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6.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_data" sheetId="1" r:id="rId3"/>
    <sheet state="visible" name="cleaned_columns" sheetId="2" r:id="rId4"/>
    <sheet state="visible" name="Chart1_commute_time_continuous" sheetId="3" r:id="rId5"/>
    <sheet state="visible" name="Chart3_avg_hrs_sitting_labelled" sheetId="5" r:id="rId6"/>
    <sheet state="visible" name="Chart3_avg_hrs_sitting_per_day" sheetId="6" r:id="rId7"/>
    <sheet state="visible" name="Chart4_which_udacity_swag_bar_c" sheetId="7" r:id="rId8"/>
    <sheet state="visible" name="Chart4_which_udacity_swag_dough" sheetId="8" r:id="rId9"/>
    <sheet state="visible" name="Charts_data_calculation" sheetId="9" r:id="rId10"/>
    <sheet state="visible" name="Chart1_Std_deviation calculatio" sheetId="10" r:id="rId11"/>
    <sheet state="visible" name="Q4_how_many_managers_filtered _" sheetId="11" r:id="rId12"/>
    <sheet state="visible" name="Detail1-Manager" sheetId="12" r:id="rId13"/>
    <sheet state="visible" name="Q4_how_many_managers" sheetId="13" r:id="rId14"/>
    <sheet state="visible" name="Pivot Table 2" sheetId="14" r:id="rId15"/>
    <sheet state="visible" name="Combine_multiple_rsp_cells" sheetId="15" r:id="rId16"/>
    <sheet state="visible" name="Survey_Questions_options" sheetId="16" r:id="rId17"/>
    <sheet state="visible" name="Chart1_commute_time" sheetId="17" r:id="rId18"/>
  </sheets>
  <definedNames>
    <definedName name="age_all_student">cleaned_columns!$D$2:$D$754</definedName>
    <definedName name="job_level_all_student">cleaned_columns!$O$2:$O$754</definedName>
    <definedName name="avg_commute_time">cleaned_columns!$F$2:$F$754</definedName>
    <definedName name="Chart2_stu_all_country">Charts_data_calculation!$M$3:$M$755</definedName>
    <definedName name="Chart1_named_range">Charts_data_calculation!$A$2:$B$62</definedName>
    <definedName name="Chart3_avg_sitting_hrs">cleaned_columns!$G$2:$G$754</definedName>
    <definedName name="Chart1_frequencies">cleaned_columns!$F$2:$F$754</definedName>
    <definedName hidden="1" localSheetId="10" name="_xlnm._FilterDatabase">'Q4_how_many_managers_filtered _'!$A$1:$C$11</definedName>
  </definedNames>
  <calcPr/>
  <pivotCaches>
    <pivotCache cacheId="0" r:id="rId19"/>
    <pivotCache cacheId="1" r:id="rId20"/>
    <pivotCache cacheId="2" r:id="rId21"/>
  </pivotCaches>
</workbook>
</file>

<file path=xl/sharedStrings.xml><?xml version="1.0" encoding="utf-8"?>
<sst xmlns="http://schemas.openxmlformats.org/spreadsheetml/2006/main" count="22184" uniqueCount="3526">
  <si>
    <t>Index</t>
  </si>
  <si>
    <t>Why_udacity_SQ1</t>
  </si>
  <si>
    <t xml:space="preserve">DOB
</t>
  </si>
  <si>
    <t>Age</t>
  </si>
  <si>
    <t xml:space="preserve">avg_hrs_sleep_per_night
</t>
  </si>
  <si>
    <t xml:space="preserve">avg_daily_commute(minutes)
</t>
  </si>
  <si>
    <t xml:space="preserve">avg_hrs_sitting_per_day
</t>
  </si>
  <si>
    <t xml:space="preserve">avg_books_read_listen_per_year
</t>
  </si>
  <si>
    <t xml:space="preserve">city_state_country
</t>
  </si>
  <si>
    <t xml:space="preserve">buy_udacity_swag
</t>
  </si>
  <si>
    <t xml:space="preserve">which_udacity_swag
</t>
  </si>
  <si>
    <t xml:space="preserve">slogan_tagline
</t>
  </si>
  <si>
    <t>employed[1-yes/0-no]</t>
  </si>
  <si>
    <t>current_primary_occupation</t>
  </si>
  <si>
    <t>Job_Level</t>
  </si>
  <si>
    <t>industry_you_work_in</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</si>
  <si>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</si>
  <si>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</si>
  <si>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</si>
  <si>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</si>
  <si>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</si>
  <si>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</si>
  <si>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</si>
  <si>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</si>
  <si>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</si>
  <si>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</si>
  <si>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</si>
  <si>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</si>
  <si>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</si>
  <si>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</si>
  <si>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</si>
  <si>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</si>
  <si>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</si>
  <si>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</si>
  <si>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</si>
  <si>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</si>
  <si>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</si>
  <si>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</si>
  <si>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</si>
  <si>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</si>
  <si>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</si>
  <si>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</si>
  <si>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</si>
  <si>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</si>
  <si>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NULL</t>
  </si>
  <si>
    <t>China</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</si>
  <si>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</si>
  <si>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</si>
  <si>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</si>
  <si>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</si>
  <si>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</si>
  <si>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</si>
  <si>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</si>
  <si>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</si>
  <si>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</si>
  <si>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</si>
  <si>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</si>
  <si>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</si>
  <si>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</si>
  <si>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</si>
  <si>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</si>
  <si>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</si>
  <si>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</si>
  <si>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</si>
  <si>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</si>
  <si>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</si>
  <si>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</si>
  <si>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Don't be afraid to push the results of the project further!</t>
  </si>
  <si>
    <t>Google</t>
  </si>
  <si>
    <t>Nothing</t>
  </si>
  <si>
    <t>Great survey!</t>
  </si>
  <si>
    <t>Start a new career in this field</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</si>
  <si>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</si>
  <si>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</si>
  <si>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</si>
  <si>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</si>
  <si>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</si>
  <si>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</si>
  <si>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</si>
  <si>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</si>
  <si>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</si>
  <si>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</si>
  <si>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</si>
  <si>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General interest in the topic (personal growth and enrichment)</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</si>
  <si>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</si>
  <si>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</si>
  <si>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</si>
  <si>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</si>
  <si>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</si>
  <si>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</si>
  <si>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</si>
  <si>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</si>
  <si>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</si>
  <si>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</si>
  <si>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</si>
  <si>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</si>
  <si>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</si>
  <si>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</si>
  <si>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</si>
  <si>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</si>
  <si>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</si>
  <si>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</si>
  <si>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</si>
  <si>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</si>
  <si>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</si>
  <si>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</si>
  <si>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</si>
  <si>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</si>
  <si>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</si>
  <si>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</si>
  <si>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</si>
  <si>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</si>
  <si>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Help move from academia to industry</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</si>
  <si>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</si>
  <si>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</si>
  <si>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</si>
  <si>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</si>
  <si>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</si>
  <si>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</si>
  <si>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</si>
  <si>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</si>
  <si>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</si>
  <si>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</si>
  <si>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</si>
  <si>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Grow skills for my current role</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</si>
  <si>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</si>
  <si>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</si>
  <si>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</si>
  <si>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</si>
  <si>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</si>
  <si>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</si>
  <si>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 probably Adidas or Puma)</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</si>
  <si>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</si>
  <si>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</si>
  <si>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</si>
  <si>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</si>
  <si>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</si>
  <si>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</si>
  <si>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</si>
  <si>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</si>
  <si>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</si>
  <si>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</si>
  <si>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</si>
  <si>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</si>
  <si>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</si>
  <si>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</si>
  <si>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</si>
  <si>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</si>
  <si>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</si>
  <si>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</si>
  <si>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</si>
  <si>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</si>
  <si>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</si>
  <si>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</si>
  <si>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</si>
  <si>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</si>
  <si>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</si>
  <si>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</si>
  <si>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</si>
  <si>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</si>
  <si>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</si>
  <si>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Start a new career in this fieldGrow skills for my current roleGeneral interest in the topic (personal growth and enrichment)</t>
  </si>
  <si>
    <t>BEEVA</t>
  </si>
  <si>
    <t>Be constant and stay motivated</t>
  </si>
  <si>
    <t>It's already awesome!</t>
  </si>
  <si>
    <t>Clean Code</t>
  </si>
  <si>
    <t>Udacity is awesome!</t>
  </si>
  <si>
    <t>Start a new career in this fieldGrow skills for my current roleHelp prepare for an advanced degreeGeneral interest in the topic (personal growth and enrichment)</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</si>
  <si>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</si>
  <si>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</si>
  <si>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</si>
  <si>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</si>
  <si>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</si>
  <si>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</si>
  <si>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</si>
  <si>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</si>
  <si>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</si>
  <si>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</si>
  <si>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</si>
  <si>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</si>
  <si>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</si>
  <si>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</si>
  <si>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</si>
  <si>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</si>
  <si>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</si>
  <si>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</si>
  <si>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Grow skills for my current roleHelp move from academia to industryGeneral interest in the topic (personal growth and enrichment)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</si>
  <si>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</si>
  <si>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</si>
  <si>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</si>
  <si>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</si>
  <si>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</si>
  <si>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</si>
  <si>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</si>
  <si>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</si>
  <si>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</si>
  <si>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</si>
  <si>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</si>
  <si>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</si>
  <si>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</si>
  <si>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</si>
  <si>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Lübeck</t>
  </si>
  <si>
    <t xml:space="preserve">
</t>
  </si>
  <si>
    <t>I don't like the mentor constantly nagging when logging in. I'd like to deactivate that feature.</t>
  </si>
  <si>
    <t>Grow skills for my current roleGeneral interest in the topic (personal growth and enrichment)</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</si>
  <si>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</si>
  <si>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</si>
  <si>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</si>
  <si>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</si>
  <si>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</si>
  <si>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</si>
  <si>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</si>
  <si>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</si>
  <si>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</si>
  <si>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</si>
  <si>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</si>
  <si>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</si>
  <si>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</si>
  <si>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</si>
  <si>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</si>
  <si>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</si>
  <si>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</si>
  <si>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</si>
  <si>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</si>
  <si>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</si>
  <si>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</si>
  <si>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</si>
  <si>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</si>
  <si>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</si>
  <si>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</si>
  <si>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Start a new career in this fieldGrow skills for my current role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</si>
  <si>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</si>
  <si>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</si>
  <si>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</si>
  <si>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</si>
  <si>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</si>
  <si>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Start a new career in this fieldHelp prepare for an advanced degreeGeneral interest in the topic (personal growth and enrichment)</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</si>
  <si>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</si>
  <si>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</si>
  <si>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</si>
  <si>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</si>
  <si>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</si>
  <si>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</si>
  <si>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</si>
  <si>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</si>
  <si>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</si>
  <si>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</si>
  <si>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</si>
  <si>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</si>
  <si>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</si>
  <si>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</si>
  <si>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</si>
  <si>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</si>
  <si>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</si>
  <si>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</si>
  <si>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Start a new career in this fieldGeneral interest in the topic (personal growth and enrichment)</t>
  </si>
  <si>
    <t>Other</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</si>
  <si>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</si>
  <si>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</si>
  <si>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</si>
  <si>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</si>
  <si>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</si>
  <si>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</si>
  <si>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</si>
  <si>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</si>
  <si>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</si>
  <si>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</si>
  <si>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</si>
  <si>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</si>
  <si>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</si>
  <si>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</si>
  <si>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</si>
  <si>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</si>
  <si>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</si>
  <si>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</si>
  <si>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</si>
  <si>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</si>
  <si>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</si>
  <si>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</si>
  <si>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</si>
  <si>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</si>
  <si>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</si>
  <si>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</si>
  <si>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</si>
  <si>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</si>
  <si>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</si>
  <si>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</si>
  <si>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</si>
  <si>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</si>
  <si>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</si>
  <si>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</si>
  <si>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</si>
  <si>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</si>
  <si>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</si>
  <si>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</si>
  <si>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</si>
  <si>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</si>
  <si>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</si>
  <si>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</si>
  <si>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</si>
  <si>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</si>
  <si>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</si>
  <si>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</si>
  <si>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</si>
  <si>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</si>
  <si>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</si>
  <si>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Grow skills for my current roleHelp move from academia to industry</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</si>
  <si>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</si>
  <si>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</si>
  <si>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</si>
  <si>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</si>
  <si>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</si>
  <si>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</si>
  <si>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</si>
  <si>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Start a new career in this fieldHelp prepare for an advanced degree</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</si>
  <si>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</si>
  <si>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</si>
  <si>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</si>
  <si>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</si>
  <si>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</si>
  <si>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</si>
  <si>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</si>
  <si>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</si>
  <si>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</si>
  <si>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</si>
  <si>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</si>
  <si>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</si>
  <si>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</si>
  <si>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</si>
  <si>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</si>
  <si>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</si>
  <si>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</si>
  <si>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</si>
  <si>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</si>
  <si>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</si>
  <si>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</si>
  <si>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</si>
  <si>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</si>
  <si>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</si>
  <si>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</si>
  <si>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</si>
  <si>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</si>
  <si>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</si>
  <si>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</si>
  <si>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</si>
  <si>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</si>
  <si>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</si>
  <si>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</si>
  <si>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Start a new career in this fieldGrow skills for my current roleHelp move from academia to industry</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</si>
  <si>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</si>
  <si>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</si>
  <si>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</si>
  <si>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</si>
  <si>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</si>
  <si>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Start a new career in this fieldHelp move from academia to industryHelp prepare for an advanced degreeGeneral interest in the topic (personal growth and enrichment)</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</si>
  <si>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</si>
  <si>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</si>
  <si>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</si>
  <si>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</si>
  <si>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</si>
  <si>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</si>
  <si>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</si>
  <si>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Grow skills for my current roleHelp prepare for an advanced degreeGeneral interest in the topic (personal growth and enrichment)</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</si>
  <si>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</si>
  <si>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</si>
  <si>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</si>
  <si>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</si>
  <si>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</si>
  <si>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</si>
  <si>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</si>
  <si>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</si>
  <si>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</si>
  <si>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</si>
  <si>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</si>
  <si>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</si>
  <si>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</si>
  <si>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</si>
  <si>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</si>
  <si>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</si>
  <si>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</si>
  <si>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Grow skills for my current roleHelp move from academia to industryHelp prepare for an advanced degreeGeneral interest in the topic (personal growth and enrichment)</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</si>
  <si>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</si>
  <si>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</si>
  <si>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</si>
  <si>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</si>
  <si>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</si>
  <si>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</si>
  <si>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</si>
  <si>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</si>
  <si>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</si>
  <si>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</si>
  <si>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</si>
  <si>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</si>
  <si>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</si>
  <si>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</si>
  <si>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</si>
  <si>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</si>
  <si>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</si>
  <si>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</si>
  <si>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</si>
  <si>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</si>
  <si>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</si>
  <si>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</si>
  <si>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</si>
  <si>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</si>
  <si>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</si>
  <si>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Help move from academia to industryGeneral interest in the topic (personal growth and enrichment)</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</si>
  <si>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</si>
  <si>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</si>
  <si>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</si>
  <si>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</si>
  <si>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</si>
  <si>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</si>
  <si>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</si>
  <si>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</si>
  <si>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</si>
  <si>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</si>
  <si>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</si>
  <si>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</si>
  <si>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</si>
  <si>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</si>
  <si>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</si>
  <si>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</si>
  <si>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</si>
  <si>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</si>
  <si>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</si>
  <si>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</si>
  <si>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</si>
  <si>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</si>
  <si>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</si>
  <si>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</si>
  <si>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</si>
  <si>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</si>
  <si>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</si>
  <si>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</si>
  <si>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</si>
  <si>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</si>
  <si>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</si>
  <si>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</si>
  <si>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</si>
  <si>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</si>
  <si>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</si>
  <si>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</si>
  <si>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</si>
  <si>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Start a new career in this fieldGrow skills for my current roleHelp move from academia to industryHelp prepare for an advanced degreeGeneral interest in the topic (personal growth and enrichment)</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</si>
  <si>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</si>
  <si>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</si>
  <si>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</si>
  <si>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</si>
  <si>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</si>
  <si>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</si>
  <si>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</si>
  <si>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</si>
  <si>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</si>
  <si>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</si>
  <si>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</si>
  <si>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gadgets</t>
  </si>
  <si>
    <t>Accounting/Finance</t>
  </si>
  <si>
    <t>Consumer products</t>
  </si>
  <si>
    <t>Learn - for life!</t>
  </si>
  <si>
    <t>Nonprofit</t>
  </si>
  <si>
    <t>Start a new career in this fieldHelp move from academia to industryGeneral interest in the topic (personal growth and enrichment)</t>
  </si>
  <si>
    <t>Neuroscience</t>
  </si>
  <si>
    <t>Life Long Learner</t>
  </si>
  <si>
    <t>Tea cup</t>
  </si>
  <si>
    <t>Software QA Engineer</t>
  </si>
  <si>
    <t>Travel</t>
  </si>
  <si>
    <t>Self employed</t>
  </si>
  <si>
    <t>Help prepare for an advanced degree</t>
  </si>
  <si>
    <t>Ctrl + C &amp; Ctrl + V</t>
  </si>
  <si>
    <t>Help move from academia to industryHelp prepare for an advanced degree</t>
  </si>
  <si>
    <t>Electronics</t>
  </si>
  <si>
    <t>You can never be too ready for Skynet</t>
  </si>
  <si>
    <t>Banking and Finance</t>
  </si>
  <si>
    <t>Insert your stupid slogan here</t>
  </si>
  <si>
    <t>Research Assistant</t>
  </si>
  <si>
    <t>Team Leader</t>
  </si>
  <si>
    <t>How would you like your data? (Like scrambled/over easy eggs etc)</t>
  </si>
  <si>
    <t>Airlines &amp; Aerospace (including Defense)</t>
  </si>
  <si>
    <t>Machine is learning, so must we!</t>
  </si>
  <si>
    <t>Ceci n'est à 95% pas un pipe</t>
  </si>
  <si>
    <t>Marketing</t>
  </si>
  <si>
    <t>Micro finance</t>
  </si>
  <si>
    <t>Junior</t>
  </si>
  <si>
    <t>Start a new career in this fieldGrow skills for my current roleHelp move from academia to industryGeneral interest in the topic (personal growth and enrichment)</t>
  </si>
  <si>
    <t>Financial Services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</si>
  <si>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</si>
  <si>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</si>
  <si>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</si>
  <si>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</si>
  <si>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</si>
  <si>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</si>
  <si>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</si>
  <si>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</si>
  <si>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</si>
  <si>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</si>
  <si>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</si>
  <si>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</si>
  <si>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</si>
  <si>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</si>
  <si>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</si>
  <si>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</si>
  <si>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</si>
  <si>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</si>
  <si>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</si>
  <si>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</si>
  <si>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</si>
  <si>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</si>
  <si>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</si>
  <si>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</si>
  <si>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</si>
  <si>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</si>
  <si>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</si>
  <si>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</si>
  <si>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</si>
  <si>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</si>
  <si>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</si>
  <si>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</si>
  <si>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</si>
  <si>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</si>
  <si>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</si>
  <si>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</si>
  <si>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</si>
  <si>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</si>
  <si>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</si>
  <si>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</si>
  <si>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</si>
  <si>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</si>
  <si>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</si>
  <si>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</si>
  <si>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</si>
  <si>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</si>
  <si>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</si>
  <si>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</si>
  <si>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</si>
  <si>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</si>
  <si>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</si>
  <si>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</si>
  <si>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</si>
  <si>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</si>
  <si>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</si>
  <si>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</si>
  <si>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</si>
  <si>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</si>
  <si>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</si>
  <si>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</si>
  <si>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</si>
  <si>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</si>
  <si>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</si>
  <si>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</si>
  <si>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</si>
  <si>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</si>
  <si>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</si>
  <si>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</si>
  <si>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</si>
  <si>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</si>
  <si>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</si>
  <si>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</si>
  <si>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</si>
  <si>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</si>
  <si>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</si>
  <si>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</si>
  <si>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</si>
  <si>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</si>
  <si>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</si>
  <si>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</si>
  <si>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</si>
  <si>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</si>
  <si>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</si>
  <si>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</si>
  <si>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</si>
  <si>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</si>
  <si>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</si>
  <si>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</si>
  <si>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</si>
  <si>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</si>
  <si>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</si>
  <si>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</si>
  <si>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</si>
  <si>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</si>
  <si>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</si>
  <si>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</si>
  <si>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</si>
  <si>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</si>
  <si>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</si>
  <si>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</si>
  <si>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</si>
  <si>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</si>
  <si>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</si>
  <si>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</si>
  <si>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</si>
  <si>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</si>
  <si>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</si>
  <si>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</si>
  <si>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</si>
  <si>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</si>
  <si>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</si>
  <si>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</si>
  <si>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</si>
  <si>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</si>
  <si>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</si>
  <si>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</si>
  <si>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</si>
  <si>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</si>
  <si>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</si>
  <si>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</si>
  <si>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</si>
  <si>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</si>
  <si>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</si>
  <si>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</si>
  <si>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</si>
  <si>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</si>
  <si>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</si>
  <si>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</si>
  <si>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</si>
  <si>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</si>
  <si>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</si>
  <si>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</si>
  <si>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</si>
  <si>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</si>
  <si>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</si>
  <si>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</si>
  <si>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</si>
  <si>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</si>
  <si>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</si>
  <si>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</si>
  <si>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</si>
  <si>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</si>
  <si>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</si>
  <si>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</si>
  <si>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</si>
  <si>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</si>
  <si>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</si>
  <si>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</si>
  <si>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</si>
  <si>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</si>
  <si>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</si>
  <si>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</si>
  <si>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</si>
  <si>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</si>
  <si>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</si>
  <si>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</si>
  <si>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</si>
  <si>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</si>
  <si>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</si>
  <si>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</si>
  <si>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</si>
  <si>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</si>
  <si>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</si>
  <si>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</si>
  <si>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</si>
  <si>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</si>
  <si>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</si>
  <si>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</si>
  <si>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</si>
  <si>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</si>
  <si>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</si>
  <si>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</si>
  <si>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</si>
  <si>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</si>
  <si>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</si>
  <si>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</si>
  <si>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</si>
  <si>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</si>
  <si>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</si>
  <si>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</si>
  <si>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Ford Motor Company</t>
  </si>
  <si>
    <t xml:space="preserve">Keep it slow, learn the basics, go beyond the prerequisites for the project submissions </t>
  </si>
  <si>
    <t>Better partnership with companies to offer direct placements</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</si>
  <si>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</si>
  <si>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</si>
  <si>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</si>
  <si>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</si>
  <si>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</si>
  <si>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</si>
  <si>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</si>
  <si>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Clarify the knowledge level required to do the course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</si>
  <si>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</si>
  <si>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</si>
  <si>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</si>
  <si>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</si>
  <si>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</si>
  <si>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</si>
  <si>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</si>
  <si>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</si>
  <si>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</si>
  <si>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</si>
  <si>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</si>
  <si>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</si>
  <si>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</si>
  <si>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</si>
  <si>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Polícia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</si>
  <si>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</si>
  <si>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</si>
  <si>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</si>
  <si>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</si>
  <si>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</si>
  <si>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</si>
  <si>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</si>
  <si>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</si>
  <si>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Rather not say</t>
  </si>
  <si>
    <t>Don't overthink</t>
  </si>
  <si>
    <t>Find a way to have exams recognize by known schools</t>
  </si>
  <si>
    <t>Design</t>
  </si>
  <si>
    <t>Hello Sebastian! Haha</t>
  </si>
  <si>
    <t>It takes 30 days to form a habit.</t>
  </si>
  <si>
    <t>Local Groups</t>
  </si>
  <si>
    <t>More math!</t>
  </si>
  <si>
    <t>Have a great monday</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</si>
  <si>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</si>
  <si>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</si>
  <si>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</si>
  <si>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</si>
  <si>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</si>
  <si>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</si>
  <si>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</si>
  <si>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</si>
  <si>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</si>
  <si>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</si>
  <si>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</si>
  <si>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</si>
  <si>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</si>
  <si>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</si>
  <si>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</si>
  <si>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</si>
  <si>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</si>
  <si>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</si>
  <si>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</si>
  <si>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</si>
  <si>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</si>
  <si>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</si>
  <si>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</si>
  <si>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</si>
  <si>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</si>
  <si>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</si>
  <si>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</si>
  <si>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</si>
  <si>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</si>
  <si>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</si>
  <si>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</si>
  <si>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</si>
  <si>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</si>
  <si>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</si>
  <si>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</si>
  <si>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</si>
  <si>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Itau</t>
  </si>
  <si>
    <t>Use the foruns, be creative, use the pause if you need it, your are not alone and you will be rewarded</t>
  </si>
  <si>
    <t>More real world problemns</t>
  </si>
  <si>
    <t>More mathematical approaches to some courses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</si>
  <si>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</si>
  <si>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</si>
  <si>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</si>
  <si>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</si>
  <si>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</si>
  <si>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</si>
  <si>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</si>
  <si>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</si>
  <si>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</si>
  <si>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</si>
  <si>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</si>
  <si>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</si>
  <si>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</si>
  <si>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</si>
  <si>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</si>
  <si>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</si>
  <si>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</si>
  <si>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</si>
  <si>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</si>
  <si>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</si>
  <si>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</si>
  <si>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</si>
  <si>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</si>
  <si>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</si>
  <si>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</si>
  <si>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</si>
  <si>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</si>
  <si>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</si>
  <si>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</si>
  <si>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</si>
  <si>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</si>
  <si>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</si>
  <si>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</si>
  <si>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</si>
  <si>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</si>
  <si>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</si>
  <si>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</si>
  <si>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</si>
  <si>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</si>
  <si>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</si>
  <si>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</si>
  <si>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</si>
  <si>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</si>
  <si>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</si>
  <si>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</si>
  <si>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Start a new career in this fieldHelp move from academia to industry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</si>
  <si>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</si>
  <si>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</si>
  <si>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</si>
  <si>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</si>
  <si>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</si>
  <si>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</si>
  <si>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</si>
  <si>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</si>
  <si>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</si>
  <si>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</si>
  <si>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Help prepare for an advanced degreeGeneral interest in the topic (personal growth and enrichment)</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</si>
  <si>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</si>
  <si>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</si>
  <si>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</si>
  <si>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</si>
  <si>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</si>
  <si>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</si>
  <si>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</si>
  <si>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</si>
  <si>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</si>
  <si>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</si>
  <si>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</si>
  <si>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Start a new career in this fieldGrow skills for my current roleHelp prepare for an advanced degree</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</si>
  <si>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</si>
  <si>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</si>
  <si>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</si>
  <si>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</si>
  <si>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</si>
  <si>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</si>
  <si>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</si>
  <si>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</si>
  <si>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</si>
  <si>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</si>
  <si>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</si>
  <si>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</si>
  <si>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</si>
  <si>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</si>
  <si>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</si>
  <si>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</si>
  <si>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</si>
  <si>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</si>
  <si>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Grow skills for my current roleHelp move from academia to industryHelp prepare for an advanced degree</t>
  </si>
  <si>
    <t>Gosvea</t>
  </si>
  <si>
    <t>Be proactive</t>
  </si>
  <si>
    <t>Nothing to improve</t>
  </si>
  <si>
    <t>Algorithms (in Python preferably)</t>
  </si>
  <si>
    <t>Grow skills for my current roleHelp prepare for an advanced degree</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</si>
  <si>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</si>
  <si>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</si>
  <si>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</si>
  <si>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</si>
  <si>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</si>
  <si>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</si>
  <si>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</si>
  <si>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</si>
  <si>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</si>
  <si>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</si>
  <si>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</si>
  <si>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</si>
  <si>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</si>
  <si>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</si>
  <si>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</si>
  <si>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</si>
  <si>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</si>
  <si>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</si>
  <si>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</si>
  <si>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</si>
  <si>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</si>
  <si>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</si>
  <si>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Help move from academia to industryHelp prepare for an advanced degreeGeneral interest in the topic (personal growth and enrichment)</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</si>
  <si>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</si>
  <si>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</si>
  <si>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</si>
  <si>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</si>
  <si>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</si>
  <si>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</si>
  <si>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</si>
  <si>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</si>
  <si>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</si>
  <si>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</si>
  <si>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</si>
  <si>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</si>
  <si>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</si>
  <si>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</si>
  <si>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</si>
  <si>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</si>
  <si>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</si>
  <si>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</si>
  <si>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</si>
  <si>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</si>
  <si>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</si>
  <si>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</si>
  <si>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</si>
  <si>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</si>
  <si>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</si>
  <si>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</si>
  <si>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</si>
  <si>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</si>
  <si>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</si>
  <si>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</si>
  <si>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</si>
  <si>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</si>
  <si>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</si>
  <si>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</si>
  <si>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</si>
  <si>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</si>
  <si>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</si>
  <si>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</si>
  <si>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</si>
  <si>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</si>
  <si>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</si>
  <si>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</si>
  <si>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</si>
  <si>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</si>
  <si>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</si>
  <si>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</si>
  <si>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</si>
  <si>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</si>
  <si>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</si>
  <si>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</si>
  <si>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</si>
  <si>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</si>
  <si>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</si>
  <si>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</si>
  <si>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</si>
  <si>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</si>
  <si>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</si>
  <si>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</si>
  <si>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</si>
  <si>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</si>
  <si>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</si>
  <si>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</si>
  <si>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</si>
  <si>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</si>
  <si>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</si>
  <si>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</si>
  <si>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</si>
  <si>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</si>
  <si>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</si>
  <si>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</si>
  <si>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</si>
  <si>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</si>
  <si>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</si>
  <si>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</si>
  <si>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</si>
  <si>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</si>
  <si>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</si>
  <si>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</si>
  <si>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</si>
  <si>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</si>
  <si>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</si>
  <si>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</si>
  <si>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</si>
  <si>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</si>
  <si>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</si>
  <si>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</si>
  <si>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</si>
  <si>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</si>
  <si>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</si>
  <si>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</si>
  <si>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</si>
  <si>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</si>
  <si>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</si>
  <si>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</si>
  <si>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</si>
  <si>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</si>
  <si>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</si>
  <si>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</si>
  <si>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</si>
  <si>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</si>
  <si>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</si>
  <si>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</si>
  <si>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</si>
  <si>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</si>
  <si>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</si>
  <si>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</si>
  <si>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</si>
  <si>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</si>
  <si>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</si>
  <si>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</si>
  <si>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</si>
  <si>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</si>
  <si>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</si>
  <si>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</si>
  <si>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</si>
  <si>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</si>
  <si>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</si>
  <si>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</si>
  <si>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</si>
  <si>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</si>
  <si>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</si>
  <si>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</si>
  <si>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</si>
  <si>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</si>
  <si>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</si>
  <si>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</si>
  <si>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</si>
  <si>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</si>
  <si>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</si>
  <si>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</si>
  <si>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</si>
  <si>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</si>
  <si>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</si>
  <si>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</si>
  <si>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</si>
  <si>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</si>
  <si>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</si>
  <si>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</si>
  <si>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</si>
  <si>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</si>
  <si>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</si>
  <si>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</si>
  <si>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</si>
  <si>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</si>
  <si>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</si>
  <si>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</si>
  <si>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</si>
  <si>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</si>
  <si>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</si>
  <si>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</si>
  <si>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</si>
  <si>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</si>
  <si>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</si>
  <si>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</si>
  <si>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</si>
  <si>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</si>
  <si>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</si>
  <si>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</si>
  <si>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</si>
  <si>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</si>
  <si>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</si>
  <si>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</si>
  <si>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</si>
  <si>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</si>
  <si>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</si>
  <si>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</si>
  <si>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</si>
  <si>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</si>
  <si>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</si>
  <si>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</si>
  <si>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</si>
  <si>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</si>
  <si>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</si>
  <si>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</si>
  <si>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</si>
  <si>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</si>
  <si>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</si>
  <si>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</si>
  <si>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</si>
  <si>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</si>
  <si>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</si>
  <si>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</si>
  <si>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</si>
  <si>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</si>
  <si>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</si>
  <si>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</si>
  <si>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</si>
  <si>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</si>
  <si>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</si>
  <si>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</si>
  <si>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</si>
  <si>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</si>
  <si>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</si>
  <si>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</si>
  <si>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</si>
  <si>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</si>
  <si>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</si>
  <si>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</si>
  <si>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</si>
  <si>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</si>
  <si>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</si>
  <si>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</si>
  <si>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</si>
  <si>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</si>
  <si>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</si>
  <si>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</si>
  <si>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</si>
  <si>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</si>
  <si>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</si>
  <si>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</si>
  <si>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</si>
  <si>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</si>
  <si>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</si>
  <si>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</si>
  <si>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</si>
  <si>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</si>
  <si>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</si>
  <si>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</si>
  <si>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</si>
  <si>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</si>
  <si>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</si>
  <si>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</si>
  <si>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</si>
  <si>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</si>
  <si>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</si>
  <si>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</si>
  <si>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</si>
  <si>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</si>
  <si>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</si>
  <si>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</si>
  <si>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Start a new career in this fieldGrow skills for my current roleget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</si>
  <si>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</si>
  <si>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</si>
  <si>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</si>
  <si>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</si>
  <si>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</si>
  <si>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</si>
  <si>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</si>
  <si>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</si>
  <si>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</si>
  <si>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</si>
  <si>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</si>
  <si>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</si>
  <si>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</si>
  <si>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</si>
  <si>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</si>
  <si>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</si>
  <si>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</si>
  <si>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</si>
  <si>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</si>
  <si>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</si>
  <si>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</si>
  <si>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</si>
  <si>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</si>
  <si>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</si>
  <si>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</si>
  <si>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</si>
  <si>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</si>
  <si>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</si>
  <si>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</si>
  <si>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</si>
  <si>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</si>
  <si>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</si>
  <si>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</si>
  <si>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</si>
  <si>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</si>
  <si>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</si>
  <si>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</si>
  <si>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</si>
  <si>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</si>
  <si>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</si>
  <si>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</si>
  <si>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Associates</t>
  </si>
  <si>
    <t>Prepare and ask for help</t>
  </si>
  <si>
    <t>Not change the content so much during the degree.</t>
  </si>
  <si>
    <t>You have it all</t>
  </si>
  <si>
    <t>You rock!</t>
  </si>
  <si>
    <t>Customer Service</t>
  </si>
  <si>
    <t>Agriculture</t>
  </si>
  <si>
    <t>Too cute to compute</t>
  </si>
  <si>
    <t>semi senior</t>
  </si>
  <si>
    <t>Build It</t>
  </si>
  <si>
    <t>Technical support</t>
  </si>
  <si>
    <t>Born to learn</t>
  </si>
  <si>
    <t>Banking and Fintech</t>
  </si>
  <si>
    <t>"Be audacious"</t>
  </si>
  <si>
    <t>Data is the new Gold</t>
  </si>
  <si>
    <t>Business Owner</t>
  </si>
  <si>
    <t>Associate</t>
  </si>
  <si>
    <t>Senior programmer</t>
  </si>
  <si>
    <t>Mining</t>
  </si>
  <si>
    <t>Start a new career in this fieldHelp move from academia to industryHelp prepare for an advanced degree</t>
  </si>
  <si>
    <t>Self-driving toy car....</t>
  </si>
  <si>
    <t>Watch and learn</t>
  </si>
  <si>
    <t>Data speaks</t>
  </si>
  <si>
    <t>Musician</t>
  </si>
  <si>
    <t>Co-owner, bassist</t>
  </si>
  <si>
    <t>Learn more. Do more. Be more.</t>
  </si>
  <si>
    <t>Food &amp; Beverages</t>
  </si>
  <si>
    <t>IT Professional</t>
  </si>
  <si>
    <t>PostDoc</t>
  </si>
  <si>
    <t>Citizen Science/Astrophysics</t>
  </si>
  <si>
    <t>No slogan</t>
  </si>
  <si>
    <t>Dream into reality</t>
  </si>
  <si>
    <t>Entry level</t>
  </si>
  <si>
    <t>E-Learning</t>
  </si>
  <si>
    <t>Chief Scientist (Cybersecurity)</t>
  </si>
  <si>
    <t>Engineer / Technician</t>
  </si>
  <si>
    <t>Lerning fo Life</t>
  </si>
  <si>
    <t>Wealth Management</t>
  </si>
  <si>
    <t>Start a new career in this fieldGrow skills for my current roleHelp move from academia to industryHelp prepare for an advanced degreeGeneral interest in the topic (personal growth and enrichment)Be able to use Machine Learning</t>
  </si>
  <si>
    <t>PhD/Graduate-student</t>
  </si>
  <si>
    <t>God is Good</t>
  </si>
  <si>
    <t>Financial</t>
  </si>
  <si>
    <t>ERP</t>
  </si>
  <si>
    <t>Engineering Dreams</t>
  </si>
  <si>
    <t>"Talk is cheap, show me the code."</t>
  </si>
  <si>
    <t>I'm AI-powered</t>
  </si>
  <si>
    <t>Mid Level</t>
  </si>
  <si>
    <t>Data says it all</t>
  </si>
  <si>
    <t>Application Developer</t>
  </si>
  <si>
    <t>Notebooks</t>
  </si>
  <si>
    <t>I didn't know about a swag store until now</t>
  </si>
  <si>
    <t>My AI has more Neurons than me</t>
  </si>
  <si>
    <t>Founder</t>
  </si>
  <si>
    <t>Self Driving Car</t>
  </si>
  <si>
    <t>Student Mentor SDC Program</t>
  </si>
  <si>
    <t>"Machine Learning - Now everyone can model!"</t>
  </si>
  <si>
    <t>學！無止盡</t>
  </si>
  <si>
    <t>Senior Software Engineer</t>
  </si>
  <si>
    <t>Industrial Automation</t>
  </si>
  <si>
    <t>"I am a learning machine"</t>
  </si>
  <si>
    <t>Go high or go home</t>
  </si>
  <si>
    <t>Never stop learning</t>
  </si>
  <si>
    <t>Tax Officer</t>
  </si>
  <si>
    <t>I create the future</t>
  </si>
  <si>
    <t>Medium level</t>
  </si>
  <si>
    <t>Master a domain that will form the foundation of my next company.</t>
  </si>
  <si>
    <t>Retired</t>
  </si>
  <si>
    <t>Principal SW Scientist/Exec Director</t>
  </si>
  <si>
    <t>Outsourcing</t>
  </si>
  <si>
    <t>I'm going Deep !</t>
  </si>
  <si>
    <t>Udacity Mentor</t>
  </si>
  <si>
    <t>Network Engineer</t>
  </si>
  <si>
    <t>Senior Engineer</t>
  </si>
  <si>
    <t>HR Consulting</t>
  </si>
  <si>
    <t>Administrator/Developer</t>
  </si>
  <si>
    <t>Banking</t>
  </si>
  <si>
    <t>Software security</t>
  </si>
  <si>
    <t>Code Review and Student Mentor</t>
  </si>
  <si>
    <t>finance and payment</t>
  </si>
  <si>
    <t>mouse pad</t>
  </si>
  <si>
    <t>"keep learning,  there is so much fascinating stuff out there"</t>
  </si>
  <si>
    <t>Academia</t>
  </si>
  <si>
    <t>Poncho</t>
  </si>
  <si>
    <t>Contractor</t>
  </si>
  <si>
    <t>financial</t>
  </si>
  <si>
    <t>"Deep learner"</t>
  </si>
  <si>
    <t>Have a certification on an area that I already had knowledge of, and deepen knowledge in the area</t>
  </si>
  <si>
    <t>Senior economist</t>
  </si>
  <si>
    <t>Building Automation</t>
  </si>
  <si>
    <t>Finance, Social trading</t>
  </si>
  <si>
    <t>International Organization</t>
  </si>
  <si>
    <t>Start a new career in this fieldHelp move from academia to industryTo get a new job opportunity in autonomous vehicle industry.</t>
  </si>
  <si>
    <t>Big Data Services</t>
  </si>
  <si>
    <t>Financial services</t>
  </si>
  <si>
    <t>Paramedic</t>
  </si>
  <si>
    <t>Full-Stack Developer, Teaching Assistant, Student</t>
  </si>
  <si>
    <t>Recruitment, Education, IT</t>
  </si>
  <si>
    <t>Barista</t>
  </si>
  <si>
    <t>"U live and U learn"</t>
  </si>
  <si>
    <t>Find people in person to work with</t>
  </si>
  <si>
    <t>Not sure</t>
  </si>
  <si>
    <t>DRW Trading Group</t>
  </si>
  <si>
    <t>have fun</t>
  </si>
  <si>
    <t>more courses</t>
  </si>
  <si>
    <t>mathematical modelling</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</si>
  <si>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</si>
  <si>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</si>
  <si>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</si>
  <si>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</si>
  <si>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</si>
  <si>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Security service</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</si>
  <si>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</si>
  <si>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</si>
  <si>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</si>
  <si>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</si>
  <si>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</si>
  <si>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</si>
  <si>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</si>
  <si>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</si>
  <si>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Investments</t>
  </si>
  <si>
    <t>Find a buddy to go through the work together</t>
  </si>
  <si>
    <t>Sebastien</t>
  </si>
  <si>
    <t>Give me early access to Nano degrees. I have not be able to register for a few that I am interested in and I would have completed them</t>
  </si>
  <si>
    <t>Keep doing the awesome work team</t>
  </si>
  <si>
    <t>Learn and Earn your seat to the joyride of the future</t>
  </si>
  <si>
    <t>alot</t>
  </si>
  <si>
    <t>find a mentor offline</t>
  </si>
  <si>
    <t>Better help</t>
  </si>
  <si>
    <t>application of DL</t>
  </si>
  <si>
    <t>Senior developer</t>
  </si>
  <si>
    <t>BD</t>
  </si>
  <si>
    <t>Even if you feel like the initial lessons don't take that much time, the projects usually end up taking x1.5-x2 as long as the lessons. Plan accordingly</t>
  </si>
  <si>
    <t>Provide more project ideas that are not graded</t>
  </si>
  <si>
    <t>Hadoop</t>
  </si>
  <si>
    <t>Walgreens</t>
  </si>
  <si>
    <t>Pay attention to videos</t>
  </si>
  <si>
    <t>It's been fine</t>
  </si>
  <si>
    <t>Many of above depending on the project</t>
  </si>
  <si>
    <t>E12x</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</si>
  <si>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</si>
  <si>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</si>
  <si>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</si>
  <si>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</si>
  <si>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</si>
  <si>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</si>
  <si>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</si>
  <si>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</si>
  <si>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</si>
  <si>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</si>
  <si>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</si>
  <si>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</si>
  <si>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</si>
  <si>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</si>
  <si>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</si>
  <si>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</si>
  <si>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Full time associate</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</si>
  <si>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</si>
  <si>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</si>
  <si>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</si>
  <si>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</si>
  <si>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Financial Industry</t>
  </si>
  <si>
    <t>Indepth and more tougher projects</t>
  </si>
  <si>
    <t>Artificial Intelligence, Embedded platform, Cloud computing</t>
  </si>
  <si>
    <t>...</t>
  </si>
  <si>
    <t>Android, iOS, Full Stack</t>
  </si>
  <si>
    <t xml:space="preserve">Never give up! The slower you study, the faster you learn </t>
  </si>
  <si>
    <t>I am a happy customer</t>
  </si>
  <si>
    <t>Game programming</t>
  </si>
  <si>
    <t>Free lancing</t>
  </si>
  <si>
    <t>Associate Professor</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</si>
  <si>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</si>
  <si>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</si>
  <si>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</si>
  <si>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</si>
  <si>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</si>
  <si>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</si>
  <si>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</si>
  <si>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</si>
  <si>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</si>
  <si>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</si>
  <si>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</si>
  <si>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</si>
  <si>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</si>
  <si>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</si>
  <si>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</si>
  <si>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</si>
  <si>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</si>
  <si>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</si>
  <si>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</si>
  <si>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</si>
  <si>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</si>
  <si>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</si>
  <si>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</si>
  <si>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</si>
  <si>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</si>
  <si>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</si>
  <si>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</si>
  <si>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</si>
  <si>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</si>
  <si>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</si>
  <si>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</si>
  <si>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</si>
  <si>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</si>
  <si>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</si>
  <si>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</si>
  <si>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</si>
  <si>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</si>
  <si>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</si>
  <si>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</si>
  <si>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</si>
  <si>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</si>
  <si>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</si>
  <si>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</si>
  <si>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</si>
  <si>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</si>
  <si>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</si>
  <si>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</si>
  <si>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</si>
  <si>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</si>
  <si>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</si>
  <si>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</si>
  <si>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</si>
  <si>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</si>
  <si>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</si>
  <si>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</si>
  <si>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</si>
  <si>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</si>
  <si>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</si>
  <si>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</si>
  <si>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</si>
  <si>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</si>
  <si>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</si>
  <si>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</si>
  <si>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</si>
  <si>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</si>
  <si>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</si>
  <si>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</si>
  <si>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</si>
  <si>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</si>
  <si>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</si>
  <si>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</si>
  <si>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</si>
  <si>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</si>
  <si>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</si>
  <si>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</si>
  <si>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</si>
  <si>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</si>
  <si>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</si>
  <si>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</si>
  <si>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</si>
  <si>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</si>
  <si>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</si>
  <si>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</si>
  <si>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</si>
  <si>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</si>
  <si>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</si>
  <si>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</si>
  <si>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</si>
  <si>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</si>
  <si>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</si>
  <si>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</si>
  <si>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</si>
  <si>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</si>
  <si>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</si>
  <si>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</si>
  <si>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</si>
  <si>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</si>
  <si>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</si>
  <si>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</si>
  <si>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</si>
  <si>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</si>
  <si>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</si>
  <si>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</si>
  <si>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</si>
  <si>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</si>
  <si>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</si>
  <si>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</si>
  <si>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</si>
  <si>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</si>
  <si>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</si>
  <si>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</si>
  <si>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</si>
  <si>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</si>
  <si>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</si>
  <si>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</si>
  <si>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</si>
  <si>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</si>
  <si>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</si>
  <si>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</si>
  <si>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</si>
  <si>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</si>
  <si>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</si>
  <si>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</si>
  <si>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</si>
  <si>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</si>
  <si>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</si>
  <si>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</si>
  <si>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</si>
  <si>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</si>
  <si>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</si>
  <si>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</si>
  <si>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</si>
  <si>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</si>
  <si>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</si>
  <si>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</si>
  <si>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</si>
  <si>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</si>
  <si>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</si>
  <si>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</si>
  <si>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</si>
  <si>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</si>
  <si>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</si>
  <si>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</si>
  <si>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</si>
  <si>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</si>
  <si>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</si>
  <si>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</si>
  <si>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</si>
  <si>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</si>
  <si>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</si>
  <si>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</si>
  <si>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</si>
  <si>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</si>
  <si>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</si>
  <si>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</si>
  <si>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</si>
  <si>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</si>
  <si>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</si>
  <si>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</si>
  <si>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</si>
  <si>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</si>
  <si>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</si>
  <si>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</si>
  <si>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</si>
  <si>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</si>
  <si>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</si>
  <si>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</si>
  <si>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</si>
  <si>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</si>
  <si>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</si>
  <si>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</si>
  <si>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</si>
  <si>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</si>
  <si>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</si>
  <si>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</si>
  <si>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</si>
  <si>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</si>
  <si>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</si>
  <si>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</si>
  <si>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</si>
  <si>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</si>
  <si>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</si>
  <si>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</si>
  <si>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</si>
  <si>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</si>
  <si>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</si>
  <si>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</si>
  <si>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</si>
  <si>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</si>
  <si>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</si>
  <si>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</si>
  <si>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</si>
  <si>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</si>
  <si>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</si>
  <si>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</si>
  <si>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</si>
  <si>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</si>
  <si>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</si>
  <si>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</si>
  <si>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</si>
  <si>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</si>
  <si>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</si>
  <si>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</si>
  <si>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</si>
  <si>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</si>
  <si>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</si>
  <si>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</si>
  <si>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</si>
  <si>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</si>
  <si>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</si>
  <si>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</si>
  <si>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</si>
  <si>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</si>
  <si>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</si>
  <si>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</si>
  <si>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</si>
  <si>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</si>
  <si>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</si>
  <si>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</si>
  <si>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</si>
  <si>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</si>
  <si>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</si>
  <si>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</si>
  <si>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</si>
  <si>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</si>
  <si>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</si>
  <si>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</si>
  <si>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</si>
  <si>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</si>
  <si>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</si>
  <si>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</si>
  <si>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</si>
  <si>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</si>
  <si>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</si>
  <si>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</si>
  <si>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</si>
  <si>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</si>
  <si>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</si>
  <si>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</si>
  <si>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</si>
  <si>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</si>
  <si>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</si>
  <si>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"Love to learn every instant"</t>
  </si>
  <si>
    <t>Learn by doing the projects.</t>
  </si>
  <si>
    <t>Reduce the cost the nanodegree at least for Indian students, robotics nanodegree for one term is 75k which is huge cost for Indian students.</t>
  </si>
  <si>
    <t>Computer graphics</t>
  </si>
  <si>
    <t>banking</t>
  </si>
  <si>
    <t>Investment Banking</t>
  </si>
  <si>
    <t>Planet9 energy</t>
  </si>
  <si>
    <t>Surveillance</t>
  </si>
  <si>
    <t>Real time support for assignments issues</t>
  </si>
  <si>
    <t>More ai</t>
  </si>
  <si>
    <t>AppCraft</t>
  </si>
  <si>
    <t>Add courses in audio format so I can listen them when I'm out for a walk.</t>
  </si>
  <si>
    <t>Software Architecture</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</si>
  <si>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</si>
  <si>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</si>
  <si>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</si>
  <si>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</si>
  <si>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</si>
  <si>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</si>
  <si>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</si>
  <si>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</si>
  <si>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</si>
  <si>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Start a new career in this fieldGrow skills for my current roleHelp move from academia to industryHelp prepare for an advanced degreeGeneral interest in the topic (personal growth and enrichment)Interested in this field</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</si>
  <si>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</si>
  <si>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</si>
  <si>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</si>
  <si>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</si>
  <si>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</si>
  <si>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</si>
  <si>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Just Start</t>
  </si>
  <si>
    <t>Speed Up Learning</t>
  </si>
  <si>
    <t>Building Crypto Currencies</t>
  </si>
  <si>
    <t>I love your product.</t>
  </si>
  <si>
    <t>Amsterdam</t>
  </si>
  <si>
    <t>Slack</t>
  </si>
  <si>
    <t>Streaming data. Advanced neural nets. Databases (maybe something in lign with kleppmans book)</t>
  </si>
  <si>
    <t>Self-employed</t>
  </si>
  <si>
    <t>Data is new blood for intelligent machines</t>
  </si>
  <si>
    <t>Reduce pricing or add make content/labs to justify the pricing.</t>
  </si>
  <si>
    <t>Advanced ML/AI courses.</t>
  </si>
  <si>
    <t>Keep up your good work!</t>
  </si>
  <si>
    <t>Product Team Leader</t>
  </si>
  <si>
    <t>Tourism</t>
  </si>
  <si>
    <t>University Hospital Heidelberg</t>
  </si>
  <si>
    <t>Most of all have fun and share your ideas and knowledge!</t>
  </si>
  <si>
    <t>Several Nanodegree tiers e.g. only certificate, with/without mentoring etc. at different price levels</t>
  </si>
  <si>
    <t>Software architecture</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</si>
  <si>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</si>
  <si>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</si>
  <si>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</si>
  <si>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</si>
  <si>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</si>
  <si>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</si>
  <si>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</si>
  <si>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</si>
  <si>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</si>
  <si>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</si>
  <si>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</si>
  <si>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</si>
  <si>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Phd fellow</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</si>
  <si>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</si>
  <si>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</si>
  <si>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</si>
  <si>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</si>
  <si>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</si>
  <si>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</si>
  <si>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</si>
  <si>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</si>
  <si>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</si>
  <si>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</si>
  <si>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</si>
  <si>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Rivigo</t>
  </si>
  <si>
    <t>Be dedicated through out the course and you will find everything is worth the hardwork</t>
  </si>
  <si>
    <t>Best in business.</t>
  </si>
  <si>
    <t>Data science, machine learning, artificial intelligence</t>
  </si>
  <si>
    <t>Can the courses be a little cheaper :)</t>
  </si>
  <si>
    <t>Video Games</t>
  </si>
  <si>
    <t>Awakening Byte</t>
  </si>
  <si>
    <t>Applied Research / Semiconductor</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</si>
  <si>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</si>
  <si>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</si>
  <si>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</si>
  <si>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</si>
  <si>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</si>
  <si>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</si>
  <si>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</si>
  <si>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</si>
  <si>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</si>
  <si>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</si>
  <si>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</si>
  <si>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</si>
  <si>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We make shit taglines. Code is what we know.</t>
  </si>
  <si>
    <t>I think this is one of the best courses that I have taken. Because of the material and also the way it's presented. In the first part (foundation for AI) I think more mini exercises are needed, but in the second part, I have the impression this is very much corrected.</t>
  </si>
  <si>
    <t>Senior Consultant</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</si>
  <si>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</si>
  <si>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</si>
  <si>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</si>
  <si>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</si>
  <si>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</si>
  <si>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</si>
  <si>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</si>
  <si>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</si>
  <si>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Mug</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</si>
  <si>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</si>
  <si>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</si>
  <si>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</si>
  <si>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</si>
  <si>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</si>
  <si>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</si>
  <si>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Investment banking</t>
  </si>
  <si>
    <t>take it easy cause it's really easy</t>
  </si>
  <si>
    <t>help me know more about how to use those skills in real life</t>
  </si>
  <si>
    <t>please make more NLP course in DLFD</t>
  </si>
  <si>
    <t>Media &amp; Technology</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</si>
  <si>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</si>
  <si>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</si>
  <si>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</si>
  <si>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</si>
  <si>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covers multiple areas</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</si>
  <si>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</si>
  <si>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</si>
  <si>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</si>
  <si>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</si>
  <si>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Medical</t>
  </si>
  <si>
    <t>Security</t>
  </si>
  <si>
    <t>Don't really want swag</t>
  </si>
  <si>
    <t>Service industry</t>
  </si>
  <si>
    <t>udacity</t>
  </si>
  <si>
    <t>Take initiative in the org in ML</t>
  </si>
  <si>
    <t>Working relentlessly for Nirvan Of Machines :)</t>
  </si>
  <si>
    <t>Advance</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</si>
  <si>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</si>
  <si>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</si>
  <si>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</si>
  <si>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</si>
  <si>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</si>
  <si>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</si>
  <si>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</si>
  <si>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</si>
  <si>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</si>
  <si>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</si>
  <si>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</si>
  <si>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</si>
  <si>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</si>
  <si>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</si>
  <si>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</si>
  <si>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</si>
  <si>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</si>
  <si>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</si>
  <si>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</si>
  <si>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</si>
  <si>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</si>
  <si>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</si>
  <si>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</si>
  <si>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</si>
  <si>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</si>
  <si>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</si>
  <si>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</si>
  <si>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</si>
  <si>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</si>
  <si>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</si>
  <si>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</si>
  <si>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</si>
  <si>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</si>
  <si>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</si>
  <si>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</si>
  <si>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</si>
  <si>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</si>
  <si>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</si>
  <si>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</si>
  <si>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</si>
  <si>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</si>
  <si>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</si>
  <si>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</si>
  <si>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</si>
  <si>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</si>
  <si>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</si>
  <si>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</si>
  <si>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</si>
  <si>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</si>
  <si>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</si>
  <si>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</si>
  <si>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</si>
  <si>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</si>
  <si>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</si>
  <si>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</si>
  <si>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</si>
  <si>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</si>
  <si>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</si>
  <si>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</si>
  <si>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</si>
  <si>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</si>
  <si>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</si>
  <si>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</si>
  <si>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</si>
  <si>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</si>
  <si>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</si>
  <si>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</si>
  <si>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</si>
  <si>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</si>
  <si>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</si>
  <si>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</si>
  <si>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</si>
  <si>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</si>
  <si>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</si>
  <si>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</si>
  <si>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</si>
  <si>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</si>
  <si>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</si>
  <si>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</si>
  <si>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</si>
  <si>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</si>
  <si>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</si>
  <si>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</si>
  <si>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</si>
  <si>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</si>
  <si>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</si>
  <si>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</si>
  <si>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</si>
  <si>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</si>
  <si>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</si>
  <si>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</si>
  <si>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</si>
  <si>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</si>
  <si>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</si>
  <si>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</si>
  <si>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</si>
  <si>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</si>
  <si>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</si>
  <si>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</si>
  <si>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</si>
  <si>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</si>
  <si>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</si>
  <si>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</si>
  <si>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</si>
  <si>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</si>
  <si>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</si>
  <si>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</si>
  <si>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</si>
  <si>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</si>
  <si>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</si>
  <si>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</si>
  <si>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</si>
  <si>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</si>
  <si>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</si>
  <si>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</si>
  <si>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</si>
  <si>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</si>
  <si>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</si>
  <si>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</si>
  <si>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</si>
  <si>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</si>
  <si>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</si>
  <si>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</si>
  <si>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</si>
  <si>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</si>
  <si>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</si>
  <si>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</si>
  <si>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</si>
  <si>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</si>
  <si>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</si>
  <si>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</si>
  <si>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</si>
  <si>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</si>
  <si>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</si>
  <si>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</si>
  <si>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</si>
  <si>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</si>
  <si>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</si>
  <si>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</si>
  <si>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</si>
  <si>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</si>
  <si>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</si>
  <si>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</si>
  <si>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</si>
  <si>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</si>
  <si>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</si>
  <si>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</si>
  <si>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</si>
  <si>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</si>
  <si>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</si>
  <si>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</si>
  <si>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</si>
  <si>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</si>
  <si>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</si>
  <si>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</si>
  <si>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</si>
  <si>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</si>
  <si>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</si>
  <si>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</si>
  <si>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</si>
  <si>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</si>
  <si>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</si>
  <si>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</si>
  <si>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</si>
  <si>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</si>
  <si>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</si>
  <si>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</si>
  <si>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</si>
  <si>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</si>
  <si>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</si>
  <si>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</si>
  <si>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</si>
  <si>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</si>
  <si>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</si>
  <si>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</si>
  <si>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</si>
  <si>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</si>
  <si>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</si>
  <si>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</si>
  <si>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</si>
  <si>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</si>
  <si>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</si>
  <si>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</si>
  <si>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</si>
  <si>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</si>
  <si>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</si>
  <si>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</si>
  <si>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</si>
  <si>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</si>
  <si>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</si>
  <si>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</si>
  <si>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</si>
  <si>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</si>
  <si>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</si>
  <si>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</si>
  <si>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</si>
  <si>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</si>
  <si>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</si>
  <si>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</si>
  <si>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</si>
  <si>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</si>
  <si>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</si>
  <si>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</si>
  <si>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</si>
  <si>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</si>
  <si>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</si>
  <si>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</si>
  <si>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</si>
  <si>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</si>
  <si>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</si>
  <si>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</si>
  <si>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</si>
  <si>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</si>
  <si>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</si>
  <si>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</si>
  <si>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</si>
  <si>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</si>
  <si>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</si>
  <si>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</si>
  <si>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</si>
  <si>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</si>
  <si>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</si>
  <si>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</si>
  <si>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 xml:space="preserve">I think there are little things here and there, but there's no one main thing that is required. </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</si>
  <si>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</si>
  <si>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</si>
  <si>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</si>
  <si>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</si>
  <si>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</si>
  <si>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</si>
  <si>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</si>
  <si>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</si>
  <si>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</si>
  <si>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</si>
  <si>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</si>
  <si>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</si>
  <si>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</si>
  <si>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</si>
  <si>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</si>
  <si>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Teradata</t>
  </si>
  <si>
    <t>Triple the estimate of how much time you have to spend</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</si>
  <si>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</si>
  <si>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</si>
  <si>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</si>
  <si>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</si>
  <si>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</si>
  <si>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</si>
  <si>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</si>
  <si>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</si>
  <si>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</si>
  <si>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</si>
  <si>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</si>
  <si>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</si>
  <si>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</si>
  <si>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</si>
  <si>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</si>
  <si>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</si>
  <si>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</si>
  <si>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</si>
  <si>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</si>
  <si>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</si>
  <si>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</si>
  <si>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</si>
  <si>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</si>
  <si>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</si>
  <si>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</si>
  <si>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</si>
  <si>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</si>
  <si>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</si>
  <si>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</si>
  <si>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</si>
  <si>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</si>
  <si>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</si>
  <si>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</si>
  <si>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</si>
  <si>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</si>
  <si>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</si>
  <si>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</si>
  <si>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</si>
  <si>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</si>
  <si>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</si>
  <si>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</si>
  <si>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</si>
  <si>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</si>
  <si>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</si>
  <si>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</si>
  <si>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</si>
  <si>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</si>
  <si>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</si>
  <si>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</si>
  <si>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</si>
  <si>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</si>
  <si>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</si>
  <si>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</si>
  <si>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</si>
  <si>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</si>
  <si>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</si>
  <si>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</si>
  <si>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</si>
  <si>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</si>
  <si>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</si>
  <si>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</si>
  <si>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</si>
  <si>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</si>
  <si>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</si>
  <si>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</si>
  <si>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</si>
  <si>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</si>
  <si>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</si>
  <si>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</si>
  <si>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</si>
  <si>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</si>
  <si>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</si>
  <si>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</si>
  <si>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</si>
  <si>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</si>
  <si>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</si>
  <si>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</si>
  <si>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</si>
  <si>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</si>
  <si>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</si>
  <si>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</si>
  <si>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</si>
  <si>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</si>
  <si>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</si>
  <si>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</si>
  <si>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</si>
  <si>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</si>
  <si>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</si>
  <si>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</si>
  <si>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</si>
  <si>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</si>
  <si>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</si>
  <si>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</si>
  <si>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</si>
  <si>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</si>
  <si>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</si>
  <si>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</si>
  <si>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</si>
  <si>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</si>
  <si>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</si>
  <si>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</si>
  <si>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</si>
  <si>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</si>
  <si>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</si>
  <si>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</si>
  <si>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</si>
  <si>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</si>
  <si>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</si>
  <si>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</si>
  <si>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</si>
  <si>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</si>
  <si>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</si>
  <si>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</si>
  <si>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</si>
  <si>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</si>
  <si>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</si>
  <si>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</si>
  <si>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</si>
  <si>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</si>
  <si>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</si>
  <si>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</si>
  <si>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</si>
  <si>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</si>
  <si>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</si>
  <si>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</si>
  <si>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</si>
  <si>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</si>
  <si>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</si>
  <si>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</si>
  <si>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</si>
  <si>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</si>
  <si>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</si>
  <si>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</si>
  <si>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</si>
  <si>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</si>
  <si>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</si>
  <si>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</si>
  <si>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</si>
  <si>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</si>
  <si>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</si>
  <si>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</si>
  <si>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</si>
  <si>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</si>
  <si>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</si>
  <si>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</si>
  <si>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</si>
  <si>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</si>
  <si>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</si>
  <si>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</si>
  <si>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</si>
  <si>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</si>
  <si>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</si>
  <si>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</si>
  <si>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</si>
  <si>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</si>
  <si>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</si>
  <si>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</si>
  <si>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</si>
  <si>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</si>
  <si>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</si>
  <si>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</si>
  <si>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</si>
  <si>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</si>
  <si>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</si>
  <si>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</si>
  <si>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</si>
  <si>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</si>
  <si>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</si>
  <si>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</si>
  <si>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</si>
  <si>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</si>
  <si>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</si>
  <si>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</si>
  <si>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</si>
  <si>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</si>
  <si>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</si>
  <si>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</si>
  <si>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</si>
  <si>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</si>
  <si>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</si>
  <si>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</si>
  <si>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</si>
  <si>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</si>
  <si>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</si>
  <si>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</si>
  <si>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</si>
  <si>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</si>
  <si>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</si>
  <si>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</si>
  <si>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</si>
  <si>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</si>
  <si>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</si>
  <si>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</si>
  <si>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</si>
  <si>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</si>
  <si>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</si>
  <si>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</si>
  <si>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</si>
  <si>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</si>
  <si>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</si>
  <si>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</si>
  <si>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</si>
  <si>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</si>
  <si>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</si>
  <si>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</si>
  <si>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</si>
  <si>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</si>
  <si>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</si>
  <si>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</si>
  <si>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</si>
  <si>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</si>
  <si>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Rakuten Inc.</t>
  </si>
  <si>
    <t>Talk to people for help</t>
  </si>
  <si>
    <t>Have no idea so far</t>
  </si>
  <si>
    <t xml:space="preserve">Data engineer, big scale website infrastructure </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</si>
  <si>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</si>
  <si>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</si>
  <si>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</si>
  <si>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</si>
  <si>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</si>
  <si>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</si>
  <si>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</si>
  <si>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</si>
  <si>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</si>
  <si>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</si>
  <si>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</si>
  <si>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</si>
  <si>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</si>
  <si>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</si>
  <si>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</si>
  <si>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</si>
  <si>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</si>
  <si>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</si>
  <si>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</si>
  <si>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</si>
  <si>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</si>
  <si>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</si>
  <si>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</si>
  <si>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</si>
  <si>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</si>
  <si>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</si>
  <si>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</si>
  <si>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</si>
  <si>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</si>
  <si>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</si>
  <si>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</si>
  <si>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</si>
  <si>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</si>
  <si>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</si>
  <si>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</si>
  <si>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</si>
  <si>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</si>
  <si>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</si>
  <si>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</si>
  <si>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</si>
  <si>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</si>
  <si>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</si>
  <si>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</si>
  <si>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</si>
  <si>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</si>
  <si>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</si>
  <si>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</si>
  <si>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</si>
  <si>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</si>
  <si>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</si>
  <si>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</si>
  <si>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</si>
  <si>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</si>
  <si>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</si>
  <si>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</si>
  <si>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</si>
  <si>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</si>
  <si>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</si>
  <si>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</si>
  <si>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</si>
  <si>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</si>
  <si>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</si>
  <si>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</si>
  <si>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</si>
  <si>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</si>
  <si>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</si>
  <si>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</si>
  <si>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</si>
  <si>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</si>
  <si>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</si>
  <si>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</si>
  <si>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</si>
  <si>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</si>
  <si>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</si>
  <si>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</si>
  <si>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</si>
  <si>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</si>
  <si>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</si>
  <si>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</si>
  <si>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</si>
  <si>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</si>
  <si>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</si>
  <si>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</si>
  <si>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</si>
  <si>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</si>
  <si>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</si>
  <si>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</si>
  <si>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</si>
  <si>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</si>
  <si>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</si>
  <si>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</si>
  <si>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</si>
  <si>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</si>
  <si>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</si>
  <si>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</si>
  <si>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</si>
  <si>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</si>
  <si>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</si>
  <si>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</si>
  <si>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</si>
  <si>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</si>
  <si>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</si>
  <si>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</si>
  <si>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</si>
  <si>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</si>
  <si>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</si>
  <si>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</si>
  <si>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</si>
  <si>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</si>
  <si>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</si>
  <si>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</si>
  <si>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</si>
  <si>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</si>
  <si>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</si>
  <si>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</si>
  <si>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</si>
  <si>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</si>
  <si>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</si>
  <si>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</si>
  <si>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</si>
  <si>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</si>
  <si>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</si>
  <si>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</si>
  <si>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</si>
  <si>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</si>
  <si>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</si>
  <si>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</si>
  <si>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</si>
  <si>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</si>
  <si>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</si>
  <si>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</si>
  <si>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</si>
  <si>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</si>
  <si>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</si>
  <si>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</si>
  <si>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</si>
  <si>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</si>
  <si>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</si>
  <si>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</si>
  <si>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</si>
  <si>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</si>
  <si>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</si>
  <si>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</si>
  <si>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</si>
  <si>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</si>
  <si>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</si>
  <si>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</si>
  <si>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</si>
  <si>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</si>
  <si>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</si>
  <si>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</si>
  <si>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</si>
  <si>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</si>
  <si>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</si>
  <si>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</si>
  <si>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</si>
  <si>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</si>
  <si>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</si>
  <si>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</si>
  <si>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</si>
  <si>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</si>
  <si>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</si>
  <si>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</si>
  <si>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</si>
  <si>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</si>
  <si>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</si>
  <si>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</si>
  <si>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</si>
  <si>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</si>
  <si>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</si>
  <si>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</si>
  <si>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VSTV BiH</t>
  </si>
  <si>
    <t>Projects can take a lot of time if you want to do them properly</t>
  </si>
  <si>
    <t>iPad app is not good enough</t>
  </si>
  <si>
    <t>Organized group projects or some kind idea exchange between students</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</si>
  <si>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</si>
  <si>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</si>
  <si>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</si>
  <si>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</si>
  <si>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</si>
  <si>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</si>
  <si>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</si>
  <si>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</si>
  <si>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</si>
  <si>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</si>
  <si>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</si>
  <si>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</si>
  <si>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</si>
  <si>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DoSell Ltd</t>
  </si>
  <si>
    <t>put learning into your daily practice (routine)</t>
  </si>
  <si>
    <t>integrate jupyter notebook</t>
  </si>
  <si>
    <t>IoT, Blockchain</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</si>
  <si>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</si>
  <si>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</si>
  <si>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</si>
  <si>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</si>
  <si>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Visa Inc</t>
  </si>
  <si>
    <t>Continuous Learning</t>
  </si>
  <si>
    <t>More Collobaration with Hiring Partners required</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</si>
  <si>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</si>
  <si>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</si>
  <si>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</si>
  <si>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</si>
  <si>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</si>
  <si>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</si>
  <si>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</si>
  <si>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</si>
  <si>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</si>
  <si>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</si>
  <si>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</si>
  <si>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</si>
  <si>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</si>
  <si>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</si>
  <si>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</si>
  <si>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</si>
  <si>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</si>
  <si>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</si>
  <si>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</si>
  <si>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</si>
  <si>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</si>
  <si>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</si>
  <si>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</si>
  <si>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</si>
  <si>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</si>
  <si>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</si>
  <si>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</si>
  <si>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</si>
  <si>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</si>
  <si>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</si>
  <si>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</si>
  <si>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</si>
  <si>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</si>
  <si>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</si>
  <si>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</si>
  <si>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</si>
  <si>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</si>
  <si>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</si>
  <si>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</si>
  <si>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</si>
  <si>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</si>
  <si>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</si>
  <si>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</si>
  <si>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</si>
  <si>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</si>
  <si>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</si>
  <si>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</si>
  <si>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</si>
  <si>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</si>
  <si>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</si>
  <si>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</si>
  <si>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</si>
  <si>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</si>
  <si>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</si>
  <si>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</si>
  <si>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</si>
  <si>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</si>
  <si>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</si>
  <si>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</si>
  <si>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</si>
  <si>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</si>
  <si>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</si>
  <si>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</si>
  <si>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</si>
  <si>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</si>
  <si>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</si>
  <si>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</si>
  <si>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</si>
  <si>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</si>
  <si>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</si>
  <si>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</si>
  <si>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</si>
  <si>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</si>
  <si>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</si>
  <si>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</si>
  <si>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</si>
  <si>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</si>
  <si>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</si>
  <si>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</si>
  <si>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</si>
  <si>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</si>
  <si>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</si>
  <si>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</si>
  <si>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</si>
  <si>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</si>
  <si>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</si>
  <si>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</si>
  <si>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</si>
  <si>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</si>
  <si>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</si>
  <si>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</si>
  <si>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</si>
  <si>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 xml:space="preserve">Stick to the schedule outlined and use the forums and slack channels to your advantage. Work a little every day and learn, learn, learn </t>
  </si>
  <si>
    <t>Thoroughly enjoyed both of my courses!</t>
  </si>
  <si>
    <t>Stuttgart</t>
  </si>
  <si>
    <t>Add more exciting courses.</t>
  </si>
  <si>
    <t>Scala, Akka, Spark</t>
  </si>
  <si>
    <t>I am happy with you! :)</t>
  </si>
  <si>
    <t>commit to time to study</t>
  </si>
  <si>
    <t>can't think of any now</t>
  </si>
  <si>
    <t>non</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</si>
  <si>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</si>
  <si>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</si>
  <si>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</si>
  <si>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</si>
  <si>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</si>
  <si>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</si>
  <si>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</si>
  <si>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</si>
  <si>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</si>
  <si>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</si>
  <si>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</si>
  <si>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</si>
  <si>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</si>
  <si>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</si>
  <si>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</si>
  <si>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</si>
  <si>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</si>
  <si>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</si>
  <si>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</si>
  <si>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</si>
  <si>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</si>
  <si>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</si>
  <si>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</si>
  <si>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</si>
  <si>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</si>
  <si>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</si>
  <si>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</si>
  <si>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</si>
  <si>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</si>
  <si>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</si>
  <si>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</si>
  <si>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</si>
  <si>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</si>
  <si>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</si>
  <si>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</si>
  <si>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</si>
  <si>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</si>
  <si>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</si>
  <si>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</si>
  <si>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</si>
  <si>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</si>
  <si>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</si>
  <si>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</si>
  <si>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</si>
  <si>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</si>
  <si>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</si>
  <si>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</si>
  <si>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</si>
  <si>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</si>
  <si>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</si>
  <si>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</si>
  <si>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</si>
  <si>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</si>
  <si>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</si>
  <si>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</si>
  <si>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</si>
  <si>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</si>
  <si>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</si>
  <si>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</si>
  <si>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</si>
  <si>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</si>
  <si>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</si>
  <si>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</si>
  <si>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</si>
  <si>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</si>
  <si>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</si>
  <si>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</si>
  <si>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</si>
  <si>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</si>
  <si>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</si>
  <si>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</si>
  <si>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</si>
  <si>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</si>
  <si>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</si>
  <si>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</si>
  <si>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</si>
  <si>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</si>
  <si>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</si>
  <si>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</si>
  <si>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</si>
  <si>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</si>
  <si>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</si>
  <si>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</si>
  <si>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</si>
  <si>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</si>
  <si>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</si>
  <si>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</si>
  <si>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</si>
  <si>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</si>
  <si>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</si>
  <si>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</si>
  <si>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</si>
  <si>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</si>
  <si>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</si>
  <si>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</si>
  <si>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</si>
  <si>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</si>
  <si>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</si>
  <si>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</si>
  <si>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</si>
  <si>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</si>
  <si>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</si>
  <si>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</si>
  <si>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</si>
  <si>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</si>
  <si>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</si>
  <si>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</si>
  <si>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</si>
  <si>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</si>
  <si>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</si>
  <si>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</si>
  <si>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</si>
  <si>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</si>
  <si>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</si>
  <si>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</si>
  <si>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</si>
  <si>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</si>
  <si>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</si>
  <si>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</si>
  <si>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</si>
  <si>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</si>
  <si>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</si>
  <si>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</si>
  <si>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</si>
  <si>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</si>
  <si>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</si>
  <si>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</si>
  <si>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</si>
  <si>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</si>
  <si>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ayondo</t>
  </si>
  <si>
    <t>Be organized</t>
  </si>
  <si>
    <t>Improve classroom website and app UI. Had a few glitches.
All the was really cool.</t>
  </si>
  <si>
    <t>London</t>
  </si>
  <si>
    <t>Do it but be prepared for massive struggle</t>
  </si>
  <si>
    <t>TV Sebastian on. Loomberg</t>
  </si>
  <si>
    <t>Ruby</t>
  </si>
  <si>
    <t>United Nations</t>
  </si>
  <si>
    <t>Easy access to transcripts of the videos to read and review offline.</t>
  </si>
  <si>
    <t>Natural Language processing (as an independent nanodegree)</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</si>
  <si>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</si>
  <si>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</si>
  <si>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</si>
  <si>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</si>
  <si>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</si>
  <si>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</si>
  <si>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</si>
  <si>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</si>
  <si>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</si>
  <si>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</si>
  <si>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</si>
  <si>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</si>
  <si>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</si>
  <si>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</si>
  <si>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</si>
  <si>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</si>
  <si>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</si>
  <si>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</si>
  <si>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</si>
  <si>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</si>
  <si>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</si>
  <si>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</si>
  <si>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</si>
  <si>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</si>
  <si>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</si>
  <si>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</si>
  <si>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</si>
  <si>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</si>
  <si>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</si>
  <si>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</si>
  <si>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</si>
  <si>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</si>
  <si>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</si>
  <si>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</si>
  <si>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</si>
  <si>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</si>
  <si>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</si>
  <si>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</si>
  <si>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</si>
  <si>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</si>
  <si>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</si>
  <si>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</si>
  <si>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</si>
  <si>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</si>
  <si>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</si>
  <si>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</si>
  <si>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</si>
  <si>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</si>
  <si>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</si>
  <si>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</si>
  <si>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</si>
  <si>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</si>
  <si>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</si>
  <si>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</si>
  <si>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</si>
  <si>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</si>
  <si>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</si>
  <si>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</si>
  <si>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</si>
  <si>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</si>
  <si>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</si>
  <si>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</si>
  <si>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</si>
  <si>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</si>
  <si>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</si>
  <si>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</si>
  <si>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</si>
  <si>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</si>
  <si>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</si>
  <si>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</si>
  <si>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</si>
  <si>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</si>
  <si>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</si>
  <si>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</si>
  <si>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</si>
  <si>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</si>
  <si>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</si>
  <si>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</si>
  <si>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</si>
  <si>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</si>
  <si>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</si>
  <si>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</si>
  <si>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</si>
  <si>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</si>
  <si>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</si>
  <si>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</si>
  <si>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</si>
  <si>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</si>
  <si>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</si>
  <si>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</si>
  <si>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</si>
  <si>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</si>
  <si>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</si>
  <si>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</si>
  <si>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</si>
  <si>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</si>
  <si>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</si>
  <si>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</si>
  <si>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</si>
  <si>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</si>
  <si>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</si>
  <si>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</si>
  <si>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</si>
  <si>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</si>
  <si>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</si>
  <si>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</si>
  <si>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</si>
  <si>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</si>
  <si>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</si>
  <si>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</si>
  <si>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</si>
  <si>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</si>
  <si>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</si>
  <si>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</si>
  <si>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</si>
  <si>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</si>
  <si>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</si>
  <si>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</si>
  <si>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</si>
  <si>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</si>
  <si>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</si>
  <si>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</si>
  <si>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</si>
  <si>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</si>
  <si>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</si>
  <si>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</si>
  <si>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</si>
  <si>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</si>
  <si>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</si>
  <si>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</si>
  <si>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</si>
  <si>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</si>
  <si>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</si>
  <si>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</si>
  <si>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</si>
  <si>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</si>
  <si>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</si>
  <si>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</si>
  <si>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</si>
  <si>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</si>
  <si>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</si>
  <si>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</si>
  <si>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</si>
  <si>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</si>
  <si>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</si>
  <si>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</si>
  <si>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</si>
  <si>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</si>
  <si>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</si>
  <si>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</si>
  <si>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</si>
  <si>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</si>
  <si>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</si>
  <si>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</si>
  <si>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</si>
  <si>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</si>
  <si>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</si>
  <si>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</si>
  <si>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</si>
  <si>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</si>
  <si>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</si>
  <si>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</si>
  <si>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</si>
  <si>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</si>
  <si>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</si>
  <si>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</si>
  <si>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</si>
  <si>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</si>
  <si>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</si>
  <si>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</si>
  <si>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</si>
  <si>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</si>
  <si>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</si>
  <si>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</si>
  <si>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</si>
  <si>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</si>
  <si>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</si>
  <si>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</si>
  <si>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</si>
  <si>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</si>
  <si>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</si>
  <si>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</si>
  <si>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</si>
  <si>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</si>
  <si>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</si>
  <si>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</si>
  <si>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</si>
  <si>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</si>
  <si>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</si>
  <si>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</si>
  <si>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</si>
  <si>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</si>
  <si>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</si>
  <si>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</si>
  <si>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</si>
  <si>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</si>
  <si>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</si>
  <si>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</si>
  <si>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</si>
  <si>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</si>
  <si>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</si>
  <si>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</si>
  <si>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</si>
  <si>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</si>
  <si>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</si>
  <si>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</si>
  <si>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</si>
  <si>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</si>
  <si>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</si>
  <si>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</si>
  <si>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</si>
  <si>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</si>
  <si>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</si>
  <si>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</si>
  <si>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</si>
  <si>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</si>
  <si>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</si>
  <si>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</si>
  <si>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</si>
  <si>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</si>
  <si>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</si>
  <si>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</si>
  <si>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</si>
  <si>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</si>
  <si>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</si>
  <si>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</si>
  <si>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</si>
  <si>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</si>
  <si>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</si>
  <si>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</si>
  <si>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</si>
  <si>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</si>
  <si>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</si>
  <si>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</si>
  <si>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</si>
  <si>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</si>
  <si>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</si>
  <si>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</si>
  <si>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</si>
  <si>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</si>
  <si>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</si>
  <si>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</si>
  <si>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</si>
  <si>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</si>
  <si>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</si>
  <si>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</si>
  <si>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</si>
  <si>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</si>
  <si>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</si>
  <si>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</si>
  <si>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</si>
  <si>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</si>
  <si>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</si>
  <si>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</si>
  <si>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</si>
  <si>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</si>
  <si>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</si>
  <si>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</si>
  <si>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</si>
  <si>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</si>
  <si>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</si>
  <si>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</si>
  <si>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</si>
  <si>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</si>
  <si>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</si>
  <si>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</si>
  <si>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</si>
  <si>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</si>
  <si>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</si>
  <si>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</si>
  <si>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</si>
  <si>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</si>
  <si>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</si>
  <si>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</si>
  <si>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</si>
  <si>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</si>
  <si>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</si>
  <si>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</si>
  <si>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</si>
  <si>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</si>
  <si>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</si>
  <si>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</si>
  <si>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</si>
  <si>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</si>
  <si>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</si>
  <si>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</si>
  <si>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</si>
  <si>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</si>
  <si>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</si>
  <si>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</si>
  <si>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</si>
  <si>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</si>
  <si>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</si>
  <si>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</si>
  <si>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</si>
  <si>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</si>
  <si>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</si>
  <si>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</si>
  <si>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</si>
  <si>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</si>
  <si>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</si>
  <si>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</si>
  <si>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</si>
  <si>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</si>
  <si>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</si>
  <si>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</si>
  <si>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</si>
  <si>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</si>
  <si>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</si>
  <si>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</si>
  <si>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</si>
  <si>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</si>
  <si>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</si>
  <si>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</si>
  <si>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</si>
  <si>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</si>
  <si>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</si>
  <si>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</si>
  <si>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</si>
  <si>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</si>
  <si>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</si>
  <si>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</si>
  <si>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</si>
  <si>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</si>
  <si>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</si>
  <si>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</si>
  <si>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</si>
  <si>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</si>
  <si>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</si>
  <si>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</si>
  <si>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</si>
  <si>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</si>
  <si>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</si>
  <si>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</si>
  <si>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</si>
  <si>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</si>
  <si>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</si>
  <si>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</si>
  <si>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</si>
  <si>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</si>
  <si>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</si>
  <si>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</si>
  <si>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</si>
  <si>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</si>
  <si>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</si>
  <si>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</si>
  <si>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</si>
  <si>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</si>
  <si>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</si>
  <si>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</si>
  <si>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</si>
  <si>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</si>
  <si>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</si>
  <si>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</si>
  <si>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</si>
  <si>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</si>
  <si>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</si>
  <si>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</si>
  <si>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</si>
  <si>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</si>
  <si>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</si>
  <si>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</si>
  <si>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</si>
  <si>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</si>
  <si>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</si>
  <si>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</si>
  <si>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</si>
  <si>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</si>
  <si>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</si>
  <si>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</si>
  <si>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</si>
  <si>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</si>
  <si>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</si>
  <si>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</si>
  <si>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</si>
  <si>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</si>
  <si>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</si>
  <si>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</si>
  <si>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</si>
  <si>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</si>
  <si>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</si>
  <si>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</si>
  <si>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</si>
  <si>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</si>
  <si>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</si>
  <si>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do your best in project.</t>
  </si>
  <si>
    <t>give more various project.</t>
  </si>
  <si>
    <t>i want more free course.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</si>
  <si>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</si>
  <si>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</si>
  <si>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</si>
  <si>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</si>
  <si>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</si>
  <si>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</si>
  <si>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</si>
  <si>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</si>
  <si>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</si>
  <si>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</si>
  <si>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</si>
  <si>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</si>
  <si>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</si>
  <si>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</si>
  <si>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</si>
  <si>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</si>
  <si>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</si>
  <si>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</si>
  <si>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</si>
  <si>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</si>
  <si>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</si>
  <si>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</si>
  <si>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</si>
  <si>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</si>
  <si>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</si>
  <si>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</si>
  <si>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</si>
  <si>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</si>
  <si>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</si>
  <si>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</si>
  <si>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</si>
  <si>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</si>
  <si>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</si>
  <si>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</si>
  <si>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</si>
  <si>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</si>
  <si>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</si>
  <si>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</si>
  <si>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</si>
  <si>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</si>
  <si>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</si>
  <si>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</si>
  <si>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</si>
  <si>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</si>
  <si>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</si>
  <si>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</si>
  <si>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</si>
  <si>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</si>
  <si>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</si>
  <si>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</si>
  <si>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</si>
  <si>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</si>
  <si>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</si>
  <si>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</si>
  <si>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</si>
  <si>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</si>
  <si>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</si>
  <si>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</si>
  <si>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</si>
  <si>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</si>
  <si>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</si>
  <si>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</si>
  <si>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</si>
  <si>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</si>
  <si>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</si>
  <si>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</si>
  <si>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</si>
  <si>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</si>
  <si>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</si>
  <si>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</si>
  <si>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</si>
  <si>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</si>
  <si>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</si>
  <si>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</si>
  <si>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</si>
  <si>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</si>
  <si>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</si>
  <si>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</si>
  <si>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</si>
  <si>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</si>
  <si>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</si>
  <si>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</si>
  <si>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</si>
  <si>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</si>
  <si>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</si>
  <si>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</si>
  <si>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</si>
  <si>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</si>
  <si>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</si>
  <si>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</si>
  <si>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</si>
  <si>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</si>
  <si>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</si>
  <si>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</si>
  <si>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</si>
  <si>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</si>
  <si>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</si>
  <si>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</si>
  <si>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</si>
  <si>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</si>
  <si>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</si>
  <si>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</si>
  <si>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</si>
  <si>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</si>
  <si>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</si>
  <si>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</si>
  <si>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</si>
  <si>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</si>
  <si>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</si>
  <si>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</si>
  <si>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</si>
  <si>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</si>
  <si>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</si>
  <si>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</si>
  <si>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</si>
  <si>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</si>
  <si>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</si>
  <si>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</si>
  <si>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</si>
  <si>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</si>
  <si>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</si>
  <si>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</si>
  <si>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</si>
  <si>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</si>
  <si>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</si>
  <si>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</si>
  <si>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</si>
  <si>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</si>
  <si>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</si>
  <si>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</si>
  <si>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</si>
  <si>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</si>
  <si>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</si>
  <si>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</si>
  <si>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</si>
  <si>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</si>
  <si>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</si>
  <si>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</si>
  <si>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</si>
  <si>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</si>
  <si>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</si>
  <si>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</si>
  <si>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</si>
  <si>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</si>
  <si>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</si>
  <si>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</si>
  <si>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</si>
  <si>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</si>
  <si>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</si>
  <si>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</si>
  <si>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</si>
  <si>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</si>
  <si>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</si>
  <si>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</si>
  <si>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</si>
  <si>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</si>
  <si>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</si>
  <si>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</si>
  <si>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</si>
  <si>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</si>
  <si>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</si>
  <si>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</si>
  <si>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</si>
  <si>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</si>
  <si>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</si>
  <si>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</si>
  <si>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</si>
  <si>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</si>
  <si>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</si>
  <si>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</si>
  <si>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</si>
  <si>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</si>
  <si>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</si>
  <si>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</si>
  <si>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</si>
  <si>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</si>
  <si>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</si>
  <si>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</si>
  <si>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</si>
  <si>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</si>
  <si>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</si>
  <si>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</si>
  <si>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</si>
  <si>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</si>
  <si>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</si>
  <si>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</si>
  <si>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</si>
  <si>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</si>
  <si>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Some of the courses are wuite costly</t>
  </si>
  <si>
    <t>Graphics designing</t>
  </si>
  <si>
    <t>Keep a steady pace and meet deadlines</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</si>
  <si>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</si>
  <si>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</si>
  <si>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</si>
  <si>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</si>
  <si>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</si>
  <si>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</si>
  <si>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</si>
  <si>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</si>
  <si>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</si>
  <si>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</si>
  <si>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</si>
  <si>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</si>
  <si>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</si>
  <si>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</si>
  <si>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</si>
  <si>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</si>
  <si>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</si>
  <si>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</si>
  <si>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</si>
  <si>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</si>
  <si>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</si>
  <si>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</si>
  <si>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</si>
  <si>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</si>
  <si>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</si>
  <si>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</si>
  <si>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</si>
  <si>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</si>
  <si>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</si>
  <si>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</si>
  <si>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</si>
  <si>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</si>
  <si>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</si>
  <si>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</si>
  <si>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</si>
  <si>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</si>
  <si>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</si>
  <si>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</si>
  <si>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</si>
  <si>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</si>
  <si>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</si>
  <si>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</si>
  <si>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</si>
  <si>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</si>
  <si>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</si>
  <si>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</si>
  <si>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</si>
  <si>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</si>
  <si>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</si>
  <si>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</si>
  <si>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</si>
  <si>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</si>
  <si>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</si>
  <si>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</si>
  <si>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</si>
  <si>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</si>
  <si>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</si>
  <si>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</si>
  <si>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</si>
  <si>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</si>
  <si>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</si>
  <si>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</si>
  <si>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</si>
  <si>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</si>
  <si>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</si>
  <si>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</si>
  <si>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</si>
  <si>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</si>
  <si>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</si>
  <si>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</si>
  <si>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</si>
  <si>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</si>
  <si>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</si>
  <si>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</si>
  <si>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Aurora Pharmacy</t>
  </si>
  <si>
    <t>It is easier and more fun than you would expect.  You should try it.</t>
  </si>
  <si>
    <t>I am unsure</t>
  </si>
  <si>
    <t>More math</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</si>
  <si>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</si>
  <si>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</si>
  <si>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</si>
  <si>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</si>
  <si>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</si>
  <si>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</si>
  <si>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</si>
  <si>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</si>
  <si>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</si>
  <si>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</si>
  <si>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</si>
  <si>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</si>
  <si>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</si>
  <si>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</si>
  <si>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</si>
  <si>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</si>
  <si>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</si>
  <si>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</si>
  <si>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</si>
  <si>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</si>
  <si>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</si>
  <si>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</si>
  <si>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</si>
  <si>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</si>
  <si>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</si>
  <si>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</si>
  <si>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</si>
  <si>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</si>
  <si>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</si>
  <si>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</si>
  <si>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</si>
  <si>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</si>
  <si>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</si>
  <si>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</si>
  <si>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</si>
  <si>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</si>
  <si>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</si>
  <si>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</si>
  <si>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</si>
  <si>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</si>
  <si>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</si>
  <si>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</si>
  <si>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</si>
  <si>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</si>
  <si>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</si>
  <si>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</si>
  <si>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</si>
  <si>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</si>
  <si>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</si>
  <si>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</si>
  <si>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</si>
  <si>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</si>
  <si>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</si>
  <si>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</si>
  <si>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</si>
  <si>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</si>
  <si>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</si>
  <si>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</si>
  <si>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</si>
  <si>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</si>
  <si>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</si>
  <si>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</si>
  <si>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</si>
  <si>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</si>
  <si>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</si>
  <si>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</si>
  <si>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</si>
  <si>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</si>
  <si>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</si>
  <si>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</si>
  <si>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</si>
  <si>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</si>
  <si>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</si>
  <si>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</si>
  <si>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</si>
  <si>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</si>
  <si>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</si>
  <si>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</si>
  <si>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</si>
  <si>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</si>
  <si>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</si>
  <si>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</si>
  <si>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</si>
  <si>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</si>
  <si>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</si>
  <si>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</si>
  <si>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</si>
  <si>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</si>
  <si>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</si>
  <si>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</si>
  <si>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</si>
  <si>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</si>
  <si>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</si>
  <si>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</si>
  <si>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</si>
  <si>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</si>
  <si>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</si>
  <si>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</si>
  <si>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</si>
  <si>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</si>
  <si>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</si>
  <si>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</si>
  <si>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</si>
  <si>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</si>
  <si>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</si>
  <si>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</si>
  <si>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</si>
  <si>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</si>
  <si>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</si>
  <si>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</si>
  <si>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</si>
  <si>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</si>
  <si>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</si>
  <si>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</si>
  <si>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</si>
  <si>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</si>
  <si>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</si>
  <si>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</si>
  <si>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</si>
  <si>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</si>
  <si>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</si>
  <si>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</si>
  <si>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</si>
  <si>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</si>
  <si>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</si>
  <si>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</si>
  <si>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</si>
  <si>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</si>
  <si>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</si>
  <si>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</si>
  <si>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</si>
  <si>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</si>
  <si>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</si>
  <si>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</si>
  <si>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</si>
  <si>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</si>
  <si>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</si>
  <si>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</si>
  <si>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</si>
  <si>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</si>
  <si>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</si>
  <si>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</si>
  <si>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</si>
  <si>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</si>
  <si>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</si>
  <si>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</si>
  <si>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</si>
  <si>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</si>
  <si>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</si>
  <si>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</si>
  <si>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</si>
  <si>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</si>
  <si>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</si>
  <si>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</si>
  <si>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</si>
  <si>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</si>
  <si>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</si>
  <si>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</si>
  <si>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</si>
  <si>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</si>
  <si>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</si>
  <si>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</si>
  <si>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</si>
  <si>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</si>
  <si>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</si>
  <si>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</si>
  <si>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</si>
  <si>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</si>
  <si>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</si>
  <si>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</si>
  <si>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</si>
  <si>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</si>
  <si>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</si>
  <si>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</si>
  <si>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CHART1_data</t>
  </si>
  <si>
    <t>Chart1_data</t>
  </si>
  <si>
    <t>CHART2_data</t>
  </si>
  <si>
    <t>Chart3_data</t>
  </si>
  <si>
    <t>Chart4_data</t>
  </si>
  <si>
    <t>Chart1_x_axis_labels</t>
  </si>
  <si>
    <t>Range</t>
  </si>
  <si>
    <t>Number of students</t>
  </si>
  <si>
    <t>sorted_travel_minutes</t>
  </si>
  <si>
    <t>begin_range</t>
  </si>
  <si>
    <t>end_range</t>
  </si>
  <si>
    <t>comparision_begin</t>
  </si>
  <si>
    <t>comparision_end</t>
  </si>
  <si>
    <t>Count</t>
  </si>
  <si>
    <t>start_range</t>
  </si>
  <si>
    <t>Frequency</t>
  </si>
  <si>
    <t>avg_hrs_sitting_per_day</t>
  </si>
  <si>
    <t>Chart2_Std_deviation calculation</t>
  </si>
  <si>
    <t>MEAN</t>
  </si>
  <si>
    <t>variance</t>
  </si>
  <si>
    <t>variance squared</t>
  </si>
  <si>
    <t>Sum of variance</t>
  </si>
  <si>
    <t>div sum of varience sq (VARIANCE)</t>
  </si>
  <si>
    <t>STD DIV</t>
  </si>
  <si>
    <t>MEDIAN</t>
  </si>
  <si>
    <t>MODE</t>
  </si>
  <si>
    <t>0 - 600</t>
  </si>
  <si>
    <t>TODO : Desc of data and measure of spread</t>
  </si>
  <si>
    <t xml:space="preserve">SUM of buy_udacity_swag
</t>
  </si>
  <si>
    <t>0-9</t>
  </si>
  <si>
    <t>&gt;=0</t>
  </si>
  <si>
    <t>&lt;=3</t>
  </si>
  <si>
    <t>0-3</t>
  </si>
  <si>
    <t>Grand Total</t>
  </si>
  <si>
    <t>10-19</t>
  </si>
  <si>
    <t>ALL VALUES ARE CALCULATED AFTER REMOVING NULLS</t>
  </si>
  <si>
    <t>&gt;=4</t>
  </si>
  <si>
    <t>&lt;=7</t>
  </si>
  <si>
    <t>20-29</t>
  </si>
  <si>
    <t>&gt;=8</t>
  </si>
  <si>
    <t>&lt;=11</t>
  </si>
  <si>
    <t>30-39</t>
  </si>
  <si>
    <t>Chart1 : MEAN</t>
  </si>
  <si>
    <t>Country_name</t>
  </si>
  <si>
    <t>&gt;=12</t>
  </si>
  <si>
    <t>&lt;=15</t>
  </si>
  <si>
    <t>40-49</t>
  </si>
  <si>
    <t>Chart1 : MEDIAN</t>
  </si>
  <si>
    <t>&gt;=16</t>
  </si>
  <si>
    <t>&lt;=19</t>
  </si>
  <si>
    <t>16-19</t>
  </si>
  <si>
    <t>50-59</t>
  </si>
  <si>
    <t>Chart1 : MODE</t>
  </si>
  <si>
    <t>&gt;=20</t>
  </si>
  <si>
    <t>&lt;=23</t>
  </si>
  <si>
    <t>20-23</t>
  </si>
  <si>
    <t>60-69</t>
  </si>
  <si>
    <t>70-79</t>
  </si>
  <si>
    <t>STD DEVIATION</t>
  </si>
  <si>
    <t>80-89</t>
  </si>
  <si>
    <t>90-99</t>
  </si>
  <si>
    <t>100-109</t>
  </si>
  <si>
    <t>110-119</t>
  </si>
  <si>
    <t>120-129</t>
  </si>
  <si>
    <t>130-139</t>
  </si>
  <si>
    <t>140-149</t>
  </si>
  <si>
    <t>150-159</t>
  </si>
  <si>
    <t>160-169</t>
  </si>
  <si>
    <t>0 to 3</t>
  </si>
  <si>
    <t>170-179</t>
  </si>
  <si>
    <t xml:space="preserve">4 to 7
</t>
  </si>
  <si>
    <t>180-189</t>
  </si>
  <si>
    <t>8 to 11</t>
  </si>
  <si>
    <t>190-199</t>
  </si>
  <si>
    <t>12 to 15</t>
  </si>
  <si>
    <t>200-209</t>
  </si>
  <si>
    <t>16 to 19</t>
  </si>
  <si>
    <t>210-219</t>
  </si>
  <si>
    <t xml:space="preserve">20 to 23
</t>
  </si>
  <si>
    <t>220-229</t>
  </si>
  <si>
    <t>230-239</t>
  </si>
  <si>
    <t>240-249</t>
  </si>
  <si>
    <t>250-259</t>
  </si>
  <si>
    <t>260-269</t>
  </si>
  <si>
    <t>270-279</t>
  </si>
  <si>
    <t>280-289</t>
  </si>
  <si>
    <t>290-299</t>
  </si>
  <si>
    <t>300-309</t>
  </si>
  <si>
    <t>310-319</t>
  </si>
  <si>
    <t>320-329</t>
  </si>
  <si>
    <t>330-339</t>
  </si>
  <si>
    <t>340-349</t>
  </si>
  <si>
    <t>350-359</t>
  </si>
  <si>
    <t>360-369</t>
  </si>
  <si>
    <t>370-379</t>
  </si>
  <si>
    <t>380-389</t>
  </si>
  <si>
    <t>390-399</t>
  </si>
  <si>
    <t>400-409</t>
  </si>
  <si>
    <t>410-419</t>
  </si>
  <si>
    <t>420-429</t>
  </si>
  <si>
    <t>430-439</t>
  </si>
  <si>
    <t>440-449</t>
  </si>
  <si>
    <t>450-459</t>
  </si>
  <si>
    <t>460-469</t>
  </si>
  <si>
    <t>470-479</t>
  </si>
  <si>
    <t>480-489</t>
  </si>
  <si>
    <t>490-499</t>
  </si>
  <si>
    <t>500-509</t>
  </si>
  <si>
    <t>510-519</t>
  </si>
  <si>
    <t>520-529</t>
  </si>
  <si>
    <t>530-539</t>
  </si>
  <si>
    <t>540-549</t>
  </si>
  <si>
    <t>550-559</t>
  </si>
  <si>
    <t>560-569</t>
  </si>
  <si>
    <t>570-579</t>
  </si>
  <si>
    <t>580-589</t>
  </si>
  <si>
    <t>590-599</t>
  </si>
  <si>
    <t/>
  </si>
  <si>
    <t>COUNTA of Job_Level</t>
  </si>
  <si>
    <t>SQ1-options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</si>
</sst>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
    <numFmt numFmtId="166" formatCode="yyyy&quot;-&quot;mm&quot;-&quot;dd"/>
  </numFmts>
  <fonts count="7">
    <font>
      <sz val="10.0"/>
      <color rgb="FF000000"/>
      <name val="Arial"/>
    </font>
    <font>
      <b/>
      <sz val="12.0"/>
    </font>
    <font/>
    <font>
      <u/>
      <color rgb="FF0000FF"/>
    </font>
    <font>
      <b/>
    </font>
    <font>
      <b/>
      <color rgb="FFFFFFFF"/>
    </font>
    <font>
      <sz val="12.0"/>
    </font>
  </fonts>
  <fills count="2">
    <fill>
      <patternFill patternType="none"/>
    </fill>
    <fill>
      <patternFill patternType="lightGray"/>
    </fill>
  </fills>
  <borders count="7">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0" fontId="2" numFmtId="0" xfId="0" applyAlignment="1" applyFont="1">
      <alignment horizontal="center" readingOrder="0" vertical="top"/>
    </xf>
    <xf borderId="0" fillId="0" fontId="2" numFmtId="0" xfId="0" applyAlignment="1" applyFont="1">
      <alignment horizontal="center" vertical="top"/>
    </xf>
    <xf borderId="0" fillId="0" fontId="2" numFmtId="164" xfId="0" applyAlignment="1" applyFont="1" applyNumberFormat="1">
      <alignment horizontal="center" readingOrder="0" vertical="top"/>
    </xf>
    <xf borderId="0" fillId="0" fontId="2" numFmtId="1" xfId="0" applyAlignment="1" applyFont="1" applyNumberFormat="1">
      <alignment horizontal="center" readingOrder="0" vertical="top"/>
    </xf>
    <xf borderId="0" fillId="0" fontId="2" numFmtId="0" xfId="0" applyAlignment="1" applyFont="1">
      <alignment horizontal="center" vertical="top"/>
    </xf>
    <xf borderId="0" fillId="0" fontId="2" numFmtId="165" xfId="0" applyAlignment="1" applyFont="1" applyNumberFormat="1">
      <alignment horizontal="center" readingOrder="0" vertical="top"/>
    </xf>
    <xf borderId="0" fillId="0" fontId="2" numFmtId="0" xfId="0" applyAlignment="1" applyFont="1">
      <alignment horizontal="center" readingOrder="0" vertical="top"/>
    </xf>
    <xf borderId="0" fillId="0" fontId="2" numFmtId="164" xfId="0" applyAlignment="1" applyFont="1" applyNumberFormat="1">
      <alignment horizontal="center" readingOrder="0"/>
    </xf>
    <xf borderId="0" fillId="0" fontId="2" numFmtId="0" xfId="0" applyAlignment="1" applyFont="1">
      <alignment horizontal="center" readingOrder="0"/>
    </xf>
    <xf borderId="0" fillId="0" fontId="3" numFmtId="0" xfId="0" applyAlignment="1" applyFont="1">
      <alignment horizontal="center" readingOrder="0" vertical="top"/>
    </xf>
    <xf borderId="0" fillId="0" fontId="2" numFmtId="20" xfId="0" applyAlignment="1" applyFont="1" applyNumberFormat="1">
      <alignment horizontal="center" readingOrder="0" vertical="top"/>
    </xf>
    <xf borderId="0" fillId="0" fontId="4" numFmtId="0" xfId="0" applyAlignment="1" applyFont="1">
      <alignment horizontal="center" readingOrder="0" vertical="top"/>
    </xf>
    <xf borderId="0" fillId="0" fontId="4"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0" fontId="2" numFmtId="49" xfId="0" applyAlignment="1" applyFont="1" applyNumberFormat="1">
      <alignment horizontal="center" readingOrder="0" vertical="top"/>
    </xf>
    <xf borderId="0" fillId="0" fontId="2" numFmtId="164" xfId="0" applyFont="1" applyNumberFormat="1"/>
    <xf borderId="0" fillId="0" fontId="4" numFmtId="0" xfId="0" applyAlignment="1" applyFont="1">
      <alignment horizontal="left" readingOrder="0" vertical="top"/>
    </xf>
    <xf borderId="1" fillId="0" fontId="5" numFmtId="0" xfId="0" applyAlignment="1" applyBorder="1" applyFont="1">
      <alignment horizontal="center" readingOrder="0" vertical="top"/>
    </xf>
    <xf borderId="2" fillId="0" fontId="5" numFmtId="0" xfId="0" applyAlignment="1" applyBorder="1" applyFont="1">
      <alignment horizontal="center" readingOrder="0" vertical="top"/>
    </xf>
    <xf borderId="3" fillId="0" fontId="5" numFmtId="0" xfId="0" applyAlignment="1" applyBorder="1" applyFont="1">
      <alignment horizontal="center" readingOrder="0" vertical="top"/>
    </xf>
    <xf borderId="4" fillId="0" fontId="2" numFmtId="0" xfId="0" applyAlignment="1" applyBorder="1" applyFont="1">
      <alignment horizontal="center" readingOrder="0" vertical="top"/>
    </xf>
    <xf borderId="5" fillId="0" fontId="2" numFmtId="0" xfId="0" applyAlignment="1" applyBorder="1" applyFont="1">
      <alignment horizontal="center" readingOrder="0" vertical="top"/>
    </xf>
    <xf borderId="5" fillId="0" fontId="2" numFmtId="164" xfId="0" applyAlignment="1" applyBorder="1" applyFont="1" applyNumberFormat="1">
      <alignment horizontal="center" readingOrder="0" vertical="top"/>
    </xf>
    <xf borderId="6" fillId="0" fontId="2" numFmtId="164" xfId="0" applyAlignment="1" applyBorder="1" applyFont="1" applyNumberFormat="1">
      <alignment horizontal="center" readingOrder="0" vertical="top"/>
    </xf>
    <xf borderId="6" fillId="0" fontId="2" numFmtId="0" xfId="0" applyAlignment="1" applyBorder="1" applyFont="1">
      <alignment horizontal="center" readingOrder="0" vertical="top"/>
    </xf>
    <xf borderId="0" fillId="0" fontId="1" numFmtId="0" xfId="0" applyAlignment="1" applyFont="1">
      <alignment readingOrder="0" shrinkToFit="0" wrapText="1"/>
    </xf>
    <xf borderId="0" fillId="0" fontId="1" numFmtId="166" xfId="0" applyAlignment="1" applyFont="1" applyNumberFormat="1">
      <alignment readingOrder="0" shrinkToFit="0" wrapText="1"/>
    </xf>
    <xf borderId="0" fillId="0" fontId="2" numFmtId="164" xfId="0" applyAlignment="1" applyFont="1" applyNumberFormat="1">
      <alignment readingOrder="0"/>
    </xf>
    <xf borderId="0" fillId="0" fontId="2" numFmtId="166" xfId="0" applyAlignment="1" applyFont="1" applyNumberFormat="1">
      <alignment readingOrder="0"/>
    </xf>
    <xf borderId="0" fillId="0" fontId="2" numFmtId="1" xfId="0" applyAlignment="1" applyFont="1" applyNumberFormat="1">
      <alignment horizontal="right" readingOrder="0"/>
    </xf>
    <xf borderId="0" fillId="0" fontId="2" numFmtId="0" xfId="0" applyAlignment="1" applyFont="1">
      <alignment horizontal="center"/>
    </xf>
    <xf borderId="0" fillId="0" fontId="2" numFmtId="164" xfId="0" applyAlignment="1" applyFont="1" applyNumberFormat="1">
      <alignment horizontal="center"/>
    </xf>
    <xf borderId="0" fillId="0" fontId="1"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cellXfs>
  <cellStyles count="1">
    <cellStyle xfId="0" name="Normal" builtinId="0"/>
  </cellStyles>
  <dxfs count="10">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2">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 count="3" pivot="0" name="Detail1-Manager-style">
      <tableStyleElement dxfId="7"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2.xml"/><Relationship Id="rId11" Type="http://schemas.openxmlformats.org/officeDocument/2006/relationships/worksheet" Target="worksheets/sheet4.xml"/><Relationship Id="rId10" Type="http://schemas.openxmlformats.org/officeDocument/2006/relationships/worksheet" Target="worksheets/sheet3.xml"/><Relationship Id="rId21" Type="http://schemas.openxmlformats.org/officeDocument/2006/relationships/pivotCacheDefinition" Target="pivotCache/pivotCacheDefinition3.xml"/><Relationship Id="rId13" Type="http://schemas.openxmlformats.org/officeDocument/2006/relationships/worksheet" Target="worksheets/sheet6.xml"/><Relationship Id="rId12" Type="http://schemas.openxmlformats.org/officeDocument/2006/relationships/worksheet" Target="worksheets/sheet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chartsheet" Target="chartsheets/sheet5.xml"/><Relationship Id="rId15" Type="http://schemas.openxmlformats.org/officeDocument/2006/relationships/worksheet" Target="worksheets/sheet8.xml"/><Relationship Id="rId14" Type="http://schemas.openxmlformats.org/officeDocument/2006/relationships/worksheet" Target="worksheets/sheet7.xml"/><Relationship Id="rId17" Type="http://schemas.openxmlformats.org/officeDocument/2006/relationships/worksheet" Target="worksheets/sheet10.xml"/><Relationship Id="rId16" Type="http://schemas.openxmlformats.org/officeDocument/2006/relationships/worksheet" Target="worksheets/sheet9.xml"/><Relationship Id="rId5" Type="http://schemas.openxmlformats.org/officeDocument/2006/relationships/chartsheet" Target="chartsheets/sheet1.xml"/><Relationship Id="rId19" Type="http://schemas.openxmlformats.org/officeDocument/2006/relationships/pivotCacheDefinition" Target="pivotCache/pivotCacheDefinition1.xml"/><Relationship Id="rId6" Type="http://schemas.openxmlformats.org/officeDocument/2006/relationships/chartsheet" Target="chartsheets/sheet2.xml"/><Relationship Id="rId18" Type="http://schemas.openxmlformats.org/officeDocument/2006/relationships/chartsheet" Target="chartsheets/sheet6.xml"/><Relationship Id="rId7" Type="http://schemas.openxmlformats.org/officeDocument/2006/relationships/chartsheet" Target="chartsheets/sheet3.xml"/><Relationship Id="rId8" Type="http://schemas.openxmlformats.org/officeDocument/2006/relationships/chartsheet" Target="chart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Commute time of students</a:t>
            </a:r>
          </a:p>
        </c:rich>
      </c:tx>
      <c:overlay val="0"/>
    </c:title>
    <c:plotArea>
      <c:layout/>
      <c:lineChart>
        <c:varyColors val="0"/>
        <c:ser>
          <c:idx val="0"/>
          <c:order val="0"/>
          <c:spPr>
            <a:ln cmpd="sng" w="38100">
              <a:solidFill>
                <a:srgbClr val="6AA84F"/>
              </a:solidFill>
            </a:ln>
          </c:spPr>
          <c:marker>
            <c:symbol val="circle"/>
            <c:size val="7"/>
            <c:spPr>
              <a:solidFill>
                <a:srgbClr val="6AA84F"/>
              </a:solidFill>
              <a:ln cmpd="sng">
                <a:solidFill>
                  <a:srgbClr val="6AA84F"/>
                </a:solidFill>
              </a:ln>
            </c:spPr>
          </c:marker>
          <c:cat>
            <c:strRef>
              <c:f>Charts_data_calculation!$A$2:$A$62</c:f>
            </c:strRef>
          </c:cat>
          <c:val>
            <c:numRef>
              <c:f>Charts_data_calculation!$B$2:$B$62</c:f>
            </c:numRef>
          </c:val>
          <c:smooth val="1"/>
        </c:ser>
        <c:axId val="624395080"/>
        <c:axId val="532773989"/>
      </c:lineChart>
      <c:catAx>
        <c:axId val="624395080"/>
        <c:scaling>
          <c:orientation val="minMax"/>
        </c:scaling>
        <c:delete val="0"/>
        <c:axPos val="b"/>
        <c:title>
          <c:tx>
            <c:rich>
              <a:bodyPr/>
              <a:lstStyle/>
              <a:p>
                <a:pPr lvl="0">
                  <a:defRPr b="0"/>
                </a:pPr>
                <a:r>
                  <a:t>Time range</a:t>
                </a:r>
              </a:p>
            </c:rich>
          </c:tx>
          <c:overlay val="0"/>
        </c:title>
        <c:txPr>
          <a:bodyPr/>
          <a:lstStyle/>
          <a:p>
            <a:pPr lvl="0">
              <a:defRPr b="0"/>
            </a:pPr>
          </a:p>
        </c:txPr>
        <c:crossAx val="532773989"/>
      </c:catAx>
      <c:valAx>
        <c:axId val="532773989"/>
        <c:scaling>
          <c:orientation val="minMax"/>
        </c:scaling>
        <c:delete val="0"/>
        <c:axPos val="l"/>
        <c:majorGridlines>
          <c:spPr>
            <a:ln>
              <a:solidFill>
                <a:srgbClr val="B7B7B7"/>
              </a:solidFill>
            </a:ln>
          </c:spPr>
        </c:majorGridlines>
        <c:title>
          <c:tx>
            <c:rich>
              <a:bodyPr/>
              <a:lstStyle/>
              <a:p>
                <a:pPr lvl="0">
                  <a:defRPr b="0"/>
                </a:pPr>
                <a:r>
                  <a:t>Student count</a:t>
                </a:r>
              </a:p>
            </c:rich>
          </c:tx>
          <c:overlay val="0"/>
        </c:title>
        <c:numFmt formatCode="General" sourceLinked="1"/>
        <c:tickLblPos val="nextTo"/>
        <c:spPr>
          <a:ln w="47625">
            <a:noFill/>
          </a:ln>
        </c:spPr>
        <c:txPr>
          <a:bodyPr/>
          <a:lstStyle/>
          <a:p>
            <a:pPr lvl="0">
              <a:defRPr b="0"/>
            </a:pPr>
          </a:p>
        </c:txPr>
        <c:crossAx val="624395080"/>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Average hours sitting per day</a:t>
            </a:r>
          </a:p>
        </c:rich>
      </c:tx>
      <c:overlay val="0"/>
    </c:title>
    <c:plotArea>
      <c:layout/>
      <c:lineChart>
        <c:varyColors val="0"/>
        <c:ser>
          <c:idx val="0"/>
          <c:order val="0"/>
          <c:tx>
            <c:strRef>
              <c:f>Charts_data_calculation!$S$19</c:f>
            </c:strRef>
          </c:tx>
          <c:spPr>
            <a:ln cmpd="sng" w="19050">
              <a:solidFill>
                <a:srgbClr val="6AA84F"/>
              </a:solidFill>
            </a:ln>
          </c:spPr>
          <c:marker>
            <c:symbol val="none"/>
          </c:marker>
          <c:cat>
            <c:strRef>
              <c:f>Charts_data_calculation!$R$20:$R$24</c:f>
            </c:strRef>
          </c:cat>
          <c:val>
            <c:numRef>
              <c:f>Charts_data_calculation!$S$20:$S$24</c:f>
            </c:numRef>
          </c:val>
          <c:smooth val="1"/>
        </c:ser>
        <c:axId val="556654765"/>
        <c:axId val="886646759"/>
      </c:lineChart>
      <c:catAx>
        <c:axId val="556654765"/>
        <c:scaling>
          <c:orientation val="minMax"/>
        </c:scaling>
        <c:delete val="0"/>
        <c:axPos val="b"/>
        <c:title>
          <c:tx>
            <c:rich>
              <a:bodyPr/>
              <a:lstStyle/>
              <a:p>
                <a:pPr lvl="0">
                  <a:defRPr b="0"/>
                </a:pPr>
                <a:r>
                  <a:t>Hour range</a:t>
                </a:r>
              </a:p>
            </c:rich>
          </c:tx>
          <c:overlay val="0"/>
        </c:title>
        <c:txPr>
          <a:bodyPr/>
          <a:lstStyle/>
          <a:p>
            <a:pPr lvl="0">
              <a:defRPr b="0"/>
            </a:pPr>
          </a:p>
        </c:txPr>
        <c:crossAx val="886646759"/>
      </c:catAx>
      <c:valAx>
        <c:axId val="886646759"/>
        <c:scaling>
          <c:orientation val="minMax"/>
        </c:scaling>
        <c:delete val="0"/>
        <c:axPos val="l"/>
        <c:majorGridlines>
          <c:spPr>
            <a:ln>
              <a:solidFill>
                <a:srgbClr val="B7B7B7"/>
              </a:solidFill>
            </a:ln>
          </c:spPr>
        </c:majorGridlines>
        <c:title>
          <c:tx>
            <c:rich>
              <a:bodyPr/>
              <a:lstStyle/>
              <a:p>
                <a:pPr lvl="0">
                  <a:defRPr b="0"/>
                </a:pPr>
                <a:r>
                  <a:t>Student count</a:t>
                </a:r>
              </a:p>
            </c:rich>
          </c:tx>
          <c:overlay val="0"/>
        </c:title>
        <c:numFmt formatCode="General" sourceLinked="1"/>
        <c:tickLblPos val="nextTo"/>
        <c:spPr>
          <a:ln w="47625">
            <a:noFill/>
          </a:ln>
        </c:spPr>
        <c:txPr>
          <a:bodyPr/>
          <a:lstStyle/>
          <a:p>
            <a:pPr lvl="0">
              <a:defRPr b="0"/>
            </a:pPr>
          </a:p>
        </c:txPr>
        <c:crossAx val="556654765"/>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Average hours sitting per day by nanodegree students</a:t>
            </a:r>
          </a:p>
        </c:rich>
      </c:tx>
      <c:overlay val="0"/>
    </c:title>
    <c:plotArea>
      <c:layout>
        <c:manualLayout>
          <c:xMode val="edge"/>
          <c:yMode val="edge"/>
          <c:x val="0.08373362445414846"/>
          <c:y val="0.1493231810490694"/>
          <c:w val="0.8185589519650656"/>
          <c:h val="0.70482305979581"/>
        </c:manualLayout>
      </c:layout>
      <c:lineChart>
        <c:varyColors val="0"/>
        <c:ser>
          <c:idx val="0"/>
          <c:order val="0"/>
          <c:spPr>
            <a:ln cmpd="sng" w="19050">
              <a:solidFill>
                <a:srgbClr val="3366CC"/>
              </a:solidFill>
            </a:ln>
          </c:spPr>
          <c:marker>
            <c:symbol val="none"/>
          </c:marker>
          <c:val>
            <c:numRef>
              <c:f>Charts_data_calculation!$S$2:$S$8</c:f>
            </c:numRef>
          </c:val>
          <c:smooth val="1"/>
        </c:ser>
        <c:axId val="1593699027"/>
        <c:axId val="1791356227"/>
      </c:lineChart>
      <c:catAx>
        <c:axId val="1593699027"/>
        <c:scaling>
          <c:orientation val="minMax"/>
        </c:scaling>
        <c:delete val="0"/>
        <c:axPos val="b"/>
        <c:title>
          <c:tx>
            <c:rich>
              <a:bodyPr/>
              <a:lstStyle/>
              <a:p>
                <a:pPr lvl="0">
                  <a:defRPr b="0"/>
                </a:pPr>
                <a:r>
                  <a:t>Hour range</a:t>
                </a:r>
              </a:p>
            </c:rich>
          </c:tx>
          <c:overlay val="0"/>
        </c:title>
        <c:txPr>
          <a:bodyPr/>
          <a:lstStyle/>
          <a:p>
            <a:pPr lvl="0">
              <a:defRPr b="0"/>
            </a:pPr>
          </a:p>
        </c:txPr>
        <c:crossAx val="1791356227"/>
      </c:catAx>
      <c:valAx>
        <c:axId val="1791356227"/>
        <c:scaling>
          <c:orientation val="minMax"/>
        </c:scaling>
        <c:delete val="0"/>
        <c:axPos val="l"/>
        <c:majorGridlines>
          <c:spPr>
            <a:ln>
              <a:solidFill>
                <a:srgbClr val="B7B7B7"/>
              </a:solidFill>
            </a:ln>
          </c:spPr>
        </c:majorGridlines>
        <c:title>
          <c:tx>
            <c:rich>
              <a:bodyPr/>
              <a:lstStyle/>
              <a:p>
                <a:pPr lvl="0">
                  <a:defRPr b="0"/>
                </a:pPr>
                <a:r>
                  <a:t>Number of students</a:t>
                </a:r>
              </a:p>
            </c:rich>
          </c:tx>
          <c:overlay val="0"/>
        </c:title>
        <c:numFmt formatCode="General" sourceLinked="1"/>
        <c:tickLblPos val="nextTo"/>
        <c:spPr>
          <a:ln w="47625">
            <a:noFill/>
          </a:ln>
        </c:spPr>
        <c:txPr>
          <a:bodyPr/>
          <a:lstStyle/>
          <a:p>
            <a:pPr lvl="0">
              <a:defRPr b="0"/>
            </a:pPr>
          </a:p>
        </c:txPr>
        <c:crossAx val="1593699027"/>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Which udacity swag are managers willing to buy</a:t>
            </a:r>
          </a:p>
        </c:rich>
      </c:tx>
      <c:overlay val="0"/>
    </c:title>
    <c:plotArea>
      <c:layout/>
      <c:barChart>
        <c:barDir val="col"/>
        <c:grouping val="clustered"/>
        <c:ser>
          <c:idx val="0"/>
          <c:order val="0"/>
          <c:spPr>
            <a:solidFill>
              <a:srgbClr val="3366CC"/>
            </a:solidFill>
          </c:spPr>
          <c:trendline>
            <c:name/>
            <c:spPr>
              <a:ln w="19050">
                <a:solidFill>
                  <a:srgbClr val="3366CC">
                    <a:alpha val="60000"/>
                  </a:srgbClr>
                </a:solidFill>
              </a:ln>
            </c:spPr>
            <c:trendlineType val="linear"/>
            <c:dispRSqr val="0"/>
            <c:dispEq val="0"/>
          </c:trendline>
          <c:cat>
            <c:strRef>
              <c:f>'Q4_how_many_managers_filtered _'!$A$1:$A$10</c:f>
            </c:strRef>
          </c:cat>
          <c:val>
            <c:numRef>
              <c:f>'Q4_how_many_managers_filtered _'!$B$1:$B$10</c:f>
            </c:numRef>
          </c:val>
        </c:ser>
        <c:axId val="1233716747"/>
        <c:axId val="798949087"/>
      </c:barChart>
      <c:catAx>
        <c:axId val="1233716747"/>
        <c:scaling>
          <c:orientation val="minMax"/>
        </c:scaling>
        <c:delete val="0"/>
        <c:axPos val="b"/>
        <c:title>
          <c:tx>
            <c:rich>
              <a:bodyPr/>
              <a:lstStyle/>
              <a:p>
                <a:pPr lvl="0">
                  <a:defRPr b="0"/>
                </a:pPr>
                <a:r>
                  <a:t>which udacity swag</a:t>
                </a:r>
              </a:p>
            </c:rich>
          </c:tx>
          <c:overlay val="0"/>
        </c:title>
        <c:txPr>
          <a:bodyPr/>
          <a:lstStyle/>
          <a:p>
            <a:pPr lvl="0">
              <a:defRPr b="0"/>
            </a:pPr>
          </a:p>
        </c:txPr>
        <c:crossAx val="798949087"/>
      </c:catAx>
      <c:valAx>
        <c:axId val="798949087"/>
        <c:scaling>
          <c:orientation val="minMax"/>
        </c:scaling>
        <c:delete val="0"/>
        <c:axPos val="l"/>
        <c:majorGridlines>
          <c:spPr>
            <a:ln>
              <a:solidFill>
                <a:srgbClr val="B7B7B7"/>
              </a:solidFill>
            </a:ln>
          </c:spPr>
        </c:majorGridlines>
        <c:title>
          <c:tx>
            <c:rich>
              <a:bodyPr/>
              <a:lstStyle/>
              <a:p>
                <a:pPr lvl="0">
                  <a:defRPr b="0"/>
                </a:pPr>
                <a:r>
                  <a:t>Count</a:t>
                </a:r>
              </a:p>
            </c:rich>
          </c:tx>
          <c:overlay val="0"/>
        </c:title>
        <c:numFmt formatCode="General" sourceLinked="1"/>
        <c:tickLblPos val="nextTo"/>
        <c:spPr>
          <a:ln w="47625">
            <a:noFill/>
          </a:ln>
        </c:spPr>
        <c:txPr>
          <a:bodyPr/>
          <a:lstStyle/>
          <a:p>
            <a:pPr lvl="0">
              <a:defRPr b="0"/>
            </a:pPr>
          </a:p>
        </c:txPr>
        <c:crossAx val="1233716747"/>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Which udacity swag are managers wiling to buy</a:t>
            </a:r>
          </a:p>
        </c:rich>
      </c:tx>
      <c:overlay val="0"/>
    </c:title>
    <c:plotArea>
      <c:layout/>
      <c:doughnut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Lbls>
            <c:showLegendKey val="0"/>
            <c:showVal val="0"/>
            <c:showCatName val="0"/>
            <c:showSerName val="0"/>
            <c:showPercent val="0"/>
            <c:showBubbleSize val="0"/>
            <c:showLeaderLines val="1"/>
          </c:dLbls>
          <c:cat>
            <c:strRef>
              <c:f>'Q4_how_many_managers_filtered _'!$A$1:$A$10</c:f>
            </c:strRef>
          </c:cat>
          <c:val>
            <c:numRef>
              <c:f>'Q4_how_many_managers_filtered _'!$B$1:$B$10</c:f>
            </c:numRef>
          </c:val>
        </c:ser>
        <c:dLbls>
          <c:showLegendKey val="0"/>
          <c:showVal val="0"/>
          <c:showCatName val="0"/>
          <c:showSerName val="0"/>
          <c:showPercent val="0"/>
          <c:showBubbleSize val="0"/>
        </c:dLbls>
        <c:holeSize val="50"/>
      </c:doughnutChart>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Histogram of Count</a:t>
            </a:r>
          </a:p>
        </c:rich>
      </c:tx>
      <c:overlay val="0"/>
    </c:title>
    <c:plotArea>
      <c:layout/>
      <c:lineChart>
        <c:varyColors val="0"/>
        <c:ser>
          <c:idx val="0"/>
          <c:order val="0"/>
          <c:spPr>
            <a:ln cmpd="sng" w="19050">
              <a:solidFill>
                <a:srgbClr val="3366CC"/>
              </a:solidFill>
            </a:ln>
          </c:spPr>
          <c:marker>
            <c:symbol val="none"/>
          </c:marker>
          <c:val>
            <c:numRef>
              <c:f>Charts_data_calculation!$J$1:$J$62</c:f>
            </c:numRef>
          </c:val>
          <c:smooth val="1"/>
        </c:ser>
        <c:axId val="1363429694"/>
        <c:axId val="1789879828"/>
      </c:lineChart>
      <c:catAx>
        <c:axId val="1363429694"/>
        <c:scaling>
          <c:orientation val="minMax"/>
        </c:scaling>
        <c:delete val="0"/>
        <c:axPos val="b"/>
        <c:title>
          <c:tx>
            <c:rich>
              <a:bodyPr/>
              <a:lstStyle/>
              <a:p>
                <a:pPr lvl="0">
                  <a:defRPr b="0"/>
                </a:pPr>
                <a:r>
                  <a:t>Count</a:t>
                </a:r>
              </a:p>
            </c:rich>
          </c:tx>
          <c:overlay val="0"/>
        </c:title>
        <c:txPr>
          <a:bodyPr/>
          <a:lstStyle/>
          <a:p>
            <a:pPr lvl="0">
              <a:defRPr b="0"/>
            </a:pPr>
          </a:p>
        </c:txPr>
        <c:crossAx val="1789879828"/>
      </c:catAx>
      <c:valAx>
        <c:axId val="178987982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63429694"/>
      </c:valAx>
    </c:plotArea>
    <c:legend>
      <c:legendPos val="r"/>
      <c:overlay val="0"/>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6.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J1:O752" sheet="surveydata3_data"/>
  </cacheSource>
  <cacheFields>
    <cacheField name="buy_udacity_swag&#10;" numFmtId="0">
      <sharedItems containsSemiMixedTypes="0" containsString="0" containsNumber="1" containsInteger="1">
        <n v="1.0"/>
        <n v="0.0"/>
      </sharedItems>
    </cacheField>
    <cacheField name="which_udacity_swag&#10;" numFmtId="0">
      <sharedItems>
        <s v="hoodie"/>
        <s v="t-shirt"/>
        <s v="jacket (brand is TBD... probably Patagonia)"/>
        <s v="backpack"/>
        <s v="hat"/>
        <s v="shoes (brand is TBD… probably Adidas or Puma)"/>
        <s v="socks"/>
        <s v="None"/>
        <s v="Coffee mug"/>
        <s v="track suit / sweat suit"/>
        <s v="gadgets"/>
        <s v="Tea cup"/>
        <s v="travel mug"/>
        <s v="Mug/Bottle"/>
        <s v="Self-driving toy car...."/>
        <s v="NULL"/>
        <s v="Notebooks"/>
        <s v="I didn't know about a swag store until now"/>
        <s v="mouse pad"/>
        <s v="Poncho"/>
        <s v="Mug"/>
        <s v="Don't really want swag"/>
        <s v="-"/>
      </sharedItems>
    </cacheField>
    <cacheField name="slogan_tagline&#10;" numFmtId="0">
      <sharedItems>
        <s v="“Data is the new bacon&quot;"/>
        <s v="”Math - all the cool kids are doing it”"/>
        <s v="“Machine learning for life”"/>
        <s v="“A quality life demands quality questions”"/>
        <s v="Programming is the closest thing we have to superpowers"/>
        <s v="I don't know yet!"/>
        <s v="Without data, you're just another person with an opinion."/>
        <s v="Before we meet again I will become stronger and better"/>
        <s v="Learn - for life!"/>
        <s v="Life Long Learner"/>
        <s v="Ctrl + C &amp; Ctrl + V"/>
        <s v="You can never be too ready for Skynet"/>
        <s v="Insert your stupid slogan here"/>
        <s v="How would you like your data? (Like scrambled/over easy eggs etc)"/>
        <s v="Machine is learning, so must we!"/>
        <s v="Ceci n'est à 95% pas un pipe"/>
        <s v="Unquenchable Thirst for Knowledge"/>
        <s v="Life long [machine] learning matters."/>
        <s v="Building skynet, one algorithm at a time."/>
        <s v="Automate all the things"/>
        <s v="Artificial Intelligence for non intelligent agents"/>
        <s v="Data driven humanoid"/>
        <s v="Self-driven engineer of self-driving cars"/>
        <s v="Data will never die"/>
        <s v="AI to the rescue"/>
        <s v="Too cute to compute"/>
        <s v="Build It"/>
        <s v="Born to learn"/>
        <s v="&quot;Be audacious&quot;"/>
        <s v="Data is the new Gold"/>
        <s v="Watch and learn"/>
        <s v="Data speaks"/>
        <s v="Learn more. Do more. Be more."/>
        <s v="No slogan"/>
        <s v="Dream into reality"/>
        <s v="Lerning fo Life"/>
        <s v="God is Good"/>
        <s v="Engineering Dreams"/>
        <s v="&quot;Talk is cheap, show me the code.&quot;"/>
        <s v="I'm AI-powered"/>
        <s v="Data says it all"/>
        <s v="NULL"/>
        <s v="My AI has more Neurons than me"/>
        <s v="&quot;Machine Learning - Now everyone can model!&quot;"/>
        <s v="學！無止盡"/>
        <s v="&quot;I am a learning machine&quot;"/>
        <s v="Go high or go home"/>
        <s v="Never stop learning"/>
        <s v="I create the future"/>
        <s v="I'm going Deep !"/>
        <s v="&quot;keep learning,  there is so much fascinating stuff out there&quot;"/>
        <s v="&quot;Deep learner&quot;"/>
        <s v="&quot;U live and U learn&quot;"/>
        <s v="Learn and Earn your seat to the joyride of the future"/>
        <s v="&quot;Love to learn every instant&quot;"/>
        <s v="Data is new blood for intelligent machines"/>
        <s v="We make shit taglines. Code is what we know."/>
        <s v="None"/>
        <s v="udacity"/>
        <s v="Working relentlessly for Nirvan Of Machines :)"/>
      </sharedItems>
    </cacheField>
    <cacheField name="employed[1-yes/0-no]" numFmtId="0">
      <sharedItems containsSemiMixedTypes="0" containsString="0" containsNumber="1" containsInteger="1">
        <n v="1.0"/>
        <n v="0.0"/>
      </sharedItems>
    </cacheField>
    <cacheField name="current_primary_occupation" numFmtId="164">
      <sharedItems>
        <s v="Product Management/Project Management"/>
        <s v="Educator / Instructor"/>
        <s v="Business/Strategy"/>
        <s v="Data Engineer"/>
        <s v="Machine Learning Engineer"/>
        <s v="Data Analyst"/>
        <s v="Freelancing"/>
        <s v="NULL"/>
        <s v="Co-founder (or solo founder)"/>
        <s v="Artificial Intelligence Engineer"/>
        <s v="Business Intelligence / Business Analyst"/>
        <s v="Data Scientist"/>
        <s v="Student"/>
        <s v="Sales"/>
        <s v="Software Engineer"/>
        <s v="Chief IT Architect"/>
        <s v="Other"/>
        <s v="Research"/>
        <s v="Consulting"/>
        <s v="Accounting/Finance"/>
        <s v="Software QA Engineer"/>
        <s v="Self employed"/>
        <s v="Marketing"/>
        <s v="Machine learning and computer vision engineer"/>
        <s v="Director of Software Development in nsd.ru"/>
        <s v="Customer Service"/>
        <s v="Technical support"/>
        <s v="Musician"/>
        <s v="IT Professional"/>
        <s v="Chief Scientist (Cybersecurity)"/>
        <s v="Engineer / Technician"/>
        <s v="Application Developer"/>
        <s v="Self Driving Car"/>
        <s v="Retired"/>
        <s v="Udacity Mentor"/>
        <s v="Network Engineer"/>
        <s v="engineer"/>
        <s v="Paramedic"/>
        <s v="Full-Stack Developer, Teaching Assistant, Student"/>
      </sharedItems>
    </cacheField>
    <cacheField name="Job_Level" numFmtId="164">
      <sharedItems>
        <s v="Manager"/>
        <s v="Individual Contributor"/>
        <s v="Director"/>
        <s v="entry level"/>
        <s v="Not Applicable"/>
        <s v="NULL"/>
        <s v="President"/>
        <s v="C-Level"/>
        <s v="freelancer"/>
        <s v="Working Student"/>
        <s v="Senior"/>
        <s v="Engineer"/>
        <s v="Technologist"/>
        <s v="Intern"/>
        <s v="Vice President"/>
        <s v="Senior engineer"/>
        <s v="Professor"/>
        <s v="Consultant - SMA"/>
        <s v="Principle"/>
        <s v="Research Assistant"/>
        <s v="Team Leader"/>
        <s v="Junior"/>
        <s v="Software Engineer"/>
        <s v="Data Scientist/Manager"/>
        <s v="Assistant Professor"/>
        <s v="semi senior"/>
        <s v="Business Owner"/>
        <s v="Associate"/>
        <s v="Senior programmer"/>
        <s v="Co-owner, bassist"/>
        <s v="PostDoc"/>
        <s v="PhD/Graduate-student"/>
        <s v="Mid Level"/>
        <s v="Founder"/>
        <s v="Student Mentor SDC Program"/>
        <s v="Senior Software Engineer"/>
        <s v="Tax Officer"/>
        <s v="Medium level"/>
        <s v="Principal SW Scientist/Exec Director"/>
        <s v="Administrator/Developer"/>
        <s v="Code Review and Student Mentor"/>
        <s v="Contractor"/>
        <s v="Senior economist"/>
        <s v="Senior developer"/>
        <s v="Full time associate"/>
        <s v="Associate Professor"/>
        <s v="Product Team Leader"/>
        <s v="Phd fellow"/>
        <s v="Senior Consultant"/>
        <s v="Advance"/>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R754" sheet="surveydata3_data"/>
  </cacheSource>
  <cacheFields>
    <cacheField name="Index" numFmtId="0">
      <sharedItems containsSemiMixedTypes="0" containsString="0" containsNumber="1" containsInteger="1">
        <n v="0.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sharedItems>
    </cacheField>
    <cacheField name="Why_udacity_SQ1" numFmtId="0">
      <sharedItems>
        <s v="NULL"/>
        <s v="Start a new career in this field"/>
        <s v="General interest in the topic (personal growth and enrichment)"/>
        <s v="Help move from academia to industry"/>
        <s v="Grow skills for my current role"/>
        <s v="Start a new career in this fieldGrow skills for my current roleGeneral interest in the topic (personal growth and enrichment)"/>
        <s v="Start a new career in this fieldGrow skills for my current roleHelp prepare for an advanced degreeGeneral interest in the topic (personal growth and enrichment)"/>
        <s v="Grow skills for my current roleHelp move from academia to industryGeneral interest in the topic (personal growth and enrichment)"/>
        <s v="Grow skills for my current roleGeneral interest in the topic (personal growth and enrichment)"/>
        <s v="Start a new career in this fieldGrow skills for my current role"/>
        <s v="Start a new career in this fieldHelp prepare for an advanced degreeGeneral interest in the topic (personal growth and enrichment)"/>
        <s v="Start a new career in this fieldGeneral interest in the topic (personal growth and enrichment)"/>
        <s v="Grow skills for my current roleHelp move from academia to industry"/>
        <s v="Start a new career in this fieldHelp prepare for an advanced degree"/>
        <s v="Start a new career in this fieldGrow skills for my current roleHelp move from academia to industry"/>
        <s v="Start a new career in this fieldHelp move from academia to industryHelp prepare for an advanced degreeGeneral interest in the topic (personal growth and enrichment)"/>
        <s v="Grow skills for my current roleHelp prepare for an advanced degreeGeneral interest in the topic (personal growth and enrichment)"/>
        <s v="Grow skills for my current roleHelp move from academia to industryHelp prepare for an advanced degreeGeneral interest in the topic (personal growth and enrichment)"/>
        <s v="Help move from academia to industryGeneral interest in the topic (personal growth and enrichment)"/>
        <s v="Start a new career in this fieldGrow skills for my current roleHelp move from academia to industryHelp prepare for an advanced degreeGeneral interest in the topic (personal growth and enrichment)"/>
        <s v="Start a new career in this fieldHelp move from academia to industryGeneral interest in the topic (personal growth and enrichment)"/>
        <s v="Help prepare for an advanced degree"/>
        <s v="Help move from academia to industryHelp prepare for an advanced degree"/>
        <s v="Start a new career in this fieldGrow skills for my current roleHelp move from academia to industryGeneral interest in the topic (personal growth and enrichment)"/>
        <s v="Start a new career in this fieldHelp move from academia to industry"/>
        <s v="Help prepare for an advanced degreeGeneral interest in the topic (personal growth and enrichment)"/>
        <s v="Start a new career in this fieldGrow skills for my current roleHelp prepare for an advanced degree"/>
        <s v="Grow skills for my current roleHelp move from academia to industryHelp prepare for an advanced degree"/>
        <s v="Grow skills for my current roleHelp prepare for an advanced degree"/>
        <s v="Help move from academia to industryHelp prepare for an advanced degreeGeneral interest in the topic (personal growth and enrichment)"/>
        <s v="Start a new career in this fieldGrow skills for my current roleget a chance to move to another cou try"/>
        <s v="Start a new career in this fieldHelp move from academia to industryHelp prepare for an advanced degree"/>
        <s v="Start a new career in this fieldGrow skills for my current roleHelp move from academia to industryHelp prepare for an advanced degreeGeneral interest in the topic (personal growth and enrichment)Be able to use Machine Learning"/>
        <s v="Master a domain that will form the foundation of my next company."/>
        <s v="Have a certification on an area that I already had knowledge of, and deepen knowledge in the area"/>
        <s v="Start a new career in this fieldHelp move from academia to industryTo get a new job opportunity in autonomous vehicle industry."/>
        <s v="Start a new career in this fieldGrow skills for my current roleHelp move from academia to industryHelp prepare for an advanced degreeGeneral interest in the topic (personal growth and enrichment)Interested in this field"/>
        <s v="Take initiative in the org in ML"/>
      </sharedItems>
    </cacheField>
    <cacheField name="DOB&#10;">
      <sharedItems containsDate="1" containsBlank="1" containsMixedTypes="1">
        <d v="1986-03-19T00:00:00Z"/>
        <d v="1980-09-02T00:00:00Z"/>
        <d v="1988-02-23T00:00:00Z"/>
        <d v="1981-08-14T00:00:00Z"/>
        <d v="1994-01-25T00:00:00Z"/>
        <d v="1991-03-18T00:00:00Z"/>
        <d v="1986-04-09T00:00:00Z"/>
        <d v="1984-05-11T00:00:00Z"/>
        <d v="1973-04-03T00:00:00Z"/>
        <d v="1978-09-01T00:00:00Z"/>
        <d v="1987-02-10T00:00:00Z"/>
        <d v="1989-05-03T00:00:00Z"/>
        <d v="1990-02-11T00:00:00Z"/>
        <d v="1993-12-08T00:00:00Z"/>
        <d v="1997-06-16T00:00:00Z"/>
        <d v="1981-10-13T00:00:00Z"/>
        <d v="1995-02-16T00:00:00Z"/>
        <d v="1996-05-15T00:00:00Z"/>
        <d v="1991-08-29T00:00:00Z"/>
        <d v="1987-07-25T00:00:00Z"/>
        <d v="1977-11-30T00:00:00Z"/>
        <d v="1974-07-16T00:00:00Z"/>
        <d v="1979-12-05T00:00:00Z"/>
        <d v="1980-07-23T00:00:00Z"/>
        <d v="1975-03-01T00:00:00Z"/>
        <d v="1988-07-13T00:00:00Z"/>
        <d v="1981-08-23T00:00:00Z"/>
        <d v="1986-03-15T00:00:00Z"/>
        <d v="1979-09-08T00:00:00Z"/>
        <d v="1991-09-09T00:00:00Z"/>
        <d v="1983-12-08T00:00:00Z"/>
        <d v="1980-05-03T00:00:00Z"/>
        <d v="1984-07-28T00:00:00Z"/>
        <d v="1996-03-12T00:00:00Z"/>
        <d v="1990-07-13T00:00:00Z"/>
        <d v="1978-04-18T00:00:00Z"/>
        <d v="1976-07-18T00:00:00Z"/>
        <d v="1991-02-26T00:00:00Z"/>
        <d v="1980-04-15T00:00:00Z"/>
        <d v="1996-01-29T00:00:00Z"/>
        <d v="1987-02-25T00:00:00Z"/>
        <d v="1980-12-07T00:00:00Z"/>
        <m/>
        <d v="1983-09-19T00:00:00Z"/>
        <d v="1992-04-18T00:00:00Z"/>
        <d v="1980-12-05T00:00:00Z"/>
        <d v="1977-07-21T00:00:00Z"/>
        <d v="1990-11-01T00:00:00Z"/>
        <d v="1978-12-10T00:00:00Z"/>
        <d v="1973-06-15T00:00:00Z"/>
        <d v="1986-06-25T00:00:00Z"/>
        <d v="1995-07-27T00:00:00Z"/>
        <d v="1996-06-24T00:00:00Z"/>
        <d v="1985-02-24T00:00:00Z"/>
        <d v="1986-06-05T00:00:00Z"/>
        <d v="1981-02-27T00:00:00Z"/>
        <d v="1985-02-26T00:00:00Z"/>
        <d v="1990-06-25T00:00:00Z"/>
        <d v="1977-09-21T00:00:00Z"/>
        <s v="1967-03-03"/>
        <d v="1986-07-05T00:00:00Z"/>
        <d v="1974-05-30T00:00:00Z"/>
        <d v="2017-12-17T00:00:00Z"/>
        <d v="1994-02-28T00:00:00Z"/>
        <d v="1982-11-20T00:00:00Z"/>
        <d v="1984-11-26T00:00:00Z"/>
        <d v="1987-06-26T00:00:00Z"/>
        <d v="1983-04-07T00:00:00Z"/>
        <d v="2017-08-09T00:00:00Z"/>
        <d v="1995-06-11T00:00:00Z"/>
        <d v="1986-10-15T00:00:00Z"/>
        <d v="1978-01-05T00:00:00Z"/>
        <d v="1993-11-25T00:00:00Z"/>
        <d v="1991-03-14T00:00:00Z"/>
        <s v="1969-10-16"/>
        <d v="1996-07-04T00:00:00Z"/>
        <d v="1988-08-14T00:00:00Z"/>
        <d v="1977-07-29T00:00:00Z"/>
        <d v="1991-12-15T00:00:00Z"/>
        <d v="1990-09-12T00:00:00Z"/>
        <d v="1988-03-18T00:00:00Z"/>
        <d v="1988-04-15T00:00:00Z"/>
        <d v="1993-08-05T00:00:00Z"/>
        <d v="1989-09-11T00:00:00Z"/>
        <d v="1974-04-07T00:00:00Z"/>
        <d v="1982-06-09T00:00:00Z"/>
        <d v="1981-12-08T00:00:00Z"/>
        <d v="1992-10-11T00:00:00Z"/>
        <d v="1996-03-13T00:00:00Z"/>
        <d v="1989-10-30T00:00:00Z"/>
        <d v="1986-01-21T00:00:00Z"/>
        <d v="1990-01-19T00:00:00Z"/>
        <d v="2017-06-18T00:00:00Z"/>
        <d v="1987-09-29T00:00:00Z"/>
        <d v="1996-07-01T00:00:00Z"/>
        <s v="1966-11-27"/>
        <d v="1979-08-27T00:00:00Z"/>
        <d v="1990-04-04T00:00:00Z"/>
        <d v="1974-05-20T00:00:00Z"/>
        <d v="1986-07-29T00:00:00Z"/>
        <d v="1989-08-01T00:00:00Z"/>
        <s v="1963-08-08"/>
        <d v="1988-10-21T00:00:00Z"/>
        <d v="1985-03-03T00:00:00Z"/>
        <d v="1981-10-28T00:00:00Z"/>
        <d v="1983-07-08T00:00:00Z"/>
        <d v="1982-12-21T00:00:00Z"/>
        <d v="1984-03-06T00:00:00Z"/>
        <d v="1996-09-05T00:00:00Z"/>
        <d v="1984-10-28T00:00:00Z"/>
        <d v="2017-03-03T00:00:00Z"/>
        <d v="1991-12-05T00:00:00Z"/>
        <d v="1993-04-29T00:00:00Z"/>
        <d v="1982-03-18T00:00:00Z"/>
        <d v="2017-07-13T00:00:00Z"/>
        <d v="1997-08-26T00:00:00Z"/>
        <d v="1990-10-10T00:00:00Z"/>
        <d v="1990-09-01T00:00:00Z"/>
        <d v="1974-04-08T00:00:00Z"/>
        <d v="1993-09-25T00:00:00Z"/>
        <d v="1994-12-20T00:00:00Z"/>
        <d v="1980-09-25T00:00:00Z"/>
        <d v="1991-08-26T00:00:00Z"/>
        <d v="1987-08-22T00:00:00Z"/>
        <d v="1993-03-09T00:00:00Z"/>
        <d v="1978-12-04T00:00:00Z"/>
        <d v="1986-09-01T00:00:00Z"/>
        <s v="1965-11-15"/>
        <d v="1981-11-16T00:00:00Z"/>
        <d v="1987-08-05T00:00:00Z"/>
        <d v="1994-10-08T00:00:00Z"/>
        <d v="1992-10-08T00:00:00Z"/>
        <d v="1992-09-30T00:00:00Z"/>
        <d v="1981-09-16T00:00:00Z"/>
        <d v="1980-07-12T00:00:00Z"/>
        <d v="1992-09-29T00:00:00Z"/>
        <d v="1993-02-17T00:00:00Z"/>
        <d v="1990-05-22T00:00:00Z"/>
        <d v="1990-01-12T00:00:00Z"/>
        <d v="1988-01-12T00:00:00Z"/>
        <d v="1993-04-05T00:00:00Z"/>
        <d v="1989-02-01T00:00:00Z"/>
        <d v="1990-03-18T00:00:00Z"/>
        <d v="1983-05-29T00:00:00Z"/>
        <d v="1992-09-17T00:00:00Z"/>
        <d v="1985-07-24T00:00:00Z"/>
        <d v="1980-10-25T00:00:00Z"/>
        <s v="1965-10-06"/>
        <d v="1987-05-15T00:00:00Z"/>
        <d v="1982-08-31T00:00:00Z"/>
        <d v="1999-03-04T00:00:00Z"/>
        <d v="1987-01-26T00:00:00Z"/>
        <d v="1970-05-15T00:00:00Z"/>
        <d v="1994-07-03T00:00:00Z"/>
        <d v="1996-09-18T00:00:00Z"/>
        <d v="1994-10-15T00:00:00Z"/>
        <d v="1995-10-27T00:00:00Z"/>
        <d v="1987-12-11T00:00:00Z"/>
        <d v="1972-11-12T00:00:00Z"/>
        <d v="1989-06-04T00:00:00Z"/>
        <d v="1988-07-11T00:00:00Z"/>
        <d v="1981-04-30T00:00:00Z"/>
        <d v="1985-05-23T00:00:00Z"/>
        <d v="1994-02-16T00:00:00Z"/>
        <d v="1983-01-15T00:00:00Z"/>
        <d v="1976-09-06T00:00:00Z"/>
        <s v="1960-07-09"/>
        <d v="1995-07-14T00:00:00Z"/>
        <d v="2017-12-26T00:00:00Z"/>
        <d v="1980-10-18T00:00:00Z"/>
        <d v="1986-04-04T00:00:00Z"/>
        <d v="1996-08-25T00:00:00Z"/>
        <d v="1989-04-23T00:00:00Z"/>
        <d v="1997-05-18T00:00:00Z"/>
        <d v="1994-04-29T00:00:00Z"/>
        <d v="1980-12-10T00:00:00Z"/>
        <d v="2017-05-10T00:00:00Z"/>
        <d v="1992-05-31T00:00:00Z"/>
        <d v="1984-04-30T00:00:00Z"/>
        <d v="1984-11-17T00:00:00Z"/>
        <d v="1990-02-06T00:00:00Z"/>
        <d v="1984-09-28T00:00:00Z"/>
        <d v="1987-02-27T00:00:00Z"/>
        <s v="1958-12-21"/>
        <s v="1940-01-01"/>
        <d v="1980-09-12T00:00:00Z"/>
        <d v="1974-08-05T00:00:00Z"/>
        <d v="1981-02-16T00:00:00Z"/>
        <d v="1994-11-12T00:00:00Z"/>
        <d v="1985-12-18T00:00:00Z"/>
        <d v="1978-11-10T00:00:00Z"/>
        <d v="1987-04-15T00:00:00Z"/>
        <d v="1991-07-02T00:00:00Z"/>
        <d v="1986-10-08T00:00:00Z"/>
        <d v="1986-03-27T00:00:00Z"/>
        <d v="1986-11-22T00:00:00Z"/>
        <d v="1978-07-11T00:00:00Z"/>
        <d v="1976-05-05T00:00:00Z"/>
        <d v="1980-08-07T00:00:00Z"/>
        <d v="1981-08-11T00:00:00Z"/>
        <d v="2017-11-09T00:00:00Z"/>
        <d v="1989-07-17T00:00:00Z"/>
        <d v="1986-05-16T00:00:00Z"/>
        <d v="1987-08-31T00:00:00Z"/>
        <d v="1992-11-26T00:00:00Z"/>
        <d v="1990-04-02T00:00:00Z"/>
        <d v="1982-05-13T00:00:00Z"/>
        <s v="1966-09-20"/>
        <d v="1990-11-05T00:00:00Z"/>
        <d v="1977-09-11T00:00:00Z"/>
        <d v="1995-06-12T00:00:00Z"/>
        <d v="1990-04-03T00:00:00Z"/>
        <d v="1976-04-11T00:00:00Z"/>
        <d v="1991-02-12T00:00:00Z"/>
        <d v="1993-08-10T00:00:00Z"/>
        <d v="1989-01-20T00:00:00Z"/>
        <d v="1990-10-17T00:00:00Z"/>
        <d v="1993-07-15T00:00:00Z"/>
        <d v="1970-08-19T00:00:00Z"/>
        <d v="1977-03-20T00:00:00Z"/>
        <d v="1993-12-09T00:00:00Z"/>
        <d v="1990-05-29T00:00:00Z"/>
        <d v="1986-05-01T00:00:00Z"/>
        <d v="1979-04-24T00:00:00Z"/>
        <d v="1986-12-09T00:00:00Z"/>
        <d v="1977-01-01T00:00:00Z"/>
        <s v="1968-07-31"/>
        <d v="1992-04-01T00:00:00Z"/>
        <d v="1989-01-15T00:00:00Z"/>
        <d v="1974-12-05T00:00:00Z"/>
        <d v="1989-01-18T00:00:00Z"/>
        <s v="1969-02-25"/>
        <d v="1994-07-22T00:00:00Z"/>
        <d v="1970-05-22T00:00:00Z"/>
        <d v="1984-11-13T00:00:00Z"/>
        <d v="1989-04-20T00:00:00Z"/>
        <d v="1986-05-18T00:00:00Z"/>
        <d v="1984-08-28T00:00:00Z"/>
        <d v="1992-10-01T00:00:00Z"/>
        <d v="1996-02-11T00:00:00Z"/>
        <d v="1981-11-10T00:00:00Z"/>
        <d v="1971-08-20T00:00:00Z"/>
        <d v="1987-06-22T00:00:00Z"/>
        <d v="1993-09-23T00:00:00Z"/>
        <d v="1979-04-28T00:00:00Z"/>
        <s v="1968-10-19"/>
        <d v="1986-07-23T00:00:00Z"/>
        <d v="1983-11-26T00:00:00Z"/>
        <d v="1994-06-19T00:00:00Z"/>
        <d v="1981-03-20T00:00:00Z"/>
        <d v="1989-09-14T00:00:00Z"/>
        <d v="1991-08-25T00:00:00Z"/>
        <d v="1987-07-28T00:00:00Z"/>
        <d v="1982-03-02T00:00:00Z"/>
        <d v="1987-11-24T00:00:00Z"/>
        <d v="1985-07-25T00:00:00Z"/>
        <d v="1996-07-28T00:00:00Z"/>
        <d v="1987-10-07T00:00:00Z"/>
        <s v="1961-09-24"/>
        <d v="1990-05-03T00:00:00Z"/>
        <d v="1975-09-19T00:00:00Z"/>
        <d v="1984-03-30T00:00:00Z"/>
        <d v="1988-08-01T00:00:00Z"/>
        <d v="1988-12-15T00:00:00Z"/>
        <d v="1985-10-15T00:00:00Z"/>
        <d v="1989-04-06T00:00:00Z"/>
        <d v="1990-06-22T00:00:00Z"/>
        <d v="1978-11-17T00:00:00Z"/>
        <d v="1993-08-02T00:00:00Z"/>
        <d v="1985-04-04T00:00:00Z"/>
        <d v="1987-06-01T00:00:00Z"/>
        <d v="1995-04-29T00:00:00Z"/>
        <d v="1990-06-06T00:00:00Z"/>
        <d v="2017-03-19T00:00:00Z"/>
        <d v="1987-07-30T00:00:00Z"/>
        <d v="1990-04-28T00:00:00Z"/>
        <d v="1975-10-07T00:00:00Z"/>
        <d v="1979-05-29T00:00:00Z"/>
        <d v="1989-02-23T00:00:00Z"/>
        <d v="1986-08-09T00:00:00Z"/>
        <d v="1986-01-14T00:00:00Z"/>
        <d v="1995-02-11T00:00:00Z"/>
        <d v="1991-07-03T00:00:00Z"/>
        <d v="1975-02-28T00:00:00Z"/>
        <d v="1989-12-09T00:00:00Z"/>
        <d v="1984-04-13T00:00:00Z"/>
        <d v="1988-07-07T00:00:00Z"/>
        <s v="1960-03-16"/>
        <d v="1989-02-18T00:00:00Z"/>
        <d v="2017-10-11T00:00:00Z"/>
        <d v="1981-12-21T00:00:00Z"/>
        <d v="1988-06-09T00:00:00Z"/>
        <d v="2017-11-17T00:00:00Z"/>
        <d v="1986-12-23T00:00:00Z"/>
        <d v="1994-01-01T00:00:00Z"/>
        <d v="1983-01-11T00:00:00Z"/>
        <d v="1989-03-11T00:00:00Z"/>
        <d v="1991-02-09T00:00:00Z"/>
        <d v="1982-06-27T00:00:00Z"/>
        <s v="1965-07-14"/>
        <d v="1973-01-04T00:00:00Z"/>
        <d v="1992-01-23T00:00:00Z"/>
        <d v="1972-04-06T00:00:00Z"/>
        <d v="1989-02-05T00:00:00Z"/>
        <d v="1992-04-03T00:00:00Z"/>
        <d v="1992-01-06T00:00:00Z"/>
        <d v="1991-05-28T00:00:00Z"/>
        <d v="1974-06-20T00:00:00Z"/>
        <d v="1993-01-20T00:00:00Z"/>
        <d v="1991-06-10T00:00:00Z"/>
        <d v="1979-05-18T00:00:00Z"/>
        <d v="1980-08-06T00:00:00Z"/>
        <d v="1979-01-04T00:00:00Z"/>
        <d v="1992-02-09T00:00:00Z"/>
        <d v="1991-10-02T00:00:00Z"/>
        <d v="1972-11-16T00:00:00Z"/>
        <d v="1985-06-20T00:00:00Z"/>
        <d v="1991-11-26T00:00:00Z"/>
        <d v="1972-06-29T00:00:00Z"/>
        <d v="1983-05-25T00:00:00Z"/>
        <d v="1989-01-26T00:00:00Z"/>
        <d v="1997-10-08T00:00:00Z"/>
        <d v="1994-10-21T00:00:00Z"/>
        <d v="1996-11-04T00:00:00Z"/>
        <d v="1989-03-10T00:00:00Z"/>
        <d v="1996-07-15T00:00:00Z"/>
        <d v="1988-07-05T00:00:00Z"/>
        <d v="1990-05-24T00:00:00Z"/>
        <d v="1988-06-03T00:00:00Z"/>
        <d v="1989-06-20T00:00:00Z"/>
        <d v="1986-08-01T00:00:00Z"/>
        <d v="1989-03-24T00:00:00Z"/>
        <d v="1987-08-16T00:00:00Z"/>
        <d v="1992-05-16T00:00:00Z"/>
        <d v="1978-06-01T00:00:00Z"/>
        <d v="1982-09-29T00:00:00Z"/>
        <d v="1972-11-14T00:00:00Z"/>
        <d v="1992-07-21T00:00:00Z"/>
        <d v="1991-11-10T00:00:00Z"/>
        <d v="1987-10-13T00:00:00Z"/>
        <d v="1978-11-27T00:00:00Z"/>
        <d v="1986-07-28T00:00:00Z"/>
        <d v="1973-01-09T00:00:00Z"/>
        <d v="1977-01-07T00:00:00Z"/>
        <d v="1982-03-31T00:00:00Z"/>
        <d v="1991-09-04T00:00:00Z"/>
        <d v="1991-07-11T00:00:00Z"/>
        <d v="1991-11-23T00:00:00Z"/>
        <d v="1983-12-26T00:00:00Z"/>
        <d v="1972-03-07T00:00:00Z"/>
        <d v="1990-10-16T00:00:00Z"/>
        <d v="1988-07-06T00:00:00Z"/>
        <d v="1995-09-19T00:00:00Z"/>
        <d v="1987-09-30T00:00:00Z"/>
        <d v="1982-11-10T00:00:00Z"/>
        <d v="1975-03-08T00:00:00Z"/>
        <d v="1979-07-17T00:00:00Z"/>
        <d v="1985-02-01T00:00:00Z"/>
        <d v="1985-01-01T00:00:00Z"/>
        <d v="1988-10-26T00:00:00Z"/>
        <d v="1979-08-01T00:00:00Z"/>
        <d v="1996-06-01T00:00:00Z"/>
        <d v="1972-12-02T00:00:00Z"/>
        <d v="1992-05-06T00:00:00Z"/>
        <d v="1986-09-05T00:00:00Z"/>
        <d v="1991-04-12T00:00:00Z"/>
        <d v="1995-01-22T00:00:00Z"/>
        <d v="2017-04-18T00:00:00Z"/>
        <d v="1983-09-22T00:00:00Z"/>
        <d v="1993-05-11T00:00:00Z"/>
        <d v="1977-09-13T00:00:00Z"/>
        <d v="1981-02-15T00:00:00Z"/>
        <d v="1974-08-31T00:00:00Z"/>
        <d v="1985-02-19T00:00:00Z"/>
        <d v="1976-06-13T00:00:00Z"/>
        <d v="1976-12-16T00:00:00Z"/>
        <d v="1978-02-10T00:00:00Z"/>
        <d v="1986-08-23T00:00:00Z"/>
        <s v="1962-06-05"/>
        <d v="1995-07-26T00:00:00Z"/>
        <d v="2017-07-24T00:00:00Z"/>
        <d v="1974-03-20T00:00:00Z"/>
        <d v="1989-06-22T00:00:00Z"/>
        <d v="1987-01-29T00:00:00Z"/>
        <d v="1991-05-07T00:00:00Z"/>
        <d v="1996-05-27T00:00:00Z"/>
        <d v="1984-08-31T00:00:00Z"/>
        <d v="1991-07-19T00:00:00Z"/>
        <d v="1989-03-28T00:00:00Z"/>
        <s v="1969-07-26"/>
        <d v="1988-01-24T00:00:00Z"/>
        <d v="1992-11-08T00:00:00Z"/>
        <d v="1992-01-27T00:00:00Z"/>
        <d v="1991-05-11T00:00:00Z"/>
        <d v="1996-12-22T00:00:00Z"/>
        <d v="1985-08-18T00:00:00Z"/>
        <d v="1996-05-22T00:00:00Z"/>
        <d v="1984-08-04T00:00:00Z"/>
        <d v="1989-02-21T00:00:00Z"/>
        <d v="1993-06-03T00:00:00Z"/>
        <d v="1995-08-20T00:00:00Z"/>
        <d v="1981-07-28T00:00:00Z"/>
        <d v="1993-05-06T00:00:00Z"/>
        <s v="1961-06-18"/>
        <d v="1982-01-01T00:00:00Z"/>
        <d v="1994-12-21T00:00:00Z"/>
        <d v="1982-01-09T00:00:00Z"/>
        <d v="1991-12-19T00:00:00Z"/>
        <d v="1990-12-31T00:00:00Z"/>
        <d v="1983-09-26T00:00:00Z"/>
        <d v="1986-01-22T00:00:00Z"/>
        <d v="1981-12-10T00:00:00Z"/>
        <d v="1992-05-01T00:00:00Z"/>
        <d v="1980-04-02T00:00:00Z"/>
        <d v="1993-11-02T00:00:00Z"/>
        <s v="1968-10-13"/>
        <s v="1961-10-19"/>
        <d v="1979-06-17T00:00:00Z"/>
        <d v="1992-05-08T00:00:00Z"/>
        <d v="1988-06-21T00:00:00Z"/>
        <s v="1963-09-03"/>
        <d v="1989-08-07T00:00:00Z"/>
        <d v="1990-08-29T00:00:00Z"/>
        <d v="1993-02-25T00:00:00Z"/>
        <d v="1990-07-23T00:00:00Z"/>
        <d v="1976-07-07T00:00:00Z"/>
        <d v="1979-08-26T00:00:00Z"/>
        <d v="1989-01-19T00:00:00Z"/>
        <d v="1975-08-02T00:00:00Z"/>
        <d v="1985-08-06T00:00:00Z"/>
        <d v="1983-05-09T00:00:00Z"/>
        <d v="1987-11-16T00:00:00Z"/>
        <d v="1996-12-12T00:00:00Z"/>
        <d v="1976-10-18T00:00:00Z"/>
        <d v="1997-11-15T00:00:00Z"/>
        <d v="1973-08-24T00:00:00Z"/>
        <d v="1988-03-24T00:00:00Z"/>
        <d v="1976-06-10T00:00:00Z"/>
        <d v="1992-09-16T00:00:00Z"/>
        <d v="1987-05-07T00:00:00Z"/>
        <d v="1980-11-10T00:00:00Z"/>
        <d v="1986-02-15T00:00:00Z"/>
        <s v="1954-10-29"/>
        <d v="1994-09-10T00:00:00Z"/>
        <d v="1978-09-29T00:00:00Z"/>
        <d v="1984-08-02T00:00:00Z"/>
        <d v="1988-09-27T00:00:00Z"/>
        <d v="1973-06-01T00:00:00Z"/>
        <d v="1980-08-01T00:00:00Z"/>
        <d v="1982-12-09T00:00:00Z"/>
        <d v="1984-02-26T00:00:00Z"/>
        <d v="1983-12-09T00:00:00Z"/>
        <d v="1993-03-30T00:00:00Z"/>
        <d v="1982-01-13T00:00:00Z"/>
        <d v="1987-06-12T00:00:00Z"/>
        <d v="1986-03-07T00:00:00Z"/>
        <d v="1982-04-09T00:00:00Z"/>
        <d v="1971-07-01T00:00:00Z"/>
        <d v="1983-04-27T00:00:00Z"/>
        <d v="1985-05-25T00:00:00Z"/>
        <s v="1959-02-01"/>
        <d v="1982-08-06T00:00:00Z"/>
        <d v="1982-08-22T00:00:00Z"/>
        <d v="1990-04-13T00:00:00Z"/>
        <s v="1953-07-07"/>
        <d v="1979-03-14T00:00:00Z"/>
        <d v="1970-11-11T00:00:00Z"/>
        <d v="1989-07-29T00:00:00Z"/>
        <d v="1982-04-12T00:00:00Z"/>
        <s v="1962-06-19"/>
        <d v="1986-05-08T00:00:00Z"/>
        <d v="1982-05-10T00:00:00Z"/>
        <d v="1989-12-08T00:00:00Z"/>
        <d v="1990-04-01T00:00:00Z"/>
        <d v="1971-02-01T00:00:00Z"/>
        <d v="1983-12-22T00:00:00Z"/>
        <d v="1977-03-19T00:00:00Z"/>
        <d v="1986-12-12T00:00:00Z"/>
        <d v="1987-12-25T00:00:00Z"/>
        <d v="1988-12-01T00:00:00Z"/>
        <d v="1993-01-24T00:00:00Z"/>
        <d v="1981-01-28T00:00:00Z"/>
        <s v="1963-06-27"/>
        <d v="1990-02-12T00:00:00Z"/>
        <d v="1983-02-04T00:00:00Z"/>
        <d v="1985-12-22T00:00:00Z"/>
        <d v="1986-02-09T00:00:00Z"/>
        <d v="1987-01-23T00:00:00Z"/>
        <d v="1982-03-08T00:00:00Z"/>
        <d v="1984-11-28T00:00:00Z"/>
        <d v="1971-09-22T00:00:00Z"/>
        <d v="1984-09-20T00:00:00Z"/>
        <d v="1985-02-03T00:00:00Z"/>
        <d v="1981-12-04T00:00:00Z"/>
        <d v="1980-08-15T00:00:00Z"/>
        <d v="1978-12-19T00:00:00Z"/>
        <d v="1996-01-26T00:00:00Z"/>
        <d v="1986-10-13T00:00:00Z"/>
        <d v="1997-03-13T00:00:00Z"/>
        <d v="1986-12-05T00:00:00Z"/>
        <d v="1976-12-14T00:00:00Z"/>
        <d v="1970-09-29T00:00:00Z"/>
        <d v="1987-06-28T00:00:00Z"/>
        <d v="1977-07-27T00:00:00Z"/>
        <d v="1980-07-05T00:00:00Z"/>
        <d v="1981-02-05T00:00:00Z"/>
        <d v="1993-11-05T00:00:00Z"/>
        <d v="1983-08-20T00:00:00Z"/>
        <d v="1991-11-27T00:00:00Z"/>
        <d v="1987-09-26T00:00:00Z"/>
        <d v="1986-02-20T00:00:00Z"/>
        <d v="1987-11-07T00:00:00Z"/>
        <s v="1961-06-15"/>
        <d v="1981-04-17T00:00:00Z"/>
        <d v="1990-05-19T00:00:00Z"/>
        <d v="1988-06-01T00:00:00Z"/>
        <d v="1990-11-06T00:00:00Z"/>
        <d v="1983-08-11T00:00:00Z"/>
        <d v="1989-07-04T00:00:00Z"/>
        <d v="1979-04-11T00:00:00Z"/>
        <d v="1982-11-03T00:00:00Z"/>
        <d v="1990-07-02T00:00:00Z"/>
        <s v="1964-05-11"/>
        <d v="1980-11-22T00:00:00Z"/>
        <d v="1984-10-10T00:00:00Z"/>
        <d v="1982-01-03T00:00:00Z"/>
        <d v="1993-03-13T00:00:00Z"/>
        <d v="1993-05-09T00:00:00Z"/>
        <d v="1992-12-08T00:00:00Z"/>
        <d v="1996-10-18T00:00:00Z"/>
        <d v="2017-08-03T00:00:00Z"/>
        <d v="1978-12-07T00:00:00Z"/>
        <d v="1989-04-01T00:00:00Z"/>
        <d v="1991-10-07T00:00:00Z"/>
        <d v="1977-03-11T00:00:00Z"/>
        <d v="1979-12-03T00:00:00Z"/>
        <d v="1981-04-07T00:00:00Z"/>
        <d v="1986-11-19T00:00:00Z"/>
        <d v="1983-12-03T00:00:00Z"/>
        <d v="2017-09-26T00:00:00Z"/>
        <d v="1990-11-09T00:00:00Z"/>
        <d v="1977-12-06T00:00:00Z"/>
        <d v="1981-01-17T00:00:00Z"/>
        <d v="1989-01-31T00:00:00Z"/>
        <d v="1995-03-18T00:00:00Z"/>
        <d v="1981-09-11T00:00:00Z"/>
        <d v="1991-12-17T00:00:00Z"/>
        <d v="1989-08-23T00:00:00Z"/>
        <d v="1986-08-27T00:00:00Z"/>
        <d v="1981-04-28T00:00:00Z"/>
        <d v="1982-03-29T00:00:00Z"/>
        <d v="1992-12-17T00:00:00Z"/>
        <d v="1991-01-16T00:00:00Z"/>
        <s v="1964-11-01"/>
        <s v="1967-08-12"/>
        <d v="1990-04-16T00:00:00Z"/>
        <d v="1970-07-26T00:00:00Z"/>
        <d v="1973-09-02T00:00:00Z"/>
        <d v="1986-07-01T00:00:00Z"/>
        <s v="1968-12-15"/>
        <d v="1983-07-07T00:00:00Z"/>
        <d v="1995-03-23T00:00:00Z"/>
        <d v="1994-05-27T00:00:00Z"/>
        <d v="1992-06-04T00:00:00Z"/>
        <d v="1984-01-17T00:00:00Z"/>
        <d v="1990-11-27T00:00:00Z"/>
        <d v="1995-02-02T00:00:00Z"/>
        <d v="1976-02-01T00:00:00Z"/>
        <d v="1991-11-12T00:00:00Z"/>
        <d v="1983-03-01T00:00:00Z"/>
        <d v="1991-01-27T00:00:00Z"/>
        <d v="1995-11-29T00:00:00Z"/>
        <d v="1982-02-22T00:00:00Z"/>
        <d v="1985-03-18T00:00:00Z"/>
        <d v="1995-01-28T00:00:00Z"/>
        <d v="1988-03-30T00:00:00Z"/>
        <d v="1988-11-03T00:00:00Z"/>
        <d v="1995-02-03T00:00:00Z"/>
        <d v="1991-02-24T00:00:00Z"/>
        <s v="1969-07-28"/>
        <d v="1996-01-17T00:00:00Z"/>
        <d v="1983-04-06T00:00:00Z"/>
        <d v="1995-03-08T00:00:00Z"/>
        <d v="1993-06-30T00:00:00Z"/>
        <d v="1987-06-24T00:00:00Z"/>
        <d v="1985-03-02T00:00:00Z"/>
        <d v="1990-07-19T00:00:00Z"/>
        <d v="1994-03-29T00:00:00Z"/>
        <d v="1982-12-25T00:00:00Z"/>
        <d v="1991-05-22T00:00:00Z"/>
        <d v="1974-03-27T00:00:00Z"/>
        <d v="1974-04-14T00:00:00Z"/>
        <d v="1990-04-18T00:00:00Z"/>
        <d v="1995-09-28T00:00:00Z"/>
        <d v="1988-03-08T00:00:00Z"/>
        <d v="1985-09-03T00:00:00Z"/>
        <d v="1987-03-30T00:00:00Z"/>
        <d v="1987-10-03T00:00:00Z"/>
        <d v="2017-09-14T00:00:00Z"/>
        <s v="1963-07-29"/>
        <d v="1976-04-28T00:00:00Z"/>
        <d v="1987-11-30T00:00:00Z"/>
        <d v="1993-04-27T00:00:00Z"/>
        <d v="1992-07-14T00:00:00Z"/>
        <d v="1992-05-13T00:00:00Z"/>
        <d v="1982-10-10T00:00:00Z"/>
        <d v="1982-09-27T00:00:00Z"/>
        <d v="1985-03-07T00:00:00Z"/>
        <d v="1983-05-30T00:00:00Z"/>
        <d v="1983-12-30T00:00:00Z"/>
        <d v="1996-05-14T00:00:00Z"/>
        <d v="1992-06-18T00:00:00Z"/>
        <d v="1989-09-30T00:00:00Z"/>
        <d v="1988-10-27T00:00:00Z"/>
        <d v="1995-12-06T00:00:00Z"/>
        <d v="1991-04-18T00:00:00Z"/>
        <d v="1988-05-18T00:00:00Z"/>
        <d v="1982-11-02T00:00:00Z"/>
        <d v="1995-11-28T00:00:00Z"/>
        <d v="1988-09-06T00:00:00Z"/>
        <d v="1993-01-19T00:00:00Z"/>
        <d v="1974-10-04T00:00:00Z"/>
        <d v="1984-03-27T00:00:00Z"/>
        <d v="1989-01-13T00:00:00Z"/>
        <d v="1979-01-01T00:00:00Z"/>
        <d v="1995-10-29T00:00:00Z"/>
        <d v="1976-02-03T00:00:00Z"/>
        <d v="1996-09-12T00:00:00Z"/>
        <d v="1987-09-01T00:00:00Z"/>
        <d v="1982-03-01T00:00:00Z"/>
        <d v="1987-05-10T00:00:00Z"/>
        <d v="1992-04-16T00:00:00Z"/>
        <d v="1990-05-07T00:00:00Z"/>
        <d v="1989-01-05T00:00:00Z"/>
        <d v="1973-07-28T00:00:00Z"/>
        <d v="1982-11-24T00:00:00Z"/>
        <d v="1990-03-28T00:00:00Z"/>
        <d v="1992-10-19T00:00:00Z"/>
        <d v="1982-09-20T00:00:00Z"/>
        <d v="1995-12-18T00:00:00Z"/>
        <d v="1997-05-23T00:00:00Z"/>
        <d v="1973-10-01T00:00:00Z"/>
        <d v="1977-01-12T00:00:00Z"/>
        <d v="1983-11-25T00:00:00Z"/>
        <d v="1979-06-14T00:00:00Z"/>
        <s v="1960-10-13"/>
        <d v="1982-10-09T00:00:00Z"/>
        <d v="1997-01-29T00:00:00Z"/>
        <d v="1984-11-10T00:00:00Z"/>
        <d v="1978-11-01T00:00:00Z"/>
        <d v="1971-11-19T00:00:00Z"/>
        <s v="1964-09-21"/>
        <d v="1985-03-25T00:00:00Z"/>
        <d v="1977-03-23T00:00:00Z"/>
        <d v="1975-09-09T00:00:00Z"/>
        <d v="1984-02-15T00:00:00Z"/>
        <d v="1977-10-15T00:00:00Z"/>
        <d v="1971-10-29T00:00:00Z"/>
        <s v="1966-03-02"/>
        <d v="1991-10-01T00:00:00Z"/>
        <d v="1971-03-29T00:00:00Z"/>
        <d v="1990-06-16T00:00:00Z"/>
        <d v="1991-10-19T00:00:00Z"/>
        <d v="1981-10-14T00:00:00Z"/>
        <d v="1982-07-17T00:00:00Z"/>
        <d v="1995-04-27T00:00:00Z"/>
        <s v="1968-05-25"/>
        <d v="1986-11-04T00:00:00Z"/>
        <d v="1987-03-25T00:00:00Z"/>
        <d v="1980-11-03T00:00:00Z"/>
        <d v="1995-05-25T00:00:00Z"/>
        <d v="1989-06-08T00:00:00Z"/>
        <d v="1985-02-04T00:00:00Z"/>
        <d v="1993-09-10T00:00:00Z"/>
        <d v="1981-06-07T00:00:00Z"/>
        <d v="1988-02-08T00:00:00Z"/>
        <d v="1984-04-27T00:00:00Z"/>
        <d v="1981-06-09T00:00:00Z"/>
        <d v="1989-12-18T00:00:00Z"/>
        <d v="1993-09-15T00:00:00Z"/>
        <d v="1990-11-14T00:00:00Z"/>
        <d v="1982-08-25T00:00:00Z"/>
        <d v="2017-11-30T00:00:00Z"/>
        <d v="1982-05-16T00:00:00Z"/>
        <s v="1952-09-08"/>
        <d v="1993-11-12T00:00:00Z"/>
        <d v="1980-03-10T00:00:00Z"/>
        <d v="1981-02-28T00:00:00Z"/>
        <d v="1979-07-13T00:00:00Z"/>
        <d v="1981-03-23T00:00:00Z"/>
        <d v="1977-12-12T00:00:00Z"/>
        <d v="2017-08-12T00:00:00Z"/>
        <d v="1990-12-21T00:00:00Z"/>
        <d v="1990-02-03T00:00:00Z"/>
        <d v="1983-07-31T00:00:00Z"/>
        <d v="1981-04-10T00:00:00Z"/>
        <d v="1980-04-28T00:00:00Z"/>
        <d v="1975-08-06T00:00:00Z"/>
        <d v="1993-05-20T00:00:00Z"/>
        <d v="1993-05-25T00:00:00Z"/>
        <d v="1973-04-28T00:00:00Z"/>
        <d v="1992-03-12T00:00:00Z"/>
        <d v="1985-07-30T00:00:00Z"/>
      </sharedItems>
    </cacheField>
    <cacheField name="Age">
      <sharedItems containsMixedTypes="1" containsNumber="1">
        <n v="32.57260273972603"/>
        <n v="38.11780821917808"/>
        <n v="30.638356164383563"/>
        <n v="37.16986301369863"/>
        <n v="24.71232876712329"/>
        <n v="27.572602739726026"/>
        <n v="34.42739726027397"/>
        <n v="45.53972602739726"/>
        <n v="40.12328767123287"/>
        <n v="31.673972602739727"/>
        <n v="29.446575342465753"/>
        <n v="21.32054794520548"/>
        <n v="23.65205479452055"/>
        <n v="22.40821917808219"/>
        <n v="27.123287671232877"/>
        <n v="40.87671232876713"/>
        <n v="44.25479452054795"/>
        <n v="38.863013698630134"/>
        <n v="30.252054794520546"/>
        <n v="34.85205479452055"/>
        <n v="22.583561643835615"/>
        <n v="42.24657534246575"/>
        <s v="NULL"/>
        <n v="26.484931506849314"/>
        <n v="45.33972602739726"/>
        <n v="51.63013698630137"/>
        <n v="0.8027397260273973"/>
        <n v="35.9013698630137"/>
        <n v="49.00547945205479"/>
        <n v="55.2"/>
        <n v="1.5945205479452054"/>
        <n v="52.92602739726028"/>
        <n v="19.605479452054794"/>
        <n v="48.42739726027397"/>
        <n v="58.28219178082192"/>
        <n v="59.83287671232877"/>
        <n v="78.81643835616438"/>
        <n v="42.515068493150686"/>
        <n v="50.21643835616438"/>
        <n v="47.16164383561644"/>
        <n v="57.07123287671233"/>
        <n v="58.5972602739726"/>
        <n v="56.37534246575343"/>
        <n v="63.98082191780822"/>
        <n v="65.2931506849315"/>
        <n v="54.441095890410956"/>
        <n v="51.18630136986302"/>
        <n v="66.12054794520547"/>
      </sharedItems>
    </cacheField>
    <cacheField name="avg_hrs_sleep_per_night&#10;">
      <sharedItems containsMixedTypes="1" containsNumber="1" containsInteger="1">
        <s v="NULL"/>
        <n v="7.0"/>
        <n v="8.0"/>
        <n v="6.0"/>
        <n v="85.0"/>
        <n v="9.0"/>
        <n v="1.0"/>
        <n v="5.0"/>
        <n v="10.0"/>
        <n v="4.0"/>
        <n v="45.0"/>
        <n v="9141984.0"/>
        <n v="65.0"/>
      </sharedItems>
    </cacheField>
    <cacheField name="avg_daily_commute(minutes)&#10;">
      <sharedItems containsMixedTypes="1" containsNumber="1" containsInteger="1">
        <s v="NULL"/>
        <n v="45.0"/>
        <n v="30.0"/>
        <n v="65.0"/>
        <n v="240.0"/>
        <n v="0.0"/>
        <n v="35.0"/>
        <n v="10.0"/>
        <n v="40.0"/>
        <n v="120.0"/>
        <n v="50.0"/>
        <n v="180.0"/>
        <n v="60.0"/>
        <n v="150.0"/>
        <n v="100.0"/>
        <n v="70.0"/>
        <n v="90.0"/>
        <n v="20.0"/>
        <n v="200.0"/>
        <n v="2.0"/>
        <n v="80.0"/>
        <n v="1.0"/>
        <n v="140.0"/>
        <n v="28.0"/>
        <n v="7.0"/>
        <n v="55.0"/>
        <n v="25.0"/>
        <n v="15.0"/>
        <n v="160.0"/>
        <n v="5.0"/>
        <n v="8.0"/>
        <n v="75.0"/>
        <n v="300.0"/>
        <n v="360.0"/>
        <n v="3.0"/>
        <n v="270.0"/>
        <n v="6.0"/>
        <n v="110.0"/>
        <n v="420.0"/>
        <n v="13.0"/>
        <n v="48.0"/>
        <n v="250.0"/>
        <n v="130.0"/>
        <n v="95.0"/>
        <n v="21.0"/>
        <n v="600.0"/>
        <n v="135.0"/>
        <n v="220.0"/>
      </sharedItems>
    </cacheField>
    <cacheField name="avg_hrs_sitting_per_day&#10;">
      <sharedItems containsMixedTypes="1" containsNumber="1" containsInteger="1">
        <s v="NULL"/>
        <n v="8.0"/>
        <n v="5.0"/>
        <n v="610.0"/>
        <n v="6.0"/>
        <n v="10.0"/>
        <n v="12.0"/>
        <n v="9.0"/>
        <n v="14.0"/>
        <n v="3.0"/>
        <n v="16.0"/>
        <n v="7.0"/>
        <n v="18.0"/>
        <n v="13.0"/>
        <n v="15.0"/>
        <n v="60.0"/>
        <n v="11.0"/>
        <n v="2.0"/>
        <n v="56.0"/>
        <n v="50.0"/>
        <n v="4.0"/>
        <n v="1.0"/>
        <n v="20.0"/>
        <n v="720.0"/>
        <n v="200.0"/>
        <n v="88.0"/>
        <n v="540.0"/>
        <n v="17.0"/>
        <n v="800.0"/>
      </sharedItems>
    </cacheField>
    <cacheField name="avg_books_read_listen_per_year&#10;">
      <sharedItems containsMixedTypes="1" containsNumber="1" containsInteger="1">
        <s v="NULL"/>
        <n v="2.0"/>
        <n v="10.0"/>
        <n v="45.0"/>
        <n v="25.0"/>
        <n v="50.0"/>
        <n v="18.0"/>
        <n v="15.0"/>
        <n v="30.0"/>
        <n v="1.0"/>
        <n v="12.0"/>
        <n v="3.0"/>
        <n v="6.0"/>
        <n v="20.0"/>
        <n v="4.0"/>
        <n v="8.0"/>
        <n v="5.0"/>
        <n v="26.0"/>
        <n v="104.0"/>
        <n v="11.0"/>
        <n v="100.0"/>
        <n v="24.0"/>
        <n v="0.0"/>
        <n v="13.0"/>
        <n v="60.0"/>
        <n v="40.0"/>
        <n v="120.0"/>
        <n v="7.0"/>
        <n v="16.0"/>
        <n v="32.0"/>
        <n v="56.0"/>
        <n v="75.0"/>
        <n v="14.0"/>
        <n v="200.0"/>
        <n v="36.0"/>
        <n v="9.0"/>
        <n v="300.0"/>
        <n v="600.0"/>
        <n v="35.0"/>
      </sharedItems>
    </cacheField>
    <cacheField name="city_state_country&#10;" numFmtId="0">
      <sharedItems>
        <s v="China"/>
        <s v="Argentina"/>
        <s v="Canada"/>
        <s v="India"/>
        <s v="Japan"/>
        <s v="UK"/>
        <s v="Mexico"/>
        <s v="Spain"/>
        <s v="US"/>
        <s v="Russia"/>
        <s v="France"/>
        <s v="Singapore"/>
      </sharedItems>
    </cacheField>
    <cacheField name="buy_udacity_swag&#10;" numFmtId="0">
      <sharedItems containsSemiMixedTypes="0" containsString="0" containsNumber="1" containsInteger="1">
        <n v="1.0"/>
        <n v="0.0"/>
      </sharedItems>
    </cacheField>
    <cacheField name="which_udacity_swag&#10;" numFmtId="0">
      <sharedItems>
        <s v="hoodie"/>
        <s v="t-shirt"/>
        <s v="jacket (brand is TBD... probably Patagonia)"/>
        <s v="backpack"/>
        <s v="hat"/>
        <s v="shoes (brand is TBD… probably Adidas or Puma)"/>
        <s v="socks"/>
        <s v="None"/>
        <s v="Coffee mug"/>
        <s v="track suit / sweat suit"/>
        <s v="gadgets"/>
        <s v="Tea cup"/>
        <s v="travel mug"/>
        <s v="Mug/Bottle"/>
        <s v="Self-driving toy car...."/>
        <s v="NULL"/>
        <s v="Notebooks"/>
        <s v="I didn't know about a swag store until now"/>
        <s v="mouse pad"/>
        <s v="Poncho"/>
        <s v="Mug"/>
        <s v="Don't really want swag"/>
        <s v="-"/>
      </sharedItems>
    </cacheField>
    <cacheField name="slogan_tagline&#10;" numFmtId="0">
      <sharedItems>
        <s v="“Data is the new bacon&quot;"/>
        <s v="”Math - all the cool kids are doing it”"/>
        <s v="“Machine learning for life”"/>
        <s v="“A quality life demands quality questions”"/>
        <s v="Programming is the closest thing we have to superpowers"/>
        <s v="I don't know yet!"/>
        <s v="Without data, you're just another person with an opinion."/>
        <s v="Before we meet again I will become stronger and better"/>
        <s v="Learn - for life!"/>
        <s v="Life Long Learner"/>
        <s v="Ctrl + C &amp; Ctrl + V"/>
        <s v="You can never be too ready for Skynet"/>
        <s v="Insert your stupid slogan here"/>
        <s v="How would you like your data? (Like scrambled/over easy eggs etc)"/>
        <s v="Machine is learning, so must we!"/>
        <s v="Ceci n'est à 95% pas un pipe"/>
        <s v="Unquenchable Thirst for Knowledge"/>
        <s v="Life long [machine] learning matters."/>
        <s v="Building skynet, one algorithm at a time."/>
        <s v="Automate all the things"/>
        <s v="Artificial Intelligence for non intelligent agents"/>
        <s v="Data driven humanoid"/>
        <s v="Self-driven engineer of self-driving cars"/>
        <s v="Data will never die"/>
        <s v="AI to the rescue"/>
        <s v="Too cute to compute"/>
        <s v="Build It"/>
        <s v="Born to learn"/>
        <s v="&quot;Be audacious&quot;"/>
        <s v="Data is the new Gold"/>
        <s v="Watch and learn"/>
        <s v="Data speaks"/>
        <s v="Learn more. Do more. Be more."/>
        <s v="No slogan"/>
        <s v="Dream into reality"/>
        <s v="Lerning fo Life"/>
        <s v="God is Good"/>
        <s v="Engineering Dreams"/>
        <s v="&quot;Talk is cheap, show me the code.&quot;"/>
        <s v="I'm AI-powered"/>
        <s v="Data says it all"/>
        <s v="NULL"/>
        <s v="My AI has more Neurons than me"/>
        <s v="&quot;Machine Learning - Now everyone can model!&quot;"/>
        <s v="學！無止盡"/>
        <s v="&quot;I am a learning machine&quot;"/>
        <s v="Go high or go home"/>
        <s v="Never stop learning"/>
        <s v="I create the future"/>
        <s v="I'm going Deep !"/>
        <s v="&quot;keep learning,  there is so much fascinating stuff out there&quot;"/>
        <s v="&quot;Deep learner&quot;"/>
        <s v="&quot;U live and U learn&quot;"/>
        <s v="Learn and Earn your seat to the joyride of the future"/>
        <s v="&quot;Love to learn every instant&quot;"/>
        <s v="Data is new blood for intelligent machines"/>
        <s v="We make shit taglines. Code is what we know."/>
        <s v="None"/>
        <s v="udacity"/>
        <s v="Working relentlessly for Nirvan Of Machines :)"/>
      </sharedItems>
    </cacheField>
    <cacheField name="employed[1-yes/0-no]" numFmtId="0">
      <sharedItems containsSemiMixedTypes="0" containsString="0" containsNumber="1" containsInteger="1">
        <n v="1.0"/>
        <n v="0.0"/>
      </sharedItems>
    </cacheField>
    <cacheField name="current_primary_occupation" numFmtId="164">
      <sharedItems>
        <s v="Product Management/Project Management"/>
        <s v="Educator / Instructor"/>
        <s v="Business/Strategy"/>
        <s v="Data Engineer"/>
        <s v="Machine Learning Engineer"/>
        <s v="Data Analyst"/>
        <s v="Freelancing"/>
        <s v="NULL"/>
        <s v="Co-founder (or solo founder)"/>
        <s v="Artificial Intelligence Engineer"/>
        <s v="Business Intelligence / Business Analyst"/>
        <s v="Data Scientist"/>
        <s v="Student"/>
        <s v="Sales"/>
        <s v="Software Engineer"/>
        <s v="Chief IT Architect"/>
        <s v="Other"/>
        <s v="Research"/>
        <s v="Consulting"/>
        <s v="Accounting/Finance"/>
        <s v="Software QA Engineer"/>
        <s v="Self employed"/>
        <s v="Marketing"/>
        <s v="Machine learning and computer vision engineer"/>
        <s v="Director of Software Development in nsd.ru"/>
        <s v="Customer Service"/>
        <s v="Technical support"/>
        <s v="Musician"/>
        <s v="IT Professional"/>
        <s v="Chief Scientist (Cybersecurity)"/>
        <s v="Engineer / Technician"/>
        <s v="Application Developer"/>
        <s v="Self Driving Car"/>
        <s v="Retired"/>
        <s v="Udacity Mentor"/>
        <s v="Network Engineer"/>
        <s v="engineer"/>
        <s v="Paramedic"/>
        <s v="Full-Stack Developer, Teaching Assistant, Student"/>
      </sharedItems>
    </cacheField>
    <cacheField name="Job_Level" numFmtId="164">
      <sharedItems>
        <s v="Manager"/>
        <s v="Individual Contributor"/>
        <s v="Director"/>
        <s v="entry level"/>
        <s v="Not Applicable"/>
        <s v="NULL"/>
        <s v="President"/>
        <s v="C-Level"/>
        <s v="freelancer"/>
        <s v="Working Student"/>
        <s v="Senior"/>
        <s v="Engineer"/>
        <s v="Technologist"/>
        <s v="Intern"/>
        <s v="Vice President"/>
        <s v="Senior engineer"/>
        <s v="Professor"/>
        <s v="Consultant - SMA"/>
        <s v="Principle"/>
        <s v="Research Assistant"/>
        <s v="Team Leader"/>
        <s v="Junior"/>
        <s v="Software Engineer"/>
        <s v="Data Scientist/Manager"/>
        <s v="Assistant Professor"/>
        <s v="semi senior"/>
        <s v="Business Owner"/>
        <s v="Associate"/>
        <s v="Senior programmer"/>
        <s v="Co-owner, bassist"/>
        <s v="PostDoc"/>
        <s v="PhD/Graduate-student"/>
        <s v="Mid Level"/>
        <s v="Founder"/>
        <s v="Student Mentor SDC Program"/>
        <s v="Senior Software Engineer"/>
        <s v="Tax Officer"/>
        <s v="Medium level"/>
        <s v="Principal SW Scientist/Exec Director"/>
        <s v="Administrator/Developer"/>
        <s v="Code Review and Student Mentor"/>
        <s v="Contractor"/>
        <s v="Senior economist"/>
        <s v="Senior developer"/>
        <s v="Full time associate"/>
        <s v="Associate Professor"/>
        <s v="Product Team Leader"/>
        <s v="Phd fellow"/>
        <s v="Senior Consultant"/>
        <s v="Advance"/>
      </sharedItems>
    </cacheField>
    <cacheField name="industry_you_work_in" numFmtId="164">
      <sharedItems>
        <s v="Education"/>
        <s v="Business Support &amp; Logistics"/>
        <s v="Technology &amp; Internet"/>
        <s v="Entertainment &amp; Leisure"/>
        <s v="Retail &amp; Consumer Durables"/>
        <s v="NULL"/>
        <s v="Manufacturing"/>
        <s v="Healthcare and Pharmaceuticals"/>
        <s v="Insurance"/>
        <s v="Advertising &amp; Marketing"/>
        <s v="Data"/>
        <s v="Public Sector Consulting"/>
        <s v="Automotive"/>
        <s v="Consulting (Design studio)"/>
        <s v="Semiconductor"/>
        <s v="Utilities, Energy and Extraction"/>
        <s v="Real Estate"/>
        <s v="Transportation &amp; Delivery"/>
        <s v="Engineering Consultancy"/>
        <s v="Telecommunications"/>
        <s v="Construction, Machinery, and Homes"/>
        <s v="Government"/>
        <s v="Consumer products"/>
        <s v="Nonprofit"/>
        <s v="Neuroscience"/>
        <s v="Travel"/>
        <s v="Electronics"/>
        <s v="Banking and Finance"/>
        <s v="Airlines &amp; Aerospace (including Defense)"/>
        <s v="Micro finance"/>
        <s v="Financial Services"/>
        <s v="Market Research"/>
        <s v="Gambling"/>
        <s v="All of the above"/>
        <s v="Finance"/>
        <s v="Biometrics for Development"/>
        <s v="Consumer finance &amp; Internet"/>
        <s v="Defense"/>
        <s v="Banks"/>
        <s v="Agriculture"/>
        <s v="Banking and Fintech"/>
        <s v="Mining"/>
        <s v="Food &amp; Beverages"/>
        <s v="Citizen Science/Astrophysics"/>
        <s v="E-Learning"/>
        <s v="Wealth Management"/>
        <s v="Financial"/>
        <s v="ERP"/>
        <s v="Industrial Automation"/>
        <s v="Outsourcing"/>
        <s v="HR Consulting"/>
        <s v="Banking"/>
        <s v="Software security"/>
        <s v="finance and payment"/>
        <s v="Academia"/>
        <s v="Building Automation"/>
        <s v="Finance, Social trading"/>
        <s v="International Organization"/>
        <s v="Big Data Services"/>
        <s v="Recruitment, Education, IT"/>
        <s v="Security service"/>
        <s v="Investments"/>
        <s v="Many of above depending on the project"/>
        <s v="Financial Industry"/>
        <s v="Investment Banking"/>
        <s v="Surveillance"/>
        <s v="Tourism"/>
        <s v="Biology"/>
        <s v="Video Games"/>
        <s v="Applied Research / Semiconductor"/>
        <s v="Media &amp; Technology"/>
        <s v="covers multiple areas"/>
        <s v="Medical"/>
        <s v="Security"/>
        <s v="Service industry"/>
        <s v="Paramedic"/>
      </sharedItems>
    </cacheField>
    <cacheField name="How many years of experience do you have in your field of work?" numFmtId="0">
      <sharedItems containsString="0" containsBlank="1" containsNumber="1" containsInteger="1">
        <m/>
        <n v="3.0"/>
        <n v="10.0"/>
        <n v="0.0"/>
        <n v="4.0"/>
        <n v="15.0"/>
        <n v="1.0"/>
        <n v="5.0"/>
        <n v="17.0"/>
        <n v="8.0"/>
        <n v="11.0"/>
        <n v="12.0"/>
        <n v="7.0"/>
        <n v="6.0"/>
        <n v="22.0"/>
        <n v="20.0"/>
        <n v="27.0"/>
        <n v="2.0"/>
        <n v="16.0"/>
        <n v="25.0"/>
        <n v="14.0"/>
        <n v="13.0"/>
        <n v="28.0"/>
        <n v="21.0"/>
        <n v="9.0"/>
        <n v="23.0"/>
        <n v="34.0"/>
        <n v="18.0"/>
        <n v="33.0"/>
        <n v="30.0"/>
        <n v="35.0"/>
        <n v="40.0"/>
        <n v="19.0"/>
      </sharedItems>
    </cacheField>
    <cacheField name="What is the name of your current place of employment?">
      <sharedItems containsBlank="1" containsMixedTypes="1" containsNumber="1" containsInteger="1">
        <s v="Udacity"/>
        <s v="Uadcity"/>
        <s v="USAA"/>
        <s v="DashDash"/>
        <s v="Trove"/>
        <s v="Cramer Krasselt"/>
        <s v="Self"/>
        <m/>
        <s v="Arville"/>
        <s v="Haverford College"/>
        <s v="Head of development"/>
        <s v="chatShopper"/>
        <s v="BEEVA"/>
        <s v="SAP SE"/>
        <s v="I'm going to start in Google in some weeks."/>
        <s v="Facebook"/>
        <s v="IBM"/>
        <s v="FH Lübeck"/>
        <s v="BiggerPockets"/>
        <s v="Allianz"/>
        <s v="Home Depot"/>
        <s v="Hibu"/>
        <s v="Wivo"/>
        <s v="Design Condition LLC"/>
        <s v="GAT consulting"/>
        <s v="Deloitte"/>
        <s v="Commvault"/>
        <s v="TSARI design institute of Smart Factory"/>
        <s v="Alberta Health Services"/>
        <s v="Method"/>
        <s v="KPMG"/>
        <s v="Casino essentials"/>
        <s v="Avisell"/>
        <s v="University of Texas at Austin"/>
        <s v="Frazer-Nash Consultancy"/>
        <s v="Oracle"/>
        <s v="Wipro"/>
        <s v="Edfora Private Limited"/>
        <s v="Squadrun"/>
        <s v="Exacaster"/>
        <s v="Cornershop"/>
        <s v="Pair Finance GmbH"/>
        <s v="manhattan associates"/>
        <s v="Nextace (Fidelity National Financial)"/>
        <s v="NVIDIA Corp"/>
        <s v="DSI"/>
        <s v="Federal Institute of technology"/>
        <s v="medmap india"/>
        <s v="IBM Research"/>
        <s v="Independent Contractor"/>
        <s v="Booz Allen Hamilton"/>
        <s v="Cura"/>
        <s v="Sisplan Sistemas"/>
        <s v="Index Engines"/>
        <s v="Traveloka.com"/>
        <s v="Accenture"/>
        <s v="Archides Uhren GmbH"/>
        <s v="IBM Germany"/>
        <s v="AKA Enterprise Solutions"/>
        <s v="Vaz"/>
        <s v="Rensselaer Polytechnic Institute (RPI)"/>
        <s v="CEA / INSERM / NeuroSpin"/>
        <s v="Yahoo"/>
        <s v="MakeMyTrip India Pvt Ltd"/>
        <s v="caegroup"/>
        <s v="Community Forests Pemba"/>
        <s v="Vcarve"/>
        <s v="Fiscal Hive"/>
        <s v="Sotware Engineeer"/>
        <s v="Biomed"/>
        <s v="Railway"/>
        <s v="Peak Reliability"/>
        <s v="Boxnine"/>
        <s v="Panini S.p.A."/>
        <s v="Bulgarian Academy of Sciences"/>
        <s v="Commercial Trust Limited"/>
        <s v="Bruner Consulting"/>
        <s v="Case Western Reserve University"/>
        <s v="-"/>
        <s v="Google Inc"/>
        <s v="Denim Group"/>
        <s v="Beckhoff Automation GmbH &amp; Co.KG"/>
        <s v="Sprana"/>
        <s v="interesse international inc."/>
        <s v="iGenius ICT"/>
        <s v="Ford Motor Company"/>
        <s v="DC BARS"/>
        <s v="Ups"/>
        <s v="Tokio Marine"/>
        <s v="Controllar"/>
        <s v="policeofficer"/>
        <s v="Polícia Federal"/>
        <s v="WishBox Solutions Ltd."/>
        <s v="Rather not say"/>
        <s v="Qualcomm"/>
        <s v="Google"/>
        <s v="Coscale"/>
        <s v="Alter Modus MFI"/>
        <s v="Ebay"/>
        <s v="Sony"/>
        <s v="Carlton village assisted living"/>
        <s v="AccionLabs"/>
        <s v="Itau"/>
        <s v="Investec"/>
        <s v="Student Price Card"/>
        <s v="Hangzhou"/>
        <s v="SolarLab"/>
        <s v="Euromonitor International"/>
        <s v="Globalfoundries"/>
        <s v="Chubb Insurance"/>
        <s v="Mahisoft"/>
        <s v="Media IQ Digital India Ltd."/>
        <s v="Academic Medical Center"/>
        <s v="Cognizant"/>
        <s v="Ubisoft Entertainment"/>
        <s v="Na"/>
        <s v="Acumen Solutions"/>
        <s v="Disney Park and Resorts"/>
        <s v="Sumach Group / Durham College"/>
        <s v="Gosvea"/>
        <s v="The Home Depot"/>
        <s v="Lancers Inc."/>
        <s v="celmac"/>
        <s v="InterWorks"/>
        <s v="Amazon"/>
        <s v="The Scripps Research Institute"/>
        <s v="netpromedia philippines"/>
        <s v="Florence unified School district"/>
        <s v="iCetana"/>
        <s v="Open Mobile Platform"/>
        <s v="Home"/>
        <s v="Simprints"/>
        <s v="engineer"/>
        <s v="National Land Information Center Kampala Uganda"/>
        <s v="data engineer and analyst"/>
        <s v="PM Group"/>
        <s v="National Settlement Depository of Russia"/>
        <s v="Willis Towers Watson"/>
        <s v="Gachon University"/>
        <s v="Vertex IT"/>
        <s v="Fundación Ayesa"/>
        <s v="Udacity Blitz"/>
        <s v="NCLY"/>
        <s v="Marine Corps Data Center"/>
        <s v="AT&amp;T"/>
        <s v="Tttech"/>
        <s v="JD Irving Ltd."/>
        <s v="University of Houston"/>
        <s v="Statoil"/>
        <s v="Imperial College London"/>
        <s v="Deutsche Post DHL Group"/>
        <s v="HPE"/>
        <s v="Rebbix"/>
        <s v="San jose"/>
        <s v="rankingCoach"/>
        <s v="Stony Brook University"/>
        <s v="Android Developer"/>
        <s v="Banco Promerica"/>
        <s v="Grofers"/>
        <s v="Astropay"/>
        <s v="Banchile"/>
        <s v="Chaparral Energy"/>
        <s v="software engineer"/>
        <s v="Falck A/S"/>
        <s v="Barista"/>
        <s v="DRW Trading Group"/>
        <s v="App Development"/>
        <s v="globant"/>
        <s v="BD"/>
        <s v="Walgreens"/>
        <s v="E12x"/>
        <s v="Fintellix Solutions Pvt Ltd"/>
        <s v="Datasigns Technologies"/>
        <s v="RoboAI"/>
        <s v="Data Scientist"/>
        <s v="Bangalore"/>
        <s v="..."/>
        <s v="Free lancing"/>
        <s v="Swiss Post Solutions"/>
        <s v="Dematic"/>
        <s v="SerpicoDEV"/>
        <s v="Digit insurance"/>
        <s v="Mentria Investments Limited"/>
        <s v="Ok.computer LLC"/>
        <s v="MiningTag S.A."/>
        <s v="Seagate Technology"/>
        <s v="WeLoveMail"/>
        <s v="TDWP LLC."/>
        <s v="Cecropia"/>
        <s v="New york presbyterian"/>
        <s v="Eicon"/>
        <s v="Applied Vision Corporation"/>
        <s v="Virginia Mason Medical Center"/>
        <s v="Newark Unified School District"/>
        <s v="Intuit"/>
        <s v="Philips"/>
        <s v="NTT Data"/>
        <s v="University of Minnesota/Zooniverse"/>
        <s v="Ing.Buero fuer Automation"/>
        <s v="Rbc"/>
        <s v="Persice"/>
        <s v="BeeLiked"/>
        <s v="AP Origin"/>
        <s v="Assurant"/>
        <s v="foundi"/>
        <s v="New Professions Lab"/>
        <s v="Eteg"/>
        <s v="HERE Technologies"/>
        <s v="Newgen"/>
        <s v="RIA Novosti / MIA Rossiya Segodnya"/>
        <s v="Chengbao"/>
        <s v="LinuxAcademy.com"/>
        <s v="Linea Directa Aseguradora"/>
        <s v="AlienVault"/>
        <s v="Planet9 energy"/>
        <s v="AppCraft"/>
        <s v="Convergint Technologies"/>
        <s v="Wright Capital Welath Management"/>
        <s v="Amsterdam"/>
        <s v="Self-employed"/>
        <s v="University Hospital Heidelberg"/>
        <s v="UST global"/>
        <s v="Apple"/>
        <s v="Hyderabad"/>
        <s v="Munich"/>
        <s v="Accesa"/>
        <s v="Rivigo"/>
        <s v="Awakening Byte"/>
        <s v="The Summit Group"/>
        <s v="TU Dresden"/>
        <s v="ManTech International"/>
        <s v="Office of the Federal Public Defender"/>
        <s v="Radius Payment Solutions"/>
        <s v="ASV"/>
        <s v="CTS"/>
        <s v="Mercyhurst University"/>
        <s v="Tatras Data"/>
        <s v="Server Density"/>
        <s v="Tribunal Regional Eleitoral do Maranhão"/>
        <s v="INESC-ID"/>
        <s v="Samsung Research India"/>
        <s v="Conento"/>
        <s v="xyz-soft"/>
        <s v="Monotype Solution"/>
        <s v="NVIDIA"/>
        <s v="MV Sistemas"/>
        <s v="attain"/>
        <s v="Centre d'epidemiologie clinique"/>
        <s v="UPMC"/>
        <s v="University of Helsinki, Finland"/>
        <s v="Microsoft"/>
        <s v="Myself"/>
        <s v="Self employed"/>
        <s v="Assemigroup"/>
        <s v="Shenzhen Shinetech Software"/>
        <s v="meetingmasters.de"/>
        <s v="UDLA Ecuador"/>
        <s v="Kimdogo GmbH"/>
        <s v="Modern Times Groups AB"/>
        <s v="Ice"/>
        <s v="Goodyear"/>
        <s v="ON Semiconductor"/>
        <s v="Capgemini"/>
        <s v="Mediatek"/>
        <s v="CashFlix"/>
        <s v="Wolters Kluwer"/>
        <s v="Huawei"/>
        <s v="OpenWare"/>
        <s v="secufloss"/>
        <s v="Taipei"/>
        <s v="Teradata"/>
        <s v="JR Automation Technologies"/>
        <s v="Valeo"/>
        <s v="Tesla"/>
        <s v="Madrid"/>
        <s v="TOLA Corp"/>
        <s v="Simples"/>
        <s v="Aganitha"/>
        <s v="Nokia"/>
        <s v="redbull"/>
        <s v="Python Developer"/>
        <s v="LGT Capital Partners"/>
        <s v="Energypro GmbH"/>
        <s v="Telnor"/>
        <s v="Henry Ford Healthcare System"/>
        <s v="Curry Gosselin Group Inc."/>
        <s v="Ericcson"/>
        <s v="Antevis UAB"/>
        <s v="Geoscape"/>
        <s v="MeyerPartner"/>
        <s v="Revenue Services of Brazil"/>
        <s v="Vizzuality"/>
        <s v="Mylan"/>
        <s v="Fraunhofer IMW"/>
        <s v="University of northern Colorado"/>
        <s v="Bradar - Embraer Defesa e Segurança"/>
        <s v="Minas Gerais House of Representatives"/>
        <s v="DC"/>
        <s v="Telia"/>
        <s v="Indotrading"/>
        <s v="SpaceX"/>
        <s v="PayPal"/>
        <s v="ClickSales"/>
        <s v="Platform45"/>
        <s v="Freelancing"/>
        <s v="Texas Department of Criminal Justice"/>
        <s v="Navex Global"/>
        <s v="Remote"/>
        <s v="AxisPoint Consulting"/>
        <s v="Rakuten Inc."/>
        <s v="Think Exponential - my company"/>
        <s v="Control4 Inc."/>
        <s v="GE"/>
        <s v="Everjobs"/>
        <s v="Concordia University"/>
        <s v="Hortonworks"/>
        <s v="Allied Global BPO"/>
        <s v="Oracle Financial Services Software"/>
        <s v="Pisom Tech"/>
        <s v="Dusseldorf"/>
        <s v="Audasa"/>
        <s v="TRE-RS"/>
        <s v="Cleartech Ltda"/>
        <s v="Kompstar"/>
        <s v="ABB Robotics"/>
        <s v="Ambrogio Srl"/>
        <s v="Smart Health UG"/>
        <s v="Sutter Health"/>
        <s v="Thorlabs, Inc"/>
        <s v="PageGroup"/>
        <s v="VSTV BiH"/>
        <s v="Kinvey"/>
        <s v="Freelancer"/>
        <s v="DoSell Ltd"/>
        <s v="Visa Inc"/>
        <s v="Upwork"/>
        <s v="Backend Software Engineer"/>
        <s v="University of Manitoba"/>
        <s v="EOIR"/>
        <s v="Malwarebytes"/>
        <s v="SEO Tek, Inc."/>
        <s v="Sunset Communities"/>
        <s v="Cognizant Technology Solutions"/>
        <s v="Marvell Semiconductor"/>
        <s v="Eternix"/>
        <s v="BMW"/>
        <s v="Bright Pattern, Inc."/>
        <s v="continuous improvment/project management"/>
        <s v="Oracle India"/>
        <s v="Camp Takajo"/>
        <s v="Stuttgart"/>
        <s v="Joga+"/>
        <s v="Thalesians Ltd"/>
        <s v="Secret"/>
        <s v="Time Inc."/>
        <s v="ESOC"/>
        <s v="Progyny"/>
        <s v="Helios"/>
        <s v="Authlete, Inc."/>
        <s v="Scotia bank"/>
        <s v="big data engineer"/>
        <s v="McGraw-hill education"/>
        <s v="automation anywhere"/>
        <s v="Spectral Intelligence"/>
        <s v="Umbilicals International"/>
        <s v="Appbase.io"/>
        <s v="OpusCapita Accounting UAB"/>
        <s v="everis, an NTT DATA Company "/>
        <s v="College of William and Mary"/>
        <s v="University of Regensburg"/>
        <s v="Zurich"/>
        <s v="Ppi"/>
        <s v="Hootsuite"/>
        <s v="Hibiyatsushou"/>
        <s v="ayondo"/>
        <s v="London"/>
        <s v="United Nations"/>
        <s v="Yokohama"/>
        <s v="JB advanced technology co."/>
        <s v="BCG Digital Ventures GmbH"/>
        <s v="Azimo.com"/>
        <s v="Industrial Agency"/>
        <s v="Scylla Informatics"/>
        <s v="BuildFax"/>
        <s v="McKesson"/>
        <s v="Radical AI"/>
        <s v="Airdog ltd"/>
        <s v="Forward 3D"/>
        <s v="Frankfurt Machine Learning"/>
        <s v="Anshutz entertainment group"/>
        <s v="Western Digital"/>
        <s v="Contrarius"/>
        <s v="UL"/>
        <s v="ElementAI"/>
        <s v="afb"/>
        <s v="xamarin developer"/>
        <s v="Medic Ambulance"/>
        <s v="VMIA"/>
        <s v="DST"/>
        <s v="Product Manager"/>
        <s v="Formosa Plastics"/>
        <s v="Creatio, Coder Academy"/>
        <s v="CEB"/>
        <s v="Whole Foods Market"/>
        <s v="Fortive"/>
        <s v="Project M Studio"/>
        <s v="Polaris Sensor Technologies"/>
        <s v="The PTR Group, Inc."/>
        <s v="WWE@CO"/>
        <s v="Secom trust systems"/>
        <s v="ThoughtWorks"/>
        <s v="SPOYL"/>
        <s v="Panda Lab"/>
        <s v="Interfloat Investimentos"/>
        <s v="Hook Digital"/>
        <s v="Sparky Animation"/>
        <s v="Department of Human Services"/>
        <s v="GRID Inc."/>
        <s v="bcgdv"/>
        <s v="TacoDeli"/>
        <s v="RAZR"/>
        <s v="Netdeal"/>
        <s v="George Mason University"/>
        <s v="Vanung University"/>
        <s v="Urjanet"/>
        <s v="Trustvox"/>
        <s v="University of Electronic Science and Technology of China"/>
        <s v="Hong Kong"/>
        <s v="Babycenter"/>
        <s v="SRCASW, University of Delhi"/>
        <s v="Shin-Yokohama"/>
        <s v="BeiJing, China"/>
        <s v="Itaú Unibanco"/>
        <s v="Scotia Capital/Scotiabank"/>
        <s v="GuangdongQunyu"/>
        <s v="UncannyVision"/>
        <s v="Coremelt Ltd."/>
        <s v="www.soais.com"/>
        <s v="Workday"/>
        <s v="Shanghai MuXueNetwork Technology Co., Ltd"/>
        <s v="Booking.com"/>
        <s v="Collège André-Grasset"/>
        <s v="Spikeway Technologies"/>
        <s v="Travel Appeal Srl"/>
        <s v="Hellenic Navy"/>
        <s v="Intersect,LLC"/>
        <s v="Credit Karma"/>
        <s v="Continental AG"/>
        <s v="beijing,China"/>
        <s v="EMBL"/>
        <s v="AI Solutions Expert"/>
        <s v="Q Division"/>
        <s v="Japan Exchange and Teaching Programme"/>
        <s v="Simility"/>
        <s v="Mmi holdings"/>
        <s v="Wuhan"/>
        <s v="Radiant Worlds"/>
        <s v="Fraunhofer Institute for Integrated Systems and Device Technology IISB"/>
        <s v="BrandSnob"/>
        <s v="TheD."/>
        <s v="Newcrest Mining"/>
        <s v="OBI Corp"/>
        <s v="360i"/>
        <s v="Ranger Health"/>
        <s v="Credit Suisse"/>
        <s v="CLSA Ltd"/>
        <s v="VMware"/>
        <s v="Motion Picture Solutions"/>
        <s v="Supahands dot com"/>
        <s v="The Business Therapist"/>
        <s v="Osprey Data"/>
        <s v="TSMC"/>
        <n v="6.0"/>
        <s v="Bengaluru"/>
        <s v="Aurora Pharmacy"/>
        <s v="Paladin Security"/>
        <s v="Your Dog's Best Friend"/>
        <s v="Airbus"/>
        <s v="University of Chicago"/>
        <s v="Sujeerya Animation and Entertainments private limited"/>
        <s v="Not Sure"/>
        <s v="popsugar"/>
        <s v="Veon"/>
        <s v="云丁网络技术邮箱公司"/>
        <s v="Singapore Polytechnic"/>
        <s v="Not sharing"/>
        <s v="Barclays"/>
        <s v="Anaheim, California"/>
        <s v="Drishti-Soft Solutions Pvt Ltd"/>
        <s v="IT"/>
        <s v="TEDIAL"/>
        <s v="Physicist"/>
        <s v="Antel"/>
        <s v="IGPI"/>
        <s v="didichuxing"/>
        <s v="R&amp;D manager"/>
        <s v="Porsche"/>
        <s v="Versus Systems"/>
        <s v="Hackbright Academy"/>
        <s v="indizen technologies"/>
        <s v="Roche Sequencing"/>
        <s v="Asmodee North America"/>
        <s v="The Hartford"/>
      </sharedItems>
    </cacheField>
    <cacheField name="What is your highest level of education?" numFmtId="0">
      <sharedItems>
        <s v="Bachelors"/>
        <s v="PhD"/>
        <s v="Masters"/>
        <s v="High school or below"/>
        <s v="Nanodegree Program"/>
        <s v="Associates"/>
      </sharedItems>
    </cacheField>
    <cacheField name="Intro to Programming" numFmtId="0">
      <sharedItems containsBlank="1">
        <m/>
        <s v="Intro to Programming"/>
      </sharedItems>
    </cacheField>
    <cacheField name="Business Analyst" numFmtId="0">
      <sharedItems containsBlank="1">
        <s v="Business Analyst"/>
        <m/>
      </sharedItems>
    </cacheField>
    <cacheField name="Data Analyst" numFmtId="0">
      <sharedItems containsBlank="1">
        <m/>
        <s v="Data Analyst"/>
      </sharedItems>
    </cacheField>
    <cacheField name="Machine Learning Engineer" numFmtId="0">
      <sharedItems containsBlank="1">
        <m/>
        <s v="Machine Learning Engineer"/>
      </sharedItems>
    </cacheField>
    <cacheField name="Artificial Intelligence" numFmtId="0">
      <sharedItems containsBlank="1">
        <m/>
        <s v="Artificial Intelligence"/>
      </sharedItems>
    </cacheField>
    <cacheField name="Deep Learning Foundations" numFmtId="0">
      <sharedItems containsBlank="1">
        <m/>
        <s v="Deep Learning Foundations"/>
      </sharedItems>
    </cacheField>
    <cacheField name="Self-Driving Car Engineer" numFmtId="0">
      <sharedItems containsBlank="1">
        <m/>
        <s v="Self-Driving Car Engineer"/>
      </sharedItems>
    </cacheField>
    <cacheField name="Robotics" numFmtId="0">
      <sharedItems containsBlank="1">
        <m/>
        <s v="Robotics"/>
      </sharedItems>
    </cacheField>
    <cacheField name="None" numFmtId="0">
      <sharedItems containsBlank="1">
        <m/>
        <s v="None"/>
      </sharedItems>
    </cacheField>
    <cacheField name="Other.6" numFmtId="0">
      <sharedItems containsBlank="1">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Android Developer ND"/>
        <s v="FSND, FSND, Ruby"/>
        <s v="Front-End Web Developer"/>
        <s v="ABND, FEND, FSND"/>
        <s v="ios development"/>
        <s v="Android Developer"/>
        <s v="Full Stack Web Developer"/>
        <s v="Digital Marking"/>
        <s v="Front end developer"/>
        <s v="Full stack"/>
        <s v="Web Development"/>
        <s v="Tech Entrepreneur"/>
        <s v="iOS / Front End Web Developer"/>
        <s v="React"/>
      </sharedItems>
    </cacheField>
    <cacheField name="What was most helpful when you got stuck in the Nanodegree program(s)?" numFmtId="0">
      <sharedItems containsBlank="1">
        <s v="Slack Channel"/>
        <s v="Forums"/>
        <s v="Stack Overflow"/>
        <m/>
        <s v="Mentor Help (classroom or 1:1 mentors)"/>
        <s v="Live Help"/>
        <s v="Ask Me Anythings (AMAs)"/>
      </sharedItems>
    </cacheField>
    <cacheField name="Other.7" numFmtId="0">
      <sharedItems containsBlank="1">
        <m/>
        <s v="Google search"/>
        <s v="Books"/>
        <s v="Internet searches"/>
        <s v="So far, I did not get really stuck"/>
        <s v="stack overflow"/>
        <s v="External resources (khan academy, coursera)"/>
        <s v="Stackoverflow and official Documentation i.e. on Keras.org or tensorflow.org"/>
        <s v="I received no help."/>
        <s v="Videos"/>
        <s v="Just googling for answers"/>
        <s v="Feedback from graders"/>
        <s v="google"/>
        <s v="Feedback from submissions"/>
        <s v="Me"/>
      </sharedItems>
    </cacheField>
    <cacheField name="In your most recent Nanodegree program, how many hours per week did you spend consuming learning materials?">
      <sharedItems containsBlank="1" containsMixedTypes="1" containsNumber="1" containsInteger="1">
        <s v="2-4 hours"/>
        <m/>
        <n v="5.0"/>
        <n v="2.0"/>
        <n v="3.0"/>
        <n v="6.0"/>
        <n v="4.0"/>
        <n v="1.0"/>
      </sharedItems>
    </cacheField>
    <cacheField name="Other.8">
      <sharedItems containsDate="1" containsBlank="1" containsMixedTypes="1">
        <m/>
        <n v="20.0"/>
        <d v="2018-10-12T00:00:00Z"/>
        <s v="30+"/>
        <n v="8.0"/>
        <n v="12.0"/>
        <d v="2018-10-20T00:00:00Z"/>
        <n v="10.0"/>
        <n v="30.0"/>
        <n v="15.0"/>
        <n v="25.0"/>
        <n v="80.0"/>
        <s v="10+"/>
        <n v="40.0"/>
        <s v="&gt;10"/>
        <n v="7.0"/>
        <s v="Just relocated to the US and didn't spend a lot of time to my learning"/>
        <n v="16.0"/>
        <s v="Over 10"/>
        <n v="18.0"/>
        <n v="21.0"/>
        <s v="maybe 12? If the work on the projects counts too a lot more like a 100."/>
        <s v="More than 10"/>
        <s v="greater than 6-10 depending on the topic and week"/>
        <n v="14.0"/>
        <d v="2018-10-15T00:00:00Z"/>
        <n v="23.0"/>
        <n v="35.0"/>
        <s v="40+"/>
        <n v="32.0"/>
        <s v="Varied"/>
        <n v="13.0"/>
        <s v="20-30"/>
      </sharedItems>
    </cacheField>
    <cacheField name="In your most recent Nanodegree Program, how many hours per week did you spend applying what you learned (e.g. quizzes, projects)?">
      <sharedItems containsBlank="1" containsMixedTypes="1" containsNumber="1" containsInteger="1">
        <s v="4-6 hours"/>
        <s v="2-4 hours"/>
        <m/>
        <n v="6.0"/>
        <n v="1.0"/>
        <n v="4.0"/>
        <n v="5.0"/>
        <n v="3.0"/>
        <n v="2.0"/>
      </sharedItems>
    </cacheField>
    <cacheField name="Other.9">
      <sharedItems containsDate="1" containsBlank="1" containsMixedTypes="1">
        <m/>
        <n v="15.0"/>
        <n v="6.0"/>
        <s v="20+"/>
        <n v="5.0"/>
        <d v="2018-10-20T00:00:00Z"/>
        <n v="30.0"/>
        <n v="12.0"/>
        <n v="10.0"/>
        <n v="20.0"/>
        <s v="10+"/>
        <n v="40.0"/>
        <n v="28.0"/>
        <n v="16.0"/>
        <n v="8.0"/>
        <n v="7.0"/>
        <n v="14.0"/>
        <s v="Same issue with relocation"/>
        <s v="alot"/>
        <s v="Not yet"/>
        <s v="8+"/>
        <n v="100.0"/>
        <n v="26.0"/>
        <d v="2018-10-15T00:00:00Z"/>
        <n v="56.0"/>
        <s v="15+"/>
        <d v="1899-12-30T06:30:00Z"/>
        <s v="I didn't."/>
        <s v="work time ,every moment"/>
        <n v="13.0"/>
      </sharedItems>
    </cacheField>
    <cacheField name="On average, how many hours did it take you to complete a project in your most recent Nanodegree program?" numFmtId="0">
      <sharedItems containsString="0" containsBlank="1" containsNumber="1" containsInteger="1">
        <m/>
        <n v="15.0"/>
        <n v="7.0"/>
        <n v="1.0"/>
        <n v="5.0"/>
        <n v="50.0"/>
        <n v="80.0"/>
        <n v="8.0"/>
        <n v="2.0"/>
        <n v="90.0"/>
        <n v="10.0"/>
        <n v="16.0"/>
        <n v="120.0"/>
        <n v="12.0"/>
        <n v="20.0"/>
        <n v="6.0"/>
        <n v="4.0"/>
        <n v="500.0"/>
        <n v="60.0"/>
        <n v="24.0"/>
        <n v="40.0"/>
        <n v="140.0"/>
        <n v="17.0"/>
        <n v="3.0"/>
        <n v="100.0"/>
        <n v="48.0"/>
        <n v="240.0"/>
        <n v="72.0"/>
        <n v="30.0"/>
        <n v="25.0"/>
        <n v="45.0"/>
        <n v="35.0"/>
        <n v="200.0"/>
        <n v="150.0"/>
        <n v="300.0"/>
        <n v="160.0"/>
        <n v="70.0"/>
        <n v="9.0"/>
        <n v="14.0"/>
        <n v="36.0"/>
        <n v="180.0"/>
        <n v="18.0"/>
        <n v="130.0"/>
        <n v="220.0"/>
        <n v="800.0"/>
        <n v="400.0"/>
        <n v="22.0"/>
        <n v="66.0"/>
        <n v="112.0"/>
        <n v="32.0"/>
        <n v="489.0"/>
        <n v="480.0"/>
        <n v="1000.0"/>
        <n v="320.0"/>
        <n v="168.0"/>
        <n v="260.0"/>
      </sharedItems>
    </cacheField>
    <cacheField name="What advice do you have for new or current students who aspire to complete a Nanodegree program?" numFmtId="0">
      <sharedItems containsBlank="1">
        <s v="Set a schedule"/>
        <s v="Don't be afraid to push the results of the project further!"/>
        <s v="work on it everyday"/>
        <s v="Do not procrastinate. This is fun."/>
        <s v="None"/>
        <s v="Dedication is a must"/>
        <s v="Ask for help."/>
        <s v="Try to make the best out of it. Try to do some research of your own outside the class materials and lectures."/>
        <s v="Keep it ticking over - even if just 15 minutes to keep progressing."/>
        <s v="Watch the videos over and over again, you'll get more out of it each time."/>
        <s v="frequently check the forum"/>
        <m/>
        <s v="Don't waste too much time taking notes and focus on understanding what is happening. You will be able to access the material of the course even afterwards"/>
        <s v="Never give up"/>
        <s v="live help is more helpful than mentor"/>
        <s v="Be constant and stay motivated"/>
        <s v="Set a weekly goal"/>
        <s v="Projects are supposed to be challenging. Keep a good attitude and know how to manage frustration."/>
        <s v="Type out code bit by bit, run in and get a feel for what is happening."/>
        <s v="Set aside time for it and be rigorous."/>
        <s v="eventually you will need to use git, github and stackoverflow so try to make a start"/>
        <s v="Utilize mobile app"/>
        <s v="&#10;"/>
        <s v="Persist"/>
        <s v="Watch videos multiple times and watch them often"/>
        <s v="It will be a lot of work.  Find other people through Slack or LinkedIn that you can chat with and stay motivated.  Definitely a great way to learn the basics/foundations of what you're trying to do."/>
        <s v="Keep more focus"/>
        <s v="Seek help from slack or Udacity forum"/>
        <s v="Community is the corner stone of success! Ask any question you've got in your mind and things will flow smoothly :)"/>
        <s v="Helps to have a little bit of background in the nanodegree you are pursuing. Do some homework before you get started (python, tensorflow for deep learning)"/>
        <s v="Keep at it"/>
        <s v="Just do it!"/>
        <s v="Just never give up, keep on learning new things and always look forward to new things."/>
        <s v="Enjoy it! Be sure to interact on the forums. You learn most by talking about things you want to learn"/>
        <s v="Don't skip any lesson :) Every lesson has some valuable information for you , though you may be an expert in that area"/>
        <s v="Do it to learn something new, not to use it on your resume for a new job."/>
        <s v="Do a piece of work everyday, even if it is just one video"/>
        <s v="Working Hard and practice"/>
        <s v="Understand your curriculum, complete your projects side by side (i.e. regularly) and search for existing applications of what your learned today."/>
        <s v="Keep notes!"/>
        <s v="Make it part of your routine"/>
        <s v="Be on time."/>
        <s v="Classes are definitely not boring.&#10;One on one feedback on assignments if the most useful part of the program"/>
        <s v="Make sure that you stay on top of your own self designated timelines because the 12 months to receive back the half tuition will sneak up. Continue to stay motivated throughout the entire program!"/>
        <s v="Focus on the projects more than watching the content, or rather, let getting stuck in the projects guide you to study materials. "/>
        <s v="&lt;none&gt;"/>
        <s v="Don't be afraid by the task. Try to learn, search online, don't be afraid to ask, there are no stupid questions"/>
        <s v="go for it! there's always a nanodegree for your skill level"/>
        <s v="Work hard"/>
        <s v="Complete every module in advance."/>
        <s v="Udacity is a place to learn. I remember what i was back 1 year where i had no knowledge about computer science except the data structures and algorithms due to my electrical branch where all the core computer subjects werent taught. It was Udacity which i"/>
        <s v="Nanodegree is one of the best ways you can learn anything. Just don't stop after watching a video, go ahead explore more, dive more and feel what you are studying! "/>
        <s v="Allocate time for consistent study. It is very easy to drop out of routine."/>
        <s v="Find a window of time for study and stick with it"/>
        <s v="Stay hungry Stay Foolish"/>
        <s v="practice and deep learning of each topics"/>
        <s v="Study everyday!"/>
        <s v="Internet is a wonderful resource. And best to learn how to figure out how to do stuff on your own."/>
        <s v="Learn"/>
        <s v="Go ahead, keep going"/>
        <s v="be persistent kids!"/>
        <s v="commit to the program and make time for it even if you're busy with work and life."/>
        <s v="Take your time with the mini labs and questions especially programming oriented items"/>
        <s v="Just keep at it.  Don't give up or feel like you aren't smart enough - especially on the deep learning projects."/>
        <s v="Don't get too bogged down by coding . Coding design patterns are quite standard across DLND. Focus more on why a neural network is design in sample exercuses and lessons"/>
        <s v="keep learning every day. Do not stop do not cheat"/>
        <s v="Try something new, ask for help when you are stuck, read a lot"/>
        <s v="Just do it!!"/>
        <s v="Actually take the quizzes, don't just look at the answers. Be active on the Slack channel if you have questions. Read the text!"/>
        <s v="When you are hesitate to continue the lecture, always remember you did it in the first place"/>
        <s v="stay motivated and don't panic if you don't get it in the first reading.Revisit videos till you get it."/>
        <s v="Try it, ask questions and you are ready."/>
        <s v="allocate 1-2 hours daily toward finishing your nanodegree"/>
        <s v="At some point time will become very limited. If you want to climb that platue it might be a good thing to know beforehand why exactly you want this nanodegree and if that's worth the struggle."/>
        <s v="Check the forums. Review old material to really embed it into your mind."/>
        <s v="Do as much as you can when you have time!"/>
        <s v="Study hard and prepare early"/>
        <s v="Pace yourself. 90 minutes daily , 6 days a week is all the time you need to complete a nanodegree"/>
        <s v="Spend enough time, ask people if you get stucked"/>
        <s v="Be sure to have a minimal amount of coding fluency before enrolling."/>
        <s v="Be resourceful and don't stick to one channel for help: check forums, ask 1:1 mentors, search slack channels, ask during AMAs, etc"/>
        <s v="Don't be afraid to ask for help from other students"/>
        <s v="Learn with others, learn regularly, set a schedule"/>
        <s v="Do anything practically what you learn in theory"/>
        <s v="The best way to learn is to try out new ideas. Learn the basics from the lectures and such, but go beyond that by using online resources, reading books, trying out new ideas and implementing what you've learned. It's really helpful to materialize the conc"/>
        <s v="Stick to the forums, better than slack"/>
        <s v="TSM"/>
        <s v="Program your hours of study."/>
        <s v="Do check out forums if you're stucked. Be active there and you'll get to know many awesome people. :)"/>
        <s v="Be consistent in your hours."/>
        <s v="Make studying a habit, then it's just a matter of showing up."/>
        <s v="Be consistent"/>
        <s v="start simple, then improve"/>
        <s v="Just be curious"/>
        <s v="Be active in the communities that have been set up!! And use the forums! So many people have or had the same questions as you, and everyone is always looking for new ways to do things. Don't be afraid to share"/>
        <s v="Take similar courses at other learning sites.  Coursera and Udemy offer better versions."/>
        <s v="udacity teaching is often very basic and incomplete. look for additional sources"/>
        <s v="Try to do a nice capstone project, it will show what you really capable of"/>
        <s v="Learn to program (at least a little bit) before starting the program."/>
        <s v="Go thru the material few times and research on books"/>
        <s v="Check and make sure the entire program's content is available before you sign up for a monthly plan."/>
        <s v="Projects are more important"/>
        <s v="Plan your career change in a bigger picture. Excellence at knowledge and tools are the means to but not success itself."/>
        <s v="Immersion is key&#10;Take project reviews seriously&#10;Strive to finish in less time than you imagined possible"/>
        <s v="Don't loose time.&#10;Keep it up with the timing and new lessons as much as possible."/>
        <s v="Keep it slow, learn the basics, go beyond the prerequisites for the project submissions "/>
        <s v="Learn continuously"/>
        <s v="Study on Khan academy the math"/>
        <s v="Focus on the projects"/>
        <s v="Spend enough time to review yours"/>
        <s v="Grit!"/>
        <s v="Be consistent with your studying. Make sure you do at least some work every work."/>
        <s v="Don't overthink"/>
        <s v="It takes 30 days to form a habit."/>
        <s v="Keep momentum, login daily even if it's for a few minutes!"/>
        <s v="Just do it"/>
        <s v="-"/>
        <s v="The final part is always the hardest but the reword of having learned what you enjoy is priceless."/>
        <s v="Watch Udacity's free courses on the subject before enrolling in Nanodegree"/>
        <s v="Be ready to invest your personal time"/>
        <s v="Do not overcomplicate things: make a good enough project, improve it if you find the time."/>
        <s v="Meet the deadlines."/>
        <s v="Stay focused and engaged in your work. The more you learn from the course through paying attention and asking questions, the more hirable you are in the end. "/>
        <s v="Put full efforts"/>
        <s v="Use the foruns, be creative, use the pause if you need it, your are not alone and you will be rewarded"/>
        <s v="Plan extra time to apply what you have learnt."/>
        <s v="never give up or stop, keep up even if it hurts or you feel bored, there is nothing that tastes better than getting the degree after hours and weeks of hard work"/>
        <s v="Budget two timeslots, one little one everyday for watching videos and such, and one big chunk per week for projects."/>
        <s v="Best is the enemy of good"/>
        <s v="Learn the basics before starting nanodegree"/>
        <s v="Be patient. Learning new knowledge takes time :)"/>
        <s v="Be regular in taking classes. Don't take large gaps between completing courses."/>
        <s v="Take your time, don't be afraid to walk away and come back. Usually, that's when things actually clicked or I saw the relevance of it elsewhere in my daily life and that makes the learning much more sticky and enjoyable. "/>
        <s v="Be more curious"/>
        <s v="Patience is the key"/>
        <s v="Find other people with same interest (Slack is a great place to do so online, meetups/conferences - offline), find a problem and work towards solving that using knowledge learned from the course, participate in challenges/hackathons"/>
        <s v="It`s better to do a little everyday than big bursts before deadlines."/>
        <s v="Na"/>
        <s v="Before you begin your nanodegree, make sure you're confident in your ability to take on the challenges and type of projects you'll face within the program. If you have any doubts regarding the required skills, tackle a separate online course or class prio"/>
        <s v="Asking, reading. The more the better"/>
        <s v="Stick with it, you'll get there.  Mentors are great and the feedback from project reviewers is a powerful learning source."/>
        <s v="Be proactive"/>
        <s v="Do more code exercises"/>
        <s v="don't expect to understand everything right away"/>
        <s v="Split your project work into small chunks and handle them daily."/>
        <s v="Practice makes you perfect in learning"/>
        <s v="Keep asking questions."/>
        <s v="Always do your best."/>
        <s v="by doing one of the project in a month you will gain information and experience more than you can get in a normal year."/>
        <s v="Get organized, and learn your own way that suits.&#10;Like for me I studied the content first and projects later so that I could revise all once again.&#10;Forums are more than enough for help.&#10;Once again get organized."/>
        <s v="Make time for it that you can focus only on the material"/>
        <s v="Create a routine. Set aggressive deadlines. Study mercilessly (don't slack) till you hit your goal."/>
        <s v="Dedicate fixed time for your nano degree and stick to it"/>
        <s v="N/a"/>
        <s v="You can do it"/>
        <s v="If you are having a hard time or lacking of motivation to study, just try to make a small step by watch few videos, then rest."/>
        <s v="Just do it, and do it the right way no matter how long it takes."/>
        <s v="Be confident"/>
        <s v="Start project as early as possible."/>
        <s v="Seek help from your peers on Slack"/>
        <s v="I am not frightened by the deadline. Let's proceed at your own pace."/>
        <s v="Work regularly"/>
        <s v="Stay persistent in your learning"/>
        <s v="keep learning"/>
        <s v="Well established targets in small trunk and testable should always be your priority"/>
        <s v="Just follow the content closely, Udacity team has taken care of everything for you to understand and apply it!"/>
        <s v="at first, find out the available materials"/>
        <s v="Focus only on the nanodegree while you're at it."/>
        <s v="Don't give up!"/>
        <s v="Don't choose a field just because it's cool today, but go for what you love and feel passionate about. Look what gurus around the world can do in that technology field and set your goals. All the rest will come."/>
        <s v="Be persistent in asking questions. You might not get an answer right away, but you should try to get help while the problem is fresh in your mind."/>
        <s v="Study some every day, even if it's for a short time.  This keeps the material fresh in your mind and helps reinforce learned concepts.  "/>
        <s v="read scientific papers"/>
        <s v="Stay calm and search on the web everything you need. If you keep stuck, ask your mentor"/>
        <s v="Turn off all notifications and distractions and just focus on the material."/>
        <s v="Do be persistent, and believe you can make it."/>
        <s v="Never quit, never surrender, knowledge is power"/>
        <s v="reach out on slack/forums or form a study group."/>
        <s v="Don't stop learning"/>
        <s v="Commit to your time and make a schedule (when you'll study)"/>
        <s v="persistence and hard work can achieve anything"/>
        <s v="Be passionated and curious"/>
        <s v="The Forums are extremely helpful. Always check the forums when you are stuck on the assignments."/>
        <s v="At least an hour per day to keep the material fresh"/>
        <s v="Use slack and forum for help"/>
        <s v="Be persistent and discuss the content on Slack, it helps a lot."/>
        <s v="Do it in one block"/>
        <s v="Don't underestimate the effort you need to put into this"/>
        <s v="I would recommend that they put all of their code on github and to take pride in marketing themselves and their work. Building an online presence is perhaps the mostly important aspect of working in tech."/>
        <s v="Learn regularly and look closely to the comments you get on reviews; they are always really nice tips and tricks"/>
        <s v="Apply what your learn in real business projects"/>
        <s v="stay focused, work your projects, it's wort it "/>
        <s v="Any course content is not enough to make you expert in any topic. They however provide a strong foundation for you to become an expert. Udacity's SCND program is very strong, and gives you an opportunity to get acquainted with different aspects of self-dr"/>
        <s v="No hurry. Just enjoy every lesson."/>
        <s v="Read the documentation of the libraries used"/>
        <s v="Focus in the goal,read a lot, practice make perfection. Ask anything "/>
        <s v="Do a little bit everyday and talk to people on the various channels"/>
        <s v="Don't give up and explore more projects!!"/>
        <s v="Try to devote as much time as possible"/>
        <s v="The project are difficult but are so cool"/>
        <s v="repeat, practice, do"/>
        <s v="Don't be afraid at ask questions - no questions are stupid. Also, don't be afraid to submit quizzes and projects when you're not 100% sure of their correctness - you can submit as often as you like."/>
        <s v="keep it in mind and stick to it"/>
        <s v="Prepare and ask for help"/>
        <s v="Find people in person to work with"/>
        <s v="have fun"/>
        <s v="Try out things, as much as you can. So your fingers and not your eyes are learning the stuff, just like playing the piano."/>
        <s v="ask in slack"/>
        <s v="Keep motivated"/>
        <s v="Find a buddy to go through the work together"/>
        <s v="find a mentor offline"/>
        <s v="Even if you feel like the initial lessons don't take that much time, the projects usually end up taking x1.5-x2 as long as the lessons. Plan accordingly"/>
        <s v="Pay attention to videos"/>
        <s v="Do take into consideration the suggestion given by mentors during project Evaluation"/>
        <s v="Stay focused and be consistent. Doesn't matter how difficult it seems, you will reach your goal."/>
        <s v="Read, reread, practise in a Python IDE a lot, read blogs on Medium about the topics, use YouTube for lectures, allocate several hours per day without distractions to study, if you don't enjoy the subject maybe it's not for you, use forums (less distractin"/>
        <s v="be relaxed and concentrated when studying"/>
        <s v="Interact with like minded people. Use slack to observe what other are doing to motivate you. If possible form study group if you are find it difficult to follow alone. Every day at least open udacity classroom."/>
        <s v="Never give up! The slower you study, the faster you learn "/>
        <s v="Pick interesting data sets for your projects even if it seems challenging. Also, keep an open mind when looking at a dataset, you might be surprised by the relationships you might find."/>
        <s v="Dont feel discouraged if you are completely lost at some point. Keep at it and it'll all make sense"/>
        <s v="Try to immerse yourself with course content or the project you are working on everyday."/>
        <s v="Try to incorporate studying into your daily and weekly routine. Try to be curious and interested in the subjects."/>
        <s v="Watch every video. Ask questions. Read about your degree peripherally in the news"/>
        <s v="Nanodegree is instrumental to career .I have learned a lot   with nanodegree which helped me to secure my first job. I would suggest everyone to master the skills required for tech jobs by enrolling in nanodegree."/>
        <s v="Be patient and don't be in a hurry when working on assignment"/>
        <s v="Follow Slack tips"/>
        <s v="Focus, make notes and study hard!"/>
        <s v="Be patient"/>
        <s v="1. Don't learn too much. Learning help you achieve success, but you could never approve yourself by showing learning certificate. 2. Design yourself. Never underestimate yourself and overestimate yourself. The depth and width of your knowledge structure i"/>
        <s v="Put in the hours regularly every day. Even if it's less than an hour. Most importantly, do the things. Don't just read and watch, do things! Test and learn."/>
        <s v="Schedule time for it and stick to the schedule: don't put it off."/>
        <s v="Check out the prerequisites and fill in the gaps with supplemental courses, peruse the forum and reach out for help there, try to stay on track with the suggested deadlines and be prepared to spend a lot of time on projects"/>
        <s v="Review all preliminary skills required for the program before beginning the nanodegree. (Review statistics concepts, programming languages, etc)"/>
        <s v="Make a schedule and stick to it"/>
        <s v="Make sure it is the only thing you are doing so you can give it the proper time commitment it deserves."/>
        <s v="Every Sunday, schedule work time for the week in your calendar and commit to that schedule"/>
        <s v="When you are not watching the videos of the nanodegree program, go apply what you have learned somewhere, creating projects of your own, contributing to open source projects, etc..."/>
        <s v="Watch the videos at least twice and get comfortable looking for information on the forums and elsewhere online."/>
        <s v="Keep working consistently, you will surely attain your goal. :D"/>
        <s v="Go through suggested readings"/>
        <s v="Do something every day"/>
        <s v="Try to learn everyday a bit rather than 1 day a lot. On this one day you won't feel like doing that all day. Small goals like 10 minutes of Udacity will get you to start. Then you often get over the starting barrier and can stick with doing more Udacity f"/>
        <s v="Research via the forums/Slack/Google helps a lot when you get stuck."/>
        <s v="Jump in!"/>
        <s v="Study in small and frequent sessions"/>
        <s v="Try to understand the intricacies of the material rather than going for rote learning"/>
        <s v="Never give up, advance by working hard."/>
        <s v="Just keep on trying."/>
        <s v="Focus. Set aside large chunks of time (3-5 hours) without any distractions so you can get fully immersed in the material. Many times a breakthrough in your understanding or a novel solution only comes after hours of persistent trial and error. It can be f"/>
        <s v="Practice a lot from scratch without the ready made Jupiter Notebooks"/>
        <s v="Make sure you are able reserve enough time for the program."/>
        <s v="Don't give up and always ask questions."/>
        <s v="If the directions are vague, just submit the project and reviewer will clarify what you need to do."/>
        <s v="Self motivated"/>
        <s v="Stick to the deadlines. Don't be illusioned that they are only recommended"/>
        <s v="Focus."/>
        <s v="Read a lot. Check in with slack. Know Python well."/>
        <s v="if stuck go further then come back"/>
        <s v="Decide a time of the day when you want to develop your skills and book it for the next months so that not even your parents stop you from developing your skills during that time."/>
        <s v="When things get tough, just stick with it and you'll come out much wiser. "/>
        <s v="Constant learning"/>
        <s v="Learning will take longer than you might initially expect. Be prepared for your timeline to be slower than you might prefer."/>
        <s v="Create a study schedule and stick to it, when you get stuck speak up and get help, most importantly don't stop "/>
        <s v="Consistent study is the best way to make it through the program"/>
        <s v="passion is important"/>
        <s v="Start Early"/>
        <s v="The nanodegrees are an exceptional experience to learn last tech from the best, do your best"/>
        <s v="more ask and practice"/>
        <s v="Do something every day, even if it's just one video or a couple lines of code for a project."/>
        <s v="Being persistence"/>
        <s v="Focus on projects more, there lies the actual learning."/>
        <s v="Learn by doing the projects."/>
        <s v="Do something on the program every day, even if it only reviewing 5 minutes of a previous lesson."/>
        <s v="Buy the book. Understand each line of code in examples."/>
        <s v="Don´t give up, look for help -- there is plenty available."/>
        <s v="Just Start"/>
        <s v="Slack"/>
        <s v="Most of all have fun and share your ideas and knowledge!"/>
        <s v="It is demanding, so make sure you have the time"/>
        <s v="Steady progress to avoid too much work later on"/>
        <s v="Go through all the lecture videos and take parallel notes which will be easy to revise later. Complete all the quizs provided and try to solve without looking at solution hints."/>
        <s v="Keep focused, work hard and you will grow more than your portfolio."/>
        <s v="Since its learn at your own pace its easy to forget about the Nanodegree. A ND requires a commitment before signing up."/>
        <s v="Be dedicated through out the course and you will find everything is worth the hardwork"/>
        <s v="learn with a group"/>
        <s v="Be consistent in studying.  2 hours per day."/>
        <s v="Do a little bit everyday, rather than a lot on only one day per week."/>
        <s v="At least for the Machine Learning Nanodegree, the capstone project is a good deal more open-ended and less structured than are the preceding in-lesson projects.&#10;Work with your mentor to define a relevant capstone topic that is manageable to complete in a "/>
        <s v="take it easy cause it's really easy"/>
        <s v="Take a sneak peak at the (next) project's details first. This way you'll know what's coming and how much time to allocate in studying materials towards that project."/>
        <s v="Set a schedule and stick to it."/>
        <s v="Learn the basics before you go on to the nanodegrees. Too many people in the machine learning/AI programs don't have a working knowledge of linear algebra, calculus, basic programming, etc. "/>
        <s v="Dive in. Get started on the projects as soon as possible, because to me they made all the other materials make sense when I found them confusing from text / video alone."/>
        <s v="Practice,Practice, Practice. Practice makes one perfect"/>
        <s v="Work on it every day even if it is just for a few minutes."/>
        <s v="Just be consistent"/>
        <s v="Start with the projects as early as possible"/>
        <s v="Open your mind"/>
        <s v="Use the forums!"/>
        <s v="Take notes of the formulas in the videos. Read the description of the project before starting watching the videos. On the first struggle, immediately check the forum."/>
        <s v="If stuck, watch the lectures multiple times."/>
        <s v="Enjoy!"/>
        <s v="be smart"/>
        <s v="Be discpline. be curious"/>
        <s v="Aim for 2-4 hours of study or project development each day. Small sprints like this prevent fatigue and negative progress."/>
        <s v="You should free as much time as possible before the degree and look for work opportunities throughout the program."/>
        <s v="Try to stay as much ahead as possible, especially with the projects."/>
        <s v="communicate with others! Two heads are better than one!"/>
        <s v="Go deep on the subject."/>
        <s v="Work on different example"/>
        <s v="Congratulations! You have taken the first Step out of your comfort zone. Udacity is not only training the best developer for today and it's for future! Always look at the future and learn from the past. Never put off until tomorrow what you can do today. "/>
        <s v="Schedule time to work and stick to that schedule religiously."/>
        <s v="consistently working on the class everyday"/>
        <s v="Forums are magic"/>
        <s v="Take notes while listening to the lectures."/>
        <s v="Try to study every day, even if it is just for 20 minutes. This helps me identify the problems early and organize my week accordingly."/>
        <s v="All projects have information on how much time you would need to complete it. So, plan and allocate time efficiently and have a fixed graduation date to motivate yourself.  "/>
        <s v="Take full advantage of slack channel."/>
        <s v="Read the official documentation"/>
        <s v="I would say use the slack and forums more often as they provide great interactions and communications with experienced people."/>
        <s v="Read all resources provided and slog"/>
        <s v="you get what you put in, make time for it"/>
        <s v="reserve enough time for studying"/>
        <s v="Open up to every piece of information. Be it forums, slack, stackoverflow and connect all bits for greater understanding."/>
        <s v="Nanodegree gives the students a really good perspective about the field they are interested in"/>
        <s v="don't worry too much about the deadlines and do the lessons and quizzes thoroughly."/>
        <s v="Persistence"/>
        <s v="Learning from Udacity means you  got tomorrow’s skills today."/>
        <s v="Stick to it, ask questions, search the internet&#10;the New Skills you learn are well worth the&#10;effort"/>
        <s v="It takes more time than you think"/>
        <s v="Be curious, try by yourself and question everything"/>
        <s v="Search forum. There are lots of helpful staff!!!"/>
        <s v="Go through each and every lesson and starting working on the code, we learn more while coding"/>
        <s v="Try to communicate to other student"/>
        <s v="The best way to complete a Nanodegree is to follow the proposed order of lessons, not to skip the quizzes, look for supplementary material in case of doubts, post in the forum doubts, talk to the mentor about the difficulties and focus on the completion o"/>
        <s v="Have a good reason to learn what you are planning to learn. When &quot;why&quot; is bigger than &quot;how&quot;, everything becomes easier and more fun."/>
        <s v="Be very focous and picture yourself why you are taking the program, it'll give you strenghts in difficult times"/>
        <s v="Quiz is helpful for your projects."/>
        <s v="don't let procrastination take over. Dig in right from the start, and never let up."/>
        <s v="Ask when confused and try to solve the problem on your own before seeking help"/>
        <s v="Work hard. Don't lose momentum."/>
        <s v="Know your goal know what to do once you know keep working until you achieve it."/>
        <s v="learn by doing and asking"/>
        <s v="Its awesome, go for it. I t would be one of the most important steps you take during the formative years of your career"/>
        <s v="Triple the estimate of how much time you have to spend"/>
        <s v="Beyond setting and sticking to a regular schedule, the biggest need is to stick to it and reach out for help when you get confused. Discuss on the forums/Slack, search the internet, but don't give up.&#10;I usually spent time regularly viewing materials and t"/>
        <s v="Do not start this as you start a new job... you'll need time!"/>
        <s v="Try to go beyond assignments and concentrate on presenting and communicating your work in a professional way."/>
        <s v="Stay engaged in slack community as lots of questions"/>
        <s v="Think where you want to reach, and bring the future to the present. This will make you study every day"/>
        <s v="Use trial week as much as possible to properly evaluate their starting level"/>
        <s v="Do the projects honestly"/>
        <s v="Be patient, it is normal things won't work at the first try, just need to keep trying"/>
        <s v="Study regularly and read old chapters again"/>
        <s v="consume an elephant piece by piece"/>
        <s v="Consistency is more important in learning process."/>
        <s v="Use the preview of the program well, so you know what you're getting and manage your expectations on the content of the Nanodegree."/>
        <s v="learning is healthy, without learning you will start to degenerate"/>
        <s v="I will be hard and stressful, but at the same time it will be satisfying its like training for a marathon, it herts sometimes but you get stronger over time and end building an incredible future"/>
        <s v="Don't skimp on the mathematical understanding. It's is often not strictly necessary to use many of the tools and solve the problems, but it'll pay off in debugging, understanding, and presenting your work.&#10;&#10;As with all education, you get out what you put "/>
        <s v="Use the forums."/>
        <s v="Do not limit yourself to Udacity materials, deep dive on the Internet for more details"/>
        <s v="Implement and keep for further reference all lessons code locally on your machine. Get familiar with Source control and GitHub"/>
        <s v="Be curious, motivated"/>
        <s v="Stay focused on the goal. Use all available resources and reach out to mentors and fellow students."/>
        <s v="Don't get distracted"/>
        <s v="Have a time planning and do the activities according to it"/>
        <s v="work every day"/>
        <s v="Block your calendar and stick to your study times.  In general, I think it requires about 400 hours, meaning 8 hours per week for a year.  Meaning you need to make sure you get in 8+ hours per week (to account for holidays and weekends).&#10;&#10;Organize yoursel"/>
        <s v="Keep praticing and take every chance to apply your knowledge!"/>
        <s v="The best advice would be to have an &quot;All In or Nothing&quot; mindset where you devote yourself to learning the material and applying it during each hour you study for the nanodegree."/>
        <s v="Work hard and start projects early"/>
        <s v="Focus on the studying, practice everyday and stackoverflow will always be your bestfriend. "/>
        <s v="I think the best way to approach completing a nanodegree program is to want to work on the projects, to want to learn and concepts and implent them to see how they work in real data. Aside from that, I think Udacity provides all that is necessary for the "/>
        <s v="time and effort"/>
        <s v="Use forums when you get stuck"/>
        <s v="Pacing and leave lots of time to finish a project. Never feel rushed and panic"/>
        <s v="keep learning, dont give up"/>
        <s v="Lifelong learning determines how far you can be."/>
        <s v="You know you have it in you! Go for it!"/>
        <s v="Keep Learning Applying and try to do in your own way udacity team is ready to help you.Win won't come in single strike try hard to achieve quality in the course of learning udacity takes care of your project pecadillo's"/>
        <s v="Always finish the project before deadline. Be active in forums &amp; slack. There is lot of useful information there. Udacity Nanodegree programs is the best online courses ."/>
        <s v="Ask as many questions on slack and use the extra resources provided"/>
        <s v="Commit"/>
        <s v="Get ahead at the start"/>
        <s v="When I started the AI Nanodegree, I had not really done much in this field. So as I starter I was apprehensive whether I would be able to  keep up with the advance AI course. So to better Equip myself I went through some courses which were suggested by th"/>
        <s v="Learn to Learn. Ask what,why and how!"/>
        <s v="i think the single most important thing is to be persistent，sometimes，i have difficult understanding the topic，just keep going，a few days later，things difficult to understand before would become trivial"/>
        <s v="Work on it every day for about 10-30 minutes."/>
        <s v="Learn a little bit every day. Read as many papers as possible and watch lectures where you can"/>
        <s v="Please understand that one has to learn more than what is in a nanodegree program to be qualified. Learn about all the pre qualifications as well as associated fields of study."/>
        <s v="If you are stuck somewhere, please go to the forum section and type the keyword in the search box to find out whether anyone else had the same or similar problem, if so, look at the responses of the mentor and or other fellow students, if not ask question"/>
        <s v="Make it a priority and you will learn more than you anticipate!"/>
        <s v="Do it project by project. Breaks between projects are less detrimental than breaks within course/projects."/>
        <s v="Work a little every day, even if it's just a small amount."/>
        <s v="Follow a regular schedule and take active part in forum discussions"/>
        <s v="Try to look at the problems from different points of view and solve them by different ways"/>
        <s v="Talk to people for help"/>
        <s v="Study hard."/>
        <s v="Do it for fun!"/>
        <s v="The community of Nanodegree is really great, you can get help from there. People there really loves sharing"/>
        <s v="Be regular and try to stick to deadlines. Attend all lectures and do not leave them for the weekend. Finish them as and when they happen."/>
        <s v="Nanodegrees are great and to the point. It will help you to achieve your goal ."/>
        <s v="Invest the time to master all the example notebooks and code."/>
        <s v="The nanodegree program I attended was very well constructed and made it easy to learn the material if you keep working at it bit by bit. If you keep working at it every week, you will end up learning a great deal about the subject and it will be far more "/>
        <s v="Read and/or code everyday, even if its only 15 mins"/>
        <s v="Read daily"/>
        <s v="DAND is awesome, and just keep working."/>
        <s v="You are offered with all the ingredients to succeed, but its entirely up to you digest and apply them  "/>
        <s v="block some time on your calendar and dont work for a startup (not a great source of time :D)"/>
        <s v="Take hand written notes of the lectures to improve retention.&#10;Go through the technical documentation of the tools you are using to learn more about them.&#10;Pre-allocate time to spend studying and working on projects. Stick to you schedule.&#10;Think of ways you"/>
        <s v="The most important aspects of nanodegree is always the project and the time spent applying what you have learnt.Be sure you R&amp;D a lot while making projects about the subjects topics and modules.read a lot and experiment a lot with data and projects."/>
        <s v="Do it. It's worth it."/>
        <s v="Try to finish assignments before the deadline"/>
        <s v="Don't give up and keep working."/>
        <s v="Be very proactive about your schedule. Make sure you plan out what you want to do for the week and make sure you stick to those plans with the same commitment as you would a doctor's appointment."/>
        <s v="Try to understand the theory more than to worry about the applications, this will be a consequence"/>
        <s v="Consistency is the key to success.&#10;&#10;If one is stuck on a problem or doesn't understand a concept, it helps to break it down and then tackle it one step at a time."/>
        <s v="The only thing I feel differentiates a nanodegree from other online courses is the evaluation part. With deadlines and evaluation, it gives feel of a regular offline course which is beneficial in many ways. Most of the time I started any free courses, I w"/>
        <s v="consistent and regular studying of material"/>
        <s v="Dedication and patience are paramount. Stick with the problem long enough and you're bound to make a breakthrough. Research whatever it is you're learning. Make optional content your goal."/>
        <s v="Always finish what you start"/>
        <s v="Be consistent with your work"/>
        <s v="Stay focused and never give up.&#10;Not giving up is the key "/>
        <s v="Study regularly and define deadlines to finish the projects"/>
        <s v="Work on topics/projects you are comfortable with first... once you are halfway through the program you are likely to fight through the remainder"/>
        <s v="- don't try to be perfect&#10;- never give-up (persistence)&#10;- Try more hands-on on related concepts of Nanodegree from other sources"/>
        <s v="Complete the prerequisites before starting. Manage your time. Read extra papers, books etc."/>
        <s v="Be good in math"/>
        <s v="Involve yourself in the slack community"/>
        <s v="Do not worry if something doen not work now. It will work tomorrow. You are amaizing around awasome people. Enjoy as much as you can. Secure you future and amazing journey"/>
        <s v="try to clear yourself theoretical aspects with the help of pratical examples and of active community, try to respect the suggested deadlines"/>
        <s v="Keep re-reviewing the training materials as often as possible"/>
        <s v="Don't hesitate to ask questions and to look for help in the forums or slack channels. Udacity is really there to help you in successfully completing your Nanodegree."/>
        <s v="Work early in the morning before your day-job starts and not after a 10-12 hours day in office - is more efficient"/>
        <s v="Don't give up"/>
        <s v="The Udacity forum and Google are your allies"/>
        <s v="Whenever you feel lonely and desperate, Udacity mentors and coaches are ready to help.&#10;Never give up and always stay motivated. It worths all your hard work."/>
        <s v="Being regular with studies is key to success. My trick was to learn a concept every day and do the project in the weekend. Also apart from course material one should refer to other books and websites."/>
        <s v="Projects can take a lot of time if you want to do them properly"/>
        <s v="Start with the end in mind - if you are seeking a job, what type of portfolio do you want to create?"/>
        <s v="Keep focus!"/>
        <s v="Tenacity is the most important skill. Do not hesitate to ask questions on the forum or slack. Students and mentors are very helpful."/>
        <s v="Use forum and slack channel widely. Project needs more time than expected, so start early."/>
        <s v="put learning into your daily practice (routine)"/>
        <s v="Plan to set aside time for learning and project work"/>
        <s v="Continuous Learning"/>
        <s v="There are a lot of resources in parallel to the course content, and often you will find clearer explications in other videos.  If you don't get it with the udacity video check for similar videos."/>
        <s v="Try to study every day, not just on weekends - one hour, a couple hours a day at least, to keep everything fresh in your mind.&#10;Allocate as much time as possible to your studies, but feel free to take a break or a holiday once in a while.&#10;Keep a blog or a "/>
        <s v="Set up some goals and some planning and stick to it :)"/>
        <s v="Plan ahead and schedule time to study and complete assignments/projects. Estimate how long it will take to complete assignments by going through the work and tabulating everything that's required, and then multiply that estimate by three to allow for time"/>
        <s v="Prepare to work a lot and have to figure thingds out on your own as the forums are not muych help"/>
        <s v="Get good setup with GPU acceleration configured from beginning - helps a lot."/>
        <s v="Stay focused on the project as opposed to the classwork. Double the speed of the classwork and tear through it looking for what's available as opposed to being able to be tested on the subject. You will want to go back and reference the videos as you go t"/>
        <s v="Try to do some work every day."/>
        <s v="Be patient and set short-term goals"/>
        <s v="Passion is the basic ingredient. Commitment is the second most helpful thing. For example, I left my job to do the Nanodegree program which forced me to commit to complete the program. The trick is the capability. If you are not capable of studying a subj"/>
        <s v="Do not quit"/>
        <s v="stick to it"/>
        <s v="Enjoy the opportunity to learn from the best ! Be resilient, point the compass to your faith and move forward ! "/>
        <s v="Plan out time"/>
        <s v="Be prepared to 20+ hours per week of time to get the most out of it."/>
        <s v="not stop"/>
        <s v="Be regular to go on learning continuously and not leave everything to the end"/>
        <s v="Learn every day instead of weekends. And go an extra mile."/>
        <s v="Work daily"/>
        <s v="When we are learning or working on something new, it is normal to have difficulties and doubts at the beginning and during the learning process. Every new idea or concept that we've learned from any type of source (books, texts, videos, conversation, obse"/>
        <s v="Help other students as soon as you finish each project; it  will be beneficial for all the community."/>
        <s v="Stick to the schedule outlined and use the forums and slack channels to your advantage. Work a little every day and learn, learn, learn "/>
        <s v="commit to time to study"/>
        <s v="Work on the course material and the projects slowly but steadily"/>
        <s v="Just stuck till the end"/>
        <s v="make use of the online materials"/>
        <s v="Stay on track. Don't fall too far behind your project deadlines!"/>
        <s v="Focus in the lessons and the project. Read about other specific topics after."/>
        <s v="Don't slack too much"/>
        <s v="If you are working, be prepared to give up at least one day of your weekend to the course."/>
        <s v="Take notes with OneNote or Evernote. Enjoy projects."/>
        <s v="Binge the material and double speed whatever you can. If you learn fast, go through it quickly. Slow down the videos if they're too fast. If you're a theory person, learn the theory quickly and go back and apply theory ASAP so it stays in Long term memory"/>
        <s v="Study regularly. Don't fall behind"/>
        <s v="knowledge is the door. programming is the key."/>
        <s v="Go through an exercise twice"/>
        <s v="Do the work every day. Don't be afraid to seek out external materials or discussion"/>
        <s v="Slow and steady wins!  Pace yourself, check the forums and set goals."/>
        <s v="Have an reason why you want to do the nanodegree and remember it when you graduate."/>
        <s v="Work hard. Don't lose hope. Focus"/>
        <s v="Never give up if you get stuck because you will get stuck or you simply need to find a more challenging program."/>
        <s v="Go for the project fast"/>
        <s v="Work steadily, every day."/>
        <s v="Be careful picking your capstone. This can be a huge amount of work."/>
        <s v="Know why you are there.  Do it because you want to be able to do specific things when done."/>
        <s v="Learn at least 30 mins every day"/>
        <s v="Be assiduos, look for extra videos on YouTube whenever you feel like you are missing out on something "/>
        <s v="Try to do everything yourself"/>
        <s v="Study in the early morning"/>
        <s v="Stick to a timeline, try to solve the coding assignments without seeking help, allocate large amount of time for projects (they take longer than expected)."/>
        <s v="Be organized"/>
        <s v="Do it but be prepared for massive struggle"/>
        <s v="Have a great motivation"/>
        <s v="Start learning and applying your knowledge as soon as possible, it will help you to tackle the projects!"/>
        <s v="Always be learning and looking for different content to help you understand the topics studied."/>
        <s v="Don't give up and stick to a schedule to make progress"/>
        <s v="Enjoy each and every opportunity to learn something new."/>
        <s v="Create a schedule"/>
        <s v="Don't give up, keep trying, keep checking the Forums, and try to work on it EVERY DAY!"/>
        <s v="Treat the online lectures seriously - take good notes, they will be useful later. "/>
        <s v="Try to set a weekly goal that you are 90% confident that you can attain by working a certain amount of time every day. Then, set yourself a stretch goal to meet if you manage to complete the first goal quicker than expected. This helps ensure that you wil"/>
        <s v="Use different sources of information."/>
        <s v="Do not depend totally on the course material. Read research papers (latest)."/>
        <s v="Work hard, it plays off.&#10;If you can work from work, don't go home and get distracted."/>
        <s v="Do it every day and you will finish within a month"/>
        <s v="Don't give up, ask for help in the slack channel "/>
        <s v="Doing this quickly is a job"/>
        <s v="Rest assured that the time you invest in this will be well spent. A good approach is to commit to a daily routine to work on the Nanodegree consistently."/>
        <s v="Set up dedicated time. Have a fixed and clear agenda."/>
        <s v="Do personal projects outside of the course applying what you have learned."/>
        <s v="Make the most out of the project reviews! Most of the reviewers are passing on so much information. Even when passing, read all suggestions."/>
        <s v="Take it seriously. Like many things, what you get out is a strictly monotonic function of what you put in. Also, sometimes the frustration doesn't seem worth the effort when you're at a roadblock. But I often found that getting past these hugely boosted m"/>
        <s v="Patience, because sometimes you need time to figure out the solution."/>
        <s v="Get a solid good math background to be sure you can understand the fundamentals"/>
        <s v="Get your hands dirty and do at least a bit more than is written in instructions"/>
        <s v="Keep up the pace because otherwise you might need to relearn previous chapters"/>
        <s v="Dont give up! You could allways find help on forum!"/>
        <s v="Read everything completely. Give yourself time to learn and think about the work.... trust the process..."/>
        <s v="Get into the habit of doing some amount of work towards the completing the program every day."/>
        <s v="Read slack channels and ask questions"/>
        <s v="Hang in there - you will get there with time and practise."/>
        <s v="Study every day. Repeat watching what you don't understand."/>
        <s v="Follow or exceed the course schedule"/>
        <s v="Do not quit, continue step by step. In case you can not understand the material, firstly search on the web, then ask someone. "/>
        <s v="Share your study notes in a blog. Summarise all the papers. Python is easier than you think. Learn Artificial Intelligence before it learns you."/>
        <s v="Start ASAP"/>
        <s v="spend decent amount of time on it"/>
        <s v="Try to make some progress every single week, and if possible every day or every other day. Doing at least a little work on a regular basis keeps you engaged, even if it's just 5 or 10 minutes to finish a few videos or complete a quiz.  Then, once in a whi"/>
        <s v="Start projects early. Often you will have some snag, anything from software installation to a bug in your program. Take copious notes from videos. "/>
        <s v="Enjoy and go your own speed."/>
        <s v="find helpful related projects to study on GitHub and double your estimated time :)"/>
        <s v="Identify what you are interested in and go for it. Rely on the community if you get stuck."/>
        <s v="First is the persistence; Second is making your hands dirty by coding to help you understand the concepts; Last but not the asking for help from Forum or mentor for anything which is hard to understand."/>
        <s v="Udacity gives us truely applicable skills, so please go forward even little by little."/>
        <s v="Never give up."/>
        <s v="Learn as much as you can from the external sources, the link to which are provided by Udacity in almost all videos, they work as catalyst and complete the project and try to add something new to the projects from your side."/>
        <s v="Interact with as many students to learn things outside the classroom and motivate yourself."/>
        <s v="After completing projects create your own projects. Think about something you would want to solve and apply what you have learned for yourself. That's when you know that you really know the stuff."/>
        <s v="Study always, practice often"/>
        <s v="Lectures are materials that make one to be able to complete the projects. Do not skip any one of them."/>
        <s v="Make sure you understand the main concepts on the videos"/>
        <s v="Try not to procrastinate, a little progress everyday is better than thinking about completing it."/>
        <s v="Keep at it, a bit regularly"/>
        <s v="Use the forums to your advantage. Break your code and the one you are handed over to actually learn from it."/>
        <s v="Keep the passion burning. Remember that what we are learning will impact the world in some way or another :)"/>
        <s v="Be passionate to coding and acquiring new skills.Spend as much time as you can to learning. Theoretical  knowledge and programming skills are both important to be a good engineer."/>
        <s v="Talk to your family if you have and make sure you get learning time."/>
        <s v="Work consistently, but don't be hard on yourself when you don't make deadlines. More help is available now than when I did my Nanodegree, if you are truly stuck, seek help. Don't be afraid of taking time to learning/researching what may be perceived as ba"/>
        <s v="This would depend on the program. It seems some are much more challenging than others. The react is quite a bit easier than the deep learning so far. That being said, setting weekly goals + timeboxing an hour every day has been effective for me. Check you"/>
        <s v="Persist."/>
        <s v="I recommand the new student arranging enough time in the beginning weaks to be familiar with environments(like Linux, Python). It is also better if he could be familiar with them before enrollment. During studying for the nanodegree program, keep in mind "/>
        <s v="Enjoy learning and do not worry about getting a job after the Nanodegree. It will come to you in future."/>
        <s v="Please keep steady progress every day!"/>
        <s v="Read the introducton of the project carefully and search for more information about the project before doing the project"/>
        <s v="GO ahead , Immerse it is a very interesting world"/>
        <s v="Consistency &gt; a-priori-knowledge"/>
        <s v="Consistency in work/progress"/>
        <s v="Keep submitting and getting feedbacks!"/>
        <s v="Get a quiet place to study"/>
        <s v="•Don't hesitate to ask.&#10;•Please look carefully at the lesson repeatedly. "/>
        <s v="Reading the intro for a project carefully before having lectures related."/>
        <s v="Start learning the material as early as possible."/>
        <s v="Watch videos first, pay later"/>
        <s v="Make sure you stick with it and just do the projects. If you get lost, seek out help, and if you truly have nothing available to help, then just do your best and submit. Get feedback as often as you can, and accept the challenge. It's okay if it's tough, "/>
        <s v="Like all online courses, it requires will, determination and perseverance to complete ND.&#10;It is important to regularly login even if for 30min. Weekly check in with mentor can keep you stay focused on your weekly goals.&#10;And lastly, if you have time partic"/>
        <s v="1) watch the content _before_ subscribing to Nanodegree program :)&#10;2) Start the projects early. They usually take more time than some may anticipate"/>
        <s v="Search and ask anything on Slack channels."/>
        <s v="If you enjoy what you're doing, it will not be that much work. Get the basics right and you will save a lot of time later during the project development."/>
        <s v="Try to write projects from scratch rather than fill in the blanks. It helps to analyze the problem from a bigger perspective"/>
        <s v="Don't be discouraged when you get stuck for a while. Check the forum, google, and stackoverflow. Even if you can't find the exact solution you're looking for, you can definitely find some inspirations that might just guide you to discover your own solutio"/>
        <s v="1. be aware that Udacity courses might focus on intuition and practical projects and could be a little light on theoretical details. Go through supplement materials if you feel like not getting thing 100%, as they usually provide excellent reference mater"/>
        <s v="Whenever you are stuck at somewhere, take a step back  and explain yourself whatever little things you understood and also the things you don't. Then try to relearn the concept again. Trust me it would make more sense this time. If you still have difficul"/>
        <s v="Enjoy! Nanodegree are very practical, so enjoy trying to do anything You see in the lectures, that's a good way to learn and have doubts and create strategies to learn."/>
        <s v="Study a lot"/>
        <s v="Supplement course materials with abundant sources of information available via internet blogs, Stackoverflow, videos, academic papers, and reflection.  MOOC education is very much an active form of learning which requires engagement, intuition, and explor"/>
        <s v="This is a great platform to reskill yourself with industry proven courses. The results that you draw from the course would be a function of how much time you spend."/>
        <s v="provide chinese support&#10;"/>
        <s v="do your best in project."/>
        <s v="Each of the programming is a challenge for an student. Not only it enhances the theory but practical knowledge of the field. When collection of such assignments are completed, the student becomes a Master in that field.  "/>
        <s v="It is worth it!!!"/>
        <s v="Decide the schedule and stick to it and keep practising what you learn and document everything..EVERYTHING"/>
        <s v="keep trying to coding and read all materials as much as you can"/>
        <s v="Listen carefully to the courses and I normally will go over the material 2-3 times before starting the project because its more about understanding the material than passing the projects and getting certified especially if you plan to get a job because an"/>
        <s v="Stay regular and focussed."/>
        <s v="Aggressively look for resources to supplement lectures"/>
        <s v="Just don't give up."/>
        <s v="Be curious and be informed. Keep learning. Make notes. Its important to understand the concept in and out. Understand nitty-gritties. Dont be afraid to ask mentors for help. Its not about finishing the course fast. Its how much you learn"/>
        <s v="More hands-on try, additional reading material must be serious to see, then add their own points to the required knowledge"/>
        <s v="Do some review. Don't hurry"/>
        <s v="Be consistent in your learning. Always try to practice the skills however you can! E.g. write a weekly blog where you explore the techniques you've learned."/>
        <s v="Use every ressources at your dispostion and keep on learning."/>
        <s v="work hard and keep learning, make use of all the resources you could get regarding the subject you are learning"/>
        <s v="Make sure you meet the prerequisites, and then some. The suggested deadlines are important, do your best to respect them."/>
        <s v="I suggest them to learn from several 3rd parties sources."/>
        <s v="Stick to your schedule and read research papers every week. Don't be in a rush to complete the Nanodegree and clarify all your doubts before moving to a new topic."/>
        <s v="The course content introduces to the topics, but they need to supplement it with a lot of other related material available on the web for deeper understanding of the subject. Try solving real problems, apart from the projects from the course work, so they"/>
        <s v="To have faith in themselves"/>
        <s v="Never leave for tomorrow what you can do today"/>
        <s v="Be inquisitive, especially beyond projects"/>
        <s v="1. Be genuinely interested in anything that you are learning. Learn for the fun of it. Don't force yourself because of someone or because you want to get a job or to make money.&#10;&#10;2. Be ready to go and learn beyond the coursework. There is no class that wi"/>
        <s v="Do the projects very very very sincerely. Use stackoverflow, slack and other resources to your advantage. 1 on 1 mentorship is a good way of improving upon your work but keep it the last option. Use it only when you have tried everything but still can't f"/>
        <s v="My tip is, always to keep on learning! Do not make to long breaks between projects. "/>
        <s v="Focus on the projects and try to read the material provided and never hesitate to ask for help in the forums and if you are struck check out some git repos."/>
        <s v="Take it seriously. Try to search online other materials to support your classes."/>
        <s v="Seriously complete the project"/>
        <s v="Keep going at it. Make a habit out of learning. If you take to long outside of the process it will be harder to get back to it, and things won't stick as well."/>
        <s v="a) set a schedule and expect it to change&#10;b) help solve others' problems to understand the material better&#10;c) create a list of priority tasks in your life. Only do the nanodegree if it can be in or part of the top 3 "/>
        <s v="Try to do something every day! Make good use of Slack and support your fellow students!"/>
        <s v="Keep a regular study schedule, work hard, and don't be afraid to ask questions.  It can be tempting to want to solve every problem you have by yourself, but most likely every problem you have during the Nanodegree will have been encountered before by some"/>
        <s v="Find ways to apply you learnings into real world. It's easy to forget things."/>
        <s v="Focus on project and learn the necessary part"/>
        <s v="Work regularly. Treat this as a classroom program and stick to your schedule."/>
        <s v="study hard"/>
        <s v="Try to understand everything from first principles. Use all the resources available, including the great community."/>
        <s v="Nothing"/>
        <s v="Spend time to understand the theory and intuition before coding"/>
        <s v="Try to research in depth the various topics and use the projects as a base to experiment as many technics as possible. The feedback received from mentors' evaluations is invaluable and the return is directly proportional to the work spent on the projects."/>
        <s v="Don't believe the time estimates. You may enrol in two Nanodegrees at the same time like I did, you will complete the first one and run out of time to complete the second. "/>
        <s v="The expected work time for projects is a lot higher than those published."/>
        <s v="Just stick to it."/>
        <s v="Study a little bit everyday instead of doing it all together&#10;And do your assignments and projects seriously "/>
        <s v="Keep a steady pace and meet deadlines"/>
        <s v="Consistency is most important. Don't try to do it all, just put in some effort every day. Don't be a hero. Asking or looking for help is part of learning and a skill you should be using every day."/>
        <s v="Focus on learning and projects and put away everything else if you can. Had to work , take care of kids and family and study. Very difficult. "/>
        <s v="Just make sure you have your timetable set. This will ensure proper learning of course material."/>
        <s v="Follow along with lessons with pen&amp;paper and try to make notes. Writing reinforces learning. Also, reserve enough time for projects so that you can also work on optional portions. They really enhance your learning."/>
        <s v="I would say if you get stuck, use the forums, other people may have had the same issue as you, and you can see where you are going wrong."/>
        <s v="do not expect to find everything in the videos. its require more than that. read books, research and thinking and doing a lot"/>
        <s v="Need to understand what each degree offers. Make sure that you are signing up for what you want to do in future not just to add a certificate in your kitty."/>
        <s v="Use deliberate practice and have patience."/>
        <s v="make regular and frequent time available to study"/>
        <s v="Plan out the number of hours you want to study a week(be realistic). In the evening decide how many hours you will work the next day and what that time will go towards. Make sure your daily goals sum up to your weekly total. Stick with your goals and stri"/>
        <s v="Try to make progress on your lessons every day, even if it is little time what you have. Don't let too many days pass without doing that. Use the forum and watch each and every video. Use as many resources from Udacity as possible "/>
        <s v="Try to finish as fast as possible"/>
        <s v="Fixed time to learn and take notes."/>
        <s v="watch the tutorial video carefully;"/>
        <s v="Learn via projects"/>
        <s v="Try,Try and never give up even if you feel that you don't understand ...try to use all the resources provided"/>
        <s v="It is easier and more fun than you would expect.  You should try it."/>
        <s v="Keep at it, don't rush your projects. Make sure that you understand what the project is asking you to do before getting to it. Find your own datasets, it gives you more experience working with messy real life data. Most importantly have fun. "/>
        <s v="Make sure it's worth the time/money spent as there's no guarantee of job placement."/>
        <s v="Ask questions in the forum that's the best place to learn"/>
        <s v="Perhaps some projects' description are not perfect, but we can understand it in other ways."/>
        <s v="Keep working at it even if you get frustrated or stuck."/>
        <s v="Do more than just the videos for learning"/>
        <s v="What I love about Udacity is that everyone who is completing a Nanodegree program is truly curious about learning, as nobody is forced to take these programs. The community will truly inspire you to push your limits.&#10;&#10;My advice is to sign up for a Nanodeg"/>
        <s v="read some books parallel"/>
        <s v="Create a study pattern (like study for 1 hour every day and 4 hours over the week-end) and clear goals for each week. Don't compare yourself to too much to the other students (Everybody has a different background and some students can spend more time than"/>
        <s v="The learning opportunity is great. Work hard and every one will be benefited."/>
        <s v="Get additional Learning Material. Try total follow the timeline"/>
        <s v="Do every day a little bit to learn most efficiently."/>
        <s v="don't expect help"/>
        <s v="stay focused"/>
        <s v="Stay on schedule"/>
        <s v="stay hungry，stay foolish"/>
        <s v="The world is rapidly changing, instead of watching the change, become a part of the change! Therefore, take this unique opportunity of online learning to learn/upgrade skills that are needed for the future that is already here!"/>
        <s v="Dont waste your money!"/>
        <s v="Aim + Ask + Act + Await =&gt; Achieve&#10;(Louis Pasteur)"/>
        <s v="Students must try to dedicate some time everyday consistently."/>
        <s v="Learning is fun. Experiment it and code along or else you loose the essence as you move ahead. Use pen and paper - still legacy method - but worked well for me."/>
        <s v="Try to build a routine."/>
        <s v="Be very motivated"/>
        <s v="Invest your time and try to get out of a project as much as you can."/>
        <s v="Find time in the day to watch and read lessons. Keep trying even when stuck on projects...Don't give up"/>
        <s v="You have to like what you are studying. And study more than the classes. Search for paper and other sources to get a different point of view of the subjects. Just making the project is not Enough to learn."/>
        <s v="useful"/>
        <s v="Practical examples for applying AI in real life"/>
        <s v="Stay on time for project deliveries and do spaced out learning."/>
        <s v="Keep track on the stuff as it gets released and do not leave it for later. Add GitHub and StackOverflow to your Browser Favs"/>
        <s v="Read a text book first, to gage your level of interest and drive."/>
        <s v="Worth doing it"/>
        <s v="Be perseverant and resourceful"/>
        <s v="Work every day. Check the forum. Be patient."/>
        <s v="Have Grit and Persistance"/>
        <s v="The 1 on 1 mentor is great. make use of it.&#10;Forum is really awesome, be active.&#10;Reach out to fellow students&#10;&#10;and finally, keep going! you will redeem the awards of all the effort you put into it."/>
        <s v="Learn to skin the web for the right info and don't be scared to participate on the forums"/>
        <s v="go through the material as soon as it's up and ask questions on slack."/>
        <s v="Work through every exercise and the projects will be straightforward.&#10;&#10;You get out what you put in. There are a lot of valuable optional resources linked - take advantage of them.&#10;&#10;Don't be afraid to ask for help or look through the forums - a lot of peop"/>
        <s v="Do not fear of not passing the projects for the first time. Read the reviews of the projects carefully"/>
        <s v="Set goals for time spent in the program and track your progress. This can be very motivating!"/>
      </sharedItems>
    </cacheField>
    <cacheField name="How did you find out about Udacity?" numFmtId="0">
      <sharedItems containsBlank="1">
        <s v="Friend / word of mouth"/>
        <s v="Google"/>
        <m/>
        <s v="Twitter"/>
        <s v="Facebook"/>
        <s v="LinkedIn"/>
        <s v="Billboard"/>
      </sharedItems>
    </cacheField>
    <cacheField name="Other.10" numFmtId="0">
      <sharedItems containsBlank="1">
        <m/>
        <s v="AI-Class"/>
        <s v="I don't remember"/>
        <s v="World of Watson , IBM"/>
        <s v="Old AI Mooc student"/>
        <s v="reddit"/>
        <s v="website"/>
        <s v="Tech news"/>
        <s v="I dont remember"/>
        <s v="News Sites"/>
        <s v="Twiml podcast"/>
        <s v="Originally, internet search for online programming classes"/>
        <s v="can't remember"/>
        <s v="News about the free AI course that started it all. I do not remember the site."/>
        <s v="I don't really remember."/>
        <s v="MIT Technology Review"/>
        <s v="Received email by Sebastian Thrun about the opening of Udacity."/>
        <s v="Sebastian keynote @ IBM World of Watson."/>
        <s v="university"/>
        <s v="techcrunch"/>
        <s v="wechat"/>
        <s v="Sirajology on YouTube"/>
        <s v="Joined the very first AI course by Sebastian and Peter Norvig"/>
        <s v="AT&amp;T GATech/OMSCS Arrangement"/>
        <s v="German online news"/>
        <s v="Company Partner (General Electric)"/>
        <s v="Don't remember, joined in 2012 :)"/>
        <s v="NVidia Dev Group"/>
        <s v="News"/>
        <s v="Sebastien"/>
        <s v="Google I/O 2016"/>
        <s v="I started using Coursera and then kind of read about Udacity somewhere on the internet..."/>
        <s v="Google Plus"/>
        <s v="class-central"/>
        <s v="Quora"/>
        <s v="I searched myself for something like Udacity. So in some sense I found you in google."/>
        <s v="read an article about MOOCs 4-5 years ago."/>
        <s v="Don't remember"/>
        <s v="I was part of the AI for Robotics Stanford pilot"/>
        <s v="Intro to AI course at Stanford"/>
        <s v="Medium"/>
        <s v="email advertisement"/>
        <s v="Don't remember."/>
        <s v="When it was created after the first AI course."/>
        <s v="YouTube"/>
        <s v="Blog"/>
        <s v="Baidu"/>
        <s v="internet news"/>
        <s v="MOOC sites"/>
        <s v="Email"/>
        <s v="News? Google? I used to be a computer science and engineering professor, so it was in my field."/>
        <s v="Bloomberg"/>
        <s v="I had participated in the first AI class before Udacity was founded? And just followed the steps of Mr. Thrun"/>
        <s v="Media"/>
        <s v="YouTube interview of Peter Diamandis"/>
        <s v="hacker news"/>
        <s v="vc.ru"/>
        <s v="Internet"/>
        <s v="Popular Science - MOOC's article"/>
        <s v="search for moocs"/>
        <s v="Meetup"/>
        <s v="It was a long time ago. I don't remember."/>
        <s v="Read a news article."/>
        <s v="Following Dr. Thurn"/>
        <s v="TV Sebastian on. Loomberg"/>
        <s v="The original ai class. :-)"/>
        <s v="Google I/O"/>
        <s v="I took the db-class.com online course before MOOCs were a thing. This lead me to Andrew Ng's ml-class course, and to the original AI course by Thrun and Norvig."/>
        <s v="The Netflix movie 'Lo and Behold'."/>
        <s v="Links from somewhere"/>
        <s v="A podcast - programming throwdown"/>
        <s v="Research into MOOCs when they were first becoming popular"/>
        <s v="unknown"/>
        <s v="Hacker News, when Sebastian announced it, several years ago."/>
        <s v="Blog post"/>
        <s v="Started at inception after reading about Thrun/Norvig AI  course."/>
        <s v="Books"/>
        <s v="Technology blogs"/>
        <s v="I watched a documentation on TV (https://www.zdf.de/dokumentation/dokumentation/schoene-neue-welt-120.html), where Stefan Thrun gave an interview. I was really impressed and after announcing the Self Driving Car Engineer Nanodegree I jumped on the UDACITY"/>
        <s v="guokr"/>
        <s v="Youtube channel of Siraj Raval"/>
        <s v="I took the very first AI course by Sebastian Thrun and Peter Norvig. I think I heard about it on Hacker News"/>
        <s v="online tech news"/>
        <s v="I know Udacity since 2010 with the ai-class.org (the first round of artificial intelligence introduction mooc)"/>
        <s v="Read about it in the news"/>
        <s v="Workplace"/>
        <s v="I don't know"/>
        <s v="On Netflix video &quot; Lo and Behold, Reveries of the Connected Worl &quot; "/>
        <s v="Known for a while now..."/>
        <s v="Followed first course of p. Thrun"/>
        <s v="Github backpack"/>
      </sharedItems>
    </cacheField>
    <cacheField name="How likely is it that you would recommend Udacity to a friend or colleague?" numFmtId="0">
      <sharedItems containsSemiMixedTypes="0" containsString="0" containsNumber="1" containsInteger="1">
        <n v="10.0"/>
        <n v="8.0"/>
        <n v="5.0"/>
        <n v="9.0"/>
        <n v="7.0"/>
        <n v="6.0"/>
        <n v="2.0"/>
        <n v="4.0"/>
        <n v="0.0"/>
      </sharedItems>
    </cacheField>
    <cacheField name="What could Udacity do differently to improve your experience?" numFmtId="0">
      <sharedItems containsBlank="1">
        <s v="Have weekly assignments"/>
        <s v="Nothing"/>
        <s v="more help working through the courses"/>
        <s v="Feature podcasts. More meetings with renowned scientists/engineers/founders."/>
        <s v="More in depth information and theory"/>
        <s v="Some classes could benefit from more hands on practice. For example, the intro to deep learning class is very hands on. I think other classes would benefit from being developed with a similar approach."/>
        <s v="Give more information about employment statistics after taking nanodegree."/>
        <s v="More UK meetups"/>
        <s v="Some of the content was ported from another course.  It helps to have courses developed individually with the instructors in full control.  Guests were great, but randomly adding instructors and unfamiliar content formats was a negative."/>
        <s v="more assignments"/>
        <s v="ask for own motivation, try to tailor course on this (solve my own problems in projects)"/>
        <s v="more nanodegrees!"/>
        <s v="More content"/>
        <s v="Live help plz"/>
        <s v="It's already awesome!"/>
        <m/>
        <s v="I think that some courses are really good while others can do much better."/>
        <s v="Udacity is best learning institution I have attended."/>
        <s v="Maybe more grand-scale projects bringing together skills from multiple courses"/>
        <s v="more recruiters in Europe"/>
        <s v="Companion books"/>
        <s v="I don't like the mentor constantly nagging when logging in. I'd like to deactivate that feature."/>
        <s v="Better career services"/>
        <s v="Not sure, I am very happy so far"/>
        <s v="The mentor experience wasn't great.  I think some of the projects gave too much boiler plate code/helper functions so that it was hard to 1) really feel like you were coding the 'solution' and 2) hard to figure out what all is going on and how it's really"/>
        <s v="currently nothing"/>
        <s v="more project oritented videos"/>
        <s v="Some courses have lots of repetitive material. It could be overwhelming to see that you have 4 hours of videos to watch, while maybe 30-40% of it is repeating material from previous lectures"/>
        <s v="Keep the quality high! Don't try to over advertise your programs like happened in the Deep Learning Nanodegree. Be truthful and keep up the good work!"/>
        <s v="Specifically for deep learning, have a tensorflow primer."/>
        <s v="more content for the AI nano-degree"/>
        <s v="Add more projects. Add more challenging contents."/>
        <s v="Nothing all is fine"/>
        <s v="Help students to become better freelancers"/>
        <s v="Better Project, ask the students to do more on project"/>
        <s v="It's awesome right now."/>
        <s v="Nothing, I am very happy"/>
        <s v="lower price"/>
        <s v="Do not send promotional emails of already completed Nanodegree to graduates."/>
        <s v="I can't think of anything"/>
        <s v="Nothing - you guys (and girls) are doing an amazing job! Keep it up."/>
        <s v="Reducing cost and elaborate course materials to University standards."/>
        <s v="Podcasts"/>
        <s v="I think an improvement could be the one on one coaching sessions. I set up a few during one of my projects and the instructor was very late to both sessions that I attended and seemed to just rush through the process. I was able to get the information I n"/>
        <s v="More hands-on careers services engagement and reflection built into the process. The few weeks I had engaging with a mentor in the MLND were a bright light in this direction."/>
        <s v="Pair employers and candidates."/>
        <s v="Ticket are badly handled. At the end of my nanodegree, I submitted a ticket on May 13 (7:45 PM PDT), to cancel my Self-Driving Car Nanodegree.&#10;Here was my message:&#10;-------&#10;Hi,&#10;&#10;I was planning to do the Self-Driving Car Nanodegree and AI Nanodegree in the "/>
        <s v="Be cheaper"/>
        <s v="More courses"/>
        <s v="Greater analytical treatment of topics with derivations etc"/>
        <s v="I would expect Udacity to become more active in India as over here finding a job is a challenge which i think with great minds like Sebastian Thrun can be overcomed. Rest the teaching materials are fantastic and i always look for Udacity for new material "/>
        <s v="Better ways of providing job opportunities to students like me in India"/>
        <s v="I had by far the best experience in online learning with Udacity! If I will find something that is worth changing I will let you know :)"/>
        <s v="Been able to be recruited by tech companies through Udacity. I haven't experienced this so far."/>
        <s v="all good"/>
        <s v="&#10;"/>
        <s v="more mobile based solutions to keep people engaged while they are on travel"/>
        <s v="I don't know"/>
        <s v="I would say more DL in the ML class but now you have a specific DL/AI nanodegree so already solved."/>
        <s v="Don't know"/>
        <s v="Tailor made nanodegrees, ability to choose terms from different nanodegrees only the parts I need and not have to repeat things I know"/>
        <s v="It is great for me"/>
        <s v="discounts!"/>
        <s v="More choices for office hours"/>
        <s v="Perhaps more active engagement or encouragement from Udacity, ie if you have not logged in a few days/weeks. Or setup regular calls/checkins would be motivating."/>
        <s v="organize local meet ups in large cities so students could work together"/>
        <s v="DLND can be taught using Keras and not tensorflow . Keras is far easier to code and understand"/>
        <s v="a new world"/>
        <s v="Do more nanodegree and continue with the high quality courses, also more reading lessons and quizzes"/>
        <s v="Provide more opportunities to get exposure to employers  ."/>
        <s v="Not much. It is honestly a very well designed program from top to bottom."/>
        <s v="The site is too heavy and sometimes takes long time to load the content"/>
        <s v="More scholarships for nanodegrees"/>
        <s v="more not that technical programs"/>
        <s v="create advanced Machine Learning / Artificial Intelligence nanodegrees with less lectures / theory but a lot more real-life application projects."/>
        <s v="For the capstone project I was not quite sure what is expected from me. I kinda struggled between writing a project paper or a scientific paper like in university."/>
        <s v="ALWAYS HAVE FORUMS. The Robotics Slack is so messy and cluttered."/>
        <s v="Improve some ND's course material, in particular MLND, since the course material is pieced together from various sources instead of originally developed."/>
        <s v="get more job opportunties for students"/>
        <s v="Include a few real industry problems for the nanodegree graduates. This way , they will be applying their knowledge to a real life problem and if the employer likes the solution, he can hire the graduate.This way ,both the graduate and the employer benefi"/>
        <s v="Mentor in the program should spend more time on students. They should be more professional. For me, I asked questions several times, but my mentor never replied. "/>
        <s v="I think the networking and career services can still be improved for Non US based students"/>
        <s v="Somehow provide better time estimates of course projects (and optional labs) to help students know how to budget time (&quot;level of difficulty&quot; star rating?, est. time required?, student testimonial on the difficulty? etc..)"/>
        <s v="Noting down my own understanding is a core part of my learning. I usually write it down. But it would be awesome if i have a notes section for each lecture (a Textarea) where i can scribble down whatever i want. That way i can ensure that i go through my "/>
        <s v="Polish the lessons"/>
        <s v="Help/push people who are stuck or havent invested time"/>
        <s v="Having live many live sessions would be great"/>
        <s v="I don't like the Nanodegree Pricing model. I would prefer the previous month based model over this semester based one. Please go back to that model and also, upload the courses from the new Nanodegrees like AI and SDC etc. so that we could at least watch "/>
        <s v="Inform users early if there is a shortage of project reviewers"/>
        <s v="TSM"/>
        <s v="Suggest outside class practical exercises."/>
        <s v="The way UDACITY is doing is currently perfect as for me."/>
        <s v="Offer an online notebook."/>
        <s v="More teacher interaction, local groups"/>
        <s v="Be a bit more interactive with students."/>
        <s v="The lack of Udacity is the impossibility to ask questions and get answer. Mentor is not (as far from my point of view) a reliable source of information (and sometimes disappears...)"/>
        <s v="Try to balance the material complexity and time needed for the projects."/>
        <s v="There could be more feedback for certain administrative tasks. For example, there is no way to know that the graduation ID check and Survey have been received. So after you complete those, you're kind of in a 3 day limbo while you wait to know if they've "/>
        <s v="Move away from &quot;Style over Substance&quot; and try to create usable courses."/>
        <s v="the lessons could be much better. more detailed, better explanations and more and longer videos. lectures often cover only the bare minimum one needs to know. scripts to look things up would be helpful. NDs are too expensive for the delivered quality"/>
        <s v="More rigorous project, Put more emphasis on capstone"/>
        <s v="Improved communication regarding missed deadlines for content, course changes, etc."/>
        <s v="Mobile App is not the best."/>
        <s v="Expand the in person offering to Austin, even more around making job placement even better"/>
        <s v="I'm almost done with the A.I. nanodegree. Overall, the 2nd term was intellectually less demanding that the 1st term. This should be evened out in the future."/>
        <s v="Continue the great work"/>
        <s v="Provide in-vivo projects with partners. e.g. host competition with hiring partner and students can be introduced as a candidate."/>
        <s v="Referral bonuses 😂😂&#10;Job references&#10;Have a strong Canadian presence"/>
        <s v="More content on advanced/edge technologies/news."/>
        <s v="Better partnership with companies to offer direct placements"/>
        <s v="Provide less template projects and more custom one to improve portfolio. Roll out better-prepared courses (usually, Nanodegree are started when some lessons are very raw)."/>
        <s v="Clarify the knowledge level required to do the course"/>
        <s v="Mobile App to be more consistent with Web."/>
        <s v="Make more projects and with more coding required"/>
        <s v="good feedback and forum and project"/>
        <s v="Better translation to portuguese (pt-br)"/>
        <s v="Reviewers could be more consistent about requirements for completing projects."/>
        <s v="Find a way to have exams recognize by known schools"/>
        <s v="Local Groups"/>
        <s v="Mention this in course feedback but I would guess if projects are real problems from partners, and students get to work on them with Udacity staff and eventually present it to partners that would be valuable. Also, in some projects, the write up is not ri"/>
        <s v="Jobs for graduates"/>
        <s v="-"/>
        <s v="Provide more scholarships various fields"/>
        <s v="I would have been helpful somwtimes to have like a lab expirience for some subjects. To explore the subject more in different directions and applications regardles of the project"/>
        <s v="Provide more real world projects"/>
        <s v="Clearer project instructions."/>
        <s v="More exciting / fun projects like the AI / CNN project."/>
        <s v="Do more examples in the exercises that more closely model the real world. Also, have more independent projects that have the students create their own programs from scratch"/>
        <s v="More quality lectures"/>
        <s v="More real world problemns"/>
        <s v="Provide information about the tasks required to deploy and make the project practical ."/>
        <s v="help me get a job in morocco"/>
        <s v="Cheaper. It's usually the cost that makes me hesitant to sign up."/>
        <s v="Improve the job finding platform"/>
        <s v="Improve employability of its ML Nanodegree graduates"/>
        <s v="Will be great if there is a knowledge tree to illustrate different paths we can take to learn something (eg data analysis, machine learning, etc). The amount of available courses could be overwhelmimg for new starters."/>
        <s v="An interview prep would be very helpful."/>
        <s v="More projects related to real life work"/>
        <s v="Fixed pricing and more guided labs."/>
        <s v="I am enjoying my terms. More meetups maybe"/>
        <s v="Create more interesting assignments with the most updated data"/>
        <s v="Build the brand image in the industry outside the US , so that employers know that Udacity provides quality education to the students which will inturn help in getting jobs"/>
        <s v="Make more cool NDs :P"/>
        <s v="Tougher projects. More like MLND than AIND."/>
        <s v="Na"/>
        <s v="Improve or remove the 1 on 1 mentoring. I had a negative experience overall due to when I would ask a question or provide feedback over chat, I would eithe receive delayed feedback, or no response at all. It was a bit frustrating, I had expected more. Nev"/>
        <s v="Some lecturer speaks too quickly."/>
        <s v="I'm very impressed with Udacity.  As a university and college professor, college administrator and business person you've done all the right things IMO.  The AI nanodegree was &quot;pretty rough&quot; to start, clearly things were pushed to get to launch, but espec"/>
        <s v="Nothing to improve"/>
        <s v="More practical experience"/>
        <s v="none"/>
        <s v="reducing waiting time for the email support!"/>
        <s v="Less marketing , more educating."/>
        <s v="More interaction with the mentors"/>
        <s v="More materials."/>
        <s v="The videos can be made longer in order to go to greater depth in the given field."/>
        <s v="may be socializing students with each other more."/>
        <s v="Live industry projects for Nanodegree graduates for setting up them also making sure majority of Graduates takes part in that.&#10;As to gain real experience also to help in getting Internships/ jobs."/>
        <s v="Make things cheaper."/>
        <s v="More variety in programs"/>
        <s v="More projects choices and more in depth material"/>
        <s v="N/a"/>
        <s v="I think you guys are doing great."/>
        <s v="Few live lessons; update codes to cater those using python 3."/>
        <s v="More use of videos and metaphors or analogies to explain difficult topics, then show the correlation to code side by side.&#10;&#10;Also*** specific to the react course, and those types of courses in general, it would be great to know what depth they cover. I hav"/>
        <s v="More tutorials"/>
        <s v="Interdisciplinary, integrity projects"/>
        <s v="Better content"/>
        <s v="Skills that the company can not learn"/>
        <s v="Not much, it's pretty damn good :)"/>
        <s v="Invest more into answering student questions"/>
        <s v="How about to introduce a project allowing student collaboration?"/>
        <s v="Nothing yet"/>
        <s v="Project reviews can be made faster. Mentors can be increased"/>
        <s v="show me the latest information and expert engineer"/>
        <s v="Faster responses on forums would be awesome. The response times are good, but it can be made awesome. :D"/>
        <s v="Keep all projects in same format"/>
        <s v="Udacity is already doing a wonderful job and for many people, the experience you provide to all of us is like a dream that comes true. The icing on the cake would be to have the opportunity to organize official events even in Italy."/>
        <s v="Second Term of AI could be harder like 2 or 3 times"/>
        <s v="With new programs, Udacity should develop all of the content before starting the course, so that later lessons don't feel rushed or incomplete."/>
        <s v="Honestly, it was great! I guess it'd be cool if there were some focus on doing your own startup or being a freelancer.  "/>
        <s v="Structure lectures"/>
        <s v="AI nanodegree program was not clear enough before starting. It could be a problem if you think you would do three concentrations per $800 all and you tell this to your company"/>
        <s v="Better quality mentors."/>
        <s v="I could receive systematic training for projects."/>
        <s v="The Deep learning foundations nano degree was not ready when it was offered. I believe that's why it was less expensive than it would be usually."/>
        <s v="Project reviewers with better knowledge of the projects, especially for new NDs that are being built on the fly."/>
        <s v="I love Udacity"/>
        <s v="Better work connections for students outside of the US"/>
        <s v="provide more study material, sometimes I have to do lot of research on net to gather more material to understand better in detail."/>
        <s v="Experience has been great. Can't think of any improvements."/>
        <s v="Stronger promotion to business. The material is very relevant, but non-technical employers like mine are hesitant to use institutions other than Universities"/>
        <s v="Provide discounted programs to graduated students."/>
        <s v="The AIND has a project that is useless just selling the API of the partners. It shouldn't have it."/>
        <s v="Student price"/>
        <s v="Nothing coming directly to my mind"/>
        <s v="I would like it if the mentor ship experience was more personal."/>
        <s v="Add more projects, which should be done without detailed instructions"/>
        <s v="More short interactions on the courses (small quizzes)."/>
        <s v="Increase brand awareness in Europe"/>
        <s v="have different workloads for different student engagement."/>
        <s v="More career support and guidance will be helpful."/>
        <s v="Creating advanced versions of the courses and nanodegrees with even more practice and real world problems."/>
        <s v="More complex projects. Perhaps competition for students in open competitions such as Kaggle"/>
        <s v="I love the experience so far..No improvement needed!"/>
        <s v="Give more books to read. I bougth andrew trask and is a very good book. More amas"/>
        <s v="There are some topics I'd like explained, it would be great if we could occasionally hold webinars discussing topics not covered in the nanodegree, perhaps alumni can do it too"/>
        <s v="Provide more challenging projects"/>
        <s v="Presencial classes"/>
        <s v="I think in some project should be more video class"/>
        <s v="Keep updating the Nanodegrees. Include tie-ups with starts-ups for working on real-time projects"/>
        <s v="Some of the lessons are generally available on Youtube and refer to 'code challenges' - it can be unclear to the new student whether these 'challenges' are associated with the Udacity course"/>
        <s v="more first hand learning materials and project"/>
        <s v="Not change the content so much during the degree."/>
        <s v="Not sure"/>
        <s v="Please normalize the audio (volume) of the videos - I mean - some videos (for example Siraj's) are very loud and I have to turn the volume down, when I watched one of the other videos before."/>
        <s v="more projects or more difficult"/>
        <s v="Maybe you can offer a different level of projects."/>
        <s v="Give me early access to Nano degrees. I have not be able to register for a few that I am interested in and I would have completed them"/>
        <s v="Better help"/>
        <s v="Provide more project ideas that are not graded"/>
        <s v="It's been fine"/>
        <s v="Make the videos a bit longer and keep the continuation"/>
        <s v="Pricing options"/>
        <s v="Even more practice questions quizzes like in the Android nanodegree (I did the fast track) to apply what you learned over and over, similar to DataCamp with hints and an element of gamification (points/xp for fun) :-)"/>
        <s v="more examples"/>
        <s v="Indepth and more tougher projects"/>
        <s v="I am a happy customer"/>
        <s v="Being in the Bay Area, I wished that I could have had an opportunity to connect personally with the mentors and other industry experts during the program. "/>
        <s v="The mentor experience hasn't been helpful, a better response rate would largely improve it"/>
        <s v="Suggest students the next step at the end of each nanodegree.  (Could be a next nanedegree to take like what is in the last of project in IPND, could be what actions you could take to advance your experience and build more personal projects. )"/>
        <s v="Difficult to say. My experience was highly positive."/>
        <s v="1. Provide a virtual machine with everything pre-installed to mentors so they can help out students in an easier way.&#10;2. Hire me :-)"/>
        <s v="More qualified mentors and advisors."/>
        <s v="Organizing meetups or webinars to engage the learning community"/>
        <s v="Make available past nano degree lessons either in download or DVD format, or as a book "/>
        <s v="It's perfect"/>
        <s v="Add more nanodegree"/>
        <s v="Have a more engaging career service, I would pay to get hired because Udacity knows the value of my projects"/>
        <s v="I cannot think of something"/>
        <s v="Offline party."/>
        <s v="Collect all recommended readings in each course, blogposts, articles etc on one place. Instead od going through the videos to find where a particular blogpost was mentioned."/>
        <s v="Some of the content quality and pacing was uneven in the first DLND cohort. I seems like you've done a good job addressing that for future cohorts though. It'd also be nice if there was some way to filter out Slack messages that only apply to other cohort"/>
        <s v="The experience is already great and the projects are an awesome way to learn. I would like to have a curated list of additional resources for every lesson and access to students reviews for all nanodegrees."/>
        <s v="Work with schools more often toward providing accredited programs. (Like your Georgia Tech x Udacity OMCS). -I hope to enroll once I finish my BS!!"/>
        <s v="In the homepage, the blue button on the top-right corner is a sign-up button when I'm not logged in and &quot;My Classroom&quot; button when I am. Lots of times I've clicked to sign up when I actually intended to go to my classroom"/>
        <s v="more live help"/>
        <s v="Stay focused on practical skills and applications.  Current nanodegree (AIND) seems much more Coursera (ie. academic) than Udacity.  Don't use academic instructors or texts or assignments.  Remember your differentiator and always stay on-brand: real-world"/>
        <s v="Nothing at all. I love udacity"/>
        <s v="I have a job that doesn't allow me to post my code on GitHub, since it is proprietary. Some advice geared towards people who write code 8+, but aren't allowed to share it would be nice."/>
        <s v="Live Help is a great thing. Try to implement it for all NDs."/>
        <s v="More complex projects. Courses on optimization -LP,MIP"/>
        <s v="Udacity is perfect"/>
        <s v="1. You do an awesome job.&#10;2. The only thing I can spontaneously think of is: Some more help in sticking to the learning. Stuff like learning groups, something where a positive peer pressure is established. There are probably many more ways to explore!"/>
        <s v="Sometimes the individual content sections feel disconnected from each other.  A bit more &quot;flow&quot; might help."/>
        <s v="In person sessions"/>
        <s v="nothings comes to mind"/>
        <s v="Assignment of mentors to help when students are stuck"/>
        <s v="Include more mathematics for a ground level understanding in Nanodegrees."/>
        <s v="I really struggle to think of anything you have done such a great job and I have enjoyed the experience very much."/>
        <s v="The step between the lessons in the DLND and the projects was too steep, I had to read lots of additional information. Sometimes a comprehensive textbook would be nice, for DLND I have three wide folders with m notes! Stick to the promised dates (I wanted"/>
        <s v="Get creativity groups together"/>
        <s v="1) I wish the Slack channels weren't such a mess. This isn't really Udacity's fault, but perhaps you could indoctrinate students to use Slack more effectively. For example, educate students to reply within threads instead of posting replies to the main me"/>
        <s v="Tell students that they need more time than is said. Give more exercises for them to start from scratch. Also tell them to have some calculus, it says it's not needed but it's crucial for a good understanding of the theory"/>
        <s v="Make courses more coherent. Switch from topic to topic was sometimes confusing, I was not sure if I missed module or lecture."/>
        <s v="Lower the costs of school fees"/>
        <s v="Depends on nanodegree."/>
        <s v="More partner for Asia country"/>
        <s v="Give people less freedom. Make strict deadlines. Otherwise people always have something more urgent and important"/>
        <s v="Using more guided projects, like Jupyter Notebook in Python."/>
        <s v="Deep learning foundations is currently immature. Both because of the host and because of they are still trying to figure out what the best way to teach is. For instance, reinforcement learning was not covered, even though it was expected. Just keep refini"/>
        <s v="more video lectures instead of text (only new NDs suffer from this) : )"/>
        <s v="Less guided material, instead of having a Jupyter notebook with half of the info filled in, show everyone how to build that notebook from scratch.  Also let some prework time for everyone to catch up in case lf requiring additional courses."/>
        <s v="Everything is perfect!"/>
        <s v="add big data nanodegree"/>
        <s v="It could provide more videos or text material up front to prepare for the more advanced projects."/>
        <s v="Keep up what you're doing"/>
        <s v="Not make people pay for a product that isn't fully fleshed out. It was annoying to have material reorganize itself every week or so while the team figured out the flow."/>
        <s v="provide world-class education to challenge to new technology to anyone, anywhere."/>
        <s v="Try and follow a more academic approach rather than more marketing approach"/>
        <s v="I don´t know"/>
        <s v="Give me encouragement"/>
        <s v="less term-based, more subscription content"/>
        <s v="Get me a job. Udacity degree didn't help me get a job. I thought this degree might be a substitute for experience in my field but it turns out MLND is of no use if you dont have experience."/>
        <s v="Reduce the cost the nanodegree at least for Indian students, robotics nanodegree for one term is 75k which is huge cost for Indian students."/>
        <s v="Real time support for assignments issues"/>
        <s v="Add courses in audio format so I can listen them when I'm out for a walk."/>
        <s v="Present difficult concepts using 2 different teaching styles to better cover weak spots in the lessons."/>
        <s v="Make course materials available after term"/>
        <s v="Better curate content. The quality of the lectures is uneven, the sequence doesn´t seem appropriate sometimes and more theoretical background should be taught -- there is too much focus on &quot;how&quot; rather than &quot;why&quot;."/>
        <s v="Speed Up Learning"/>
        <s v="Reduce pricing or add make content/labs to justify the pricing."/>
        <s v="Several Nanodegree tiers e.g. only certificate, with/without mentoring etc. at different price levels"/>
        <s v="Make the project and class work smiliar"/>
        <s v="More theory"/>
        <s v="Live projects of Companies"/>
        <s v="Not change the UI interface so often, especially close to project deadlines."/>
        <s v="Motivate me to complete work if I skip a week without doing anything."/>
        <s v="Best in business."/>
        <s v="gain advanced knowledge, ahead of others"/>
        <s v="Provide survey of local companies that are likely to hire students that graduates."/>
        <s v="Improve the deadlines for each section. It's hard to self pace yourself sometimes. Ex. Lesson 1. Should be completed by....."/>
        <s v="Harder tasks"/>
        <s v="Lower the costs."/>
        <s v="Improve the sense of working with other students through the program.&#10;The isolation is, for me, a significant motivation-killer, but also contributes to a loss of perspective about the importance, significance, and takeaways from the lessons"/>
        <s v="Reduce entry requirements by assuming minimal knowledge. I understand it's sometimes hard to cater for everyone, but I found that sometimes I found knowledge gaps even when meeting all nanodegree prerequisites and having completed a degree in Computer Sci"/>
        <s v="help me know more about how to use those skills in real life"/>
        <s v="Student guidance still seems lacking. Compiled topic-wise optional reading lists all in one place with TODO-style checkboxes or the like would be very useful."/>
        <s v="Perhaps weekly virtual office hours - might need to be partitioned due to number of students. Also weekly live (or prerecorded) lectures related to various topics within the nanodegree program to help keep things fresh."/>
        <s v="Have optional videos that go more into the theory and math behind the algorithms. In order to ever get hired you're likely going to have to demonstrate an understanding, not just the ability to plug data into algorithms."/>
        <s v="More complex projects"/>
        <s v="No complaints. Will see how it impacts my job search. Maybe opportunities to update your projects after they are submitted. I often submitted early to make sure everything passed on time, but would be nice to be able to add bells and whistles and resubmit"/>
        <s v="Video content quality is uneven . This needs to be standardised. Most of videos by Udacity is good but other Udacity partners is not so good"/>
        <s v="Honestly nothing. Maybe more hands-on lectures when possible. Loved Sebastian Thrun and Katie Malone's lectures. They were the best to follow. Did not like the Georgia Tech guys all that much."/>
        <s v="Special Online sessions for complicated topics."/>
        <s v="Udacity should provide foundation courses for all NDs."/>
        <s v="Train and help your mentors more"/>
        <s v="Localization to other languages should be improved"/>
        <s v="Give Udacity t-shirts to grads! They've paid for it!"/>
        <s v="Provide alternative to videos. Videos can be boring, you can't skip the things you already know – you fall asleep – you have to replay the video – you fall asleep – ..."/>
        <s v="Better collaboration with companies for job offers for students"/>
        <s v="For me, the relation with the mentor has not really worked out very well, in the sense that it has not been very useful."/>
        <s v="Richer course"/>
        <s v="It's already great"/>
        <s v="Introducing students to industry professionals in leading roles for networking"/>
        <s v="Have more resources dedicated to practice and projects instead of videos."/>
        <s v="modify the website so we cancommunicate with others during learning time(eg:watching video etc)"/>
        <s v="More Quizzes"/>
        <s v="Increase employment offer"/>
        <s v="Get Nanodegree with credit eligible!"/>
        <s v="make classes cheaper"/>
        <s v="Provide more additional reading in the courses"/>
        <s v="Improve networking by helping create events in areas besides California."/>
        <s v="I work and also study and I have to commute to work, some audio materials, similiar to podcasts, would be a great way to keep learning when you have to drive or you are on the subway, etc. "/>
        <s v="Provide more reference content and a pool of current research problems in the world(at the end of learning modules) to motivate students in improving their practical knowledge."/>
        <s v="In Self Driving Car Nanodegree Program, I feel that there is a large gap between the course and the real world. So, I'd be happy to hear more advanced stories."/>
        <s v="More freedom in the projects"/>
        <s v="sometimes the new degrees lack some material or some preparation, and I think that needs to be taken into consideration."/>
        <s v="More exercises"/>
        <s v="more accurately estimate time requirements"/>
        <s v="make Nanodegree self paced"/>
        <s v="Maybe providing recent breakthroughs and how they can be achieved by provided material."/>
        <s v="The jobs that are posted on Udacity job board mostly require experience. I think Udacity should post more jobs on the job board and help the students who need entry level jobs."/>
        <s v="Apply the tuition discounts on time."/>
        <s v="Training in a real company and doing real challenge face these companies."/>
        <s v="Meet and greets / Conferences outside of U.S."/>
        <s v="More predictable reviewers"/>
        <s v="Build a level degree that will be as respected as a university degree. In Europe it is still difficult to justify why, what, who is Udacity..."/>
        <s v="For Carnd, it would be very helpful if the projects have more guides."/>
        <s v="Nothing, everything is perfect."/>
        <s v="More project"/>
        <s v="Already indicate supplementary material, especially for matters of greater difficulty."/>
        <s v="Keep up with the latest changes in the field and listen to the students feedback."/>
        <s v="Some courses are really boring to listen, even when the subject is very interesting. I would recommend to double triple check all courses included into nanodegree program."/>
        <s v="Providing job offers in different countries than US"/>
        <s v="Real meetup for students and teachers"/>
        <s v="Udacity is great! Though I must say it has gotten expensive since I completed my nanodegree. I'm interested in the MLND, but it's a bit out of reach for me atm. :("/>
        <s v="Better Android app"/>
        <s v="I think there are little things here and there, but there's no one main thing that is required. "/>
        <s v="Clearer goals and literature, the material seems somewhat unorganized, students have to look for resources themselves and that is not good. Udacity should provide all materials in a clear and centralized way. It is good to point to other resources but tha"/>
        <s v="each project and reviews"/>
        <s v="Keep it up. Its awesome!"/>
        <s v="Provide forums in addition to Slack channels. Slack is great for discussion but seems cumbersome when searching for a specific topic because it can be spread through many threads"/>
        <s v="Make a VM image available for each student, so we don't have to install tools on local underpowered computers, and it would make it easier to work from any place"/>
        <s v="Give more scholarship opportunities"/>
        <s v="Mentors are way oversold. Udacity should raise money and hire full-time reviewers. definitely, should not use recent graduates as reviewers, but experts in the field."/>
        <s v="Make more hands on exercises"/>
        <s v="Greatly improve learning materials quality - deep learning foundations felt very simple and basic. It felt much poorer course than stanfords cs231n which is freely available on youtube."/>
        <s v="More theoretical content"/>
        <s v="Have more self paced nanodegrees instead of term based"/>
        <s v="Have in person meetups"/>
        <s v="Help facilitate/incentivize more in-person mingling with community members"/>
        <s v="Conducting meets for alumni in popular cities is a good idea."/>
        <s v="Be more open about the usefulness of a Nanodegree in the job market."/>
        <s v="focus on a medium amount of nanodegrees and never stop to update/improve them. make these ND the best products availible. Do not produce masses of mediocre  Courses. People like great products!"/>
        <s v="More international companies partners not only USA, and make it a real schooll (it would be grate to have a user@udacity.edu  this way we can get easer access to some student benefits)"/>
        <s v="More extensive geographic network. The touted networking aspects were essentially useless to me."/>
        <s v="Colect, comment and share news relate to the topics that I'm interested in. "/>
        <s v="To have an option to pull lessons and quizzes code from GitHub might be a good idea."/>
        <s v="Difficult to relearn a concept from video"/>
        <s v="Provide more quizzes."/>
        <s v="I was pretty much happy with the services that provided"/>
        <s v="Improve career advice. Be more specific covering different situations"/>
        <s v="Improve some classes and topics"/>
        <s v="im quite happy with the current experience"/>
        <s v="Everything is fine"/>
        <s v="Integrate more of Deep Learning into the course material"/>
        <s v="Have more of the program but before starting"/>
        <s v="More challenges"/>
        <s v="I think my experience was great in the nanodegree. Perhaps Udacity could show in depth case studies of students that completed the nanodegrees and are already working on the field to tell the newcomers what skills are more important to learn and how they'"/>
        <s v="each project should be changed to capstone type and then the projects should be real life based rather than the educational type(Boston housing , Cust seg etc.) make it more current real life ..."/>
        <s v="1. We used TensorFlow for our projects, but we did not have a thorough introduction to TF, so my understanding of it is very shallow.&#10;2. The course ended abruptly without any summarization, or tips for continuation."/>
        <s v="The app is broken"/>
        <s v="more hands on project"/>
        <s v="Keep improving the course, like I'm in ML Nanodegreee too, there're some courses are pulled together but totally non-related."/>
        <s v="I cannot possibly think of anything. Udacity is wonderful!"/>
        <s v="Yeah"/>
        <s v="I like it now. I don't have any ideas for improvement."/>
        <s v="Add more advanced topics"/>
        <s v="The AI nanodegree was really weak on the help versus the data analyst program which was much better"/>
        <s v="Since I am from India, I can suggest they tie up with our schools so that we have an exposure to such brilliant things at the time when kids seems lost in uncertainty "/>
        <s v="Make it  appear more closer and friendly to students."/>
        <s v="i think the advanced topic should have longer lectures，though ，some concept can be explained in a few minutes，but fully digest it require longer time，so add more examples would definitely help！"/>
        <s v="I really like the new interface, and videos."/>
        <s v="Not much"/>
        <s v="Be clear about the realistic requirements to get a job - it is very difficult even to get an entry level job with just one ND."/>
        <s v="Udacity should allow project review on weekend, because most online students go to work somewhere, and some of them do their projects on weekend. If you give the feedback on weekdays only will affect the resubmit time.  "/>
        <s v="You guys can remind us of the milestones we have reached and help us gain confidence when we are stuck at a problem. Motivation is everything. Keep reminding us of what we're trying to do as a society!"/>
        <s v="I have one recommendation for incoming students: know how you will share your projects before starting them. I was not familiar with how to share projects on Github or Kaggle, so I did not organize my projects in a way that makes it easy to share on those"/>
        <s v="It would have been fun to have a study group. I wish there was a system for planning study groups."/>
        <s v="Monthly meet up in prominent cities with industry leaders."/>
        <s v="Make more projects and do them more complex"/>
        <s v="Have no idea so far"/>
        <s v="I would like to have textbooks indications."/>
        <s v="Add more Nanodegrees for Data Science"/>
        <s v="Help me quickly get started in a new field"/>
        <s v="More email notifications about start of lectures/chapters and approaching deadlines."/>
        <s v="make the prices a bit more affordable. Else everything else is excellent."/>
        <s v="Your assignments are way too easy in AIND and DLND. If you provide the code in class and git examples, then ask the almost identical question in the assignment, it seems a little trivial, respectively. :) You need to push us way harder, like the OMSCS pro"/>
        <s v="I think the AI nanodegree is a bit weak, as I have suggested in prior emails with Udacity. The free Udacity class from Georgia Tech called &quot;Knowldege Based AI&quot; is actually much better and more thorough and complete for Good Old Fashioned AI than the AI na"/>
        <s v="some of the free courses are dated or include errors--&gt; please update them."/>
        <s v="Have more detail class"/>
        <s v="More nd!"/>
        <s v="I am an AIND-er  and I would appreciate more challenging home-works."/>
        <s v="ability to export transcript or material of course (e.g. export to onenote or pdf to make notes)"/>
        <s v="Better management of the slack groups.&#10;Better ways to announce new lessons and content.&#10;Overall, improve organization."/>
        <s v="Provide scholarships to students and people who cannot afford the nanodegrees. Also i think price for nanodegrees are way too high for a aspiring candidate in developing countries to take.Udacity should reduce the pricing and work more towards their lectu"/>
        <s v="Differentiate pricing for countries outside of US"/>
        <s v="Enrich the content of some nanodegree parts, to facilitate understanding "/>
        <s v="Build local communities of students"/>
        <s v="I wish there were more partnerships with companies to provide internships. There are a few, but most companies require someone to be a full-time student to qualify for an internship, but I'd really like some mentorship in the workplace to apply these new "/>
        <s v="Less Siraj"/>
        <s v="It would be interesting a section of scientific publications in the area and possibly a video commenting on."/>
        <s v="In project 3 (generate TV scripts) of the Deep Learning Nano Degree there were “advanced projects” proposed that the student could do to deepen his or her knowledge. It would be nice to have a section on the site where one can look at such projects done b"/>
        <s v="I think the pricing of the nanodegree is quite high for most of the students. There should be a provision of financial aid or the price should be per course rather than being charged every month."/>
        <s v="Make the classes cheaper. $1100 is a little steep for some classes. Add meet-ups and reference text as required/suggested reading to improve fundamentals."/>
        <s v="Career Guidance for India"/>
        <s v="I wish there are more content at Data Analyst Nanodegree"/>
        <s v="a) improve unstable IT infrastructure - both student facing side and mentor tools b) I have the impression that advanced courses are not tough and deep enough (I'm enrolled in AIND now), they do not provide the level of knowledge needed for the real-life "/>
        <s v="Integrate more job opportunities"/>
        <s v="Improve lecture qualities and deliver on job guarantee promise... grad plus support is horrible"/>
        <s v="* More institutionalized way to keep students learning and engaged after completion of Nanodegree. Resources for more problems to solve to have hands-on experience with learnt concepts.&#10;* More Advanced Nanodegrees. Online Phd?"/>
        <s v="The lectures could be more extensive with focus on the concepts and theory as well as could contain an introduction to the projects"/>
        <s v="I don't know. You are the best!"/>
        <s v="The MLND should have full program mentorship rather than just through the  first project"/>
        <s v="Every thing is perfect. It will be nice to have AIND second edition (more great alghorithms), MLND also second edition and DLND."/>
        <s v="Share contents from office hours that are relevant for all the classroom"/>
        <s v="Not charge as much and upfront for the new Nanodegrees. Keep the monthly rate. If someone is unemployed and has little money, this way they can finish earlier and get a degree, it's awesome!"/>
        <s v="email support never resolves my issues. After days or weeks I may get an email that they did something but then I have to contact someone again to re-explain my issue. Give me an individual with a name and a face who will stay in touch with me until my is"/>
        <s v="A weekly email reminding about the material covered the previous week and the material to be covered the following week."/>
        <s v="Couch at personal level"/>
        <s v="Add courses on cryptocurrencies"/>
        <s v="There could be more interaction between students."/>
        <s v="Make courses available at a lower price so that all can access it"/>
        <s v="iPad app is not good enough"/>
        <s v="Live reviews of projects - it gives the student the opportunity to seek clarification"/>
        <s v="Possibility to have a quick live chat one-one"/>
        <s v="Everything is perfect. Just continue to teach cutting advanced techniques like Deep Learning."/>
        <s v="Practical projects"/>
        <s v="integrate jupyter notebook"/>
        <s v="You guys are doing an awesome job.  The only thought that comes to mind (just a brainstorm) is to offer different levels of difficulty within the same nanodegree.  It seems that some people are taking the classes for general enrichment, while others are v"/>
        <s v="More Collobaration with Hiring Partners required"/>
        <s v="In MLND I found the different courses in parallel somehow confusing."/>
        <s v="Some courses could be more beginner-friendly. You don't necessarily have to produce all the content to fill our knowledge gaps, but point us in the right direction (like Khan Academy videos or other resources)."/>
        <s v="Udacity is still too much centered around US. I want more European stuff :)"/>
        <s v="It would be helpful for there to be suggested timelines for completing assignments and also estimates as to how long students should spend on each sections and/or assignment (i.e., also incorporating the level of significance for that assignment or each p"/>
        <s v="need more direct help on very difficult projects.  more detailed instruction applicable to projects.  Need projects with less/no error!!!"/>
        <s v="Make content more polished, especially for new programs - DL nanodegree had a lot of problems in the beginning and we (students) spend too much time trying to overcome that. Also when you got stuck you had noone to get support from - mentors were not avai"/>
        <s v="Originally, Udacity had experts in the field reviewing my work. With fellow students reviewing my work, I felt that I didn't get nearly the feedback I did when the switch happened. Crowdsourcing is great but I felt I missed out from the real feedback I ne"/>
        <s v="Some reviewers didn't really care. They would take a 1-on-1 appointment and not really say anything helpful, or make a forum post that didn't answer a question. Probably to milk Udacity for their rate."/>
        <s v="I would like more support with a job search"/>
        <s v="I find Udacity programs are designed with very high standard. I thing Udacity should a way to get industry recognition like creating a brand name that will help us to switch the career."/>
        <s v="Maybe some games or contests"/>
        <s v="more meet ups"/>
        <s v="I noted that different nanodegree have the same material sometimes, it would be better if the distinct material types were larger."/>
        <s v="Don't know right now. Will get back to you."/>
        <s v="Certificate of completion does not look official or tracking specific as the Machine Learning one with Coursera does."/>
        <s v="better courses"/>
        <s v="all sounds good"/>
        <s v="The videos in AIND term 1 are not very impressive. But Term 2 videos are excellent. It would be better if you people work on that."/>
        <s v="For the Deep Learning nanodegree, I'd improve the material and quality of explanations"/>
        <s v="I like the way Udacity teach"/>
        <s v="Supervise the mentors: I had two discouraging and very bad mentors before getting an excellent one."/>
        <s v="Add more exciting courses."/>
        <s v="can't think of any now"/>
        <s v="I think there is room for improvement in the practical projects"/>
        <s v="Organise physical meetups/ study groups locally"/>
        <s v="Have internship programs (paid or unpaid) so students can also get some real work experience that they can put on their resume in addition to the udacity projects. This  especially will be super helpful for people looking to change their careers."/>
        <s v="making live lessons"/>
        <s v="many projects, more practical"/>
        <s v="Give a university credits for nanodegre program"/>
        <s v="I can't think of anything! I love Udacity!"/>
        <s v="Not always, but sometimes I would appreciate more theoretical detail."/>
        <s v="encourage team collaboration"/>
        <s v="Make sure the forum mentors are actually aware of the specific course materials and code."/>
        <s v="Make taking notes easier in one screen."/>
        <s v="100% job placement independent of  student effort. Applying to jobs, interferes with learning and filling in skills gaps. I spend more time reading listings than learning now."/>
        <s v="Release all content before starting term. I am in term 3 of self driving car nanodegree and it is frustrating to wait for content to be released"/>
        <s v="organize local udacity groups more actively"/>
        <s v="Spend a lot more time and exercises on the basics before going into the advanced topics"/>
        <s v="There should be more substantial written material that accompany the lectures. It's often quite hard to review a concept from a video lecture, a accompanying book would be great"/>
        <s v="Its pretty much the measure I use to compare others.  You guys are doing great by me."/>
        <s v="Help entrepreneurs more"/>
        <s v="Send newsletter with interesting articles, papers to read"/>
        <s v="It's great as it is."/>
        <s v="Make it even more interactive - amazing example was the machine learning."/>
        <s v="Administrative support"/>
        <s v="It was pretty good - the only thing was the 50% back took longer than I anticipated"/>
        <s v="For the Deep Learning nanodegree the assignments and the graders need serious improvement. This was much better in the machine learning nanodegree. Also the degrees should always have open-ended schedules (operating on a fixed timeline is very frustrating"/>
        <s v="add more practical projects"/>
        <s v="More rigorous assignments, more flexibility with the final project, more accessibility to people who could help me implement a cool final project."/>
        <s v="Better video instructions"/>
        <s v="Be more honest on the amount of hours needed to complete nanodegree"/>
        <s v="Connect students to increase collaboration, add courses to develop metacognition skills"/>
        <s v="Recruit better mentors"/>
        <s v="Extend the job guarantee to Canada"/>
        <s v="I would like you to create a system to quickly incorporate new technologies"/>
        <s v="Be more thorough with the concepts, at times it feels like a lot is being covered without sufficient detail (this comment is directed toward the Deep Learning foundations degree)."/>
        <s v="Improve classroom website and app UI. Had a few glitches.&#10;All the was really cool."/>
        <s v="Easy access to transcripts of the videos to read and review offline."/>
        <s v="I need more supplemental materials."/>
        <s v="Improve the review quality for the projects. Some reviewers give me constructive advice, but some don't even check the submitted project in detail.&#10;In addition, there are many readings in courses but there is no way to check how I understand them.&#10;Finally"/>
        <s v="Nothing I guess!"/>
        <s v="Watching videos fullscreen still is a bit painful. When switching pages, even if the next one contains video, the timer will still count down from 5 and will take a while to load the next video.&#10;&#10;I feel that improving the fluidity of this process would me"/>
        <s v="Just keep doing what you do now. Algorithms and solutions visualisations are the best. It makes even the hardest things understandable!&#10;Maybe I would improve &quot;conversations&quot; between tutors."/>
        <s v="Improve the &quot;mentor&quot; program. I have asked questions of the mentor but I never get a response on time. "/>
        <s v="Can't really think of anything."/>
        <s v="More reading materials"/>
        <s v="I was in the middle of a Udacity site change, made it difficult for me to navigate and took me awhile to figure out what was going on.  Also flipping between the free/audit versions of the course and the paid/nanodegree versions was sometimes problematic,"/>
        <s v="I actually feel Udacity is doing a fantastic job."/>
        <s v="More substantial projects, and more rigorous and challenging content. Perhaps an &quot;honours&quot; version of the nanodegree could be awarded to students in the more difficult track."/>
        <s v="Make videos more carefully and readable."/>
        <s v="Course material should be going to a higher depth, rather than just scratching the surface.&#10;&#10;Allow students to choose the terms from where they want to start, for example I am from computer science background and Term 1 of AIND was totally useless, people"/>
        <s v="No suggestions"/>
        <s v="Better projects"/>
        <s v="Polish the material a little more, I know It was the first iteration of the material I used "/>
        <s v="Remove the rough edges / dead links from the course material"/>
        <s v="Improve the iOS app for offline use."/>
        <s v="A time management tool would be great."/>
        <s v="I love Udacity, but not the price."/>
        <s v="Meeting the Udacity staff was inspiring!"/>
        <s v="Content seems crude at times (e.g. haphazard, superficial, low quality). This could be improved.&#10;&#10;I'm not sure what the vision is for mentorship but I don't get very much value from it.&#10;&#10;Project reviews are incredibly fast. Although, all else being equal,"/>
        <s v="Do not release unfinished courses."/>
        <s v="Add more theoretical resources or pre requisite resources"/>
        <s v="Nothing i can think of"/>
        <s v="Nothing, I think it is up to me to make the most out of it."/>
        <s v="Improve lessons before 4 project"/>
        <s v="Other than technical stuff like class audio, nothing...."/>
        <s v="Not change the Nanodegrees so often. While I was doing the Data Analyst Nanodegree (over 4 months), the content of the program changed about three times, which was a bit disconcerting."/>
        <s v="I'd like much faster feedback."/>
        <s v="Help me to learn many skills for my next career"/>
        <s v="It seems already started to be implemented when you have difficulty to understand material, it would be great I can ask TA by chat."/>
        <s v="Build a way for students to see what other students live nearby and invest in arranging monthly workshops for them to collaborate"/>
        <s v="Supporting mobile device friendly"/>
        <s v="None that I could think of"/>
        <s v="offer student discount"/>
        <s v="Nothing different, just keep working to improve. :)"/>
        <s v="More content. Some subjects could have been covered more in-depth and/or given more examples."/>
        <s v="Don't charge per month.  I would have preferred to take time off when I didn't use your services.  Charge only when setvices (premium classes or forums or submissions are ready)"/>
        <s v="Choosing a capstone project is hard. Having more examples or sources of inspiration would be very useful."/>
        <s v="provide optional units with more detail of given subjects"/>
        <s v="A more advanced version of the deep learning foundations program would be useful. The AIND is a step in this direction but is split between deep learning and classical AI."/>
        <s v="the material quality is good, easy to learn; and the project is other good, makes my hands dirty to really help understand what i have learned."/>
        <s v="Organizing small studying teams and activate them will be so much exiting and help us make friends.  In addition, projects which are done by collaboration of each small team will be something new. "/>
        <s v="The setup for each lesson, at least in example of Deep learning fundamentals, the setup was not straightforward. The machine was set up in an insecure way. I think students should be given a little bit more information, and more help, how to set up everyt"/>
        <s v="Udacity is already doing great, but if they can bring in companies to Udacity which start hiring Udacians by providing some projects and choosing the Nanodegree graduate with the best solution."/>
        <s v="Creating Nanodegrees for Scientists, which are deeper in contents."/>
        <s v="Update older Nanodegree programs. I am currently enrolled in the AIND and, although it has good content, after the DLFND the teaching style feels a bit old and boring."/>
        <s v="For now, it is perfect"/>
        <s v="Make a Ph.D level program"/>
        <s v="The match between employers and students"/>
        <s v="Overall I found the whole system well put together"/>
        <s v="AI+human powered mentorship for better availability of help"/>
        <s v="Less spoon feeding"/>
        <s v="Not sure.  I liked it as is"/>
        <s v="Upload more videos!"/>
        <s v="Nothing helps me learn more than Udacity."/>
        <s v="It is already outstanding in terms of quality of materials."/>
        <s v="Active career help, more stories about success."/>
        <s v="Some nanodegrees did not meet expectations in content 'polish', but I think improvements have been made."/>
        <s v="You can respond our requests more quickly."/>
        <s v="More mini projects."/>
        <s v="The courses/nanodegree programs are systematically designed for students to learn both theoretically and practically."/>
        <s v="Need more advanced Nanodegree."/>
        <s v="I have no idea. I feel very good now."/>
        <s v="Give more ways to communicate for students"/>
        <s v="More Projects, Competitions"/>
        <s v="Not experiment with a new degree withoutproper vetting. The de ep learning degree was a disaster."/>
        <s v="Add hard links to certificates so we don't just upload a pdf to linkedin"/>
        <s v="I am not sure."/>
        <s v="Have some presencial meeting in Brazil as well"/>
        <s v="•debugging and parameters -tuning lesson&#10;•Japanese support :-)"/>
        <s v="Real reviewer gave great feedback which really helped me to improve my skills."/>
        <s v="The learning material still has space for improvement. Nanodegree should provide different levels of material suited for people with different background."/>
        <s v="Increase difficulty to make the certificate worthy. Platform is great."/>
        <s v="More personalized experience and exposure to other people to help, more regular feedback, and more structure when you can.  "/>
        <s v="At present moment Udacity is doing a wonderful job with great courses, its mentor program, and active (also mentored) slack channels and discussion forums. Udacity also has a lot of free courses too, some of them quite good.&#10;My suggestion would be to have"/>
        <s v="1) All Nanodegrees should have a fixed tuition cost (like AI ND), instead of the monthly fees (like ML ND)&#10;&#10;2) You should be able to change cohorts more easily (e.g., AI ND doesn't let you change cohorts. You have a 30 days grace period, and then either y"/>
        <s v="Curriculums of cutting edge technologies."/>
        <s v="Some of the video quality and especially sound quality was not very good in the Artificial Intelligence course. Some of the video did not really fit was he was talking about and with all respect for Mr. Thruns work and knowledge, I do not enjoy listening "/>
        <s v="Add a capstone project to the Deep learning course"/>
        <s v="I wish the nanodegree can provide more flexibility about the courses you can take. Just as in traditional degree program, you can choose the courses that you like to take as long as you meet the requirement for your degree program."/>
        <s v="AMA time usually in pacific time, which is often mid night in my area (China), maybe split out AMA time to help students in different time zone"/>
        <s v="Give more intuitive explanations. I like to learn the big picture first and then dive deep. Also some how convince students about growth mindset and its importance.&#10;"/>
        <s v="I'm happy with the Udacity strategie learn"/>
        <s v="Better mentorship"/>
        <s v="Provide additional supplementary resources or pointers to them to facilitate parallel/complementary learning."/>
        <s v="Deep Learning course was a first time course and I felt the course moved really very fast."/>
        <s v="the nice code"/>
        <s v="give more various project."/>
        <s v="Now, this is important. The assignments which I completed in MLND are already available in GitHub profiles of various students. I suggest that there should be enough variety of programming assignments so that each students is uniquely identified. "/>
        <s v="More flexibility for AI Engineer program"/>
        <s v="Iam quite happy"/>
        <s v="I like project review and feedback and course materials"/>
        <s v="Get 1 on 1 instructors available during my time zone"/>
        <s v="More theoretical background and more organised course material. At times it jumps from one topic to other without joining the concepts together to give a bigger picture"/>
        <s v="Support staff need to be more involved"/>
        <s v="Extend Nanodegree plus programs to other countries"/>
        <s v="More in depth about the topic"/>
        <s v="Chinese translation"/>
        <s v="Great web environment and instructor"/>
        <s v="I think Udacity did a fantastic job! The only exception was the deep learning project, but I heard that it has been changed now."/>
        <s v="Have at least a project that involves team work"/>
        <s v="I want research intensive courses"/>
        <s v="Reward students who respect the suggested deadlines."/>
        <s v="I'm not sure."/>
        <s v="Help students understand research paper related to the nanodegree and implement them every week."/>
        <s v="The course has touched most of the topics in machine learning, which is good. I think there is a chance for significant improvement in the flow of course content. For example, a lesson is based on a pure mathematical derivations and theorems and suddenly "/>
        <s v="Make more tests and quizzes"/>
        <s v="Make more professional videos. Some of them are poorly made. Add even more content"/>
        <s v="More exposure to current industrial development."/>
        <s v="1. More quizzes and explanation to the answers to the quizzes will be helpful.&#10;&#10;2. I was able to download udacity lessons on the smartphone app but wasn't able to view them when i had no network connectivity. App needed me to login or something?&#10;&#10;3. Can i"/>
        <s v="Flexibility to learn"/>
        <s v="I have taken courses at coursera and edx too. The only thing I like more about these two is that they offer certified courses as well. For eg, if I want to get a certification in deep learning only, I would go for coursera or edx because a machine learnin"/>
        <s v="Uff, currently I don't have any idea, what this could be ...&#10;It's really amazing how you at UDACITY are fascinating people who want to learn and dive deeper into new technologies!"/>
        <s v="Better optimization of the website with clear descriptions."/>
        <s v="do some interesting project"/>
        <s v="Continuous review of videos and change them when students are not satisfied."/>
        <s v="no"/>
        <s v="More consistency between the courses of a degree"/>
        <s v="provide summary slides for future reference"/>
        <s v="The Live Help feature is a brilliant idea, but execution is currently poor. Please improve (see the many ideas/issues already discussed on Slack)"/>
        <s v="Nothing at this time."/>
        <s v="Affordable pricing. More real world projects."/>
        <s v="Make a smart use of slack to rate good questions and answers for search availability"/>
        <s v="Reduce the price of a nanodegree for alumni as a token of loyalty or membership."/>
        <s v="Udacity is by far the best online learning platform (I have completed courses on Coursera, Udemy, DataCamp) and the biggest advantage is that it is highly based on real life projects and tasks. I am currently enrolled in Udacity Artificial Intelligence Na"/>
        <s v="The theoretical depth is rather shallow, but for that I have books. Really helpful would be lessons and especially code reviews with tips as to how to improve the code and become a more advanced programmer."/>
        <s v="have more project"/>
        <s v="Be very clear on the requirements for nano degree programs, I wish I had taken the programming nano degree beforehand. "/>
        <s v="Give the place to study any cutting edge technology."/>
        <s v="More small exercise and provide more graphs to visualize the ideas or theory"/>
        <s v="The various courses, while overall of good quality, where not all as effective at providing or teaching the techniques to apply theoretical content, although it is one of the main added value in my opinion of Udacity online courses and project when it is "/>
        <s v="Give better time estimates. Tailor to professionals working full time."/>
        <s v="Publish the student's work time Bell curve for each project (or mean and std-dev)"/>
        <s v="Some of the courses are wuite costly"/>
        <s v="The mentor support is a great idea, but, mentors aren't always good. They need to be chosen properly. My mentor didn't provide me enough support for the AI Nanodegree."/>
        <s v="Just keep striving to get better. It's amazing where you have gone from humble but important beginnings!"/>
        <s v="Can't think of anything right now."/>
        <s v="Consultation towards how to apply learning in a particular field."/>
        <s v="More projects"/>
        <s v="put more details in the videos. some videos are really useless and not informative. the video which include only &quot;you can see the solution here&quot; without any explanation.&#10;explanation are important not the result.&#10;also starting with a quiz which you don't k"/>
        <s v="some lectures are way too high level and a bit faster. We can suggest some prelim study before asking student to continue with lectures. Also the more practical examples we mention relating to real world, the better it would be for the student to understa"/>
        <s v="The same person should review a project if it is handed in more than once. I experienced different expectations that made the process more frustrating than it need be."/>
        <s v="although tricky, it'd be great to have a group project or real-world project of some kind in the courses"/>
        <s v="Lower tuition on the self driving car program ;)"/>
        <s v="Create single summary document (pdf) containing relevant links articles, etc for each lesson."/>
        <s v="Give some more open projects"/>
        <s v="more efficiency"/>
        <s v="come to China ;)"/>
        <s v="provide industrial interaction while study"/>
        <s v="Have more In-person sessions in India"/>
        <s v="I am unsure"/>
        <s v="I am not sure. The improvements that could be made have more to do with not being able to ask questions of the instructors during the lesson; Than with anything that is really fixable."/>
        <s v="Have more partners willing to hire interns/entry-level positions from Udacity graduates"/>
        <s v="It would be better if Udacity can provide students local studying groups also."/>
        <s v="Improve the imperfect project description."/>
        <s v="Nothing so far"/>
        <s v="Provide written course material on top of the videos"/>
        <s v="Allow me to buy swag, so I can wear Udacity while I Udacity on Udacity;)"/>
        <s v="more challenging project"/>
        <s v="Videos are great to learn but it's hard to go back to them when I'm looking for information quickly. Video notes would be great."/>
        <s v="Everything is fine for now. I hope Udacity team will come with their own Self Driving car quickly."/>
        <s v="Improve the android app. A lot of functions dont work"/>
        <s v="Sometimes a little bit more feedback on unit test would be nice."/>
        <s v="the projects are often not supported by course materials. no guidance is provided by people who actually know the material"/>
        <s v="prompt replies on queries"/>
        <s v="Get jobs for international students"/>
        <s v="learn more on engineering"/>
        <s v="Have companies or organizations submit real projects/job/gigs that Udacity students can submit solutions to."/>
        <s v="Keep the contents up-to-date. Also, make the updated contents available to graduates :-)"/>
        <s v="Reduce price and get ride of mentorship"/>
        <s v="Projects for a group of people so that several people in the same area could gather and work on it together"/>
        <s v="Coursework charges falling exponentially with time"/>
        <s v="To help students in developing countries udacity can provide offline app."/>
        <s v="Support for Nanodegree in Mobile App and support for speedy video browsing + text search on mobile -- its difficult to go to video reference via search of a specific context"/>
        <s v="Maybe a calendar with a schedule. I see it as just a way to structure the time spent. This can also be done with a sheet of paper on the desk."/>
        <s v="I was expecting some job opportunities in Europe"/>
        <s v="It would be nice to see one big project at the end of each nanodegree which must be finished by a team since a team player is what a recruiter is looking for."/>
        <s v="Hire mentors that have already completed or is just about to complete the program. Within a week I had already surpassed my mentor level. Granted It only took me a week to complete part 1 of AIND.&#10;"/>
        <s v="Im in the last. Project of mlnd. I wish to have a mentor like in  the beginning to ask some questions about the capstone."/>
        <s v="offering jobs, projects and so on"/>
        <s v="i dont kown"/>
        <s v="More projects. More Labs. More coding."/>
        <s v="Make textbooks available to dive into theory while on the go. Offer the opportunity to watch the videos offline in the app. Connect to open source projects at the end of the courses to contribute there and keep learning."/>
        <s v="Add support on CEST time. Pacific time sessions are hard to follow"/>
        <s v="Better chat organization; Suggested reading to prep for video content; More help on projects (they were tough!)"/>
        <s v="Ok"/>
        <s v="You do a great job at making practical experience a core part of the learning experience with quizzes and (especially) projects, but I would like even more empirical practice with a coding gym, or something like that, that can help strenghten basic coding"/>
        <s v="More examples in general&#10;More coding examples with ensembles"/>
        <s v="Its perfect for me.. Maybe more meetups or study groups"/>
        <s v="give more projects"/>
        <s v="i'd like to go through the material/video when i'm driving to work, however it's interactive making it not possible."/>
        <s v="The experience overall was good, but in the DLNDF course the Siraj sections felt disjointed from and only tangentially related to the rest of the course. It didn't help that all of his examples were in Keras, a framework we didn't use at all in the course"/>
        <s v="organize the lectures more. Pay more attention on the final project"/>
        <s v="Dedicated Coaching by email. I often had questions late into the night and on weekends, but felt that my time would be better spent googling a question than waiting for an office hours session or a response on the forum."/>
      </sharedItems>
    </cacheField>
    <cacheField name="What are some additional subjects, courses, or tools and technologies that you'd like to learn at Udacity?" numFmtId="0">
      <sharedItems containsBlank="1">
        <m/>
        <s v="SAS"/>
        <s v="self-driving cars."/>
        <s v="Advanced Deep learning, attention, and complex seq2seq (ie without contrib.seq2seq"/>
        <s v="Docker."/>
        <s v="AI"/>
        <s v="no"/>
        <s v="programming: best practices, overview best api's/services to use"/>
        <s v="I'm happy with the current range of offers"/>
        <s v="Javascript development (Node.js)"/>
        <s v="None"/>
        <s v="Clean Code"/>
        <s v="Updated courses on web development."/>
        <s v="Deep learning for art"/>
        <s v="C++"/>
        <s v="Spark"/>
        <s v="Deep reinforcement learning - please make a nano degree for it. More specialized AI/DL programs would be awesome"/>
        <s v="I think you guys offer a lot of cool stuff.  I can't think of anything that isn't already available."/>
        <s v="Chatbots"/>
        <s v="Udemy, Books"/>
        <s v="I want to take the AI nano degree"/>
        <s v="IoT and Machine Learning applied to Healthcare."/>
        <s v="not sure"/>
        <s v="Natural language processing"/>
        <s v="I really wanted deep learning  earlier but it was released soon"/>
        <s v="Deep Learning"/>
        <s v="add niche areas in deep learning into AI course :)"/>
        <s v="Drones"/>
        <s v="Computer Network and Architecture Nanodegree"/>
        <s v="Machine Learning for Computer Security, Computational Creativity, Robotics. "/>
        <s v="None for now."/>
        <s v="Blockchain, Cryptography, Advanced Data Visualization "/>
        <s v="AWS - building pipelines, scaling storage"/>
        <s v="Automated trading"/>
        <s v="Big Data"/>
        <s v="bitcoin blockchains cryprography"/>
        <s v="All"/>
        <s v="NLP"/>
        <s v="I would like to learn especially the core subjects in computer science which i wasnt taught at college."/>
        <s v="Advanced Algorithms and Data Structures"/>
        <s v="Big data engineer nano degree with comprehensive coverage of open source tools in Hadoop ecosystem would be very nice."/>
        <s v="Nothing comes to mind, yet."/>
        <s v="i'm fine with what i have so far"/>
        <s v="&#10;"/>
        <s v="Angular, Ionic, robotic process automation, preact"/>
        <s v="Would be good to have sub-courses on different DL approaches (RNN, GANs, etc)."/>
        <s v="Advanced Machine Learning"/>
        <s v="Information security topics"/>
        <s v="Hardware for robotics"/>
        <s v="technical interview questions, key concepts to master in CS or any sub-field, coverage of new trends and tech (i.e.  Kotlin for android app dev)"/>
        <s v="statistics"/>
        <s v="Blockchain"/>
        <s v="tensorflow deep learning"/>
        <s v="Ai, self driving cars, web development, etc"/>
        <s v="Design, Finance."/>
        <s v="A practical machine learning course that is very focused on learning the ins and outs of Tensorflow and other leading edge APIs. I think the Kaggle backed project maybe some of that but I'm not sure."/>
        <s v="Reinforcement learning"/>
        <s v="NLP nanodegree"/>
        <s v="maybe a specialised program using Google Analytics in combination with e.g. Facebook Insights, etc."/>
        <s v="Angular 4"/>
        <s v="Applying technology to different industries"/>
        <s v="Automation, testing, best practices, software development practices."/>
        <s v="big data technologies should be included as part of DAND"/>
        <s v="self-driving car"/>
        <s v="I would like to learn advanced alteryx. A lot of tools are still not covered in the business analyst course. I would like a follow up course, to cover more advanced tools and concepts."/>
        <s v="Biology"/>
        <s v="More advanced and more theoretical machine learning"/>
        <s v="Product Management"/>
        <s v="Advanced Linear Algebra and Advanced probability and statistics"/>
        <s v="Advanced Deep Learning Course"/>
        <s v="Machine learning"/>
        <s v="Freelancing"/>
        <s v="Analytics using spark"/>
        <s v="My main focus is on learning Machine Learning so I would appreciate a few more courses/Nanodegrees on that subject, like Generative models, Reinforcement Learning etc."/>
        <s v="Xamarin"/>
        <s v="TSM"/>
        <s v="How to tackle data science competitions"/>
        <s v="Some core subjects such as Theory of Automata, Microprocessor and Microcontrollers. "/>
        <s v="Advanced Math"/>
        <s v="Advanced iOS stuff"/>
        <s v="Data science, software architecture"/>
        <s v="Augmented Reality a la Magic Leap. I think this is going to be bigger than VR.&#10;&#10;Also, blockchain.&#10;&#10;And on a stretch, would y'all consider a foray into genetics?"/>
        <s v="a Python data science nanodegree"/>
        <s v="C++, computer architecture hardware/software interface"/>
        <s v="PySpark"/>
        <s v="Advanced Deep Learning"/>
        <s v="Full stack developer with Cloud technologies such as Google Cloud."/>
        <s v="Ruby on Rails"/>
        <s v="The A.I. / M.L. / Coding / Robotics mix so far has been pretty good."/>
        <s v="Pytorch"/>
        <s v="BI"/>
        <s v="Some of the more common Enterprise data tools from IBM, Microsoft, etc"/>
        <s v="More focus on the deployment/production part of any field."/>
        <s v="Node.js, Vue.js, Angular, Advanced React and web development at all, more projects in machine learning/AI track"/>
        <s v="Ethics in A.I."/>
        <s v="More about agile project management"/>
        <s v="competitive programming"/>
        <s v="Quantitative Finance (or something similar to the ML for trading course)"/>
        <s v="Design"/>
        <s v="More math!"/>
        <s v="-"/>
        <s v="Complete software arhitecture nanodegree and a complete data processing pipeline (spark) nanodegree."/>
        <s v="Server side Swift, Golang, Rust, Linux servers, High performance data structures in Python, Cython, async Python"/>
        <s v="Not sure... maybe GPU engineering?...and then I can be an instructor ;-)"/>
        <s v="Django, C++"/>
        <s v="Networking"/>
        <s v="More mathematical approaches to some courses"/>
        <s v="How to properly frame and drywall a room. Online learning in this sort of area isn't very good."/>
        <s v="GPU programming"/>
        <s v="Deeper dive into D3! :)"/>
        <s v="Market Research"/>
        <s v="VBA, power bi"/>
        <s v="Big data and cloud"/>
        <s v="Non-technical and technical interview, data searching"/>
        <s v="Deep learning, artificial intelligence"/>
        <s v="All I plan to learn on the foreseeable future is on Udacity :)"/>
        <s v="Crypto currency courses"/>
        <s v="AI, Algorithms, Bioinformatics, Genetics"/>
        <s v="I think Udacity need to offer some class which mainly focuses on applying the technologies taught in other class on read cases. Or calling 'Case study' courses."/>
        <s v="There are some pretty meaningful courses on the system.  I'd like to have some additional entrepreneurial and &quot;gig economy&quot; sorts of material.  I'd like to have had some &quot;in more depth&quot; and &quot;if you're new to the technology&quot; content to help with python, Ja"/>
        <s v="Algorithms (in Python preferably)"/>
        <s v="Text analysis"/>
        <s v="mathematics!"/>
        <s v="Data Scientist"/>
        <s v="Machine Learning and IoT"/>
        <s v="Automation Engineering, DevOps, Infrastructure (Microservices) "/>
        <s v="Advanced deep learning."/>
        <s v="developing Linux kernel"/>
        <s v="Virtual Reality, Machine learning, Artificial Intelligence and Robotics.&#10;It's a long to go I looking forward to make Udacity my primary learning acaedmia for years to come."/>
        <s v="I think you've got it pretty well covered."/>
        <s v="Software engineering, agile development, cloud computing"/>
        <s v="Natural language and image processing algorithms in machine learning space"/>
        <s v="A course on Ubuntu, may be a nanodegree in Data Engineering"/>
        <s v="ML Azure"/>
        <s v="Anything web dev related, like node"/>
        <s v="Computer vision nanodegree"/>
        <s v="Building a computer for Deep Learning training"/>
        <s v="Tableau"/>
        <s v="I interested in the followings:&#10;- Blockchain&#10;- GIS&#10;- Information security&#10;"/>
        <s v="Geographic Information System"/>
        <s v="Graphic Design"/>
        <s v="how to work in a mixed and disordered workspace&#10;how to use limited source to work best and then change the work condition"/>
        <s v="Leadership skills"/>
        <s v="Math behind machine learning"/>
        <s v="IoT, Android Things, Humanoid"/>
        <s v="Product Management, Marketing"/>
        <s v="Vue.js is cool!"/>
        <s v="I think you guys offer courses on all the tools I can think of."/>
        <s v="iOS"/>
        <s v="Learn to draw."/>
        <s v="Cyber Security, Golang Development, Microservices, Microservices (Using Golang)"/>
        <s v="More AI.   I was a little disappointed in the 'AI' specific content in the AIND.  Deep Learning is a key part of AI, but AI covers much more."/>
        <s v="AI conversation agents"/>
        <s v="na"/>
        <s v="ROS in detail, like ROS certification"/>
        <s v="Full Stack web Dev."/>
        <s v="Microcomputing"/>
        <s v="C/C++; PHP"/>
        <s v="Enterpreneurship"/>
        <s v="Human Computer Interaction"/>
        <s v="Apache Spark, Google Cloud Platform, Full Stack Data Science"/>
        <s v="AI, React Redux, System Architecture (TOGAF, etc)"/>
        <s v="i am all set with current stack"/>
        <s v="UAVs nanodegree"/>
        <s v="Scala. Reinforcement Learning"/>
        <s v="Tensorflow Object detection API.&#10;Cloud computation Architecture (for deployingmachine learning as SAAS).&#10;"/>
        <s v="Advanced deep learning, kernel programming , "/>
        <s v="General Adversarial Networks"/>
        <s v="More of AI"/>
        <s v="More machine learning and algorithms"/>
        <s v="Object oriented programming; Big data computing; embedded programming; Optimization; Advanced Python programming"/>
        <s v="deep learning framework  deep  dive"/>
        <s v="You have it all"/>
        <s v="mathematical modelling"/>
        <s v="I am sure you will always be on the edge of demand"/>
        <s v="Higher level math or the construction of large scale software."/>
        <s v="application of DL"/>
        <s v="Hadoop"/>
        <s v="Artificial intelligence NanoDegree, React, Tenorflow "/>
        <s v="Something on finance?"/>
        <s v="Machine/deep learning in production - inference and how to implement it beyond research at small firms, for example, where they would lack the large infrastructure of Amazon or Google "/>
        <s v="Artificial Intelligence, Embedded platform, Cloud computing"/>
        <s v="Game programming"/>
        <s v="GANs, self-driving cars, robotics, ML"/>
        <s v="How to do Kaggle competition"/>
        <s v="What about a bioinformatics / genomic computing nanodegree?"/>
        <s v="Computer hardware"/>
        <s v="IoT"/>
        <s v="Data warehousing , natural language processing"/>
        <s v="Full Stack Web Developer but the details are not clear so I have not decided"/>
        <s v="Bioinformatics"/>
        <s v="Programming language theory, BigData, theory of the computation"/>
        <s v="Computational Mathematics"/>
        <s v="Hacking..."/>
        <s v="Math nanodegree"/>
        <s v="C++ courses"/>
        <s v="Research methology, operations research, probability theory, multivariable calculus, tableau"/>
        <s v="something related with security and possibly game development"/>
        <s v="ability to submit code to udacity and have them create a screen recording of them talking you through the code line by line - what the code is doing"/>
        <s v="not applicable"/>
        <s v="A focused course about Reinforced Learning"/>
        <s v="Embedded development"/>
        <s v="Writing a Research Paper"/>
        <s v="Optimization basics"/>
        <s v="Project ideas that I can work on after graduating"/>
        <s v="Something that I very offen think is overlooked in education systems: The very foundation of learning in humans. How can we learn quickly or speed it up? How can we retain information better?&#10;How can we create learning habits?&#10;What is a good attitude, per"/>
        <s v="This is probably a subset of things you offer, but something to tie data analytics to machine learning more tightly."/>
        <s v="Affective computing"/>
        <s v="A mathematics nanodegree"/>
        <s v="Some career guidance on what aspects of my academic career to highlight when moving to industry.  A course on infrastructure engineering with Docker."/>
        <s v="OpenCV, ROS, just small courses to get started! More practical subjects with real (embedded) hardware!"/>
        <s v="More prerequisite and language/tool specific courses. Specifically, it would be AMAZING if Udacity offered tiered sets of 3 courses (beginner, intermediate, advanced) for the following subjects:&#10;- Python&#10;- TensorFlow&#10;- C/C++&#10;&#10;You should consider buying a "/>
        <s v="Development courses for advanced programming"/>
        <s v="Augmented Reality"/>
        <s v="Expand python learning. Maybe text analytics"/>
        <s v="Docker, K8s  data warehouse, data pipeline"/>
        <s v="Mobile apps"/>
        <s v="Startup business execution - what to do and what not to do."/>
        <s v="Branch into the medical field more. Like self driving car. Surgical robotics for example"/>
        <s v="Math, Machine Learning in depth"/>
        <s v="Build technology solutions in teams and sell them."/>
        <s v="Video game programming and design"/>
        <s v="Courses related Wireless Engineering, Networking and IoT"/>
        <s v="A Nanodegree about cloud technologies"/>
        <s v="The review system"/>
        <s v="blockchain, network/server security, devops"/>
        <s v="3d/game development"/>
        <s v="Hands on Spark. In Depth Data Science like how to go about solving a typical Data Science problem."/>
        <s v="Computer graphics"/>
        <s v="More ai"/>
        <s v="Software Architecture"/>
        <s v="Currently working through SDC ND and am not considering other academic targets"/>
        <s v="Hardware? IOT"/>
        <s v="Criptography, Blockchain"/>
        <s v="Building Crypto Currencies"/>
        <s v="Streaming data. Advanced neural nets. Databases (maybe something in lign with kleppmans book)"/>
        <s v="Advanced ML/AI courses."/>
        <s v="None yet"/>
        <s v="Self driving"/>
        <s v="Advanced R, Deep Learning"/>
        <s v="Data science, machine learning, artificial intelligence"/>
        <s v="Cannot think of any."/>
        <s v="You are going in the right direction. For example, another topic that I am very interested is React. After seen the quality of what you are delivering, I will probably consider doing that one."/>
        <s v="Low level programming"/>
        <s v="Sciences (physics, chemistry, biology, etc)"/>
        <s v="Graphic Design, Computer Vision, Computer Graphics"/>
        <s v="None at this time."/>
        <s v="Maybe a virtual classroom where students collaborate to complete a very small, limited scope project?"/>
        <s v="This is not for me, but my wife is interested in becoming a UX designer and would love to have a Udacity course to get started."/>
        <s v="Parallel programming"/>
        <s v="Too many things I am interested in already available :-)"/>
        <s v="Advanced Bayesian techniques , Recommender systems"/>
        <s v="Right now, data visualizations, but that changes often - just keep up to date with the new stuff. Robotics is such a cool subfield too. "/>
        <s v="Akka, Microservices"/>
        <s v="Project management courses could be a better choice for me in future career growth."/>
        <s v="nodejs"/>
        <s v="It would be really cool if participating in a competition (like kaggle) would be part of the program. It would also be cool if it helped students get higher reputation in non-udacity communities (e.g., stacoverflow). Udacity communities are cool but are n"/>
        <s v="Bayesian models"/>
        <s v="AI, mechanical &amp; IC, and English"/>
        <s v="Keras"/>
        <s v="Mechanical, electrical and materials engineering. Computer-aided engineering. Life sciences."/>
        <s v="Advanced Deep Learning (Deep Learning only). Making games (non-VR)"/>
        <s v="Self improvement courses, investment or finance related courses."/>
        <s v="circuit design"/>
        <s v="SLAM(Robot) and hardware development"/>
        <s v="Operating Systems"/>
        <s v="neural science"/>
        <s v="I think R and SQL should be expressed more than they are. I also think a free course on SAS would be helpful for individuals working in industry."/>
        <s v="Deep Learning, How to do Research, Writing Skills."/>
        <s v="Can't think of anything except more in depth learning of the subjects already taught at udacity. Maybe more tie ins with real world applications like robotics for my ND."/>
        <s v="I didn't find an introductory course about MongoDB."/>
        <s v="ai in life sciences"/>
        <s v="Advanced AI"/>
        <s v="Algorithmic Trading; Product Management"/>
        <s v="Maybe game developer nanodegree"/>
        <s v="Big data platforms"/>
        <s v="in depth courses for self-driving car technologies like ROS, real-time OS or different sensors and how to use them. "/>
        <s v="Kotlin"/>
        <s v="-Data science for Medicine.&#10;- System engineering.&#10;- Supply chain management&#10;&#10;"/>
        <s v="Difficult to say, the end goal was to get into AI Nanodegree, which I am doing now, that may lead to bigger appetite for further studies into this area, but exactly what I cannot say now."/>
        <s v="1/Applied math. An advanced mathematical degree with application to computer science. Math&#10;2/ big data Nanodegree"/>
        <s v="java, python, data structure, data science"/>
        <s v="Microstrategy (BI tools)"/>
        <s v="I already love it!!!"/>
        <s v="Nothing in the plan"/>
        <s v="Computer Vision in depth"/>
        <s v="Robotics"/>
        <s v="An introduction to UNIX/Bash - so that I can take my data analysis on to AWS seamlessly."/>
        <s v="Programming microcontrollers mainly for AI (ARM microcontroller: Cortex M4 and high end microprocessors)"/>
        <s v="Photonics, mechatronics, environmental science, renewable energy research, security (ICT), mathematics,  modeling, complex sciences, general problem solving"/>
        <s v="none for now"/>
        <s v="Tensorflow , keras"/>
        <s v="Electronics design, industrial design"/>
        <s v="Internet of Things systems (for cooperative robotics, vehicles, personal assistants, etc)"/>
        <s v="Aero and space engineering, please =D"/>
        <s v="currently enrolled in the self-driving car nano degree program which is orders of magnitude better than my previous nano degree experience."/>
        <s v="Machine Learning, Big data"/>
        <s v="Math"/>
        <s v="Android Things"/>
        <s v="Data Science"/>
        <s v="Microsoft Technologies(VS,C#,Sql Server,Excel)"/>
        <s v="Finacial cryptho currencies"/>
        <s v="data engineering? intermediate software design?"/>
        <s v="No idea at this moment, but what ever is hot topics today, should be on Udacity"/>
        <s v="Calculus primer"/>
        <s v="Deep learning free course"/>
        <s v="Social Network Analysis"/>
        <s v="devops, systems, server side engineering"/>
        <s v="Data Visualization (full time nanodegree)"/>
        <s v="Logic based AI"/>
        <s v="Life skills"/>
        <s v="Some topics about signal processing would be interesting"/>
        <s v="Machine Learning nanodegree, and AI nanodegree."/>
        <s v="very detail tensor flow and practical application"/>
        <s v="Natural Language Processing. Preferably with Deep Learning."/>
        <s v="Languages"/>
        <s v="advanced mobile development"/>
        <s v="Self-driving car and AI"/>
        <s v="Spark, Scala"/>
        <s v="Deep Learning,Kotlin,Hacking"/>
        <s v="Math foundations for Deep learning or Machine learning."/>
        <s v="n/a"/>
        <s v="Finance and AI"/>
        <s v="game development, advanced deep learning, UWP app development"/>
        <s v="Video Game design"/>
        <s v="Python, Deep learning"/>
        <s v="I would like to learn full stack web development, robotics, and artificial Intelligence after I land a Machine Learning Engineering job."/>
        <s v="Applied mathematics or applied statistics."/>
        <s v="First I would like to learn deep learning, machine learning and artificial intelligence ND. Then I will think of this question :) "/>
        <s v="Actually I'm passing 2nd term of AIND program"/>
        <s v="Data engineer, big scale website infrastructure "/>
        <s v="Big Data technologies such as Hadoop, Apache, Cloudera, etc"/>
        <s v="I haven't consider it yet"/>
        <s v="IOT, Robotics hardware"/>
        <s v="Sure, Ruby on Rails, Better us of AWS, Node.js,  Unreal Engine,  scale apps to production - how to setup CI and monitoring. "/>
        <s v="Image Understanding, NLP, advanced AI that merges machine learning with rule based AI, bioinformatics, AI/machine learning for biotech and drug discovery."/>
        <s v="Robotics, AI,  C++"/>
        <s v="Sales, Finance, Business"/>
        <s v="&quot;Big Data&quot; tools and programming paradigms such as distributed computing, cloud computing, Spark and other tools such as Akka, Kafka, Mesos. Functional programming in Scala to work with Spark and make code easily distributable."/>
        <s v="music,writing"/>
        <s v="IoT, Blockchains"/>
        <s v="Quantum Computing"/>
        <s v="Advanced AI (including deep reinforcement learning for example), Machine learning on Big Data (as a nanodegree project)"/>
        <s v="A general data science Nano Degree might be interesting where one transforms real world problems into data problems and tries to solve them using different data science techniques e.g. statistics, data visualization or machine learning (somewhat like the "/>
        <s v="I would really want Udacity to offer a course in Advanced Data Structures and Algorithms. I am currently enrolled for the same in coursera specialization of Advanced Data Structures and Algorithms by UC San Diego. However Since my first paid online course"/>
        <s v="robotics, ml, computer vision, leadership and entrepreneurship"/>
        <s v="Advanced Deep Learning courses, Reinforcement learning and Outer Space Mechanics"/>
        <s v="Deep learning, NLP "/>
        <s v="Nothing"/>
        <s v="Mastercourses, for instance in deep learning."/>
        <s v="Apache spark,&#10;Distributed computing"/>
        <s v="Time series forecast"/>
        <s v="Reinforcement learning, recommender systems... not taught by Georgia tech"/>
        <s v="- Bioinformatics&#10;- Advanced statistics&#10;- Competitive programming"/>
        <s v="Cloud Computing, BPM and Network Management"/>
        <s v="I would like to see Advanced Deep Learning Nanodegree."/>
        <s v="Cryptography/Security"/>
        <s v="Extended course in order to study Robotics solutions and systems. Programming FPGA, microcontrollers"/>
        <s v="A course about the more recent technologies in the field of telecommunications, in particular for internet service providers"/>
        <s v="Chatbots, I could help there ;)"/>
        <s v="3D printer design. You can't find this anywhere on the internet. Also I heard a rumor that Udacity was going to make a drone course?"/>
        <s v="I am always surprised by your offers, so I don't have ideas at this moment."/>
        <s v="Bioinformatics, Healthinformatics"/>
        <s v="Cryptocurrencies"/>
        <s v="Organized group projects or some kind idea exchange between students"/>
        <s v="Bayesian statistics, how to write a Medium article, c++, how to implement a research paper. "/>
        <s v="Block chain technology&#10;Game programming&#10;"/>
        <s v="IoT, Blockchain"/>
        <s v="A beginner/intermediate C++ course that one could take before the parallel programming course (nvidia)."/>
        <s v="Just now: free course SEO..."/>
        <s v="Ontologies and knowledge modeling."/>
        <s v="Numerical techniques and scientific computing."/>
        <s v="reinforcement learning, advanced control design"/>
        <s v="Reinforcement Learning focused degree"/>
        <s v="Shouldn't you balance, react with angular?"/>
        <s v="Dynamical systems"/>
        <s v="I want more data visualization courses."/>
        <s v="I joined Self driving car Nanodegree."/>
        <s v="System architecture design"/>
        <s v="Distributed computing, brain machine interface"/>
        <s v="Self Driving Car, Artificial Intelligence, Related"/>
        <s v="Nothing. Udacity is offering all the latest technologies. But any Java Basic and Advanced Nanodegree would be great."/>
        <s v="Now, I'm realizing AI nanodegree, and I'd like also Machine Learning nanodegree"/>
        <s v="Currently, Udacity has really interesting and cool courses. I like the subjects related to the fields of electronics, automation, mechanics, and robotics."/>
        <s v="A complete  and practical state-of-the-art Data Scientist with deep learning nanodegree (with Keras) would fit perfectly in the current market. That's what I'm pursuing."/>
        <s v="Scala, Akka, Spark"/>
        <s v="Production implementation of different techniques that are taught"/>
        <s v="algorithms"/>
        <s v="blockchain tech - etherium"/>
        <s v="Entrepreneurship class that teaches how to manage customers (MailChimp, HubSpot, etc), how to bill customers (Paypal, Stripe, etc), how to manage employees, how to decide a pricing table, etc. "/>
        <s v="SQL, Hadoop, Spark"/>
        <s v="photoshop"/>
        <s v="Bootstrap, software test automation, block chain foundation "/>
        <s v="Convolutional Neural Networks"/>
        <s v="Entrepreneurship"/>
        <s v="Django with React"/>
        <s v="C language course"/>
        <s v="More in depth machine learning. Also 3D graphics."/>
        <s v="Technology architectures"/>
        <s v="I think your area is pretty well covered"/>
        <s v="More advanced machine learning. More math, more stats, bigger data."/>
        <s v="big data and machine learning in scala"/>
        <s v="A course that would cover part 1 (aside from ML fundamentals) of the deep learning book.  http://www.deeplearningbook.org/  i.e. a good course in the mathematical prerequisites of a deeper dive in ML and AI"/>
        <s v="Self driving car"/>
        <s v="how to learn better and more effectively, growth mindset, becoming an astronaut"/>
        <s v="Video game tech"/>
        <s v="Scala"/>
        <s v="learning edge and cloud computing in AI"/>
        <s v="Perhaps more courses like the intro to Git and Github course could be useful for popular programs in this space."/>
        <s v="Ruby"/>
        <s v="Natural Language processing (as an independent nanodegree)"/>
        <s v="business design for engineer&#10;natural language processing&#10;service architecture "/>
        <s v="Machine Learning, Leadership"/>
        <s v="Bioinformatics, perhaps?"/>
        <s v="For me probably still something around AI. There are tons of subjects to explore in this area."/>
        <s v="don't know"/>
        <s v="I'm interested in Deep Learning, but Udacity already covers that."/>
        <s v="More AI... expanded program after AIND"/>
        <s v="Some advanced deep learning topics (perhaps something focused on AI safety such as adversarial attacks on machine learning systems, or deep reinforcement learning)."/>
        <s v="computer vision course."/>
        <s v="Advanced SQL"/>
        <s v="Free robotics courses"/>
        <s v="Learn docker"/>
        <s v="Business Intelligence"/>
        <s v="Graphic design for apps (e.g. how to create stunning UIs for apps)"/>
        <s v="1) Ethereum development, 2) Bioengineering"/>
        <s v="Big Data technologies, spark, Kafka, ETL tools/exercises"/>
        <s v="More business skills. Imagine distilling MBA classes down to nanodegrees (e.g. accounting, corporate finance, operations management, project management, managing engineering teams, modelling and optimisation, decision making, information management, macro"/>
        <s v="Dedicated NLP course"/>
        <s v="It covers a lot of subjects. I'm waiting for the deep learning course ... which last time I checked was in development."/>
        <s v="more deep learining!"/>
        <s v="Big data analysis."/>
        <s v="More in depth Deep Learning Course"/>
        <s v="CUDA, Computer Vision"/>
        <s v="Nothing specific for now - I am still deep in current studies."/>
        <s v="technology about Internet of things"/>
        <s v="Big Data knowledge and analyzed tools"/>
        <s v="History of Computer Science and the future"/>
        <s v="Advanced React.js/Redux/MobX/Node.js/MongoDB"/>
        <s v="ML with cloud computing, similar to fast.ai"/>
        <s v="More offerings in deep learning/AI."/>
        <s v="Deep natural language processing"/>
        <s v="Udacity is very focused around software, this is really cool as you can do alot with it. However what is really amazing about software is what you can apply it to. For instance having a module on the human nervous system could then be applied to making be"/>
        <s v="The C programming language"/>
        <s v="machine learning, AI, cybersecurity"/>
        <s v="Big data technology is important with the data-driven becoming more and more popular and important. Spark is one of the hottest big data technology which Udacity haven't provide yet. or more generally Big data related technology is missing on Udacity for "/>
        <s v="Team developing course will be great. Not only will it make us get convincing team developing skills, there will be more active start up challenges among alumni and Blitz. "/>
        <s v="Theoretical computing, Formal verification"/>
        <s v="I am very satisfied by Udacity's courses, I love Data Science and Udacity has courses from Business Analyst to AI, but my friends always asks me do they have Management courses, so if Udacity can start making similar awesome courses in collaboration in Ma"/>
        <s v="Automation tools, advanced NLP courses, logistics technologies and tools, and augmented reality"/>
        <s v="more tools and techniques related to big data and"/>
        <s v="Reinforcement learning focused program"/>
        <s v="Architecture design of large projects"/>
        <s v="Deep Learning and AI"/>
        <s v="Data visualization"/>
        <s v="Udacity Nanodegree and free courses almost offer all useful skills and knowledge I need in a job."/>
        <s v="I would like to learn more for classical programming language such as c++"/>
        <s v="Spark, Design Courses (Web and otherwise)"/>
        <s v="New Angular framework&#10;Another deep learning course&#10;&#10;"/>
        <s v="Functional Programming, Scala, Akka,"/>
        <s v="Deep learning without PHD."/>
        <s v="Game design. Digital Audio Processing"/>
        <s v="Advanced course for computer vision and deep learning - more mathematics oriented."/>
        <s v="I would like to find new subjects from Udacity."/>
        <s v="no idea recently"/>
        <s v="Data Sciene, Spark"/>
        <s v="More software engineering best practices/techniques"/>
        <s v="Mathematical Things"/>
        <s v="•I'm enrolled in Artificial intelligence nanodegree.&#10;•machine learning engineering&#10;•git&#10;•editor, IDE(vim, pycharm)&#10;•debugging&#10;•performance tuning"/>
        <s v="Animation and CGI Motion"/>
        <s v="Research method"/>
        <s v="More in depth SQL, a little more with R (python's great, don't get me wrong), and focus on data analytics for that nanodegree rather than making it a weird part data analyst degree, part intro to data science degree. "/>
        <s v="A lot is happening every day, new tools or updated tools emerge every six months. Udacity should keep its courses updated."/>
        <s v="I think you already offer what I'd like to learn. Self Driving Cars will be my next one. I'd enjoy one for Algorithms specifically; I did a few on Coursera, and enjoyed very much."/>
        <s v="3D data processing technology"/>
        <s v="It would be nice if we could use Google Cloud or some other service and deploy larger systems."/>
        <s v="Signal and Image processing courses, Medical imaging"/>
        <s v="I would like to see some design related courses on Udacity. When I build something or give a presentation of my analysis, I would like to learn how to make it visually more appealing and convincing."/>
        <s v="None that I can think of right now, pretty happy and be occupied by what Udacity current offers"/>
        <s v="Mathematics, Signal processing, Neuroscience, Music"/>
        <s v="Julia, Pytorch, C++, scala, parallel computing"/>
        <s v="Reinforcement Learning, C+ programming"/>
        <s v="Graph database development would be great."/>
        <s v="Game development, Unity etc"/>
        <s v="Not sure!"/>
        <s v="R/SQL"/>
        <s v="functional programming"/>
        <s v="courses on node and .net framework"/>
        <s v="Some coding hacks perhaps."/>
        <s v="node 、django"/>
        <s v="AI, company tech stack analysis"/>
        <s v="How to use big data tools like hadoop, hive, spark, etc"/>
        <s v="Game development, Cybersecurity"/>
        <s v="It would be a very nice if udacity offers researched based Artificial intelligence course,where student can do  research and publish papers."/>
        <s v="For now, I'm satisfied."/>
        <s v="Cryptocurrencies and Blockchain Technology"/>
        <s v="Artificial Intelligence, Self Driving Cars and Robotics."/>
        <s v="Robotics and AI"/>
        <s v="A course to teach student ways to implement papers, especially if codes or pseudo codes are not available. "/>
        <s v="Looks good to me as of now. There is more content than i have time to study. But some courses can be more advanced like c++ or some other programming courses. May be they are already there and i don't know.&#10;&#10;Is there a technical writing class?"/>
        <s v="Spark and TensorFlow"/>
        <s v="Game development nanodegree. Preferably using Unity, as a prerequisite to the VR developer Nanodegree."/>
        <s v="Currently I don't have a glue, what I would ask for. My current Nanodegree hopefully gives me additional chances within the automotive industry"/>
        <s v="Bot creation, advanced data analysis"/>
        <s v="Ted talking about learning experience"/>
        <s v="GIS"/>
        <s v="Entrepreneurship and business development"/>
        <s v="Robotics HARDWARE"/>
        <s v="I know that it is included in the MLND, but I feel like a class dealing with Hadoop, MapReduce, and other similar technologies that deal with real-time data processing should be included in the DAND.  I've found many Data Science/Analyst job postings that"/>
        <s v="Data Visualisation and Business Analytics"/>
        <s v="Self driving engineer"/>
        <s v="How to utilize machine learning cloud services"/>
        <s v="Systems Programming (Unix, OS, shells, Networking)"/>
        <s v="Big Data technologies"/>
        <s v="Right now I'm struggling with tensorflow, so a real hands-on tf course would be great. But other than that there are a whole lot of courses available I would like to take but can't find the time right now. "/>
        <s v="A full computer science course!"/>
        <s v="Augmented Reality, Mix Reality, Applied Machine Learning concepts in apps"/>
        <s v="Video processing, as a complementary tool to Machine Learning for Computer vision."/>
        <s v="Software testing."/>
        <s v="Graphics designing"/>
        <s v="Security/penetration testing"/>
        <s v="Deep learning applied to law / legal industry - more in depth NLP"/>
        <s v="More involved towards finance/ investment banking."/>
        <s v="How to change careers"/>
        <s v="None that I can think of."/>
        <s v="I think udacity has got almost everything that one needs to be successful"/>
        <s v="Maybe not a nanodegree, but would be nice to have a math track (basic, intermediate, and advanced) that covers all the necessary material for your nanodegree (data analysis or machine learning, for example). Also would be nice to have an index of topics c"/>
        <s v="Intensive c++ and Python courses covering the capabilities of various machine learning, computer vision and general robotics libraries"/>
        <s v="Everything I can think of is already offered! That's great!"/>
        <s v="vehicle dynamics"/>
        <s v="deep learning on the edge devices"/>
        <s v="Data Engineering, Data Structure"/>
        <s v="Meteor.js Mongo Db"/>
        <s v="More math"/>
        <s v="I would like to be able to use Udacity to improve my advanced math skills. A better explanation of Linear Algebra, and/or calculus would be amazing. "/>
        <s v="None."/>
        <s v="More interview preparation"/>
        <s v="I am thinking about Robotics in the future after completing my final term in self driving car."/>
        <s v="I'm really happy with the things udacity provide. Eventually courses on software architecture would be nice."/>
        <s v="calculus"/>
        <s v="Game development"/>
        <s v="Cryptocurrencies or software built around blockchain would be interesting"/>
        <s v="nill"/>
        <s v="Udacity has everything I wanted to learn - Machine learning and AI"/>
        <s v="Not decided at this stage"/>
        <s v="AI - NLP and Speech"/>
        <s v="Functional programming&#10;Verification by formal proof"/>
        <s v="Software engineering"/>
        <s v="1.Electrical training - Ohms law, Kirschoffs law. Parallel/series Circuits.&#10;2. Networking like Cisco - CCNP&#10;I don't Udacity thought on expanding the fields of topics like Emergency Medicine like EMD or hazmat. Maybe start giving CE's (Continuing Education"/>
        <s v="math (we can learn at Khan academy though)"/>
        <s v="Advanced Courses for Deep Learning, Machine Learning, Artificial Intelligence, Advanced Algorithms, Parallelisation"/>
        <s v="I would like to learn more about dApps and decentralized technologies like Blockchain, IPFS, etc."/>
        <s v="Software architecting, Machine Learning"/>
        <s v="Startups, fintech"/>
        <s v="I am currently doing the MLND program, and am interested in deep learning specialization (also with Udacity, I love you guys)"/>
        <s v="Deep learning or AI"/>
        <s v="IDK?"/>
        <s v="you cover everything I need"/>
        <s v="This one is hard to answer, Udacity already has a lot I don't know and would like to."/>
        <s v="algorithms, spark, big data"/>
        <s v="More enterprise data management tools. Silicon Valley may be ripe with open source tools, but the majority of businesses are not adopting them as much. This makes finding a job a bit more difficult."/>
      </sharedItems>
    </cacheField>
    <cacheField name="Is there anything else that you'd like to tell us?" numFmtId="0">
      <sharedItems containsBlank="1">
        <s v="I love you guys!"/>
        <s v="Great survey!"/>
        <m/>
        <s v="No"/>
        <s v="I think you are doing an amazing job. Really like how you have redisigned the classroom. Still, I would appreciate more transparency in terms of job positioning after nanodegree."/>
        <s v="You're wonderful!"/>
        <s v="maybe more practice projects, those are great"/>
        <s v="You guys do a good job, keep it up"/>
        <s v="None"/>
        <s v="Udacity is awesome!"/>
        <s v="You're cool!"/>
        <s v="Udacity is great."/>
        <s v="No. keep being awesome!"/>
        <s v="Please continue making cutting edge AI/DL programs even if you have to make them as you go along"/>
        <s v="No, overall it's been a positive experience."/>
        <s v="thanks for your offerings!"/>
        <s v="Try to improve the projects by giving more to students"/>
        <s v="Thank you. You really deliver high quality content and I already learned a lot"/>
        <s v="Please lower the price"/>
        <s v="Try to send periodical reminders (gentle :) ) to students who have not visited the classroom in X days/weeks. Provided some motivation indicating what kind of knowledge (applications, the importance of the topic) can be gained by learning the next topic i"/>
        <s v="Nope"/>
        <s v="Expected Job interviews. Still waiting!"/>
        <s v="Verifiable certificate link like in Coursera, edx"/>
        <s v="I think overall the program has been great! I have reached out a few times in regards to the tuition reimbursement and haven't received much communication except to fill out a form so I think that the process for that reimbursement could be improved!"/>
        <s v="No."/>
        <s v="Please allow me to get the $100 discount to the AI nanodegree that I lost thank to Meghan Spray that don't know how to read a ticket...."/>
        <s v="thanks!"/>
        <s v="I was hoping to get a job through Udacity...outside India...maybe US or Canada. But that didn't happen."/>
        <s v="Great workl Udacity! I would like Udacity to indulge me more with the outside world. i know they started with Udacity blitz but this initiative is only allowing great developers to get better. Average developers like me dont get a fair chance to learn whi"/>
        <s v="Nope, you guys are just perfect! "/>
        <s v="Great job, guys!"/>
        <s v="Totally related to the AIND: I have the feeling that the topics are not successfully linked together in the program. Things like minimax, HMM, CNNs, etc. are never used together in one big project. I expected the Capstone to do something like that, link e"/>
        <s v="you are super guys. just proceed this way"/>
        <s v="Please setup more friendly environment for those nonEnglish speaker, especially 1 on 1."/>
        <s v="Not really - think Udacity is pretty great. Especially the hands on homework assignments."/>
        <s v="It was hard to contact payments and billing to get responses to payment related questions and to get receipts."/>
        <s v="I felt the unit on RNN still needs some work . For example I found it hard to understand how did LSTM solve the problem of vanishing gradient descent . Also for people outside US , ama sessions were not very useful as many times my questions on ama channe"/>
        <s v="push more new couese"/>
        <s v="Thank you for Udacity! It's great!"/>
        <s v="It would be nice to have a full-time course instructor. The instructor that I had in AI nanodegree is amazingly helpful and smart, but sometimes it took him a while to reply."/>
        <s v="go on. you do a good job. PS: I couldn't find a website of the Swag. So the survey is maybe not all right."/>
        <s v="I hope Udacity can organize Meetups in local cities to talk about new technology and network with Udacity staff and other students/graduates."/>
        <s v="You are doing great!"/>
        <s v="I love Udacity."/>
        <s v="I love Udacity!!!"/>
        <s v="Mentor should be better."/>
        <s v="I think Udacity is a great resource, keep up the good work!"/>
        <s v="Help students better understand the resources available to them -- it can be overwhelming to navigate &quot;when to ask&quot; the slack channel vs. 1:1 mentor vs. 1:1 career counselor vs. AMA vs. forum vs. etc"/>
        <s v="I am glad to learn from Udacity."/>
        <s v="You guys rock!"/>
        <s v="Adding comments section for videos in classroom makes learning more interactive"/>
        <s v="Go back to the previous pricing model please."/>
        <s v="TSM"/>
        <s v="I'd really like the Nanodegrees, thanks!"/>
        <s v="Nope. :)"/>
        <s v="Slack helped, but there were some things that I could have easily burned many hours on that were rather inconsequential.    So, strategize on possible low return on investment activities and help ensure students don't get burned on them.  This is critical"/>
        <s v="Love you guys, have a great day"/>
        <s v="None, keep up the good work!"/>
        <s v="Not at the moment"/>
        <s v="I love the brand! Keep up the amazing work and thanks for reaching out!"/>
        <s v="Udacity needs to either lower the prices or improve the offering."/>
        <s v="the classroom is sometimes very annoying, so many bugs. also slides or something in pdf format would help to look things up or learn offline. maintaining the content overview is often hard when you have to click through a classroom in order to find smthg."/>
        <s v="I wish I could afford more nanodegrees :)"/>
        <s v="Pretty good so far. There should be even more advanced courses, which are less hands on but more like an actual lecture in terms of the math level."/>
        <s v="I really enjoyed the course although it doesn't meet my expectation to make a career transition. I really admire such channel to spread the knowledge and it'd be awesome to work with you in the future."/>
        <s v="Stay relevant!&#10;Even if it means updating course content once a year.&#10;Modular videos could help with that"/>
        <s v="Again, more focus on the production part in your courses.&#10;And... what about a (very good) discount on the AI nanodegree for the ones that have already completed the deep learning foundations nanodegree? ;)"/>
        <s v="Thank you for your work! :+1:"/>
        <s v="Really love Udacity, look forward to completing my A.I. Nanodegree!"/>
        <s v="I love udacity"/>
        <s v="thank you for your service. it gave me sight of ML"/>
        <s v="Overall Udacity is incredible, keep up the great work!"/>
        <s v="Hello Sebastian! Haha"/>
        <s v="Have a great monday"/>
        <s v="Love the experience and the staff!"/>
        <s v="-"/>
        <s v="You have the best online learnung concept that I have expirienced. Maybe you should add some free courses on functional programming in Haskell, Elixir or F# or courses about some less popular but useful subjects like regular expressions, vim, cli programm"/>
        <s v="I am shy."/>
        <s v="This continues to be a great program that has inspired me to take a chance and change my career."/>
        <s v="Thank you for the hard work"/>
        <s v="Canadian postal codes have letters in them."/>
        <s v="Udacity helped me a lot, include find current job on and enrolled a master program in China. But I'm very sad find that Udacity-China only focus on sell Nanodegree but not to improve the translation quality, they put a huge effort on marketing but only ha"/>
        <s v="Give all your graduates a chance with Blitz. I have not received a single offer despite I graduated the ML Nanodegree."/>
        <s v="I love Udacity. Thanks for building the platform!"/>
        <s v="Nothing much. I am looking forward to have another nanodegree at Udacity."/>
        <s v="Na"/>
        <s v="Glad to be associated with Udacity"/>
        <s v="Udacity is great for starter to improve their background and career. I would expect to see more posibilities that Udacity can help us to get better career."/>
        <s v="In India, all the employers are not aware of the Udacity brand. Nanodegree credential should attract employers"/>
        <s v="I don`t know exactly why, but it feels like the quality of the nanodegrees get lower the further they are designed from the launch of Udacity. Best one was MLND where I learned a lot and it was hard, then DLNDF was ok, but felt like something was missing,"/>
        <s v="Thanks for building an awesome platform! :) I recommend Udacity to everyone"/>
        <s v="Certificate of completion does not unique certificate number, not easy to link on social media, such as LinkedIn. "/>
        <s v="Keep the quality level as high as you have and keep innovating.  I think for the value on investment it's a solid offering."/>
        <s v="For new programs , they seem rushed to fit the market interest, rather than creating thorough programs."/>
        <s v="You are doing a great job."/>
        <s v="I think the project quality is good, but maybe more project for some of the nanodegree. And then more reading materials design by udacity."/>
        <s v="Nothing."/>
        <s v="you are the best part of my year. Thanks for everything."/>
        <s v="For the webinars, please increase the quality of user experience in the webinars. I only like webinars from siraj raval. Indian webinars are not up to the standards."/>
        <s v="Nope!"/>
        <s v="Udacity is one of the best online mooc experience and please continue to improve it. Offline availability of the material could be another thing which students would appreciate"/>
        <s v="Thank you for developing this platform. This venue is really helpful to many that has hunger for knowledge."/>
        <s v="I am very happy with what udacity offers."/>
        <s v="Thank you for your product"/>
        <s v="Thank you for your education programs!"/>
        <s v="I love udacity! Keep it up guys!"/>
        <s v="Thank you for the 50% refund"/>
        <s v="Thank you for good learning experience."/>
        <s v="You are the best learning institution I know so far"/>
        <s v="You guys are awesome"/>
        <s v="sometimes, I find I have to search more materials to solve the question and it  consumes much time and spirit. I want to know some perfect place to get well -defined knowledge."/>
        <s v="Faster responses from the classroom mentors would make udacity even better."/>
        <s v="I'd be great if Udacity could put up some contests, perhaps sponsored by your hiring companies, to allow students to have fun with cool and important projects and to give them the opportunity to stand up. Further, as I already said above, I'd be great if "/>
        <s v="Nope, keep being awesome!"/>
        <s v="Udacity's method of teaching is the most effective for me.  Maybe Udacity's teaching methodology could be applied to teaching other subjects as well, such as art or spoken languages.  I think it's the style of teaching that actually distinguishes Udacity,"/>
        <s v="I think udacity is great"/>
        <s v="I think the AIND could have been more challenging."/>
        <s v="Thank you"/>
        <s v="Great work - I want another t-shirt :)"/>
        <s v="The completion certificates should have a registration unique number which can be added to linkedIn to demonstrate genuine certification like Amazon, Microsoft and other companies provide."/>
        <s v="Stay Udacious, yo!"/>
        <s v="NA."/>
        <s v="I’d buy any swag you have but would really love a backpack, laptop sleeve, or a jacket. "/>
        <s v="You're making an awesome good job! It love it!"/>
        <s v="I'd appreciate if Udacity could offer courses on standard certification (i.e. Java, TOGAF, PMP, PMI, ...)"/>
        <s v="you inspired me in lot of ways. Keep up the good work."/>
        <s v="Udacity program was very important for me. I was in academia for almost 15 years, and wanted to transition to industry positions. However, I didnt know how or if my skills apply to non-academic environment. Udacity's programs allowed me to wet my feet, an"/>
        <s v="The price feels a bit higher in development countryz. Im from el salvador and really hopping to get a chance in another country but the price is asacrifice that im willing to pay to make my objective true. If i could pay the same ammount but in a diferren"/>
        <s v="Everything was great (except for the annoying email)"/>
        <s v="You should have a better alumni network, which could be tapped into for employment or any other purpose as may seem fit; When you introduce new Nanodegree, ensure that there is little overlap with other existing degrees or reduce the price of the course"/>
        <s v="Udacity is particularly appealing as a 'continuing education' program and so is very useful to the work environment and career development. The work environment can be unpredictable and at times it may not be possible to complete a Nanodegree term. I'd li"/>
        <s v="The projects should be harder"/>
        <s v="You rock!"/>
        <s v="You are awesome!"/>
        <s v="Keep moving, and try to deliver more and more new things to China."/>
        <s v="Keep doing the awesome work team"/>
        <s v="&#10;"/>
        <s v="Keep up the good work"/>
        <s v="I love you guys! You guys are doing great!"/>
        <s v="Udacity has changed my life, keep doing the great work... Can I visit your office when I'm in the Valley at the end of August? :-)"/>
        <s v="The job placement program didn't seem to work for me. I am still in the market for a job and I only got one connect from Udacity which unfortunately didn't pan out because the company changed their mind about the position / role."/>
        <s v="I like Udacity a lot. I just wonder if ML ND would be renewed to the way how  the self-driven ND works.&#10;&#10;And would appreciate if the students outside of the US could get as much support as students in the US"/>
        <s v="You have a good product/company. Try to retain this while you rework/improve courses and nanodegrees."/>
        <s v="I'm going to use the money I earned by mentoring to visit you at Intersect next year (and to apply for some jobs in the area hopefully)."/>
        <s v="I would like to contract hire graduates. I am having difficultly finding people. I tried Blitz, but they are close to useless, as they do not get back to me."/>
        <s v="Thanks for giving me a great start in my career ."/>
        <s v="How about a nano degree in &quot;drones programing?&quot; I am sure it is an area that many people are interested and Udacity can leverage its brand name to get people interested. You can fashion a programe structure  that will address both beginner, intermediate, "/>
        <s v="bug in the section &quot;birthday&quot;(Is hard write the day).... Udacity is great! :)"/>
        <s v="When I was in college in China, I decided to change the Chinese education environment. Even now, courses in Chinese high school emphasize too much on repeating the textbook. Teacher don't care the mathematics and the origin behind what the textbook said. "/>
        <s v="You rock! I love what you're doing."/>
        <s v="Keep doing what you do. I am not positive it will help my career switching at my age but I am learning tons and enjoying the process. It feels good to train my brain and keep it healthy :)"/>
        <s v="I ❤️ Udacity!"/>
        <s v="Thanks for making such a great platform :)"/>
        <s v="keep up the good work - and create more relationships with some of the big tech companies so we can get some good jobs!"/>
        <s v="I've recommended Udacity to dozens of people (provided the person is ready to learn and willing to do the work - online is not for everyone) because when you remember who you are, you're the best for learning useful skills.  "/>
        <s v="Keep on going. I love the model, the classes and the subjects on the nanodegree programs. My only regret is not having enough time to do all the classes :D"/>
        <s v="It would be awesome if graduates from one Udacity program were allowed to audit some of the other paid-degrees. Like if an A.I. graduate could have access to the VR or deep learning degree. But, saying this, I understand you have to get money to make/impr"/>
        <s v="Keep adding new NDs. :D"/>
        <s v="I love the website UI"/>
        <s v="I think there are videos in the degree that are lower than your usual standard. But at least when I did the course there was no way or button saying basically: give feedback to this video right here. I think this could be nice to know which content people"/>
        <s v="I love the program in general and think it's a great way to stay sharp on new skills!"/>
        <s v="Udacity is great, keep up the good work!"/>
        <s v="You guys are awesome!!"/>
        <s v="Thank you for all the work you guys have put in.  Udacity really is doing something special.  I'm excited about the chance to purchace udacity swag"/>
        <s v="For a paid ND, lifelong access is mandatory even if I don't pass within the set duration (to help for all surprises life provides). I like the idea of an European community (like the one Anais is building up)"/>
        <s v="Honestly, I love Udacity. I truly believe it is the future of education. I only wish it had been around when I was younger!"/>
        <s v="Give access to the course material after finished, at least for some months. I wanted to review some stuff and I had no more access to it."/>
        <s v="Cool classroom after the revamp!"/>
        <s v="Love Udacity and love what U guys are doing! Keep up the good work"/>
        <s v="you are awesome &lt;3"/>
        <s v="Thumbs up! And keep being Udacious!"/>
        <s v="Thank you for such an amazing source of knowledge!"/>
        <s v="improve the quality of the certificate with unique authentication digital code, and public to LinkedIn"/>
        <s v="There should be a job portal specifically for ND graduates where they can apply for the job."/>
        <s v="Improving consistency and clarity of program progress indicayors between browsers and the App would be greatly appreciated."/>
        <s v="I really wish I had access to the course materials. Especially when working on Term 2, it would be helpful to be able to consult the material for Term 1. It's pretty frustrating to pay $800 and get absolutely nothing to fall back on a few months later whe"/>
        <s v="I love Udacity!"/>
        <s v="I love your product."/>
        <s v="Keep up your good work!"/>
        <s v="The materials are too enormus"/>
        <s v="In general I would have liked it if I got reminder that I am behind schedule for a Nanodegree. If possible, suggest a pace one should take to complete a ND."/>
        <s v="Can the courses be a little cheaper :)"/>
        <s v="Set expectations for local employment that are available for graduates."/>
        <s v="I think this is one of the best courses that I have taken. Because of the material and also the way it's presented. In the first part (foundation for AI) I think more mini exercises are needed, but in the second part, I have the impression this is very mu"/>
        <s v="This form accepts only 5 digit postal codes, which are not valid in the UK. :-)"/>
        <s v="please make more NLP course in DLFD"/>
        <s v="Please make it easier to navigate to the course materials of the nanodegrees I have already graduated from."/>
        <s v="n/a"/>
        <s v="More coding on projects could be great!"/>
        <s v="Keep up the good work !!"/>
        <s v="Keep doing what you are doing. You are the best!"/>
        <s v="Sometimes, because of work, it becomes hard to concentrate on the course work and projects thats why i loose a lot of money over the platform."/>
        <s v="There should be some more scholarships available for each course."/>
        <s v="."/>
        <s v="Does this survey info not exist with each student registered?"/>
        <s v="My main struggle with the degree was that I did not have the same bandwidth to study along the program. There months I could not even log in. It was really difficult to avoid drop out. I can't come up with any suggestion, because fixing it could bring oth"/>
        <s v="You people are doing great :)"/>
        <s v="I've enjoyed using Udacity for 2 years. ND programs are fun and help one learn lots of relevant skills, knowledge foundations or scaffolds, and open doors to future self-directed learning. Most importantly, ND programs are challenging enough to teach resi"/>
        <s v="great job!  keep trying!"/>
        <s v="great service"/>
        <s v="I think Udacity is a great alternative to traditional schooling for working professionals. I think it would be beneficial to have more partnerships where Udacity could utilize actual data from companies and this could aid in job placement based on what st"/>
        <s v="Students outside of US have reduced benefits when it comes to finding a job based upon the Nano Degree. The visibility and importance of such courses are not recognized by several  fields like Software Development, and even Research. Can you improve this "/>
        <s v="- iOS app crashes frequently.&#10;- Mentor assignment is very helpful in advancing the course."/>
        <s v="I really enjoyed udacity and I told a lot of people about it and recommended you. After some reflection though, I realized that official documentation, stackoverflow, and youtube videos (like sentdex for sklearn) helped me much better understand the subje"/>
        <s v="I hope ai, self driving, robotics programs allow scheduling at my schedule"/>
        <s v="Help students in China find a job in tech industries globally"/>
        <s v="Should work on deciding on prerequisites for the program. Sometimes, things get pretty advanced."/>
        <s v="Udacity code reviewers were sometimes inconsistent. I think there should be more consistency between reviewers."/>
        <s v="Nice work."/>
        <s v="I am a Syrian refugee who lives in Germany and struggling to complete my  study  in Computer science and since I have been moved to Germany and i was working in a restaurant full- time job and i thought myself if take a Nanodegree at Udacity it would incr"/>
        <s v="1/Build a page &quot;convince your boss&quot;&#10;2/ make a Nanodegree for kids.  "/>
        <s v="What is the career service related to AI or Carnd? I want to become an AI engineer in the future. I need more information on that."/>
        <s v="Udacity is awesome. :)"/>
        <s v="Too expensive, and there is a lot of same context in two similar course, I do not want to pay a lot money for the same context………"/>
        <s v="I'm a Forum, Class and 1:1 Mentor for the SDC and ML Nanodegrees."/>
        <s v="I think you are very focused on Silicon Valley mentality and young population - for instance, when I implemented all recommendations I got from Udacity course on my resume (could not pass my project without those changes) and shown it to a several of recr"/>
        <s v="I love Udacity and has literally changed my life, I took the deep learning and machine learning programs and absolutely loved them. Now thanks to you I have a part time job as a student mentor and that has enable me to earn enough money to afford the SDC "/>
        <s v="You guys are awesome! Thanks a lot! :D"/>
        <s v="So far I'm enjoying Udacity but for AIND I prefer that the second term does not specialize in a single field but offer a combination of all topics"/>
        <s v="You need to have a clear syllabus, this should be the center of the &quot;learning universe&quot; it should contain all that you need to be able to do the projects. In addition to this you can continue to give links for extra learning.  There should be more help wh"/>
        <s v="for self driving scar ND, maybe could let student choose which term to learn"/>
        <s v="Keep up the good work!"/>
        <s v="You are awesome :)"/>
        <s v="raise serious money and staff up. udacity works. hence make it excellent."/>
        <s v="I would like to thank you all!"/>
        <s v="Thank you Udacity, you are doing an awesome job"/>
        <s v="I really enjoyed my course doing in Udacity. I really want to thank you for improving me technically."/>
        <s v="Never stop questioning yourself. stagnation is the first step to degeneration"/>
        <s v="I love being part of the udacity community"/>
        <s v="I'd like to invest in Udacity. Offer investment opportunities to Udacity Alumni."/>
        <s v="Your are doing a great job today and I'm confident that you are getting better and better."/>
        <s v="So far, Udacity Rocks!"/>
        <s v="Love you guys"/>
        <s v="Maybe test different presenters"/>
        <s v="No thanks!"/>
        <s v="I think that some of the projects (especially Language Translation one) were too toy-like. They did not generalize to other kind of data. In addition, I am missing understanding of how to reuse trained models for predictions at a later stage, or how to tr"/>
        <s v="not yet."/>
        <s v="Great work! Keep it up :)"/>
        <s v="Awesome it would be good if we had udacity code championships"/>
        <s v="Y'all are amazing"/>
        <s v="In course Suggestions about related open platform project in which student can contribute"/>
        <s v="Free education empowers both educator and student! Personify udacity and let it feel like our educator!"/>
        <s v="i find recently the forum are more quilt than before，questions are usually answered by a handful of people，i hope you can think of new method to make the forum alive again"/>
        <s v="I love Udacity, I think you are a game changer in the education and technology world."/>
        <s v="The support by the team was excellent!"/>
        <s v="I think Machine Learning Engineering Nanodegree program should include some notion of big data and cloud computing that are required on some jobs applications."/>
        <s v="Udacity is one of the best decisions I have made so far. Thank you, guys. "/>
        <s v="Overall, I enjoyed the nanodegree experience. Here are some pros:&#10;1. The project reviewers were fast, positive, and encouraging.&#10;2. I learned unexpected things. For example, I had no previous experience with D3 and found it to be quite fun.&#10;3. The project"/>
        <s v="You are awesome. Short videos interspersed with quizzes and building project folio are great"/>
        <s v="Help us to have the experience of a business level project"/>
        <s v="I completed my Data Analyst Nanodegree in 6 months (less than a year) and since I graduated I have found it very difficult to apply for the 50% tuition return. Information is not clearly available at the end of the Nanodegree."/>
        <s v="Sorry I'm a shy boy : )"/>
        <s v="If nanodegrees could be a bit more customizable,then I think that will be helpful  for students. "/>
        <s v="I really enjoy your lectures and examples, but your assignments are trivial. Please push us much harder, an assignment should take 20+ hours, some can be done in 3. You are giving away too many answers. Second, please add PDF summary of key points like th"/>
        <s v="Udacity rocks"/>
        <s v="I really enjoyed the nanodegree and it was a great boost at work and getting offers from other employers through showcasing my skills in linkedin and my projects in GitHub. I love Udacity!"/>
        <s v="I'd really, really like you to collaborate with Georgia Tech for a deep learning class! I'm starting the OMSCS this fall, and I'd LOVE to take a class like that. I've been impressed with the deep learning content I've seen in MLND and AIND, and I'd love t"/>
        <s v="You are awesome! :)"/>
        <s v="Stay udacious!"/>
        <s v="It would be great if Udacity had more recognition in the Indian IT industry."/>
        <s v="Be flexible with the programs. For nano-degree program you have strict requirement that it needs to be finished within stipulated time or you loose the money. While that is great. Timeline makes you focus, but work demands make it hard to commit time and "/>
        <s v="I think employers in the USA recognize Udacity Nanodegree, but I am not sure about Canadian employers."/>
        <s v="I wasn't shy :)"/>
        <s v="💙 u guys"/>
        <s v="Big Big Thanks! you have changed my life for good.&#10;I was always eager to learn after graduation but could not find focused options until Udacity was started and have been an active student from its first class.&#10;This year I left my job to focus on Udacity "/>
        <s v="The price is little too high for me. Some discounts would be great."/>
        <s v="Udacity was a really great tool for gaining practical experience. I think some sections of the MLND could be updated though - the reinforcement learning section in particular was not very informative and I needed a great deal of extra resources to learn a"/>
        <s v="Everything is perfect"/>
        <s v="do anything you can to to make affordable access to Udacity courses"/>
        <s v="Love your videos and the whole concept!"/>
        <s v="Make the meetups free and encourage people to bring their friends. Maybe even sponsor meetups to encourage new people to join. Give them free classes and swag. Hire me because I love Udacity :)"/>
        <s v="Please continue improving. It is really nice to see that you hear us and to interact directly with the instructors during office hours. Maybe it will be interesting to create udacity groups in different cities."/>
        <s v="I don't like Slack. It doesn't work well for a course with so many students."/>
        <s v="Thank you Udacity!&#10;My life comletely changed after completing the Data Analyst Nanodegree.&#10;Before, I was a jobless engineering graduate but now I am a project reviewer at Udacity working from anywhere I want and earning more than many experienced engineer"/>
        <s v="You guys are awesome!"/>
        <s v="I wonder about what happened to the San Jose State University credit courses?  I thought the potential to offer undergraduate credit was a nice compliment to the OMSCS.  I think that might attract more students to Udacity."/>
        <s v="1) Cooperate actively with companies, so that HR starts to appreciate the effort spent with advanced eLearning and starts supporting it.&#10;2) Udacity nanodegree seems to be nearly unknown in HR departments in Germany. So I do not have the impression that he"/>
        <s v="It's all for now, thanks :)"/>
        <s v="I'd like to have more interaction with other students and professors. I still have the feeling that I am alone in front of my computer, watching some video, doing some project and interacting a bit with other students when I encounter a problem&#10;&#10;I'd love "/>
        <s v="The nanodegree program that I am enrolled in is extremely enjoyable, although what might be interesting is the opportunity to collaborate with other students in the program as well, as in through collaborative projects.&#10;&#10;One possible way to do this may be"/>
        <s v="Keep a good work, but try to have new courses / degrees be more polished from the go"/>
        <s v="I learned a lot - thanks!"/>
        <s v="It was frustrating to see bugs in iPython notebooks due to it using depreciated modules, going to the Github page to report the issue, and seeing that someone submitted a PR fixing the issue 6 months ago but nobody from Udacity has bothered to accept it."/>
        <s v="Studying at Udacity is fun. I appreciate it."/>
        <s v="I just want brand name for Udacity (since it deserves) to be more popular which will help me more weight to change my job."/>
        <s v="Do you have any job offer in LA? Even if is just half time? Lol"/>
        <s v="good job, keep it up"/>
        <s v="Customer Service was Lacking or not informed.  Slack Channels were awesome.  LinkedIn does not update with me showing as Alumni which would be good for Udacity since I work at BMw."/>
        <s v="I think you people are doing great. That's why I keep on enrolling for the programs whenever my time and money permits. If possible please launch Job Guarantee Program in India."/>
        <s v="Now, I don't have"/>
        <s v="Just like mentors, there are too many bad reviewers offering poor generic template-based feedbacks. They should be checked to get a good team. The extracurricular projects reviewers are a good reference of what a reviewer should be."/>
        <s v="Thoroughly enjoyed both of my courses!"/>
        <s v="I am happy with you! :)"/>
        <s v="non"/>
        <s v="if additional textbook can be provided, it will be better"/>
        <s v="You are awesome! Udacity offer best online education program so far."/>
        <s v="Raj has a great teaching style"/>
        <s v="You service is great!"/>
        <s v="Becomr better at connecting students to employers outside of US. I live in canada and would like to see more job opportunities"/>
        <s v="Thanks!  Just like to say thanks"/>
        <s v="Please reduce course fees, especially for countries like  India "/>
        <s v="I should soon come back for more courses. :D"/>
        <s v="I don't completely understand the nanodegree brand. It is confusing that you have the AI nanodegree (broad and for life area) and the React nanodegree (specific and time sensitive knowledge)."/>
        <s v="I strongly prefer the format of the MLND to the DLND. The MLND made me want to take more classes. The DLND made me never want to go back. Again the DLND has too rigid of a schedule (why wait for assignments to be released?), the project feedback is poor, "/>
        <s v="The future of work is ML and AI.  I learned a lot from my course at Udacity."/>
        <s v="Udacity is great!"/>
        <s v="Keep up the awesome work!"/>
        <s v="Why can't we comment/ask questions on the videos page"/>
        <s v="It would be nice if there were environments that can ask questions in various ways other than the contents of the course in the field of AI."/>
        <s v="Would like to remain up to date on new developments related to my Nanodegree.  For instance, if any new tools are adopted by the industry then I'd like to know about them."/>
        <s v="I'm in the first cohort in Self driving car ND and I had to wait a lot of time to work on a new project because of slow pace of accessing new lectures."/>
        <s v="Udacity possibly gives chances for whom  to learn at University for very expensive cost or change their expertise on the way of their career. However, I think at least now it's not sufficient for next chances.   "/>
        <s v="Your are changing the world, really! I'm glad that being thousands kilometres away, with a little chance for being a student of the best tech universities in the world, I can still learn world-class knowledge.&#10;And I can still focus on work I like, live in"/>
        <s v="nop"/>
        <s v="Keep up the excellent work!"/>
        <s v="Udacity is awesome"/>
        <s v="The nanodegree was a game changer for me - thank you!"/>
        <s v="I'm very happy with my Udacity experience. I started the nanodegree program to get ahead as an aspiring data scientist after an engineering PhD, and by using the skills I learned ended up founding a startup."/>
        <s v="In an advanced course, it would be amazing to homework which involves mathematical proofs. The BEST thing about Udacity is the extremely high quality feedback from graders. This is a major distinguishing feature as compared to other MOOC platforms. There "/>
        <s v="Please reduce the fee of AIND in India, 53000 for a term is too high."/>
        <s v="You guys are great!"/>
        <s v="If you are serious about online education, open source the classroom webapp so anyone could release online courses "/>
        <s v="More alumni events in Europe"/>
        <s v="I loved the tech entrepreneurship nanodegree, even though the product I chose wasn't well suited to the course. I wish there was more tech-focused business stuff out there (or, alternately, business focused tech stuff). I think there's a temptation to get"/>
        <s v="I received emaila from udacity about potential employers. It is frustrating to link on the employers openingredients positions to only find out they require PhD level or senior level expertise. If I have taken recently a udacity course I don't need to see"/>
        <s v="Lessons before project 4 in DLF could be better"/>
        <s v="I would really like to do your Deep Learning Foundations Nanodegree, but the fact that you have to do it to a particular schedule has put me off so far. If you could make it so that it was possible to do the program in your own time, I would be more likel"/>
        <s v="I'd like to use Python3 rather than Python2"/>
        <s v="Hope to lower the price of Nanodegree"/>
        <s v="What is the importance of Japan in terms of market for Udacity?"/>
        <s v="Make sure mentors are committed. I had to get a new one after the 1st one stopped responding."/>
        <s v="Greatly enjoyed 1st 4 months.   The final project was a real challenge."/>
        <s v="I will probably be doing more courses with Udacity once I have completed the ones I am currently enrolled on. The free courses are brilliant as they are like the fundamental building blocks for the more advanced courses. Its probably not an issue but id b"/>
        <s v="Would love to participate in some sort of professional (remote maybe) exchange program, where a business could try out nanodegree graduates and gauge their skill levels, and the graduates could be exposed to something outside their experience"/>
        <s v="really glad and happy to study on Udacity, i will keep effort to learn and hope Udacity is better and better."/>
        <s v="Thank you for your democratizing education and I love you!"/>
        <s v="Keep up the great work. I just completed my bachelors, and I do not call my University my alma mater, though technically it is, but when someone ask's me, I say Udacity is my alma mater, Udacity helped me gain Data Analysis skills and also provided me a p"/>
        <s v="I want to thank you guys for helping me rediscover a passion I had forgot about. The dreams I had in middle school and left behind for college are suddenly alive again."/>
        <s v="More obvious information for the free courses that the final project won't be submitted to Udacity for grading."/>
        <s v="It's a little expensive"/>
        <s v="I want the swags lol"/>
        <s v="I hope Udacity do better about career helping in  mainland China"/>
        <s v="I really like how the courses look and feel as you progress through them now. Completed Data Analyst when it was new, now enrolled in React. I feel like case-study courses with multiple projects can really be great to provide students who are not working "/>
        <s v="The Udacity store is a great idea, I was a little bummed for not getting anything from the Deep learning foundations nanodegree. The community building + advertising value makes a lot of sense.&#10;&#10;&#10;&#10;"/>
        <s v="Many projects in nanodegree programs offer templetes and supporting codes. It seems that following the steps, students could complete the projects very easy. However, learning the structure of a project and learning proprecessing codes are also important "/>
        <s v="I hope Udacity prospers."/>
        <s v="Not yet!"/>
        <s v="maybe the price of the classes is so high for the students still undergraduate"/>
        <s v="Than You"/>
        <s v="Nope. You guys are ducking awesome"/>
        <s v="thanks for these opportunities"/>
        <s v="Many Japanese are interesting in deepLearning and machine learning. If you supported Japanese, many of them are interesting in you. "/>
        <s v="I'd like to have some slides or transcripts about lectures."/>
        <s v="The learning experience of individual course is very bad, the project can't be evaluated, no certificate, no discussion in the forum.&#10;Provide different levels of material in nanodegree.&#10;Provide learning material made by the university. Sometimes the mater"/>
        <s v="You guys are awesome. Keep your curriculum as much aligned with what can get people jobs in that field as possible. From what I can tell you guys are getting better, but make sure each nano degree can get you to the next step in your education OR your car"/>
        <s v="I had a wonderful experience at Udacity ND, its support system for students is very good. And though it may not sound so it is a great compliment because I am a regular on other MOOC platforms too. "/>
        <s v="Already added a ton above, but glad to answer any additional specific questions if desired. Email above."/>
        <s v="Nothing i can think of"/>
        <s v="Keep up your good work :)"/>
        <s v="I really like the way DLND structured, intuitive &amp; practical video content, plus EXCELLENT supplement materials. I think that's good balance for online courses."/>
        <s v="Thanks a lot for the wonderful opportunity. It was awesome and life changing. Udacity is my dream company. I will definitely apply for a position at Udacity after submitting my PhD thesis."/>
        <s v="Great work!"/>
        <s v="Need a better instructor for onsite classes"/>
        <s v="You have a great team."/>
        <s v="i want more free course."/>
        <s v="Better than a college degree!"/>
        <s v="You guys provide good feedback on the projects"/>
        <s v="Would really be nice to have one on one counselling with an udacity lecturer and the career services team - even if it is a paid appointment."/>
        <s v="Its a great platform and i would love to learn more from Udacity nanodegrees"/>
        <s v="Chinese companies want to recruit Udacity students, need better support"/>
        <s v="App is suck"/>
        <s v="Udacity is very best at giving practical and job ready skills. It would be great if it also focuses on students who wants to do research but could not get into univesity or afford it.I would be very much interested if I could do  research based course in "/>
        <s v="My employer recognizes courses completed in ''real'' universities, but not Udacity. Working toward better recognition would be great."/>
        <s v="Thank you for everything. Udacity's MLND and DL foundation program helped me get a AI internship at a startup."/>
        <s v="The idea of online education, completing at one's convenience, is wonderful. I think it is good to promote your own global job portal, where employers willing to recruit Udacity graduates, posting their requirements."/>
        <s v="Thanks for democratizing education and helping us get our dream jobs"/>
        <s v="It is ok to automate student support /management  as the student base grows, but with more delicate system design so that the most valuable Udacity's experience (comparing to other MOOC providers) is not lost in scale.  Though with multiple channels: Slac"/>
        <s v="Some weekly/monthly challenges/projects designed based on real-world applications (may be inspired from some of the projects that Udacity Blitz built).&#10;&#10;Similar to Kaggle challenges or something for the already graduated students. No guidance or solutions"/>
        <s v="The time per week is longer than the course claim, over 10 hours per week for me actually.&#10;for my case, I need to do lots of extra study out of Udacity to support me to continue the study on Udacity."/>
        <s v="I faced several issues in 1 on 1 appointments. Twice, the zoom address of the mentor was not mentioned and once a mentor cancelled the appointment saying that he doesn't know anything about the topic i wanted to ask. So after 4 scheduled appointments, I h"/>
        <s v="Please keep on like this! For me as an experienced person at the age of 41 it's sometimes not easy to follow the pace, as younger students (who are still used to study) can do. But I really like your courses and it gives me the feeling I can prepare for f"/>
        <s v="No. Have to get back to work :)"/>
        <s v="Love the site and the people behind it. Keep up the good work!"/>
        <s v="You're awesome ;)"/>
        <s v="Nothing at this time."/>
        <s v="Call it simply machine learning nanodegree and remove the word engineer. Don't think it's meant only for engineers."/>
        <s v="Good job"/>
        <s v="Experience is the most important thing, reward the good tutors and encourage more advanced students to become tutors and give them good reward to keep the good work going"/>
        <s v="Please conduct more in-person meetings and events. Meeting online (via skype say) doesn't give that much impact than meeting in person does."/>
        <s v="Thanks for an amazing work you are doing! :)"/>
        <s v="Regarding AIND first term: Especially the planning project utilised a lot of pre-build code and functions. It didn't feel like I'd learn anything about how to code a planning algorithm but all I did was figuring out how to use the pre-build functions. I f"/>
        <s v="It would be great if you could create a more integrated course where someone who hasn't majored in CS could start from 0, learn all the skills needed to find employment. Maybe all this already exists at Udacity and you would only have to integrate it, may"/>
        <s v="Overall it's really good."/>
        <s v="Thanks a lot"/>
        <s v="The content creators should standardise the structure of the code. Instead of trying to unravel design, this will allow students to concentrate on learning api's and theory. "/>
        <s v="Completing Udacity courses and nanodegrees gives me a huge boost of confidence. It's important because I am self-taught (degree in chemical engineering) and constantly battle feeling like an imposter among fellow developers who have degrees in computer sc"/>
        <s v="So far, it has been a great experience. "/>
        <s v="I love Udacity. Most of the lessons in my nanodegree were very good"/>
        <s v="Not at the moment."/>
        <s v="the prices for the courses/nanodegrees are reasonable if you have income in USD. but if you exchange it with other currencies it will not be affordable. thats why most of them cannot be taken if there will not be any no-certificate mode."/>
        <s v="Some lectures seemed that they are directly being read from some screen in their front."/>
        <s v="i really like udacity's courses and delivery."/>
        <s v="There are some technical FAQ's you could answer not just using the Mentors but also by providing links to some students comments when applicable. It would save time to Mentors, help students and incentivize advanced students whose answers were included. T"/>
        <s v="There can be more further learning materials"/>
        <s v="more course offered in Chinese"/>
        <s v="I'm building a AI company with friends. good luck to me and udacity"/>
        <s v="I am grateful to Udacity for many things :-) keep up the good work guys"/>
        <s v="Nope."/>
        <s v="The nanodegree/projects don't seem to be all that useful in getting employment. The knowledge gained is nice, but that's all freely available."/>
        <s v="None."/>
        <s v="While I am currently unemployed, I start at Google this upcoming September."/>
        <s v="I find that I learn best when the projects are challenging and force me to go back to the videos and look for extra resources on the Internet. I feel like the most recent projects were easier than at the beginning."/>
        <s v="Thank you for everything. It was wonderful. I had really enjoyed nanodegree program."/>
        <s v="You make learning great again."/>
        <s v="please support your students as they try to meet deadlines"/>
        <s v="The course are too expensive，and I need't 1:1 mentor help,live help and so on, can you make it cheaper."/>
        <s v="Thank You!"/>
        <s v="Your courses are super expensive and it is not worth it. Material is not deep enough etc.."/>
        <s v="Thank you."/>
        <s v="It was awesome"/>
        <s v="Maybe more interview with specialists on the field. It is always interesting to share their experiences when they started."/>
        <s v="I don't know if this speaks for the actual level of material Udacity is disemenating or the product our University's have been producing or if anything reflects upon me, but it's hard to believe that there is Masters or PH.D students and holders strugglin"/>
        <s v="You are great."/>
        <s v="I hope that more people can get advanced jobs with Udacity's nanodegrees."/>
        <s v="Good job."/>
        <s v="Thanks - you are going to change the way kids learn tomorrow."/>
        <s v="Keep up the good work. Overall, I think Udacity is leading the online education space."/>
        <s v="Keep up with the amazing work you are doing."/>
        <s v="Keep doing what you're doing. you're doing great"/>
        <s v="keep increasing the number of courses"/>
        <s v="I just picked up a cheap bundle on stackskills. It's ok, but I'm already learning that Udacity's strength is in its active support. While Udacity is a little out of my comfortable price range, these are the points that may convince me to come back eventua"/>
        <s v="I started my nanodegree journey with a pipe dream of changing my career and working with big data. I lost alot of sleep and even put a strain on my young family in order to dedicate time to the program. There were countless times I thought about quitting "/>
      </sharedItems>
    </cacheField>
    <cacheField name="Would you be willing to share more information for a chance to be featured on our blog, and help inspire others to be in demand and learn new skills with Udacity?" numFmtId="0">
      <sharedItems containsString="0" containsBlank="1" containsNumber="1" containsInteger="1">
        <m/>
        <n v="0.0"/>
        <n v="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M1:P754" sheet="cleaned_columns"/>
  </cacheSource>
  <cacheFields>
    <cacheField name="employed[1-yes/0-no]" numFmtId="0">
      <sharedItems containsSemiMixedTypes="0" containsString="0" containsNumber="1" containsInteger="1">
        <n v="1.0"/>
        <n v="0.0"/>
      </sharedItems>
    </cacheField>
    <cacheField name="current_primary_occupation" numFmtId="164">
      <sharedItems>
        <s v="Product Management/Project Management"/>
        <s v="Educator / Instructor"/>
        <s v="Business/Strategy"/>
        <s v="Data Engineer"/>
        <s v="Machine Learning Engineer"/>
        <s v="Data Analyst"/>
        <s v="Freelancing"/>
        <s v="NULL"/>
        <s v="Co-founder (or solo founder)"/>
        <s v="Artificial Intelligence Engineer"/>
        <s v="Business Intelligence / Business Analyst"/>
        <s v="Data Scientist"/>
        <s v="Student"/>
        <s v="Sales"/>
        <s v="Software Engineer"/>
        <s v="Chief IT Architect"/>
        <s v="Other"/>
        <s v="Research"/>
        <s v="Consulting"/>
        <s v="Accounting/Finance"/>
        <s v="Software QA Engineer"/>
        <s v="Self employed"/>
        <s v="Marketing"/>
        <s v="Machine learning and computer vision engineer"/>
        <s v="Director of Software Development in nsd.ru"/>
        <s v="Customer Service"/>
        <s v="Technical support"/>
        <s v="Musician"/>
        <s v="IT Professional"/>
        <s v="Chief Scientist (Cybersecurity)"/>
        <s v="Engineer / Technician"/>
        <s v="Application Developer"/>
        <s v="Self Driving Car"/>
        <s v="Retired"/>
        <s v="Udacity Mentor"/>
        <s v="Network Engineer"/>
        <s v="engineer"/>
        <s v="Paramedic"/>
        <s v="Full-Stack Developer, Teaching Assistant, Student"/>
      </sharedItems>
    </cacheField>
    <cacheField name="Job_Level" numFmtId="164">
      <sharedItems>
        <s v="Manager"/>
        <s v="Individual Contributor"/>
        <s v="Director"/>
        <s v="entry level"/>
        <s v="Not Applicable"/>
        <s v="NULL"/>
        <s v="President"/>
        <s v="C-Level"/>
        <s v="freelancer"/>
        <s v="Working Student"/>
        <s v="Senior"/>
        <s v="Engineer"/>
        <s v="Technologist"/>
        <s v="Intern"/>
        <s v="Vice President"/>
        <s v="Senior engineer"/>
        <s v="Professor"/>
        <s v="Consultant - SMA"/>
        <s v="Principle"/>
        <s v="Research Assistant"/>
        <s v="Team Leader"/>
        <s v="Junior"/>
        <s v="Software Engineer"/>
        <s v="Data Scientist/Manager"/>
        <s v="Assistant Professor"/>
        <s v="semi senior"/>
        <s v="Business Owner"/>
        <s v="Associate"/>
        <s v="Senior programmer"/>
        <s v="Co-owner, bassist"/>
        <s v="PostDoc"/>
        <s v="PhD/Graduate-student"/>
        <s v="Mid Level"/>
        <s v="Founder"/>
        <s v="Student Mentor SDC Program"/>
        <s v="Senior Software Engineer"/>
        <s v="Tax Officer"/>
        <s v="Medium level"/>
        <s v="Principal SW Scientist/Exec Director"/>
        <s v="Administrator/Developer"/>
        <s v="Code Review and Student Mentor"/>
        <s v="Contractor"/>
        <s v="Senior economist"/>
        <s v="Senior developer"/>
        <s v="Full time associate"/>
        <s v="Associate Professor"/>
        <s v="Product Team Leader"/>
        <s v="Phd fellow"/>
        <s v="Senior Consultant"/>
        <s v="Advance"/>
      </sharedItems>
    </cacheField>
    <cacheField name="industry_you_work_in" numFmtId="164">
      <sharedItems>
        <s v="Education"/>
        <s v="Business Support &amp; Logistics"/>
        <s v="Technology &amp; Internet"/>
        <s v="Entertainment &amp; Leisure"/>
        <s v="Retail &amp; Consumer Durables"/>
        <s v="NULL"/>
        <s v="Manufacturing"/>
        <s v="Healthcare and Pharmaceuticals"/>
        <s v="Insurance"/>
        <s v="Advertising &amp; Marketing"/>
        <s v="Data"/>
        <s v="Public Sector Consulting"/>
        <s v="Automotive"/>
        <s v="Consulting (Design studio)"/>
        <s v="Semiconductor"/>
        <s v="Utilities, Energy and Extraction"/>
        <s v="Real Estate"/>
        <s v="Transportation &amp; Delivery"/>
        <s v="Engineering Consultancy"/>
        <s v="Telecommunications"/>
        <s v="Construction, Machinery, and Homes"/>
        <s v="Government"/>
        <s v="Consumer products"/>
        <s v="Nonprofit"/>
        <s v="Neuroscience"/>
        <s v="Travel"/>
        <s v="Electronics"/>
        <s v="Banking and Finance"/>
        <s v="Airlines &amp; Aerospace (including Defense)"/>
        <s v="Micro finance"/>
        <s v="Financial Services"/>
        <s v="Market Research"/>
        <s v="Gambling"/>
        <s v="All of the above"/>
        <s v="Finance"/>
        <s v="Biometrics for Development"/>
        <s v="Consumer finance &amp; Internet"/>
        <s v="Defense"/>
        <s v="Banks"/>
        <s v="Agriculture"/>
        <s v="Banking and Fintech"/>
        <s v="Mining"/>
        <s v="Food &amp; Beverages"/>
        <s v="Citizen Science/Astrophysics"/>
        <s v="E-Learning"/>
        <s v="Wealth Management"/>
        <s v="Financial"/>
        <s v="ERP"/>
        <s v="Industrial Automation"/>
        <s v="Outsourcing"/>
        <s v="HR Consulting"/>
        <s v="Banking"/>
        <s v="Software security"/>
        <s v="finance and payment"/>
        <s v="Academia"/>
        <s v="Building Automation"/>
        <s v="Finance, Social trading"/>
        <s v="International Organization"/>
        <s v="Big Data Services"/>
        <s v="Recruitment, Education, IT"/>
        <s v="Security service"/>
        <s v="Investments"/>
        <s v="Many of above depending on the project"/>
        <s v="Financial Industry"/>
        <s v="Investment Banking"/>
        <s v="Surveillance"/>
        <s v="Tourism"/>
        <s v="Biology"/>
        <s v="Video Games"/>
        <s v="Applied Research / Semiconductor"/>
        <s v="Media &amp; Technology"/>
        <s v="covers multiple areas"/>
        <s v="Medical"/>
        <s v="Security"/>
        <s v="Service industry"/>
        <s v="Paramedic"/>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Charts_data_calculation" cacheId="0" dataCaption="" compact="0" compactData="0">
  <location ref="AA2:AC12" firstHeaderRow="0" firstDataRow="1" firstDataCol="1"/>
  <pivotFields>
    <pivotField name="buy_udacity_swag&#10;" dataField="1" compact="0" outline="0" multipleItemSelectionAllowed="1" showAll="0">
      <items>
        <item x="0"/>
        <item x="1"/>
        <item t="default"/>
      </items>
    </pivotField>
    <pivotField name="which_udacity_swag&#10;" axis="axisRow" compact="0" outline="0" multipleItemSelectionAllowed="1" showAll="0" sortType="ascending">
      <items>
        <item x="22"/>
        <item x="3"/>
        <item x="8"/>
        <item x="21"/>
        <item x="10"/>
        <item x="4"/>
        <item x="0"/>
        <item x="17"/>
        <item x="2"/>
        <item x="18"/>
        <item x="20"/>
        <item x="13"/>
        <item x="7"/>
        <item x="16"/>
        <item x="15"/>
        <item x="19"/>
        <item x="14"/>
        <item x="5"/>
        <item x="6"/>
        <item x="1"/>
        <item x="11"/>
        <item x="9"/>
        <item x="12"/>
        <item t="default"/>
      </items>
    </pivotField>
    <pivotField name="slogan_tagline&#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employed[1-yes/0-no]" compact="0" outline="0" multipleItemSelectionAllowed="1" showAll="0">
      <items>
        <item x="0"/>
        <item x="1"/>
        <item t="default"/>
      </items>
    </pivotField>
    <pivotField name="current_primary_occupat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Job_Level" axis="axisCol" compact="0" numFmtId="164" outline="0" multipleItemSelectionAllowed="1" showAll="0" sortType="ascending">
      <items>
        <item h="1" x="39"/>
        <item h="1" x="49"/>
        <item h="1" x="24"/>
        <item h="1" x="27"/>
        <item h="1" x="45"/>
        <item h="1" x="26"/>
        <item h="1" x="7"/>
        <item h="1" x="29"/>
        <item h="1" x="40"/>
        <item h="1" x="17"/>
        <item h="1" x="41"/>
        <item h="1" x="23"/>
        <item h="1" x="2"/>
        <item h="1" x="11"/>
        <item h="1" x="3"/>
        <item h="1" x="33"/>
        <item h="1" x="8"/>
        <item h="1" x="44"/>
        <item h="1" x="1"/>
        <item h="1" x="13"/>
        <item h="1" x="21"/>
        <item x="0"/>
        <item h="1" x="37"/>
        <item h="1" x="32"/>
        <item h="1" x="4"/>
        <item h="1" x="5"/>
        <item h="1" x="47"/>
        <item h="1" x="31"/>
        <item h="1" x="30"/>
        <item h="1" x="6"/>
        <item h="1" x="38"/>
        <item h="1" x="18"/>
        <item h="1" x="46"/>
        <item h="1" x="16"/>
        <item h="1" x="19"/>
        <item h="1" x="25"/>
        <item h="1" x="10"/>
        <item h="1" x="48"/>
        <item h="1" x="43"/>
        <item h="1" x="42"/>
        <item h="1" x="15"/>
        <item h="1" x="28"/>
        <item h="1" x="35"/>
        <item h="1" x="22"/>
        <item h="1" x="34"/>
        <item h="1" x="36"/>
        <item h="1" x="20"/>
        <item h="1" x="12"/>
        <item h="1" x="14"/>
        <item h="1" x="9"/>
        <item t="default"/>
      </items>
    </pivotField>
  </pivotFields>
  <rowFields>
    <field x="1"/>
  </rowFields>
  <colFields>
    <field x="5"/>
  </colFields>
  <dataFields>
    <dataField name="SUM of buy_udacity_swag&#10;" fld="0"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Q4_how_many_managers_filtered _" cacheId="0" dataCaption="" compact="0" compactData="0">
  <location ref="A1:C11" firstHeaderRow="0" firstDataRow="1" firstDataCol="1"/>
  <pivotFields>
    <pivotField name="buy_udacity_swag&#10;" dataField="1" compact="0" outline="0" multipleItemSelectionAllowed="1" showAll="0">
      <items>
        <item x="0"/>
        <item x="1"/>
        <item t="default"/>
      </items>
    </pivotField>
    <pivotField name="which_udacity_swag&#10;" axis="axisRow" compact="0" outline="0" multipleItemSelectionAllowed="1" showAll="0" sortType="ascending">
      <items>
        <item x="22"/>
        <item x="3"/>
        <item x="8"/>
        <item x="21"/>
        <item x="10"/>
        <item x="4"/>
        <item x="0"/>
        <item x="17"/>
        <item x="2"/>
        <item x="18"/>
        <item x="20"/>
        <item x="13"/>
        <item x="7"/>
        <item x="16"/>
        <item x="15"/>
        <item x="19"/>
        <item x="14"/>
        <item x="5"/>
        <item x="6"/>
        <item x="1"/>
        <item x="11"/>
        <item x="9"/>
        <item x="12"/>
        <item t="default"/>
      </items>
    </pivotField>
    <pivotField name="slogan_tagline&#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employed[1-yes/0-no]" compact="0" outline="0" multipleItemSelectionAllowed="1" showAll="0">
      <items>
        <item x="0"/>
        <item x="1"/>
        <item t="default"/>
      </items>
    </pivotField>
    <pivotField name="current_primary_occupat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Job_Level" axis="axisCol" compact="0" numFmtId="164" outline="0" multipleItemSelectionAllowed="1" showAll="0" sortType="ascending">
      <items>
        <item h="1" x="39"/>
        <item h="1" x="49"/>
        <item h="1" x="24"/>
        <item h="1" x="27"/>
        <item h="1" x="45"/>
        <item h="1" x="26"/>
        <item h="1" x="7"/>
        <item h="1" x="29"/>
        <item h="1" x="40"/>
        <item h="1" x="17"/>
        <item h="1" x="41"/>
        <item h="1" x="23"/>
        <item h="1" x="2"/>
        <item h="1" x="11"/>
        <item h="1" x="3"/>
        <item h="1" x="33"/>
        <item h="1" x="8"/>
        <item h="1" x="44"/>
        <item h="1" x="1"/>
        <item h="1" x="13"/>
        <item h="1" x="21"/>
        <item x="0"/>
        <item h="1" x="37"/>
        <item h="1" x="32"/>
        <item h="1" x="4"/>
        <item h="1" x="5"/>
        <item h="1" x="47"/>
        <item h="1" x="31"/>
        <item h="1" x="30"/>
        <item h="1" x="6"/>
        <item h="1" x="38"/>
        <item h="1" x="18"/>
        <item h="1" x="46"/>
        <item h="1" x="16"/>
        <item h="1" x="19"/>
        <item h="1" x="25"/>
        <item h="1" x="10"/>
        <item h="1" x="48"/>
        <item h="1" x="43"/>
        <item h="1" x="42"/>
        <item h="1" x="15"/>
        <item h="1" x="28"/>
        <item h="1" x="35"/>
        <item h="1" x="22"/>
        <item h="1" x="34"/>
        <item h="1" x="36"/>
        <item h="1" x="20"/>
        <item h="1" x="12"/>
        <item h="1" x="14"/>
        <item h="1" x="9"/>
        <item t="default"/>
      </items>
    </pivotField>
  </pivotFields>
  <rowFields>
    <field x="1"/>
  </rowFields>
  <colFields>
    <field x="5"/>
  </colFields>
  <dataFields>
    <dataField name="SUM of buy_udacity_swag&#10;" fld="0"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Q4_how_many_managers" cacheId="1" dataCaption="" compact="0" compactData="0">
  <location ref="A1:C11" firstHeaderRow="0" firstDataRow="1" firstDataCol="1"/>
  <pivotFields>
    <pivotField name="Inde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t="default"/>
      </items>
    </pivotField>
    <pivotField name="Why_udacity_SQ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DOB&#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avg_hrs_sleep_per_night&#10;" compact="0" outline="0" multipleItemSelectionAllowed="1" showAll="0">
      <items>
        <item x="0"/>
        <item x="1"/>
        <item x="2"/>
        <item x="3"/>
        <item x="4"/>
        <item x="5"/>
        <item x="6"/>
        <item x="7"/>
        <item x="8"/>
        <item x="9"/>
        <item x="10"/>
        <item x="11"/>
        <item x="12"/>
        <item t="default"/>
      </items>
    </pivotField>
    <pivotField name="avg_daily_commute(minutes)&#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avg_hrs_sitting_per_day&#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avg_books_read_listen_per_yea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ity_state_country&#10;" compact="0" outline="0" multipleItemSelectionAllowed="1" showAll="0">
      <items>
        <item x="0"/>
        <item x="1"/>
        <item x="2"/>
        <item x="3"/>
        <item x="4"/>
        <item x="5"/>
        <item x="6"/>
        <item x="7"/>
        <item x="8"/>
        <item x="9"/>
        <item x="10"/>
        <item x="11"/>
        <item t="default"/>
      </items>
    </pivotField>
    <pivotField name="buy_udacity_swag&#10;" dataField="1" compact="0" outline="0" multipleItemSelectionAllowed="1" showAll="0">
      <items>
        <item x="0"/>
        <item x="1"/>
        <item t="default"/>
      </items>
    </pivotField>
    <pivotField name="which_udacity_swag&#10;" axis="axisRow" compact="0" outline="0" multipleItemSelectionAllowed="1" showAll="0" sortType="ascending">
      <items>
        <item x="22"/>
        <item x="3"/>
        <item x="8"/>
        <item x="21"/>
        <item x="10"/>
        <item x="4"/>
        <item x="0"/>
        <item x="17"/>
        <item x="2"/>
        <item x="18"/>
        <item x="20"/>
        <item x="13"/>
        <item x="7"/>
        <item x="16"/>
        <item x="15"/>
        <item x="19"/>
        <item x="14"/>
        <item x="5"/>
        <item x="6"/>
        <item x="1"/>
        <item x="11"/>
        <item x="9"/>
        <item x="12"/>
        <item t="default"/>
      </items>
    </pivotField>
    <pivotField name="slogan_tagline&#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employed[1-yes/0-no]" compact="0" outline="0" multipleItemSelectionAllowed="1" showAll="0">
      <items>
        <item x="0"/>
        <item x="1"/>
        <item t="default"/>
      </items>
    </pivotField>
    <pivotField name="current_primary_occupat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Job_Level" axis="axisCol" compact="0" numFmtId="164" outline="0" multipleItemSelectionAllowed="1" showAll="0" sortType="ascending">
      <items>
        <item h="1" x="39"/>
        <item h="1" x="49"/>
        <item h="1" x="24"/>
        <item h="1" x="27"/>
        <item h="1" x="45"/>
        <item h="1" x="26"/>
        <item h="1" x="7"/>
        <item h="1" x="29"/>
        <item h="1" x="40"/>
        <item h="1" x="17"/>
        <item h="1" x="41"/>
        <item h="1" x="23"/>
        <item h="1" x="2"/>
        <item h="1" x="11"/>
        <item h="1" x="3"/>
        <item h="1" x="33"/>
        <item h="1" x="8"/>
        <item h="1" x="44"/>
        <item h="1" x="1"/>
        <item h="1" x="13"/>
        <item h="1" x="21"/>
        <item x="0"/>
        <item h="1" x="37"/>
        <item h="1" x="32"/>
        <item h="1" x="4"/>
        <item h="1" x="5"/>
        <item h="1" x="47"/>
        <item h="1" x="31"/>
        <item h="1" x="30"/>
        <item h="1" x="6"/>
        <item h="1" x="38"/>
        <item h="1" x="18"/>
        <item h="1" x="46"/>
        <item h="1" x="16"/>
        <item h="1" x="19"/>
        <item h="1" x="25"/>
        <item h="1" x="10"/>
        <item h="1" x="48"/>
        <item h="1" x="43"/>
        <item h="1" x="42"/>
        <item h="1" x="15"/>
        <item h="1" x="28"/>
        <item h="1" x="35"/>
        <item h="1" x="22"/>
        <item h="1" x="34"/>
        <item h="1" x="36"/>
        <item h="1" x="20"/>
        <item h="1" x="12"/>
        <item h="1" x="14"/>
        <item h="1" x="9"/>
        <item t="default"/>
      </items>
    </pivotField>
    <pivotField name="industry_you_work_i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t="default"/>
      </items>
    </pivotField>
    <pivotField name="Intro to Programming" compact="0" outline="0" multipleItemSelectionAllowed="1" showAll="0">
      <items>
        <item x="0"/>
        <item x="1"/>
        <item t="default"/>
      </items>
    </pivotField>
    <pivotField name="Business Analyst" compact="0" outline="0" multipleItemSelectionAllowed="1" showAll="0">
      <items>
        <item x="0"/>
        <item x="1"/>
        <item t="default"/>
      </items>
    </pivotField>
    <pivotField name="Data Analyst" compact="0" outline="0" multipleItemSelectionAllowed="1" showAll="0">
      <items>
        <item x="0"/>
        <item x="1"/>
        <item t="default"/>
      </items>
    </pivotField>
    <pivotField name="Machine Learning Engineer" compact="0" outline="0" multipleItemSelectionAllowed="1" showAll="0">
      <items>
        <item x="0"/>
        <item x="1"/>
        <item t="default"/>
      </items>
    </pivotField>
    <pivotField name="Artificial Intelligence" compact="0" outline="0" multipleItemSelectionAllowed="1" showAll="0">
      <items>
        <item x="0"/>
        <item x="1"/>
        <item t="default"/>
      </items>
    </pivotField>
    <pivotField name="Deep Learning Foundations" compact="0" outline="0" multipleItemSelectionAllowed="1" showAll="0">
      <items>
        <item x="0"/>
        <item x="1"/>
        <item t="default"/>
      </items>
    </pivotField>
    <pivotField name="Self-Driving Car Engineer" compact="0" outline="0" multipleItemSelectionAllowed="1" showAll="0">
      <items>
        <item x="0"/>
        <item x="1"/>
        <item t="default"/>
      </items>
    </pivotField>
    <pivotField name="Robotics" compact="0" outline="0" multipleItemSelectionAllowed="1" showAll="0">
      <items>
        <item x="0"/>
        <item x="1"/>
        <item t="default"/>
      </items>
    </pivotField>
    <pivotField name="None" compact="0" outline="0" multipleItemSelectionAllowed="1" showAll="0">
      <items>
        <item x="0"/>
        <item x="1"/>
        <item t="default"/>
      </items>
    </pivotField>
    <pivotField name="Other.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s>
  <rowFields>
    <field x="10"/>
  </rowFields>
  <colFields>
    <field x="14"/>
  </colFields>
  <dataFields>
    <dataField name="SUM of buy_udacity_swag&#10;" fld="9"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Pivot Table 2" cacheId="2" dataCaption="" compact="0" compactData="0">
  <location ref="A3:D46" firstHeaderRow="0" firstDataRow="1" firstDataCol="1" rowPageCount="1" colPageCount="1"/>
  <pivotFields>
    <pivotField name="employed[1-yes/0-no]" axis="axisCol" compact="0" outline="0" multipleItemSelectionAllowed="1" showAll="0" sortType="ascending">
      <items>
        <item x="1"/>
        <item x="0"/>
        <item t="default"/>
      </items>
    </pivotField>
    <pivotField name="current_primary_occupat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Job_Level" axis="axisRow" dataField="1" compact="0" numFmtId="164" outline="0" multipleItemSelectionAllowed="1" showAll="0" sortType="ascending">
      <items>
        <item x="39"/>
        <item x="49"/>
        <item x="24"/>
        <item x="27"/>
        <item x="45"/>
        <item x="26"/>
        <item x="7"/>
        <item x="29"/>
        <item x="40"/>
        <item x="17"/>
        <item x="41"/>
        <item x="23"/>
        <item x="2"/>
        <item x="11"/>
        <item x="3"/>
        <item x="33"/>
        <item x="8"/>
        <item x="44"/>
        <item x="1"/>
        <item x="13"/>
        <item x="21"/>
        <item x="0"/>
        <item x="37"/>
        <item x="32"/>
        <item x="4"/>
        <item x="5"/>
        <item x="47"/>
        <item x="31"/>
        <item x="30"/>
        <item x="6"/>
        <item x="38"/>
        <item x="18"/>
        <item x="46"/>
        <item x="16"/>
        <item x="19"/>
        <item x="25"/>
        <item x="10"/>
        <item x="48"/>
        <item x="43"/>
        <item x="42"/>
        <item x="15"/>
        <item x="28"/>
        <item x="35"/>
        <item x="22"/>
        <item x="34"/>
        <item x="36"/>
        <item x="20"/>
        <item x="12"/>
        <item x="14"/>
        <item x="9"/>
        <item t="default"/>
      </items>
    </pivotField>
    <pivotField name="industry_you_work_in" axis="axisPage" compact="0" numFmtId="164" outline="0" multipleItemSelectionAllowed="1" showAll="0">
      <items>
        <item x="0"/>
        <item x="1"/>
        <item h="1" x="2"/>
        <item x="3"/>
        <item x="4"/>
        <item x="5"/>
        <item x="6"/>
        <item x="7"/>
        <item x="8"/>
        <item x="9"/>
        <item h="1" x="10"/>
        <item x="11"/>
        <item x="12"/>
        <item x="13"/>
        <item x="14"/>
        <item x="15"/>
        <item x="16"/>
        <item x="17"/>
        <item h="1"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h="1" x="52"/>
        <item x="53"/>
        <item x="54"/>
        <item x="55"/>
        <item x="56"/>
        <item x="57"/>
        <item h="1" x="58"/>
        <item x="59"/>
        <item x="60"/>
        <item x="61"/>
        <item x="62"/>
        <item x="63"/>
        <item x="64"/>
        <item x="65"/>
        <item x="66"/>
        <item x="67"/>
        <item x="68"/>
        <item x="69"/>
        <item x="70"/>
        <item x="71"/>
        <item x="72"/>
        <item x="73"/>
        <item x="74"/>
        <item x="75"/>
        <item t="default"/>
      </items>
    </pivotField>
  </pivotFields>
  <rowFields>
    <field x="2"/>
  </rowFields>
  <colFields>
    <field x="0"/>
  </colFields>
  <pageFields>
    <pageField fld="3"/>
  </pageFields>
  <dataFields>
    <dataField name="COUNTA of Job_Level" fld="2"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ref="A1:F96" displayName="Table_1" id="1">
  <tableColumns count="6">
    <tableColumn name="buy_udacity_swag_x000a_" id="1"/>
    <tableColumn name="which_udacity_swag_x000a_" id="2"/>
    <tableColumn name="slogan_tagline_x000a_" id="3"/>
    <tableColumn name="employed[1-yes/0-no]" id="4"/>
    <tableColumn name="current_primary_occupation" id="5"/>
    <tableColumn name="Job_Level" id="6"/>
  </tableColumns>
  <tableStyleInfo name="Detail1-Manager-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9" Type="http://schemas.openxmlformats.org/officeDocument/2006/relationships/drawing" Target="../drawings/drawing1.xm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46" width="35.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2"/>
      <c r="AT1" s="2"/>
    </row>
    <row r="2">
      <c r="A2" s="3">
        <v>0.0</v>
      </c>
      <c r="B2" s="4" t="s">
        <v>44</v>
      </c>
      <c r="C2" s="5">
        <v>31490.0</v>
      </c>
      <c r="D2" s="6">
        <v>32.57260273972603</v>
      </c>
      <c r="E2" s="4" t="s">
        <v>44</v>
      </c>
      <c r="F2" s="4" t="s">
        <v>44</v>
      </c>
      <c r="G2" s="4" t="s">
        <v>44</v>
      </c>
      <c r="H2" s="3" t="s">
        <v>44</v>
      </c>
      <c r="I2" s="3" t="s">
        <v>45</v>
      </c>
      <c r="J2" s="3">
        <v>1.0</v>
      </c>
      <c r="K2" s="3" t="s">
        <v>46</v>
      </c>
      <c r="L2" s="3" t="s">
        <v>47</v>
      </c>
      <c r="M2" s="3">
        <v>1.0</v>
      </c>
      <c r="N2" s="5" t="s">
        <v>48</v>
      </c>
      <c r="O2" s="5" t="s">
        <v>49</v>
      </c>
      <c r="P2" s="5" t="s">
        <v>50</v>
      </c>
      <c r="Q2" s="4"/>
      <c r="R2" s="3" t="s">
        <v>51</v>
      </c>
      <c r="S2" s="3" t="s">
        <v>52</v>
      </c>
      <c r="T2" s="4"/>
      <c r="U2" s="3" t="s">
        <v>20</v>
      </c>
      <c r="V2" s="4"/>
      <c r="W2" s="4"/>
      <c r="X2" s="4"/>
      <c r="Y2" s="4"/>
      <c r="Z2" s="4"/>
      <c r="AA2" s="4"/>
      <c r="AB2" s="4"/>
      <c r="AC2" s="4"/>
      <c r="AD2" s="3" t="s">
        <v>53</v>
      </c>
      <c r="AE2" s="4"/>
      <c r="AF2" s="3" t="s">
        <v>54</v>
      </c>
      <c r="AG2" s="4"/>
      <c r="AH2" s="3" t="s">
        <v>55</v>
      </c>
      <c r="AI2" s="4"/>
      <c r="AJ2" s="4"/>
      <c r="AK2" s="3" t="s">
        <v>56</v>
      </c>
      <c r="AL2" s="3" t="s">
        <v>57</v>
      </c>
      <c r="AM2" s="4"/>
      <c r="AN2" s="3">
        <v>10.0</v>
      </c>
      <c r="AO2" s="3" t="s">
        <v>58</v>
      </c>
      <c r="AP2" s="4"/>
      <c r="AQ2" s="3" t="s">
        <v>59</v>
      </c>
      <c r="AR2" s="4"/>
      <c r="AS2" s="4"/>
      <c r="AT2" s="4"/>
    </row>
    <row r="3">
      <c r="A3" s="3">
        <v>1.0</v>
      </c>
      <c r="B3" s="4" t="s">
        <v>44</v>
      </c>
      <c r="C3" s="5">
        <v>29466.0</v>
      </c>
      <c r="D3" s="6">
        <v>38.11780821917808</v>
      </c>
      <c r="E3" s="4" t="s">
        <v>44</v>
      </c>
      <c r="F3" s="4" t="s">
        <v>44</v>
      </c>
      <c r="G3" s="4" t="s">
        <v>44</v>
      </c>
      <c r="H3" s="3" t="s">
        <v>44</v>
      </c>
      <c r="I3" s="3" t="s">
        <v>60</v>
      </c>
      <c r="J3" s="3">
        <v>1.0</v>
      </c>
      <c r="K3" s="3" t="s">
        <v>61</v>
      </c>
      <c r="L3" s="3" t="s">
        <v>62</v>
      </c>
      <c r="M3" s="3">
        <v>1.0</v>
      </c>
      <c r="N3" s="5" t="s">
        <v>63</v>
      </c>
      <c r="O3" s="5" t="s">
        <v>49</v>
      </c>
      <c r="P3" s="5" t="s">
        <v>50</v>
      </c>
      <c r="Q3" s="4"/>
      <c r="R3" s="3" t="s">
        <v>64</v>
      </c>
      <c r="S3" s="3" t="s">
        <v>65</v>
      </c>
      <c r="T3" s="4"/>
      <c r="U3" s="4"/>
      <c r="V3" s="4"/>
      <c r="W3" s="3" t="s">
        <v>22</v>
      </c>
      <c r="X3" s="3" t="s">
        <v>23</v>
      </c>
      <c r="Y3" s="4"/>
      <c r="Z3" s="4"/>
      <c r="AA3" s="4"/>
      <c r="AB3" s="4"/>
      <c r="AC3" s="4"/>
      <c r="AD3" s="3" t="s">
        <v>66</v>
      </c>
      <c r="AE3" s="4"/>
      <c r="AF3" s="3" t="s">
        <v>54</v>
      </c>
      <c r="AG3" s="4"/>
      <c r="AH3" s="3" t="s">
        <v>54</v>
      </c>
      <c r="AI3" s="4"/>
      <c r="AJ3" s="4"/>
      <c r="AK3" s="3" t="s">
        <v>67</v>
      </c>
      <c r="AL3" s="3" t="s">
        <v>68</v>
      </c>
      <c r="AM3" s="4"/>
      <c r="AN3" s="3">
        <v>10.0</v>
      </c>
      <c r="AO3" s="3" t="s">
        <v>69</v>
      </c>
      <c r="AP3" s="4"/>
      <c r="AQ3" s="3" t="s">
        <v>70</v>
      </c>
      <c r="AR3" s="4"/>
      <c r="AS3" s="4"/>
      <c r="AT3" s="4"/>
    </row>
    <row r="4">
      <c r="A4" s="3">
        <v>2.0</v>
      </c>
      <c r="B4" s="4" t="s">
        <v>71</v>
      </c>
      <c r="C4" s="5">
        <v>32196.0</v>
      </c>
      <c r="D4" s="6">
        <v>30.638356164383563</v>
      </c>
      <c r="E4" s="7">
        <v>7.0</v>
      </c>
      <c r="F4" s="7">
        <v>45.0</v>
      </c>
      <c r="G4" s="7">
        <v>8.0</v>
      </c>
      <c r="H4" s="3">
        <v>2.0</v>
      </c>
      <c r="I4" s="3" t="s">
        <v>72</v>
      </c>
      <c r="J4" s="3">
        <v>0.0</v>
      </c>
      <c r="K4" s="3" t="s">
        <v>73</v>
      </c>
      <c r="L4" s="3" t="s">
        <v>62</v>
      </c>
      <c r="M4" s="3">
        <v>1.0</v>
      </c>
      <c r="N4" s="5" t="s">
        <v>74</v>
      </c>
      <c r="O4" s="5" t="s">
        <v>75</v>
      </c>
      <c r="P4" s="5" t="s">
        <v>76</v>
      </c>
      <c r="Q4" s="3">
        <v>3.0</v>
      </c>
      <c r="R4" s="3" t="s">
        <v>77</v>
      </c>
      <c r="S4" s="3" t="s">
        <v>78</v>
      </c>
      <c r="T4" s="4"/>
      <c r="U4" s="4"/>
      <c r="V4" s="3" t="s">
        <v>21</v>
      </c>
      <c r="W4" s="4"/>
      <c r="X4" s="4"/>
      <c r="Y4" s="4"/>
      <c r="Z4" s="4"/>
      <c r="AA4" s="4"/>
      <c r="AB4" s="4"/>
      <c r="AC4" s="4"/>
      <c r="AD4" s="3" t="s">
        <v>79</v>
      </c>
      <c r="AE4" s="4"/>
      <c r="AF4" s="4"/>
      <c r="AG4" s="3">
        <v>20.0</v>
      </c>
      <c r="AH4" s="4"/>
      <c r="AI4" s="3">
        <v>15.0</v>
      </c>
      <c r="AJ4" s="3">
        <v>15.0</v>
      </c>
      <c r="AK4" s="3" t="s">
        <v>80</v>
      </c>
      <c r="AL4" s="3" t="s">
        <v>68</v>
      </c>
      <c r="AM4" s="4"/>
      <c r="AN4" s="3">
        <v>8.0</v>
      </c>
      <c r="AO4" s="3" t="s">
        <v>81</v>
      </c>
      <c r="AP4" s="3" t="s">
        <v>82</v>
      </c>
      <c r="AQ4" s="4"/>
      <c r="AR4" s="4"/>
      <c r="AS4" s="4"/>
      <c r="AT4" s="4"/>
    </row>
    <row r="5">
      <c r="A5" s="3">
        <v>3.0</v>
      </c>
      <c r="B5" s="4" t="s">
        <v>83</v>
      </c>
      <c r="C5" s="5">
        <v>29812.0</v>
      </c>
      <c r="D5" s="6">
        <v>37.16986301369863</v>
      </c>
      <c r="E5" s="7">
        <v>7.0</v>
      </c>
      <c r="F5" s="7">
        <v>30.0</v>
      </c>
      <c r="G5" s="7">
        <v>5.0</v>
      </c>
      <c r="H5" s="3">
        <v>10.0</v>
      </c>
      <c r="I5" s="3" t="s">
        <v>84</v>
      </c>
      <c r="J5" s="3">
        <v>1.0</v>
      </c>
      <c r="K5" s="3" t="s">
        <v>61</v>
      </c>
      <c r="L5" s="3" t="s">
        <v>62</v>
      </c>
      <c r="M5" s="3">
        <v>1.0</v>
      </c>
      <c r="N5" s="5" t="s">
        <v>85</v>
      </c>
      <c r="O5" s="5" t="s">
        <v>86</v>
      </c>
      <c r="P5" s="5" t="s">
        <v>87</v>
      </c>
      <c r="Q5" s="3">
        <v>10.0</v>
      </c>
      <c r="R5" s="3" t="s">
        <v>88</v>
      </c>
      <c r="S5" s="3" t="s">
        <v>65</v>
      </c>
      <c r="T5" s="4"/>
      <c r="U5" s="4"/>
      <c r="V5" s="3" t="s">
        <v>21</v>
      </c>
      <c r="W5" s="3" t="s">
        <v>22</v>
      </c>
      <c r="X5" s="4"/>
      <c r="Y5" s="4"/>
      <c r="Z5" s="4"/>
      <c r="AA5" s="4"/>
      <c r="AB5" s="4"/>
      <c r="AC5" s="4"/>
      <c r="AD5" s="3" t="s">
        <v>53</v>
      </c>
      <c r="AE5" s="4"/>
      <c r="AF5" s="3">
        <v>5.0</v>
      </c>
      <c r="AG5" s="4"/>
      <c r="AH5" s="3">
        <v>6.0</v>
      </c>
      <c r="AI5" s="4"/>
      <c r="AJ5" s="3">
        <v>7.0</v>
      </c>
      <c r="AK5" s="3" t="s">
        <v>89</v>
      </c>
      <c r="AL5" s="3" t="s">
        <v>68</v>
      </c>
      <c r="AM5" s="4"/>
      <c r="AN5" s="3">
        <v>10.0</v>
      </c>
      <c r="AO5" s="3" t="s">
        <v>90</v>
      </c>
      <c r="AP5" s="3" t="s">
        <v>91</v>
      </c>
      <c r="AQ5" s="4"/>
      <c r="AR5" s="4"/>
      <c r="AS5" s="4"/>
      <c r="AT5" s="4"/>
    </row>
    <row r="6">
      <c r="A6" s="3">
        <v>4.0</v>
      </c>
      <c r="B6" s="4" t="s">
        <v>71</v>
      </c>
      <c r="C6" s="5">
        <v>34359.0</v>
      </c>
      <c r="D6" s="6">
        <v>24.71232876712329</v>
      </c>
      <c r="E6" s="7">
        <v>8.0</v>
      </c>
      <c r="F6" s="7">
        <v>65.0</v>
      </c>
      <c r="G6" s="7">
        <v>610.0</v>
      </c>
      <c r="H6" s="3">
        <v>45.0</v>
      </c>
      <c r="I6" s="3" t="s">
        <v>92</v>
      </c>
      <c r="J6" s="3">
        <v>0.0</v>
      </c>
      <c r="K6" s="3" t="s">
        <v>93</v>
      </c>
      <c r="L6" s="3" t="s">
        <v>94</v>
      </c>
      <c r="M6" s="3">
        <v>1.0</v>
      </c>
      <c r="N6" s="5" t="s">
        <v>22</v>
      </c>
      <c r="O6" s="5" t="s">
        <v>75</v>
      </c>
      <c r="P6" s="5" t="s">
        <v>87</v>
      </c>
      <c r="Q6" s="3">
        <v>0.0</v>
      </c>
      <c r="R6" s="3" t="s">
        <v>95</v>
      </c>
      <c r="S6" s="3" t="s">
        <v>52</v>
      </c>
      <c r="T6" s="4"/>
      <c r="U6" s="4"/>
      <c r="V6" s="4"/>
      <c r="W6" s="3" t="s">
        <v>22</v>
      </c>
      <c r="X6" s="4"/>
      <c r="Y6" s="4"/>
      <c r="Z6" s="4"/>
      <c r="AA6" s="4"/>
      <c r="AB6" s="4"/>
      <c r="AC6" s="4"/>
      <c r="AD6" s="3" t="s">
        <v>66</v>
      </c>
      <c r="AE6" s="4"/>
      <c r="AF6" s="3">
        <v>2.0</v>
      </c>
      <c r="AG6" s="4"/>
      <c r="AH6" s="3">
        <v>1.0</v>
      </c>
      <c r="AI6" s="4"/>
      <c r="AJ6" s="3">
        <v>1.0</v>
      </c>
      <c r="AK6" s="3" t="s">
        <v>27</v>
      </c>
      <c r="AL6" s="3" t="s">
        <v>68</v>
      </c>
      <c r="AM6" s="4"/>
      <c r="AN6" s="3">
        <v>5.0</v>
      </c>
      <c r="AO6" s="3" t="s">
        <v>96</v>
      </c>
      <c r="AP6" s="3" t="s">
        <v>97</v>
      </c>
      <c r="AQ6" s="4"/>
      <c r="AR6" s="4"/>
      <c r="AS6" s="4"/>
      <c r="AT6" s="4"/>
    </row>
    <row r="7">
      <c r="A7" s="3">
        <v>5.0</v>
      </c>
      <c r="B7" s="4" t="s">
        <v>71</v>
      </c>
      <c r="C7" s="5">
        <v>33315.0</v>
      </c>
      <c r="D7" s="6">
        <v>27.572602739726026</v>
      </c>
      <c r="E7" s="7">
        <v>6.0</v>
      </c>
      <c r="F7" s="7">
        <v>240.0</v>
      </c>
      <c r="G7" s="7">
        <v>6.0</v>
      </c>
      <c r="H7" s="3">
        <v>25.0</v>
      </c>
      <c r="I7" s="3" t="s">
        <v>98</v>
      </c>
      <c r="J7" s="3">
        <v>0.0</v>
      </c>
      <c r="K7" s="3" t="s">
        <v>46</v>
      </c>
      <c r="L7" s="3" t="s">
        <v>99</v>
      </c>
      <c r="M7" s="3">
        <v>1.0</v>
      </c>
      <c r="N7" s="5" t="s">
        <v>21</v>
      </c>
      <c r="O7" s="5" t="s">
        <v>100</v>
      </c>
      <c r="P7" s="5" t="s">
        <v>101</v>
      </c>
      <c r="Q7" s="3">
        <v>0.0</v>
      </c>
      <c r="R7" s="3" t="s">
        <v>102</v>
      </c>
      <c r="S7" s="3" t="s">
        <v>78</v>
      </c>
      <c r="T7" s="4"/>
      <c r="U7" s="4"/>
      <c r="V7" s="3" t="s">
        <v>21</v>
      </c>
      <c r="W7" s="4"/>
      <c r="X7" s="4"/>
      <c r="Y7" s="4"/>
      <c r="Z7" s="4"/>
      <c r="AA7" s="4"/>
      <c r="AB7" s="4"/>
      <c r="AC7" s="4"/>
      <c r="AD7" s="3" t="s">
        <v>66</v>
      </c>
      <c r="AE7" s="4"/>
      <c r="AF7" s="3">
        <v>3.0</v>
      </c>
      <c r="AG7" s="4"/>
      <c r="AH7" s="3">
        <v>4.0</v>
      </c>
      <c r="AI7" s="4"/>
      <c r="AJ7" s="3">
        <v>5.0</v>
      </c>
      <c r="AK7" s="3" t="s">
        <v>103</v>
      </c>
      <c r="AL7" s="3" t="s">
        <v>57</v>
      </c>
      <c r="AM7" s="4"/>
      <c r="AN7" s="3">
        <v>10.0</v>
      </c>
      <c r="AO7" s="3" t="s">
        <v>104</v>
      </c>
      <c r="AP7" s="4"/>
      <c r="AQ7" s="4"/>
      <c r="AR7" s="4"/>
      <c r="AS7" s="4"/>
      <c r="AT7" s="4"/>
    </row>
    <row r="8">
      <c r="A8" s="3">
        <v>6.0</v>
      </c>
      <c r="B8" s="4" t="s">
        <v>71</v>
      </c>
      <c r="C8" s="5">
        <v>31511.0</v>
      </c>
      <c r="D8" s="6">
        <v>32.515068493150686</v>
      </c>
      <c r="E8" s="7">
        <v>8.0</v>
      </c>
      <c r="F8" s="7">
        <v>0.0</v>
      </c>
      <c r="G8" s="7">
        <v>10.0</v>
      </c>
      <c r="H8" s="3">
        <v>50.0</v>
      </c>
      <c r="I8" s="3" t="s">
        <v>92</v>
      </c>
      <c r="J8" s="3">
        <v>1.0</v>
      </c>
      <c r="K8" s="3" t="s">
        <v>73</v>
      </c>
      <c r="L8" s="3" t="s">
        <v>94</v>
      </c>
      <c r="M8" s="3">
        <v>1.0</v>
      </c>
      <c r="N8" s="5" t="s">
        <v>105</v>
      </c>
      <c r="O8" s="5" t="s">
        <v>106</v>
      </c>
      <c r="P8" s="5" t="s">
        <v>107</v>
      </c>
      <c r="Q8" s="3">
        <v>4.0</v>
      </c>
      <c r="R8" s="3" t="s">
        <v>108</v>
      </c>
      <c r="S8" s="3" t="s">
        <v>78</v>
      </c>
      <c r="T8" s="4"/>
      <c r="U8" s="4"/>
      <c r="V8" s="4"/>
      <c r="W8" s="4"/>
      <c r="X8" s="3" t="s">
        <v>23</v>
      </c>
      <c r="Y8" s="4"/>
      <c r="Z8" s="4"/>
      <c r="AA8" s="4"/>
      <c r="AB8" s="4"/>
      <c r="AC8" s="4"/>
      <c r="AD8" s="3" t="s">
        <v>66</v>
      </c>
      <c r="AE8" s="4"/>
      <c r="AF8" s="3">
        <v>6.0</v>
      </c>
      <c r="AG8" s="4"/>
      <c r="AH8" s="3">
        <v>4.0</v>
      </c>
      <c r="AI8" s="4"/>
      <c r="AJ8" s="3">
        <v>5.0</v>
      </c>
      <c r="AK8" s="3" t="s">
        <v>109</v>
      </c>
      <c r="AL8" s="3" t="s">
        <v>68</v>
      </c>
      <c r="AM8" s="4"/>
      <c r="AN8" s="3">
        <v>10.0</v>
      </c>
      <c r="AO8" s="3" t="s">
        <v>110</v>
      </c>
      <c r="AP8" s="4"/>
      <c r="AQ8" s="3" t="s">
        <v>111</v>
      </c>
      <c r="AR8" s="4"/>
      <c r="AS8" s="4"/>
      <c r="AT8" s="4"/>
    </row>
    <row r="9">
      <c r="A9" s="3">
        <v>7.0</v>
      </c>
      <c r="B9" s="4" t="s">
        <v>112</v>
      </c>
      <c r="C9" s="5">
        <v>30813.0</v>
      </c>
      <c r="D9" s="6">
        <v>34.42739726027397</v>
      </c>
      <c r="E9" s="7">
        <v>6.0</v>
      </c>
      <c r="F9" s="7">
        <v>35.0</v>
      </c>
      <c r="G9" s="7">
        <v>8.0</v>
      </c>
      <c r="H9" s="3">
        <v>18.0</v>
      </c>
      <c r="I9" s="3" t="s">
        <v>45</v>
      </c>
      <c r="J9" s="3">
        <v>0.0</v>
      </c>
      <c r="K9" s="3" t="s">
        <v>61</v>
      </c>
      <c r="L9" s="3" t="s">
        <v>94</v>
      </c>
      <c r="M9" s="3">
        <v>0.0</v>
      </c>
      <c r="N9" s="5" t="s">
        <v>44</v>
      </c>
      <c r="O9" s="5" t="s">
        <v>44</v>
      </c>
      <c r="P9" s="5" t="s">
        <v>44</v>
      </c>
      <c r="Q9" s="4"/>
      <c r="R9" s="4"/>
      <c r="S9" s="3" t="s">
        <v>78</v>
      </c>
      <c r="T9" s="4"/>
      <c r="U9" s="4"/>
      <c r="V9" s="3" t="s">
        <v>21</v>
      </c>
      <c r="W9" s="4"/>
      <c r="X9" s="4"/>
      <c r="Y9" s="4"/>
      <c r="Z9" s="4"/>
      <c r="AA9" s="4"/>
      <c r="AB9" s="4"/>
      <c r="AC9" s="4"/>
      <c r="AD9" s="3" t="s">
        <v>53</v>
      </c>
      <c r="AE9" s="4"/>
      <c r="AF9" s="4"/>
      <c r="AG9" s="8">
        <v>43385.0</v>
      </c>
      <c r="AH9" s="4"/>
      <c r="AI9" s="3">
        <v>6.0</v>
      </c>
      <c r="AJ9" s="3">
        <v>50.0</v>
      </c>
      <c r="AK9" s="3" t="s">
        <v>113</v>
      </c>
      <c r="AL9" s="3" t="s">
        <v>68</v>
      </c>
      <c r="AM9" s="4"/>
      <c r="AN9" s="3">
        <v>8.0</v>
      </c>
      <c r="AO9" s="3" t="s">
        <v>114</v>
      </c>
      <c r="AP9" s="3" t="s">
        <v>115</v>
      </c>
      <c r="AQ9" s="3" t="s">
        <v>116</v>
      </c>
      <c r="AR9" s="4"/>
      <c r="AS9" s="4"/>
      <c r="AT9" s="4"/>
    </row>
    <row r="10">
      <c r="A10" s="3">
        <v>8.0</v>
      </c>
      <c r="B10" s="4" t="s">
        <v>83</v>
      </c>
      <c r="C10" s="5">
        <v>26757.0</v>
      </c>
      <c r="D10" s="6">
        <v>45.53972602739726</v>
      </c>
      <c r="E10" s="7">
        <v>8.0</v>
      </c>
      <c r="F10" s="7">
        <v>0.0</v>
      </c>
      <c r="G10" s="7">
        <v>8.0</v>
      </c>
      <c r="H10" s="3">
        <v>15.0</v>
      </c>
      <c r="I10" s="3" t="s">
        <v>117</v>
      </c>
      <c r="J10" s="3">
        <v>1.0</v>
      </c>
      <c r="K10" s="3" t="s">
        <v>118</v>
      </c>
      <c r="L10" s="3" t="s">
        <v>47</v>
      </c>
      <c r="M10" s="3">
        <v>1.0</v>
      </c>
      <c r="N10" s="5" t="s">
        <v>74</v>
      </c>
      <c r="O10" s="5" t="s">
        <v>119</v>
      </c>
      <c r="P10" s="5" t="s">
        <v>120</v>
      </c>
      <c r="Q10" s="3">
        <v>15.0</v>
      </c>
      <c r="R10" s="3" t="s">
        <v>121</v>
      </c>
      <c r="S10" s="3" t="s">
        <v>52</v>
      </c>
      <c r="T10" s="4"/>
      <c r="U10" s="4"/>
      <c r="V10" s="3" t="s">
        <v>21</v>
      </c>
      <c r="W10" s="4"/>
      <c r="X10" s="4"/>
      <c r="Y10" s="4"/>
      <c r="Z10" s="4"/>
      <c r="AA10" s="4"/>
      <c r="AB10" s="4"/>
      <c r="AC10" s="4"/>
      <c r="AD10" s="3" t="s">
        <v>66</v>
      </c>
      <c r="AE10" s="4"/>
      <c r="AF10" s="3">
        <v>6.0</v>
      </c>
      <c r="AG10" s="4"/>
      <c r="AH10" s="3">
        <v>5.0</v>
      </c>
      <c r="AI10" s="4"/>
      <c r="AJ10" s="3">
        <v>80.0</v>
      </c>
      <c r="AK10" s="3" t="s">
        <v>122</v>
      </c>
      <c r="AL10" s="3" t="s">
        <v>68</v>
      </c>
      <c r="AM10" s="4"/>
      <c r="AN10" s="3">
        <v>9.0</v>
      </c>
      <c r="AO10" s="3" t="s">
        <v>123</v>
      </c>
      <c r="AP10" s="4"/>
      <c r="AQ10" s="4"/>
      <c r="AR10" s="4"/>
      <c r="AS10" s="4"/>
      <c r="AT10" s="4"/>
    </row>
    <row r="11">
      <c r="A11" s="3">
        <v>9.0</v>
      </c>
      <c r="B11" s="4" t="s">
        <v>124</v>
      </c>
      <c r="C11" s="5">
        <v>28734.0</v>
      </c>
      <c r="D11" s="6">
        <v>40.12328767123287</v>
      </c>
      <c r="E11" s="7">
        <v>7.0</v>
      </c>
      <c r="F11" s="7">
        <v>10.0</v>
      </c>
      <c r="G11" s="7">
        <v>6.0</v>
      </c>
      <c r="H11" s="3">
        <v>30.0</v>
      </c>
      <c r="I11" s="3" t="s">
        <v>45</v>
      </c>
      <c r="J11" s="3">
        <v>0.0</v>
      </c>
      <c r="K11" s="3" t="s">
        <v>46</v>
      </c>
      <c r="L11" s="3" t="s">
        <v>94</v>
      </c>
      <c r="M11" s="3">
        <v>1.0</v>
      </c>
      <c r="N11" s="5" t="s">
        <v>63</v>
      </c>
      <c r="O11" s="5" t="s">
        <v>75</v>
      </c>
      <c r="P11" s="5" t="s">
        <v>50</v>
      </c>
      <c r="Q11" s="3">
        <v>1.0</v>
      </c>
      <c r="R11" s="3" t="s">
        <v>125</v>
      </c>
      <c r="S11" s="3" t="s">
        <v>65</v>
      </c>
      <c r="T11" s="4"/>
      <c r="U11" s="4"/>
      <c r="V11" s="4"/>
      <c r="W11" s="4"/>
      <c r="X11" s="4"/>
      <c r="Y11" s="3" t="s">
        <v>24</v>
      </c>
      <c r="Z11" s="4"/>
      <c r="AA11" s="4"/>
      <c r="AB11" s="4"/>
      <c r="AC11" s="4"/>
      <c r="AD11" s="3" t="s">
        <v>53</v>
      </c>
      <c r="AE11" s="4"/>
      <c r="AF11" s="3">
        <v>5.0</v>
      </c>
      <c r="AG11" s="4"/>
      <c r="AH11" s="3">
        <v>5.0</v>
      </c>
      <c r="AI11" s="4"/>
      <c r="AJ11" s="3">
        <v>5.0</v>
      </c>
      <c r="AK11" s="3" t="s">
        <v>126</v>
      </c>
      <c r="AL11" s="3" t="s">
        <v>68</v>
      </c>
      <c r="AM11" s="4"/>
      <c r="AN11" s="3">
        <v>10.0</v>
      </c>
      <c r="AO11" s="3" t="s">
        <v>127</v>
      </c>
      <c r="AP11" s="3" t="s">
        <v>128</v>
      </c>
      <c r="AQ11" s="3" t="s">
        <v>129</v>
      </c>
      <c r="AR11" s="4"/>
      <c r="AS11" s="4"/>
      <c r="AT11" s="4"/>
    </row>
    <row r="12">
      <c r="A12" s="3">
        <v>10.0</v>
      </c>
      <c r="B12" s="4" t="s">
        <v>71</v>
      </c>
      <c r="C12" s="5">
        <v>31818.0</v>
      </c>
      <c r="D12" s="6">
        <v>31.673972602739727</v>
      </c>
      <c r="E12" s="7">
        <v>8.0</v>
      </c>
      <c r="F12" s="7">
        <v>0.0</v>
      </c>
      <c r="G12" s="7">
        <v>8.0</v>
      </c>
      <c r="H12" s="3">
        <v>2.0</v>
      </c>
      <c r="I12" s="3" t="s">
        <v>130</v>
      </c>
      <c r="J12" s="3">
        <v>1.0</v>
      </c>
      <c r="K12" s="3" t="s">
        <v>131</v>
      </c>
      <c r="L12" s="3" t="s">
        <v>94</v>
      </c>
      <c r="M12" s="3">
        <v>1.0</v>
      </c>
      <c r="N12" s="5" t="s">
        <v>132</v>
      </c>
      <c r="O12" s="5" t="s">
        <v>49</v>
      </c>
      <c r="P12" s="5" t="s">
        <v>87</v>
      </c>
      <c r="Q12" s="3">
        <v>10.0</v>
      </c>
      <c r="R12" s="3" t="s">
        <v>133</v>
      </c>
      <c r="S12" s="3" t="s">
        <v>52</v>
      </c>
      <c r="T12" s="4"/>
      <c r="U12" s="4"/>
      <c r="V12" s="4"/>
      <c r="W12" s="4"/>
      <c r="X12" s="3" t="s">
        <v>23</v>
      </c>
      <c r="Y12" s="4"/>
      <c r="Z12" s="4"/>
      <c r="AA12" s="4"/>
      <c r="AB12" s="4"/>
      <c r="AC12" s="4"/>
      <c r="AD12" s="3" t="s">
        <v>79</v>
      </c>
      <c r="AE12" s="4"/>
      <c r="AF12" s="3">
        <v>6.0</v>
      </c>
      <c r="AG12" s="4"/>
      <c r="AH12" s="3">
        <v>6.0</v>
      </c>
      <c r="AI12" s="4"/>
      <c r="AJ12" s="3">
        <v>8.0</v>
      </c>
      <c r="AK12" s="3" t="s">
        <v>134</v>
      </c>
      <c r="AL12" s="3" t="s">
        <v>68</v>
      </c>
      <c r="AM12" s="4"/>
      <c r="AN12" s="3">
        <v>10.0</v>
      </c>
      <c r="AO12" s="3" t="s">
        <v>135</v>
      </c>
      <c r="AP12" s="3" t="s">
        <v>136</v>
      </c>
      <c r="AQ12" s="3" t="s">
        <v>136</v>
      </c>
      <c r="AR12" s="4"/>
      <c r="AS12" s="4"/>
      <c r="AT12" s="4"/>
    </row>
    <row r="13">
      <c r="A13" s="3">
        <v>11.0</v>
      </c>
      <c r="B13" s="4" t="s">
        <v>124</v>
      </c>
      <c r="C13" s="5">
        <v>32631.0</v>
      </c>
      <c r="D13" s="6">
        <v>29.446575342465753</v>
      </c>
      <c r="E13" s="7">
        <v>7.0</v>
      </c>
      <c r="F13" s="7">
        <v>40.0</v>
      </c>
      <c r="G13" s="7">
        <v>12.0</v>
      </c>
      <c r="H13" s="3">
        <v>1.0</v>
      </c>
      <c r="I13" s="3" t="s">
        <v>60</v>
      </c>
      <c r="J13" s="3">
        <v>0.0</v>
      </c>
      <c r="K13" s="3" t="s">
        <v>137</v>
      </c>
      <c r="L13" s="3" t="s">
        <v>47</v>
      </c>
      <c r="M13" s="3">
        <v>1.0</v>
      </c>
      <c r="N13" s="5" t="s">
        <v>138</v>
      </c>
      <c r="O13" s="5" t="s">
        <v>139</v>
      </c>
      <c r="P13" s="5" t="s">
        <v>107</v>
      </c>
      <c r="Q13" s="3">
        <v>4.0</v>
      </c>
      <c r="R13" s="3" t="s">
        <v>140</v>
      </c>
      <c r="S13" s="3" t="s">
        <v>78</v>
      </c>
      <c r="T13" s="4"/>
      <c r="U13" s="4"/>
      <c r="V13" s="4"/>
      <c r="W13" s="4"/>
      <c r="X13" s="4"/>
      <c r="Y13" s="4"/>
      <c r="Z13" s="4"/>
      <c r="AA13" s="4"/>
      <c r="AB13" s="3" t="s">
        <v>27</v>
      </c>
      <c r="AC13" s="4"/>
      <c r="AD13" s="4"/>
      <c r="AE13" s="4"/>
      <c r="AF13" s="4"/>
      <c r="AG13" s="4"/>
      <c r="AH13" s="4"/>
      <c r="AI13" s="4"/>
      <c r="AJ13" s="4"/>
      <c r="AK13" s="4"/>
      <c r="AL13" s="3" t="s">
        <v>57</v>
      </c>
      <c r="AM13" s="4"/>
      <c r="AN13" s="3">
        <v>9.0</v>
      </c>
      <c r="AO13" s="3" t="s">
        <v>141</v>
      </c>
      <c r="AP13" s="3" t="s">
        <v>142</v>
      </c>
      <c r="AQ13" s="4"/>
      <c r="AR13" s="4"/>
      <c r="AS13" s="4"/>
      <c r="AT13" s="4"/>
    </row>
    <row r="14">
      <c r="A14" s="3">
        <v>12.0</v>
      </c>
      <c r="B14" s="4" t="s">
        <v>71</v>
      </c>
      <c r="C14" s="5">
        <v>32915.0</v>
      </c>
      <c r="D14" s="6">
        <v>28.66849315068493</v>
      </c>
      <c r="E14" s="7">
        <v>8.0</v>
      </c>
      <c r="F14" s="7">
        <v>30.0</v>
      </c>
      <c r="G14" s="7">
        <v>9.0</v>
      </c>
      <c r="H14" s="3">
        <v>12.0</v>
      </c>
      <c r="I14" s="3" t="s">
        <v>130</v>
      </c>
      <c r="J14" s="3">
        <v>1.0</v>
      </c>
      <c r="K14" s="3" t="s">
        <v>61</v>
      </c>
      <c r="L14" s="3" t="s">
        <v>62</v>
      </c>
      <c r="M14" s="3">
        <v>1.0</v>
      </c>
      <c r="N14" s="5" t="s">
        <v>143</v>
      </c>
      <c r="O14" s="5" t="s">
        <v>144</v>
      </c>
      <c r="P14" s="5" t="s">
        <v>50</v>
      </c>
      <c r="Q14" s="3">
        <v>1.0</v>
      </c>
      <c r="R14" s="3" t="s">
        <v>51</v>
      </c>
      <c r="S14" s="3" t="s">
        <v>52</v>
      </c>
      <c r="T14" s="4"/>
      <c r="U14" s="3" t="s">
        <v>20</v>
      </c>
      <c r="V14" s="4"/>
      <c r="W14" s="4"/>
      <c r="X14" s="4"/>
      <c r="Y14" s="4"/>
      <c r="Z14" s="4"/>
      <c r="AA14" s="4"/>
      <c r="AB14" s="4"/>
      <c r="AC14" s="4"/>
      <c r="AD14" s="3" t="s">
        <v>66</v>
      </c>
      <c r="AE14" s="4"/>
      <c r="AF14" s="4"/>
      <c r="AG14" s="3" t="s">
        <v>145</v>
      </c>
      <c r="AH14" s="4"/>
      <c r="AI14" s="3" t="s">
        <v>146</v>
      </c>
      <c r="AJ14" s="3">
        <v>2.0</v>
      </c>
      <c r="AK14" s="3" t="s">
        <v>147</v>
      </c>
      <c r="AL14" s="3" t="s">
        <v>68</v>
      </c>
      <c r="AM14" s="4"/>
      <c r="AN14" s="3">
        <v>10.0</v>
      </c>
      <c r="AO14" s="3" t="s">
        <v>148</v>
      </c>
      <c r="AP14" s="3" t="s">
        <v>149</v>
      </c>
      <c r="AQ14" s="3" t="s">
        <v>150</v>
      </c>
      <c r="AR14" s="4"/>
      <c r="AS14" s="4"/>
      <c r="AT14" s="4"/>
    </row>
    <row r="15">
      <c r="A15" s="3">
        <v>13.0</v>
      </c>
      <c r="B15" s="4" t="s">
        <v>83</v>
      </c>
      <c r="C15" s="5">
        <v>34311.0</v>
      </c>
      <c r="D15" s="6">
        <v>24.843835616438355</v>
      </c>
      <c r="E15" s="7">
        <v>6.0</v>
      </c>
      <c r="F15" s="7">
        <v>120.0</v>
      </c>
      <c r="G15" s="7">
        <v>9.0</v>
      </c>
      <c r="H15" s="3">
        <v>3.0</v>
      </c>
      <c r="I15" s="3" t="s">
        <v>45</v>
      </c>
      <c r="J15" s="3">
        <v>0.0</v>
      </c>
      <c r="K15" s="3" t="s">
        <v>93</v>
      </c>
      <c r="L15" s="3" t="s">
        <v>99</v>
      </c>
      <c r="M15" s="3">
        <v>1.0</v>
      </c>
      <c r="N15" s="5" t="s">
        <v>151</v>
      </c>
      <c r="O15" s="5" t="s">
        <v>75</v>
      </c>
      <c r="P15" s="5" t="s">
        <v>152</v>
      </c>
      <c r="Q15" s="3">
        <v>5.0</v>
      </c>
      <c r="R15" s="4"/>
      <c r="S15" s="3" t="s">
        <v>52</v>
      </c>
      <c r="T15" s="4"/>
      <c r="U15" s="4"/>
      <c r="V15" s="4"/>
      <c r="W15" s="4"/>
      <c r="X15" s="4"/>
      <c r="Y15" s="3" t="s">
        <v>24</v>
      </c>
      <c r="Z15" s="4"/>
      <c r="AA15" s="4"/>
      <c r="AB15" s="4"/>
      <c r="AC15" s="4"/>
      <c r="AD15" s="3" t="s">
        <v>53</v>
      </c>
      <c r="AE15" s="4"/>
      <c r="AF15" s="3">
        <v>4.0</v>
      </c>
      <c r="AG15" s="4"/>
      <c r="AH15" s="3">
        <v>1.0</v>
      </c>
      <c r="AI15" s="4"/>
      <c r="AJ15" s="3">
        <v>90.0</v>
      </c>
      <c r="AK15" s="3" t="s">
        <v>153</v>
      </c>
      <c r="AL15" s="3" t="s">
        <v>68</v>
      </c>
      <c r="AM15" s="4"/>
      <c r="AN15" s="3">
        <v>8.0</v>
      </c>
      <c r="AO15" s="3" t="s">
        <v>154</v>
      </c>
      <c r="AP15" s="3" t="s">
        <v>155</v>
      </c>
      <c r="AQ15" s="3" t="s">
        <v>156</v>
      </c>
      <c r="AR15" s="4"/>
      <c r="AS15" s="4"/>
      <c r="AT15" s="4"/>
    </row>
    <row r="16">
      <c r="A16" s="3">
        <v>14.0</v>
      </c>
      <c r="B16" s="4" t="s">
        <v>83</v>
      </c>
      <c r="C16" s="5">
        <v>35597.0</v>
      </c>
      <c r="D16" s="6">
        <v>21.32054794520548</v>
      </c>
      <c r="E16" s="7">
        <v>8.0</v>
      </c>
      <c r="F16" s="7">
        <v>30.0</v>
      </c>
      <c r="G16" s="7">
        <v>14.0</v>
      </c>
      <c r="H16" s="3">
        <v>50.0</v>
      </c>
      <c r="I16" s="3" t="s">
        <v>98</v>
      </c>
      <c r="J16" s="3">
        <v>1.0</v>
      </c>
      <c r="K16" s="3" t="s">
        <v>61</v>
      </c>
      <c r="L16" s="3" t="s">
        <v>94</v>
      </c>
      <c r="M16" s="3">
        <v>0.0</v>
      </c>
      <c r="N16" s="5" t="s">
        <v>44</v>
      </c>
      <c r="O16" s="5" t="s">
        <v>44</v>
      </c>
      <c r="P16" s="5" t="s">
        <v>44</v>
      </c>
      <c r="Q16" s="4"/>
      <c r="R16" s="4"/>
      <c r="S16" s="3" t="s">
        <v>157</v>
      </c>
      <c r="T16" s="4"/>
      <c r="U16" s="4"/>
      <c r="V16" s="4"/>
      <c r="W16" s="4"/>
      <c r="X16" s="4"/>
      <c r="Y16" s="3" t="s">
        <v>24</v>
      </c>
      <c r="Z16" s="4"/>
      <c r="AA16" s="4"/>
      <c r="AB16" s="4"/>
      <c r="AC16" s="4"/>
      <c r="AD16" s="3" t="s">
        <v>158</v>
      </c>
      <c r="AE16" s="4"/>
      <c r="AF16" s="3">
        <v>2.0</v>
      </c>
      <c r="AG16" s="4"/>
      <c r="AH16" s="3">
        <v>4.0</v>
      </c>
      <c r="AI16" s="4"/>
      <c r="AJ16" s="3">
        <v>10.0</v>
      </c>
      <c r="AK16" s="3" t="s">
        <v>159</v>
      </c>
      <c r="AL16" s="3" t="s">
        <v>57</v>
      </c>
      <c r="AM16" s="4"/>
      <c r="AN16" s="3">
        <v>10.0</v>
      </c>
      <c r="AO16" s="3" t="s">
        <v>160</v>
      </c>
      <c r="AP16" s="3" t="s">
        <v>27</v>
      </c>
      <c r="AQ16" s="3" t="s">
        <v>27</v>
      </c>
      <c r="AR16" s="4"/>
      <c r="AS16" s="4"/>
      <c r="AT16" s="4"/>
    </row>
    <row r="17">
      <c r="A17" s="3">
        <v>15.0</v>
      </c>
      <c r="B17" s="4" t="s">
        <v>161</v>
      </c>
      <c r="C17" s="5">
        <v>29872.0</v>
      </c>
      <c r="D17" s="6">
        <v>37.00547945205479</v>
      </c>
      <c r="E17" s="7">
        <v>8.0</v>
      </c>
      <c r="F17" s="7">
        <v>50.0</v>
      </c>
      <c r="G17" s="7">
        <v>9.0</v>
      </c>
      <c r="H17" s="3">
        <v>15.0</v>
      </c>
      <c r="I17" s="3" t="s">
        <v>117</v>
      </c>
      <c r="J17" s="3">
        <v>1.0</v>
      </c>
      <c r="K17" s="3" t="s">
        <v>46</v>
      </c>
      <c r="L17" s="3" t="s">
        <v>47</v>
      </c>
      <c r="M17" s="3">
        <v>1.0</v>
      </c>
      <c r="N17" s="5" t="s">
        <v>138</v>
      </c>
      <c r="O17" s="5" t="s">
        <v>75</v>
      </c>
      <c r="P17" s="5" t="s">
        <v>87</v>
      </c>
      <c r="Q17" s="3">
        <v>3.0</v>
      </c>
      <c r="R17" s="3" t="s">
        <v>162</v>
      </c>
      <c r="S17" s="3" t="s">
        <v>78</v>
      </c>
      <c r="T17" s="4"/>
      <c r="U17" s="4"/>
      <c r="V17" s="3" t="s">
        <v>21</v>
      </c>
      <c r="W17" s="3" t="s">
        <v>22</v>
      </c>
      <c r="X17" s="4"/>
      <c r="Y17" s="4"/>
      <c r="Z17" s="4"/>
      <c r="AA17" s="4"/>
      <c r="AB17" s="4"/>
      <c r="AC17" s="4"/>
      <c r="AD17" s="3" t="s">
        <v>66</v>
      </c>
      <c r="AE17" s="4"/>
      <c r="AF17" s="3">
        <v>6.0</v>
      </c>
      <c r="AG17" s="4"/>
      <c r="AH17" s="3">
        <v>6.0</v>
      </c>
      <c r="AI17" s="4"/>
      <c r="AJ17" s="3">
        <v>16.0</v>
      </c>
      <c r="AK17" s="3" t="s">
        <v>163</v>
      </c>
      <c r="AL17" s="3" t="s">
        <v>68</v>
      </c>
      <c r="AM17" s="4"/>
      <c r="AN17" s="3">
        <v>10.0</v>
      </c>
      <c r="AO17" s="3" t="s">
        <v>164</v>
      </c>
      <c r="AP17" s="3" t="s">
        <v>165</v>
      </c>
      <c r="AQ17" s="3" t="s">
        <v>166</v>
      </c>
      <c r="AR17" s="4"/>
      <c r="AS17" s="4"/>
      <c r="AT17" s="4"/>
    </row>
    <row r="18">
      <c r="A18" s="3">
        <v>16.0</v>
      </c>
      <c r="B18" s="4" t="s">
        <v>167</v>
      </c>
      <c r="C18" s="5">
        <v>34746.0</v>
      </c>
      <c r="D18" s="6">
        <v>23.65205479452055</v>
      </c>
      <c r="E18" s="7">
        <v>8.0</v>
      </c>
      <c r="F18" s="7">
        <v>120.0</v>
      </c>
      <c r="G18" s="7">
        <v>12.0</v>
      </c>
      <c r="H18" s="3">
        <v>12.0</v>
      </c>
      <c r="I18" s="3" t="s">
        <v>60</v>
      </c>
      <c r="J18" s="3">
        <v>1.0</v>
      </c>
      <c r="K18" s="3" t="s">
        <v>46</v>
      </c>
      <c r="L18" s="3" t="s">
        <v>47</v>
      </c>
      <c r="M18" s="3">
        <v>1.0</v>
      </c>
      <c r="N18" s="5" t="s">
        <v>168</v>
      </c>
      <c r="O18" s="5" t="s">
        <v>169</v>
      </c>
      <c r="P18" s="5" t="s">
        <v>87</v>
      </c>
      <c r="Q18" s="3">
        <v>4.0</v>
      </c>
      <c r="R18" s="3" t="s">
        <v>170</v>
      </c>
      <c r="S18" s="3" t="s">
        <v>157</v>
      </c>
      <c r="T18" s="4"/>
      <c r="U18" s="4"/>
      <c r="V18" s="4"/>
      <c r="W18" s="3" t="s">
        <v>22</v>
      </c>
      <c r="X18" s="4"/>
      <c r="Y18" s="4"/>
      <c r="Z18" s="4"/>
      <c r="AA18" s="4"/>
      <c r="AB18" s="4"/>
      <c r="AC18" s="4"/>
      <c r="AD18" s="3" t="s">
        <v>79</v>
      </c>
      <c r="AE18" s="4"/>
      <c r="AF18" s="3">
        <v>6.0</v>
      </c>
      <c r="AG18" s="4"/>
      <c r="AH18" s="3">
        <v>4.0</v>
      </c>
      <c r="AI18" s="4"/>
      <c r="AJ18" s="3">
        <v>120.0</v>
      </c>
      <c r="AK18" s="3" t="s">
        <v>171</v>
      </c>
      <c r="AL18" s="4"/>
      <c r="AM18" s="3" t="s">
        <v>172</v>
      </c>
      <c r="AN18" s="3">
        <v>8.0</v>
      </c>
      <c r="AO18" s="4"/>
      <c r="AP18" s="4"/>
      <c r="AQ18" s="4"/>
      <c r="AR18" s="4"/>
      <c r="AS18" s="4"/>
      <c r="AT18" s="4"/>
    </row>
    <row r="19">
      <c r="A19" s="3">
        <v>17.0</v>
      </c>
      <c r="B19" s="4" t="s">
        <v>83</v>
      </c>
      <c r="C19" s="5">
        <v>35200.0</v>
      </c>
      <c r="D19" s="6">
        <v>22.40821917808219</v>
      </c>
      <c r="E19" s="7">
        <v>8.0</v>
      </c>
      <c r="F19" s="7">
        <v>0.0</v>
      </c>
      <c r="G19" s="7">
        <v>10.0</v>
      </c>
      <c r="H19" s="3">
        <v>6.0</v>
      </c>
      <c r="I19" s="3" t="s">
        <v>60</v>
      </c>
      <c r="J19" s="3">
        <v>1.0</v>
      </c>
      <c r="K19" s="9" t="s">
        <v>46</v>
      </c>
      <c r="L19" s="3" t="s">
        <v>173</v>
      </c>
      <c r="M19" s="3">
        <v>1.0</v>
      </c>
      <c r="N19" s="5" t="s">
        <v>63</v>
      </c>
      <c r="O19" s="5" t="s">
        <v>75</v>
      </c>
      <c r="P19" s="5" t="s">
        <v>50</v>
      </c>
      <c r="Q19" s="3">
        <v>3.0</v>
      </c>
      <c r="R19" s="3" t="s">
        <v>174</v>
      </c>
      <c r="S19" s="3" t="s">
        <v>157</v>
      </c>
      <c r="T19" s="4"/>
      <c r="U19" s="4"/>
      <c r="V19" s="4"/>
      <c r="W19" s="4"/>
      <c r="X19" s="3" t="s">
        <v>23</v>
      </c>
      <c r="Y19" s="4"/>
      <c r="Z19" s="4"/>
      <c r="AA19" s="4"/>
      <c r="AB19" s="4"/>
      <c r="AC19" s="3" t="s">
        <v>175</v>
      </c>
      <c r="AD19" s="4"/>
      <c r="AE19" s="3" t="s">
        <v>176</v>
      </c>
      <c r="AF19" s="4"/>
      <c r="AG19" s="3">
        <v>8.0</v>
      </c>
      <c r="AH19" s="3">
        <v>3.0</v>
      </c>
      <c r="AI19" s="4"/>
      <c r="AJ19" s="3">
        <v>10.0</v>
      </c>
      <c r="AK19" s="3" t="s">
        <v>177</v>
      </c>
      <c r="AL19" s="4"/>
      <c r="AM19" s="3" t="s">
        <v>178</v>
      </c>
      <c r="AN19" s="3">
        <v>8.0</v>
      </c>
      <c r="AO19" s="3" t="s">
        <v>179</v>
      </c>
      <c r="AP19" s="3" t="s">
        <v>180</v>
      </c>
      <c r="AQ19" s="3" t="s">
        <v>181</v>
      </c>
      <c r="AR19" s="4"/>
      <c r="AS19" s="4"/>
      <c r="AT19" s="4"/>
    </row>
    <row r="20">
      <c r="A20" s="3">
        <v>18.0</v>
      </c>
      <c r="B20" s="4" t="s">
        <v>71</v>
      </c>
      <c r="C20" s="5">
        <v>33479.0</v>
      </c>
      <c r="D20" s="6">
        <v>27.123287671232877</v>
      </c>
      <c r="E20" s="7">
        <v>6.0</v>
      </c>
      <c r="F20" s="7">
        <v>0.0</v>
      </c>
      <c r="G20" s="7">
        <v>10.0</v>
      </c>
      <c r="H20" s="3">
        <v>20.0</v>
      </c>
      <c r="I20" s="3" t="s">
        <v>117</v>
      </c>
      <c r="J20" s="3">
        <v>1.0</v>
      </c>
      <c r="K20" s="3" t="s">
        <v>46</v>
      </c>
      <c r="L20" s="3" t="s">
        <v>47</v>
      </c>
      <c r="M20" s="3">
        <v>0.0</v>
      </c>
      <c r="N20" s="5" t="s">
        <v>44</v>
      </c>
      <c r="O20" s="5" t="s">
        <v>44</v>
      </c>
      <c r="P20" s="5" t="s">
        <v>44</v>
      </c>
      <c r="Q20" s="4"/>
      <c r="R20" s="4"/>
      <c r="S20" s="3" t="s">
        <v>52</v>
      </c>
      <c r="T20" s="4"/>
      <c r="U20" s="4"/>
      <c r="V20" s="4"/>
      <c r="W20" s="4"/>
      <c r="X20" s="4"/>
      <c r="Y20" s="3" t="s">
        <v>24</v>
      </c>
      <c r="Z20" s="4"/>
      <c r="AA20" s="4"/>
      <c r="AB20" s="4"/>
      <c r="AC20" s="4"/>
      <c r="AD20" s="3" t="s">
        <v>66</v>
      </c>
      <c r="AE20" s="4"/>
      <c r="AF20" s="4"/>
      <c r="AG20" s="3">
        <v>12.0</v>
      </c>
      <c r="AH20" s="3">
        <v>6.0</v>
      </c>
      <c r="AI20" s="4"/>
      <c r="AJ20" s="3">
        <v>12.0</v>
      </c>
      <c r="AK20" s="3" t="s">
        <v>182</v>
      </c>
      <c r="AL20" s="3" t="s">
        <v>68</v>
      </c>
      <c r="AM20" s="4"/>
      <c r="AN20" s="3">
        <v>10.0</v>
      </c>
      <c r="AO20" s="3" t="s">
        <v>183</v>
      </c>
      <c r="AP20" s="3" t="s">
        <v>184</v>
      </c>
      <c r="AQ20" s="3" t="s">
        <v>185</v>
      </c>
      <c r="AR20" s="4"/>
      <c r="AS20" s="4"/>
      <c r="AT20" s="4"/>
    </row>
    <row r="21">
      <c r="A21" s="3">
        <v>19.0</v>
      </c>
      <c r="B21" s="4" t="s">
        <v>186</v>
      </c>
      <c r="C21" s="5">
        <v>31983.0</v>
      </c>
      <c r="D21" s="6">
        <v>31.221917808219178</v>
      </c>
      <c r="E21" s="7">
        <v>6.0</v>
      </c>
      <c r="F21" s="7">
        <v>40.0</v>
      </c>
      <c r="G21" s="7">
        <v>12.0</v>
      </c>
      <c r="H21" s="3">
        <v>30.0</v>
      </c>
      <c r="I21" s="3" t="s">
        <v>187</v>
      </c>
      <c r="J21" s="3">
        <v>1.0</v>
      </c>
      <c r="K21" s="3" t="s">
        <v>73</v>
      </c>
      <c r="L21" s="3" t="s">
        <v>99</v>
      </c>
      <c r="M21" s="3">
        <v>1.0</v>
      </c>
      <c r="N21" s="5" t="s">
        <v>143</v>
      </c>
      <c r="O21" s="5" t="s">
        <v>75</v>
      </c>
      <c r="P21" s="5" t="s">
        <v>87</v>
      </c>
      <c r="Q21" s="3">
        <v>3.0</v>
      </c>
      <c r="R21" s="3" t="s">
        <v>188</v>
      </c>
      <c r="S21" s="3" t="s">
        <v>65</v>
      </c>
      <c r="T21" s="4"/>
      <c r="U21" s="4"/>
      <c r="V21" s="3" t="s">
        <v>21</v>
      </c>
      <c r="W21" s="4"/>
      <c r="X21" s="4"/>
      <c r="Y21" s="4"/>
      <c r="Z21" s="4"/>
      <c r="AA21" s="4"/>
      <c r="AB21" s="4"/>
      <c r="AC21" s="4"/>
      <c r="AD21" s="3" t="s">
        <v>158</v>
      </c>
      <c r="AE21" s="4"/>
      <c r="AF21" s="3">
        <v>6.0</v>
      </c>
      <c r="AG21" s="4"/>
      <c r="AH21" s="3">
        <v>3.0</v>
      </c>
      <c r="AI21" s="4"/>
      <c r="AJ21" s="3">
        <v>15.0</v>
      </c>
      <c r="AK21" s="3" t="s">
        <v>189</v>
      </c>
      <c r="AL21" s="3" t="s">
        <v>190</v>
      </c>
      <c r="AM21" s="4"/>
      <c r="AN21" s="3">
        <v>10.0</v>
      </c>
      <c r="AO21" s="3" t="s">
        <v>191</v>
      </c>
      <c r="AP21" s="4"/>
      <c r="AQ21" s="3" t="s">
        <v>192</v>
      </c>
      <c r="AR21" s="4"/>
      <c r="AS21" s="4"/>
      <c r="AT21" s="4"/>
    </row>
    <row r="22">
      <c r="A22" s="3">
        <v>20.0</v>
      </c>
      <c r="B22" s="4" t="s">
        <v>71</v>
      </c>
      <c r="C22" s="5">
        <v>28459.0</v>
      </c>
      <c r="D22" s="6">
        <v>40.87671232876713</v>
      </c>
      <c r="E22" s="7">
        <v>8.0</v>
      </c>
      <c r="F22" s="7">
        <v>30.0</v>
      </c>
      <c r="G22" s="7">
        <v>8.0</v>
      </c>
      <c r="H22" s="3">
        <v>4.0</v>
      </c>
      <c r="I22" s="3" t="s">
        <v>98</v>
      </c>
      <c r="J22" s="3">
        <v>0.0</v>
      </c>
      <c r="K22" s="3" t="s">
        <v>137</v>
      </c>
      <c r="L22" s="3" t="s">
        <v>99</v>
      </c>
      <c r="M22" s="3">
        <v>0.0</v>
      </c>
      <c r="N22" s="5" t="s">
        <v>44</v>
      </c>
      <c r="O22" s="5" t="s">
        <v>44</v>
      </c>
      <c r="P22" s="5" t="s">
        <v>44</v>
      </c>
      <c r="Q22" s="4"/>
      <c r="R22" s="4"/>
      <c r="S22" s="3" t="s">
        <v>52</v>
      </c>
      <c r="T22" s="4"/>
      <c r="U22" s="4"/>
      <c r="V22" s="3" t="s">
        <v>21</v>
      </c>
      <c r="W22" s="4"/>
      <c r="X22" s="4"/>
      <c r="Y22" s="4"/>
      <c r="Z22" s="4"/>
      <c r="AA22" s="4"/>
      <c r="AB22" s="4"/>
      <c r="AC22" s="4"/>
      <c r="AD22" s="3" t="s">
        <v>66</v>
      </c>
      <c r="AE22" s="4"/>
      <c r="AF22" s="3">
        <v>6.0</v>
      </c>
      <c r="AG22" s="4"/>
      <c r="AH22" s="3">
        <v>6.0</v>
      </c>
      <c r="AI22" s="4"/>
      <c r="AJ22" s="3">
        <v>20.0</v>
      </c>
      <c r="AK22" s="3" t="s">
        <v>193</v>
      </c>
      <c r="AL22" s="3" t="s">
        <v>68</v>
      </c>
      <c r="AM22" s="4"/>
      <c r="AN22" s="3">
        <v>8.0</v>
      </c>
      <c r="AO22" s="3" t="s">
        <v>194</v>
      </c>
      <c r="AP22" s="3" t="s">
        <v>195</v>
      </c>
      <c r="AQ22" s="4"/>
      <c r="AR22" s="4"/>
      <c r="AS22" s="4"/>
      <c r="AT22" s="4"/>
    </row>
    <row r="23">
      <c r="A23" s="3">
        <v>21.0</v>
      </c>
      <c r="B23" s="4" t="s">
        <v>124</v>
      </c>
      <c r="C23" s="5">
        <v>27226.0</v>
      </c>
      <c r="D23" s="6">
        <v>44.25479452054795</v>
      </c>
      <c r="E23" s="7">
        <v>7.0</v>
      </c>
      <c r="F23" s="7">
        <v>0.0</v>
      </c>
      <c r="G23" s="7">
        <v>3.0</v>
      </c>
      <c r="H23" s="3">
        <v>10.0</v>
      </c>
      <c r="I23" s="3" t="s">
        <v>45</v>
      </c>
      <c r="J23" s="3">
        <v>0.0</v>
      </c>
      <c r="K23" s="3" t="s">
        <v>73</v>
      </c>
      <c r="L23" s="3" t="s">
        <v>94</v>
      </c>
      <c r="M23" s="3">
        <v>1.0</v>
      </c>
      <c r="N23" s="5" t="s">
        <v>196</v>
      </c>
      <c r="O23" s="5" t="s">
        <v>49</v>
      </c>
      <c r="P23" s="5" t="s">
        <v>87</v>
      </c>
      <c r="Q23" s="3">
        <v>17.0</v>
      </c>
      <c r="R23" s="3" t="s">
        <v>197</v>
      </c>
      <c r="S23" s="3" t="s">
        <v>78</v>
      </c>
      <c r="T23" s="4"/>
      <c r="U23" s="4"/>
      <c r="V23" s="4"/>
      <c r="W23" s="4"/>
      <c r="X23" s="3" t="s">
        <v>23</v>
      </c>
      <c r="Y23" s="4"/>
      <c r="Z23" s="4"/>
      <c r="AA23" s="4"/>
      <c r="AB23" s="4"/>
      <c r="AC23" s="4"/>
      <c r="AD23" s="3" t="s">
        <v>53</v>
      </c>
      <c r="AE23" s="4"/>
      <c r="AF23" s="3">
        <v>2.0</v>
      </c>
      <c r="AG23" s="4"/>
      <c r="AH23" s="3">
        <v>2.0</v>
      </c>
      <c r="AI23" s="4"/>
      <c r="AJ23" s="3">
        <v>6.0</v>
      </c>
      <c r="AK23" s="3" t="s">
        <v>198</v>
      </c>
      <c r="AL23" s="4"/>
      <c r="AM23" s="3" t="s">
        <v>199</v>
      </c>
      <c r="AN23" s="3">
        <v>8.0</v>
      </c>
      <c r="AO23" s="3" t="s">
        <v>200</v>
      </c>
      <c r="AP23" s="4"/>
      <c r="AQ23" s="4"/>
      <c r="AR23" s="4"/>
      <c r="AS23" s="4"/>
      <c r="AT23" s="4"/>
    </row>
    <row r="24">
      <c r="A24" s="3">
        <v>22.0</v>
      </c>
      <c r="B24" s="4" t="s">
        <v>83</v>
      </c>
      <c r="C24" s="5">
        <v>29194.0</v>
      </c>
      <c r="D24" s="6">
        <v>38.863013698630134</v>
      </c>
      <c r="E24" s="7">
        <v>7.0</v>
      </c>
      <c r="F24" s="7">
        <v>180.0</v>
      </c>
      <c r="G24" s="7">
        <v>12.0</v>
      </c>
      <c r="H24" s="3">
        <v>6.0</v>
      </c>
      <c r="I24" s="3" t="s">
        <v>117</v>
      </c>
      <c r="J24" s="3">
        <v>0.0</v>
      </c>
      <c r="K24" s="3" t="s">
        <v>27</v>
      </c>
      <c r="L24" s="3" t="s">
        <v>47</v>
      </c>
      <c r="M24" s="3">
        <v>1.0</v>
      </c>
      <c r="N24" s="5" t="s">
        <v>63</v>
      </c>
      <c r="O24" s="5" t="s">
        <v>106</v>
      </c>
      <c r="P24" s="5" t="s">
        <v>50</v>
      </c>
      <c r="Q24" s="3">
        <v>8.0</v>
      </c>
      <c r="R24" s="3" t="s">
        <v>201</v>
      </c>
      <c r="S24" s="3" t="s">
        <v>78</v>
      </c>
      <c r="T24" s="4"/>
      <c r="U24" s="4"/>
      <c r="V24" s="4"/>
      <c r="W24" s="3" t="s">
        <v>22</v>
      </c>
      <c r="X24" s="4"/>
      <c r="Y24" s="4"/>
      <c r="Z24" s="4"/>
      <c r="AA24" s="4"/>
      <c r="AB24" s="4"/>
      <c r="AC24" s="4"/>
      <c r="AD24" s="3" t="s">
        <v>79</v>
      </c>
      <c r="AE24" s="4"/>
      <c r="AF24" s="3">
        <v>2.0</v>
      </c>
      <c r="AG24" s="4"/>
      <c r="AH24" s="3">
        <v>4.0</v>
      </c>
      <c r="AI24" s="4"/>
      <c r="AJ24" s="3">
        <v>4.0</v>
      </c>
      <c r="AK24" s="3" t="s">
        <v>202</v>
      </c>
      <c r="AL24" s="3" t="s">
        <v>190</v>
      </c>
      <c r="AM24" s="4"/>
      <c r="AN24" s="3">
        <v>9.0</v>
      </c>
      <c r="AO24" s="3" t="s">
        <v>203</v>
      </c>
      <c r="AP24" s="4"/>
      <c r="AQ24" s="4"/>
      <c r="AR24" s="4"/>
      <c r="AS24" s="4"/>
      <c r="AT24" s="4"/>
    </row>
    <row r="25">
      <c r="A25" s="3">
        <v>23.0</v>
      </c>
      <c r="B25" s="4" t="s">
        <v>204</v>
      </c>
      <c r="C25" s="5">
        <v>29425.0</v>
      </c>
      <c r="D25" s="6">
        <v>38.23013698630137</v>
      </c>
      <c r="E25" s="7">
        <v>7.0</v>
      </c>
      <c r="F25" s="7">
        <v>60.0</v>
      </c>
      <c r="G25" s="7">
        <v>5.0</v>
      </c>
      <c r="H25" s="3">
        <v>8.0</v>
      </c>
      <c r="I25" s="3" t="s">
        <v>92</v>
      </c>
      <c r="J25" s="3">
        <v>1.0</v>
      </c>
      <c r="K25" s="3" t="s">
        <v>61</v>
      </c>
      <c r="L25" s="3" t="s">
        <v>47</v>
      </c>
      <c r="M25" s="3">
        <v>0.0</v>
      </c>
      <c r="N25" s="5" t="s">
        <v>44</v>
      </c>
      <c r="O25" s="5" t="s">
        <v>44</v>
      </c>
      <c r="P25" s="5" t="s">
        <v>44</v>
      </c>
      <c r="Q25" s="4"/>
      <c r="R25" s="4"/>
      <c r="S25" s="3" t="s">
        <v>65</v>
      </c>
      <c r="T25" s="4"/>
      <c r="U25" s="4"/>
      <c r="V25" s="4"/>
      <c r="W25" s="4"/>
      <c r="X25" s="4"/>
      <c r="Y25" s="3" t="s">
        <v>24</v>
      </c>
      <c r="Z25" s="4"/>
      <c r="AA25" s="4"/>
      <c r="AB25" s="4"/>
      <c r="AC25" s="4"/>
      <c r="AD25" s="3" t="s">
        <v>66</v>
      </c>
      <c r="AE25" s="4"/>
      <c r="AF25" s="3">
        <v>4.0</v>
      </c>
      <c r="AG25" s="4"/>
      <c r="AH25" s="3">
        <v>4.0</v>
      </c>
      <c r="AI25" s="4"/>
      <c r="AJ25" s="3">
        <v>10.0</v>
      </c>
      <c r="AK25" s="3" t="s">
        <v>205</v>
      </c>
      <c r="AL25" s="3" t="s">
        <v>68</v>
      </c>
      <c r="AM25" s="4"/>
      <c r="AN25" s="3">
        <v>8.0</v>
      </c>
      <c r="AO25" s="3" t="s">
        <v>206</v>
      </c>
      <c r="AP25" s="3" t="s">
        <v>207</v>
      </c>
      <c r="AQ25" s="4"/>
      <c r="AR25" s="4"/>
      <c r="AS25" s="4"/>
      <c r="AT25" s="4"/>
    </row>
    <row r="26">
      <c r="A26" s="3">
        <v>24.0</v>
      </c>
      <c r="B26" s="4" t="s">
        <v>83</v>
      </c>
      <c r="C26" s="5">
        <v>27454.0</v>
      </c>
      <c r="D26" s="6">
        <v>43.63013698630137</v>
      </c>
      <c r="E26" s="7">
        <v>7.0</v>
      </c>
      <c r="F26" s="7">
        <v>30.0</v>
      </c>
      <c r="G26" s="7">
        <v>6.0</v>
      </c>
      <c r="H26" s="3">
        <v>10.0</v>
      </c>
      <c r="I26" s="3" t="s">
        <v>187</v>
      </c>
      <c r="J26" s="3">
        <v>0.0</v>
      </c>
      <c r="K26" s="3" t="s">
        <v>93</v>
      </c>
      <c r="L26" s="3" t="s">
        <v>94</v>
      </c>
      <c r="M26" s="3">
        <v>0.0</v>
      </c>
      <c r="N26" s="5" t="s">
        <v>44</v>
      </c>
      <c r="O26" s="5" t="s">
        <v>44</v>
      </c>
      <c r="P26" s="5" t="s">
        <v>44</v>
      </c>
      <c r="Q26" s="4"/>
      <c r="R26" s="4"/>
      <c r="S26" s="3" t="s">
        <v>78</v>
      </c>
      <c r="T26" s="4"/>
      <c r="U26" s="4"/>
      <c r="V26" s="4"/>
      <c r="W26" s="4"/>
      <c r="X26" s="4"/>
      <c r="Y26" s="3" t="s">
        <v>24</v>
      </c>
      <c r="Z26" s="4"/>
      <c r="AA26" s="4"/>
      <c r="AB26" s="4"/>
      <c r="AC26" s="4"/>
      <c r="AD26" s="3" t="s">
        <v>53</v>
      </c>
      <c r="AE26" s="4"/>
      <c r="AF26" s="3">
        <v>3.0</v>
      </c>
      <c r="AG26" s="4"/>
      <c r="AH26" s="3">
        <v>4.0</v>
      </c>
      <c r="AI26" s="4"/>
      <c r="AJ26" s="3">
        <v>7.0</v>
      </c>
      <c r="AK26" s="3" t="s">
        <v>208</v>
      </c>
      <c r="AL26" s="3" t="s">
        <v>68</v>
      </c>
      <c r="AM26" s="4"/>
      <c r="AN26" s="3">
        <v>9.0</v>
      </c>
      <c r="AO26" s="3" t="s">
        <v>209</v>
      </c>
      <c r="AP26" s="3" t="s">
        <v>210</v>
      </c>
      <c r="AQ26" s="3" t="s">
        <v>211</v>
      </c>
      <c r="AR26" s="4"/>
      <c r="AS26" s="4"/>
      <c r="AT26" s="4"/>
    </row>
    <row r="27">
      <c r="A27" s="3">
        <v>25.0</v>
      </c>
      <c r="B27" s="4" t="s">
        <v>83</v>
      </c>
      <c r="C27" s="5">
        <v>32337.0</v>
      </c>
      <c r="D27" s="6">
        <v>30.252054794520546</v>
      </c>
      <c r="E27" s="7">
        <v>85.0</v>
      </c>
      <c r="F27" s="7">
        <v>45.0</v>
      </c>
      <c r="G27" s="7">
        <v>10.0</v>
      </c>
      <c r="H27" s="3">
        <v>30.0</v>
      </c>
      <c r="I27" s="3" t="s">
        <v>60</v>
      </c>
      <c r="J27" s="3">
        <v>0.0</v>
      </c>
      <c r="K27" s="3" t="s">
        <v>93</v>
      </c>
      <c r="L27" s="3" t="s">
        <v>99</v>
      </c>
      <c r="M27" s="3">
        <v>1.0</v>
      </c>
      <c r="N27" s="5" t="s">
        <v>212</v>
      </c>
      <c r="O27" s="5" t="s">
        <v>75</v>
      </c>
      <c r="P27" s="5" t="s">
        <v>87</v>
      </c>
      <c r="Q27" s="3">
        <v>4.0</v>
      </c>
      <c r="R27" s="3" t="s">
        <v>213</v>
      </c>
      <c r="S27" s="3" t="s">
        <v>78</v>
      </c>
      <c r="T27" s="4"/>
      <c r="U27" s="4"/>
      <c r="V27" s="4"/>
      <c r="W27" s="4"/>
      <c r="X27" s="3" t="s">
        <v>23</v>
      </c>
      <c r="Y27" s="4"/>
      <c r="Z27" s="4"/>
      <c r="AA27" s="4"/>
      <c r="AB27" s="4"/>
      <c r="AC27" s="4"/>
      <c r="AD27" s="3" t="s">
        <v>79</v>
      </c>
      <c r="AE27" s="4"/>
      <c r="AF27" s="4"/>
      <c r="AG27" s="3">
        <v>12.0</v>
      </c>
      <c r="AH27" s="4"/>
      <c r="AI27" s="3">
        <v>5.0</v>
      </c>
      <c r="AJ27" s="3">
        <v>8.0</v>
      </c>
      <c r="AK27" s="3" t="s">
        <v>214</v>
      </c>
      <c r="AL27" s="3" t="s">
        <v>57</v>
      </c>
      <c r="AM27" s="4"/>
      <c r="AN27" s="3">
        <v>8.0</v>
      </c>
      <c r="AO27" s="3" t="s">
        <v>215</v>
      </c>
      <c r="AP27" s="3" t="s">
        <v>216</v>
      </c>
      <c r="AQ27" s="3" t="s">
        <v>217</v>
      </c>
      <c r="AR27" s="4"/>
      <c r="AS27" s="4"/>
      <c r="AT27" s="4"/>
    </row>
    <row r="28">
      <c r="A28" s="3">
        <v>26.0</v>
      </c>
      <c r="B28" s="4" t="s">
        <v>83</v>
      </c>
      <c r="C28" s="5">
        <v>29821.0</v>
      </c>
      <c r="D28" s="6">
        <v>37.14520547945205</v>
      </c>
      <c r="E28" s="7">
        <v>8.0</v>
      </c>
      <c r="F28" s="7">
        <v>30.0</v>
      </c>
      <c r="G28" s="7">
        <v>14.0</v>
      </c>
      <c r="H28" s="3">
        <v>20.0</v>
      </c>
      <c r="I28" s="3" t="s">
        <v>130</v>
      </c>
      <c r="J28" s="3">
        <v>0.0</v>
      </c>
      <c r="K28" s="3" t="s">
        <v>73</v>
      </c>
      <c r="L28" s="3" t="s">
        <v>94</v>
      </c>
      <c r="M28" s="3">
        <v>1.0</v>
      </c>
      <c r="N28" s="5" t="s">
        <v>218</v>
      </c>
      <c r="O28" s="5" t="s">
        <v>106</v>
      </c>
      <c r="P28" s="5" t="s">
        <v>219</v>
      </c>
      <c r="Q28" s="3">
        <v>15.0</v>
      </c>
      <c r="R28" s="3" t="s">
        <v>220</v>
      </c>
      <c r="S28" s="3" t="s">
        <v>52</v>
      </c>
      <c r="T28" s="4"/>
      <c r="U28" s="4"/>
      <c r="V28" s="4"/>
      <c r="W28" s="4"/>
      <c r="X28" s="4"/>
      <c r="Y28" s="4"/>
      <c r="Z28" s="4"/>
      <c r="AA28" s="4"/>
      <c r="AB28" s="3" t="s">
        <v>27</v>
      </c>
      <c r="AC28" s="4"/>
      <c r="AD28" s="4"/>
      <c r="AE28" s="4"/>
      <c r="AF28" s="4"/>
      <c r="AG28" s="4"/>
      <c r="AH28" s="4"/>
      <c r="AI28" s="4"/>
      <c r="AJ28" s="4"/>
      <c r="AK28" s="4"/>
      <c r="AL28" s="3" t="s">
        <v>57</v>
      </c>
      <c r="AM28" s="4"/>
      <c r="AN28" s="3">
        <v>8.0</v>
      </c>
      <c r="AO28" s="3" t="s">
        <v>221</v>
      </c>
      <c r="AP28" s="3" t="s">
        <v>222</v>
      </c>
      <c r="AQ28" s="3" t="s">
        <v>223</v>
      </c>
      <c r="AR28" s="4"/>
      <c r="AS28" s="4"/>
      <c r="AT28" s="4"/>
    </row>
    <row r="29">
      <c r="A29" s="3">
        <v>27.0</v>
      </c>
      <c r="B29" s="4" t="s">
        <v>71</v>
      </c>
      <c r="C29" s="5">
        <v>31486.0</v>
      </c>
      <c r="D29" s="6">
        <v>32.583561643835615</v>
      </c>
      <c r="E29" s="7">
        <v>7.0</v>
      </c>
      <c r="F29" s="7">
        <v>30.0</v>
      </c>
      <c r="G29" s="7">
        <v>10.0</v>
      </c>
      <c r="H29" s="3">
        <v>2.0</v>
      </c>
      <c r="I29" s="3" t="s">
        <v>224</v>
      </c>
      <c r="J29" s="3">
        <v>1.0</v>
      </c>
      <c r="K29" s="3" t="s">
        <v>61</v>
      </c>
      <c r="L29" s="3" t="s">
        <v>47</v>
      </c>
      <c r="M29" s="3">
        <v>1.0</v>
      </c>
      <c r="N29" s="5" t="s">
        <v>143</v>
      </c>
      <c r="O29" s="5" t="s">
        <v>75</v>
      </c>
      <c r="P29" s="5" t="s">
        <v>152</v>
      </c>
      <c r="Q29" s="3">
        <v>8.0</v>
      </c>
      <c r="R29" s="3" t="s">
        <v>225</v>
      </c>
      <c r="S29" s="3" t="s">
        <v>78</v>
      </c>
      <c r="T29" s="4"/>
      <c r="U29" s="4"/>
      <c r="V29" s="4"/>
      <c r="W29" s="3" t="s">
        <v>22</v>
      </c>
      <c r="X29" s="4"/>
      <c r="Y29" s="4"/>
      <c r="Z29" s="4"/>
      <c r="AA29" s="4"/>
      <c r="AB29" s="4"/>
      <c r="AC29" s="4"/>
      <c r="AD29" s="3" t="s">
        <v>66</v>
      </c>
      <c r="AE29" s="4"/>
      <c r="AF29" s="3">
        <v>6.0</v>
      </c>
      <c r="AG29" s="4"/>
      <c r="AH29" s="3">
        <v>5.0</v>
      </c>
      <c r="AI29" s="4"/>
      <c r="AJ29" s="3">
        <v>500.0</v>
      </c>
      <c r="AK29" s="3" t="s">
        <v>226</v>
      </c>
      <c r="AL29" s="3" t="s">
        <v>68</v>
      </c>
      <c r="AM29" s="4"/>
      <c r="AN29" s="3">
        <v>7.0</v>
      </c>
      <c r="AO29" s="3" t="s">
        <v>227</v>
      </c>
      <c r="AP29" s="3" t="s">
        <v>228</v>
      </c>
      <c r="AQ29" s="3" t="s">
        <v>229</v>
      </c>
      <c r="AR29" s="4"/>
      <c r="AS29" s="4"/>
      <c r="AT29" s="4"/>
    </row>
    <row r="30">
      <c r="A30" s="3">
        <v>28.0</v>
      </c>
      <c r="B30" s="4" t="s">
        <v>230</v>
      </c>
      <c r="C30" s="5">
        <v>29106.0</v>
      </c>
      <c r="D30" s="6">
        <v>39.104109589041094</v>
      </c>
      <c r="E30" s="7">
        <v>6.0</v>
      </c>
      <c r="F30" s="7">
        <v>40.0</v>
      </c>
      <c r="G30" s="7">
        <v>9.0</v>
      </c>
      <c r="H30" s="3">
        <v>6.0</v>
      </c>
      <c r="I30" s="3" t="s">
        <v>98</v>
      </c>
      <c r="J30" s="3">
        <v>0.0</v>
      </c>
      <c r="K30" s="3" t="s">
        <v>73</v>
      </c>
      <c r="L30" s="3" t="s">
        <v>94</v>
      </c>
      <c r="M30" s="3">
        <v>1.0</v>
      </c>
      <c r="N30" s="5" t="s">
        <v>212</v>
      </c>
      <c r="O30" s="5" t="s">
        <v>75</v>
      </c>
      <c r="P30" s="5" t="s">
        <v>231</v>
      </c>
      <c r="Q30" s="3">
        <v>11.0</v>
      </c>
      <c r="R30" s="3" t="s">
        <v>232</v>
      </c>
      <c r="S30" s="3" t="s">
        <v>78</v>
      </c>
      <c r="T30" s="4"/>
      <c r="U30" s="4"/>
      <c r="V30" s="4"/>
      <c r="W30" s="4"/>
      <c r="X30" s="4"/>
      <c r="Y30" s="3" t="s">
        <v>24</v>
      </c>
      <c r="Z30" s="4"/>
      <c r="AA30" s="4"/>
      <c r="AB30" s="4"/>
      <c r="AC30" s="4"/>
      <c r="AD30" s="3" t="s">
        <v>53</v>
      </c>
      <c r="AE30" s="4"/>
      <c r="AF30" s="3">
        <v>4.0</v>
      </c>
      <c r="AG30" s="4"/>
      <c r="AH30" s="3">
        <v>2.0</v>
      </c>
      <c r="AI30" s="4"/>
      <c r="AJ30" s="3">
        <v>2.0</v>
      </c>
      <c r="AK30" s="3" t="s">
        <v>233</v>
      </c>
      <c r="AL30" s="3" t="s">
        <v>68</v>
      </c>
      <c r="AM30" s="4"/>
      <c r="AN30" s="3">
        <v>10.0</v>
      </c>
      <c r="AO30" s="3" t="s">
        <v>234</v>
      </c>
      <c r="AP30" s="3" t="s">
        <v>235</v>
      </c>
      <c r="AQ30" s="4"/>
      <c r="AR30" s="4"/>
      <c r="AS30" s="4"/>
      <c r="AT30" s="4"/>
    </row>
    <row r="31">
      <c r="A31" s="3">
        <v>29.0</v>
      </c>
      <c r="B31" s="4" t="s">
        <v>236</v>
      </c>
      <c r="C31" s="5">
        <v>33490.0</v>
      </c>
      <c r="D31" s="6">
        <v>27.09315068493151</v>
      </c>
      <c r="E31" s="7">
        <v>6.0</v>
      </c>
      <c r="F31" s="7">
        <v>0.0</v>
      </c>
      <c r="G31" s="7">
        <v>9.0</v>
      </c>
      <c r="H31" s="3">
        <v>3.0</v>
      </c>
      <c r="I31" s="3" t="s">
        <v>45</v>
      </c>
      <c r="J31" s="3">
        <v>1.0</v>
      </c>
      <c r="K31" s="3" t="s">
        <v>118</v>
      </c>
      <c r="L31" s="3" t="s">
        <v>47</v>
      </c>
      <c r="M31" s="3">
        <v>1.0</v>
      </c>
      <c r="N31" s="5" t="s">
        <v>212</v>
      </c>
      <c r="O31" s="5" t="s">
        <v>75</v>
      </c>
      <c r="P31" s="5" t="s">
        <v>87</v>
      </c>
      <c r="Q31" s="3">
        <v>4.0</v>
      </c>
      <c r="R31" s="3" t="s">
        <v>237</v>
      </c>
      <c r="S31" s="3" t="s">
        <v>52</v>
      </c>
      <c r="T31" s="4"/>
      <c r="U31" s="4"/>
      <c r="V31" s="4"/>
      <c r="W31" s="4"/>
      <c r="X31" s="4"/>
      <c r="Y31" s="3" t="s">
        <v>24</v>
      </c>
      <c r="Z31" s="4"/>
      <c r="AA31" s="4"/>
      <c r="AB31" s="4"/>
      <c r="AC31" s="4"/>
      <c r="AD31" s="3" t="s">
        <v>66</v>
      </c>
      <c r="AE31" s="4"/>
      <c r="AF31" s="3">
        <v>4.0</v>
      </c>
      <c r="AG31" s="4"/>
      <c r="AH31" s="3">
        <v>4.0</v>
      </c>
      <c r="AI31" s="4"/>
      <c r="AJ31" s="3">
        <v>6.0</v>
      </c>
      <c r="AK31" s="3" t="s">
        <v>238</v>
      </c>
      <c r="AL31" s="3" t="s">
        <v>68</v>
      </c>
      <c r="AM31" s="4"/>
      <c r="AN31" s="3">
        <v>10.0</v>
      </c>
      <c r="AO31" s="3" t="s">
        <v>239</v>
      </c>
      <c r="AP31" s="3" t="s">
        <v>240</v>
      </c>
      <c r="AQ31" s="4"/>
      <c r="AR31" s="4"/>
      <c r="AS31" s="4"/>
      <c r="AT31" s="4"/>
    </row>
    <row r="32">
      <c r="A32" s="3">
        <v>30.0</v>
      </c>
      <c r="B32" s="4" t="s">
        <v>71</v>
      </c>
      <c r="C32" s="5">
        <v>30658.0</v>
      </c>
      <c r="D32" s="6">
        <v>34.85205479452055</v>
      </c>
      <c r="E32" s="7">
        <v>7.0</v>
      </c>
      <c r="F32" s="7">
        <v>150.0</v>
      </c>
      <c r="G32" s="7">
        <v>6.0</v>
      </c>
      <c r="H32" s="3">
        <v>5.0</v>
      </c>
      <c r="I32" s="3" t="s">
        <v>92</v>
      </c>
      <c r="J32" s="3">
        <v>0.0</v>
      </c>
      <c r="K32" s="3" t="s">
        <v>61</v>
      </c>
      <c r="L32" s="3" t="s">
        <v>94</v>
      </c>
      <c r="M32" s="3">
        <v>1.0</v>
      </c>
      <c r="N32" s="5" t="s">
        <v>212</v>
      </c>
      <c r="O32" s="5" t="s">
        <v>75</v>
      </c>
      <c r="P32" s="5" t="s">
        <v>241</v>
      </c>
      <c r="Q32" s="3">
        <v>12.0</v>
      </c>
      <c r="R32" s="4"/>
      <c r="S32" s="3" t="s">
        <v>78</v>
      </c>
      <c r="T32" s="4"/>
      <c r="U32" s="4"/>
      <c r="V32" s="4"/>
      <c r="W32" s="4"/>
      <c r="X32" s="4"/>
      <c r="Y32" s="3" t="s">
        <v>24</v>
      </c>
      <c r="Z32" s="4"/>
      <c r="AA32" s="4"/>
      <c r="AB32" s="4"/>
      <c r="AC32" s="4"/>
      <c r="AD32" s="3" t="s">
        <v>79</v>
      </c>
      <c r="AE32" s="4"/>
      <c r="AF32" s="3">
        <v>6.0</v>
      </c>
      <c r="AG32" s="4"/>
      <c r="AH32" s="3">
        <v>4.0</v>
      </c>
      <c r="AI32" s="4"/>
      <c r="AJ32" s="3">
        <v>8.0</v>
      </c>
      <c r="AK32" s="3" t="s">
        <v>242</v>
      </c>
      <c r="AL32" s="3" t="s">
        <v>68</v>
      </c>
      <c r="AM32" s="4"/>
      <c r="AN32" s="3">
        <v>7.0</v>
      </c>
      <c r="AO32" s="3" t="s">
        <v>243</v>
      </c>
      <c r="AP32" s="4"/>
      <c r="AQ32" s="4"/>
      <c r="AR32" s="4"/>
      <c r="AS32" s="4"/>
      <c r="AT32" s="4"/>
    </row>
    <row r="33">
      <c r="A33" s="3">
        <v>31.0</v>
      </c>
      <c r="B33" s="4" t="s">
        <v>161</v>
      </c>
      <c r="C33" s="5">
        <v>29344.0</v>
      </c>
      <c r="D33" s="6">
        <v>38.45205479452055</v>
      </c>
      <c r="E33" s="7">
        <v>8.0</v>
      </c>
      <c r="F33" s="7">
        <v>0.0</v>
      </c>
      <c r="G33" s="7">
        <v>10.0</v>
      </c>
      <c r="H33" s="3">
        <v>20.0</v>
      </c>
      <c r="I33" s="3" t="s">
        <v>45</v>
      </c>
      <c r="J33" s="3">
        <v>1.0</v>
      </c>
      <c r="K33" s="3" t="s">
        <v>46</v>
      </c>
      <c r="L33" s="3" t="s">
        <v>99</v>
      </c>
      <c r="M33" s="3">
        <v>1.0</v>
      </c>
      <c r="N33" s="5" t="s">
        <v>212</v>
      </c>
      <c r="O33" s="5" t="s">
        <v>86</v>
      </c>
      <c r="P33" s="5" t="s">
        <v>87</v>
      </c>
      <c r="Q33" s="3">
        <v>10.0</v>
      </c>
      <c r="R33" s="3" t="s">
        <v>244</v>
      </c>
      <c r="S33" s="3" t="s">
        <v>78</v>
      </c>
      <c r="T33" s="4"/>
      <c r="U33" s="4"/>
      <c r="V33" s="4"/>
      <c r="W33" s="3" t="s">
        <v>22</v>
      </c>
      <c r="X33" s="3" t="s">
        <v>23</v>
      </c>
      <c r="Y33" s="4"/>
      <c r="Z33" s="4"/>
      <c r="AA33" s="4"/>
      <c r="AB33" s="4"/>
      <c r="AC33" s="4"/>
      <c r="AD33" s="3" t="s">
        <v>53</v>
      </c>
      <c r="AE33" s="4"/>
      <c r="AF33" s="4"/>
      <c r="AG33" s="8">
        <v>43393.0</v>
      </c>
      <c r="AH33" s="4"/>
      <c r="AI33" s="8">
        <v>43393.0</v>
      </c>
      <c r="AJ33" s="3">
        <v>20.0</v>
      </c>
      <c r="AK33" s="3" t="s">
        <v>245</v>
      </c>
      <c r="AL33" s="3" t="s">
        <v>68</v>
      </c>
      <c r="AM33" s="4"/>
      <c r="AN33" s="3">
        <v>8.0</v>
      </c>
      <c r="AO33" s="3" t="s">
        <v>246</v>
      </c>
      <c r="AP33" s="3" t="s">
        <v>247</v>
      </c>
      <c r="AQ33" s="4"/>
      <c r="AR33" s="4"/>
      <c r="AS33" s="4"/>
      <c r="AT33" s="4"/>
    </row>
    <row r="34">
      <c r="A34" s="3">
        <v>32.0</v>
      </c>
      <c r="B34" s="4" t="s">
        <v>236</v>
      </c>
      <c r="C34" s="5">
        <v>30891.0</v>
      </c>
      <c r="D34" s="6">
        <v>34.21369863013699</v>
      </c>
      <c r="E34" s="7">
        <v>7.0</v>
      </c>
      <c r="F34" s="7">
        <v>100.0</v>
      </c>
      <c r="G34" s="7">
        <v>10.0</v>
      </c>
      <c r="H34" s="3">
        <v>1.0</v>
      </c>
      <c r="I34" s="3" t="s">
        <v>60</v>
      </c>
      <c r="J34" s="3">
        <v>1.0</v>
      </c>
      <c r="K34" s="9" t="s">
        <v>46</v>
      </c>
      <c r="L34" s="3" t="s">
        <v>248</v>
      </c>
      <c r="M34" s="3">
        <v>1.0</v>
      </c>
      <c r="N34" s="5" t="s">
        <v>212</v>
      </c>
      <c r="O34" s="5" t="s">
        <v>106</v>
      </c>
      <c r="P34" s="5" t="s">
        <v>120</v>
      </c>
      <c r="Q34" s="3">
        <v>7.0</v>
      </c>
      <c r="R34" s="4"/>
      <c r="S34" s="3" t="s">
        <v>78</v>
      </c>
      <c r="T34" s="4"/>
      <c r="U34" s="4"/>
      <c r="V34" s="4"/>
      <c r="W34" s="4"/>
      <c r="X34" s="3" t="s">
        <v>23</v>
      </c>
      <c r="Y34" s="4"/>
      <c r="Z34" s="4"/>
      <c r="AA34" s="4"/>
      <c r="AB34" s="4"/>
      <c r="AC34" s="4"/>
      <c r="AD34" s="3" t="s">
        <v>66</v>
      </c>
      <c r="AE34" s="4"/>
      <c r="AF34" s="3">
        <v>4.0</v>
      </c>
      <c r="AG34" s="4"/>
      <c r="AH34" s="4"/>
      <c r="AI34" s="3">
        <v>15.0</v>
      </c>
      <c r="AJ34" s="3">
        <v>20.0</v>
      </c>
      <c r="AK34" s="3" t="s">
        <v>249</v>
      </c>
      <c r="AL34" s="3" t="s">
        <v>68</v>
      </c>
      <c r="AM34" s="4"/>
      <c r="AN34" s="3">
        <v>10.0</v>
      </c>
      <c r="AO34" s="3" t="s">
        <v>250</v>
      </c>
      <c r="AP34" s="3" t="s">
        <v>251</v>
      </c>
      <c r="AQ34" s="3" t="s">
        <v>111</v>
      </c>
      <c r="AR34" s="4"/>
      <c r="AS34" s="4"/>
      <c r="AT34" s="4"/>
    </row>
    <row r="35">
      <c r="A35" s="3">
        <v>33.0</v>
      </c>
      <c r="B35" s="4" t="s">
        <v>186</v>
      </c>
      <c r="C35" s="5">
        <v>35136.0</v>
      </c>
      <c r="D35" s="6">
        <v>22.583561643835615</v>
      </c>
      <c r="E35" s="7">
        <v>6.0</v>
      </c>
      <c r="F35" s="7">
        <v>120.0</v>
      </c>
      <c r="G35" s="7">
        <v>16.0</v>
      </c>
      <c r="H35" s="3">
        <v>2.0</v>
      </c>
      <c r="I35" s="3" t="s">
        <v>92</v>
      </c>
      <c r="J35" s="3">
        <v>0.0</v>
      </c>
      <c r="K35" s="3" t="s">
        <v>46</v>
      </c>
      <c r="L35" s="3" t="s">
        <v>47</v>
      </c>
      <c r="M35" s="3">
        <v>0.0</v>
      </c>
      <c r="N35" s="5" t="s">
        <v>44</v>
      </c>
      <c r="O35" s="5" t="s">
        <v>44</v>
      </c>
      <c r="P35" s="5" t="s">
        <v>44</v>
      </c>
      <c r="Q35" s="4"/>
      <c r="R35" s="4"/>
      <c r="S35" s="3" t="s">
        <v>157</v>
      </c>
      <c r="T35" s="4"/>
      <c r="U35" s="4"/>
      <c r="V35" s="4"/>
      <c r="W35" s="3" t="s">
        <v>22</v>
      </c>
      <c r="X35" s="4"/>
      <c r="Y35" s="4"/>
      <c r="Z35" s="4"/>
      <c r="AA35" s="4"/>
      <c r="AB35" s="4"/>
      <c r="AC35" s="4"/>
      <c r="AD35" s="3" t="s">
        <v>66</v>
      </c>
      <c r="AE35" s="4"/>
      <c r="AF35" s="3">
        <v>6.0</v>
      </c>
      <c r="AG35" s="4"/>
      <c r="AH35" s="3">
        <v>6.0</v>
      </c>
      <c r="AI35" s="4"/>
      <c r="AJ35" s="3">
        <v>60.0</v>
      </c>
      <c r="AK35" s="3" t="s">
        <v>252</v>
      </c>
      <c r="AL35" s="3" t="s">
        <v>57</v>
      </c>
      <c r="AM35" s="4"/>
      <c r="AN35" s="3">
        <v>9.0</v>
      </c>
      <c r="AO35" s="3" t="s">
        <v>253</v>
      </c>
      <c r="AP35" s="3" t="s">
        <v>254</v>
      </c>
      <c r="AQ35" s="4"/>
      <c r="AR35" s="4"/>
      <c r="AS35" s="4"/>
      <c r="AT35" s="4"/>
    </row>
    <row r="36">
      <c r="A36" s="3">
        <v>34.0</v>
      </c>
      <c r="B36" s="4" t="s">
        <v>255</v>
      </c>
      <c r="C36" s="5">
        <v>33067.0</v>
      </c>
      <c r="D36" s="6">
        <v>28.252054794520546</v>
      </c>
      <c r="E36" s="7">
        <v>7.0</v>
      </c>
      <c r="F36" s="7">
        <v>70.0</v>
      </c>
      <c r="G36" s="7">
        <v>5.0</v>
      </c>
      <c r="H36" s="3">
        <v>5.0</v>
      </c>
      <c r="I36" s="3" t="s">
        <v>92</v>
      </c>
      <c r="J36" s="3">
        <v>0.0</v>
      </c>
      <c r="K36" s="3" t="s">
        <v>73</v>
      </c>
      <c r="L36" s="3" t="s">
        <v>99</v>
      </c>
      <c r="M36" s="3">
        <v>1.0</v>
      </c>
      <c r="N36" s="5" t="s">
        <v>256</v>
      </c>
      <c r="O36" s="5" t="s">
        <v>49</v>
      </c>
      <c r="P36" s="5" t="s">
        <v>257</v>
      </c>
      <c r="Q36" s="3">
        <v>1.0</v>
      </c>
      <c r="R36" s="3" t="s">
        <v>258</v>
      </c>
      <c r="S36" s="3" t="s">
        <v>78</v>
      </c>
      <c r="T36" s="4"/>
      <c r="U36" s="4"/>
      <c r="V36" s="3" t="s">
        <v>21</v>
      </c>
      <c r="W36" s="3" t="s">
        <v>22</v>
      </c>
      <c r="X36" s="4"/>
      <c r="Y36" s="4"/>
      <c r="Z36" s="4"/>
      <c r="AA36" s="4"/>
      <c r="AB36" s="4"/>
      <c r="AC36" s="4"/>
      <c r="AD36" s="3" t="s">
        <v>66</v>
      </c>
      <c r="AE36" s="4"/>
      <c r="AF36" s="3">
        <v>3.0</v>
      </c>
      <c r="AG36" s="4"/>
      <c r="AH36" s="3">
        <v>2.0</v>
      </c>
      <c r="AI36" s="4"/>
      <c r="AJ36" s="3">
        <v>15.0</v>
      </c>
      <c r="AK36" s="3" t="s">
        <v>259</v>
      </c>
      <c r="AL36" s="3" t="s">
        <v>68</v>
      </c>
      <c r="AM36" s="4"/>
      <c r="AN36" s="3">
        <v>8.0</v>
      </c>
      <c r="AO36" s="3" t="s">
        <v>260</v>
      </c>
      <c r="AP36" s="3" t="s">
        <v>261</v>
      </c>
      <c r="AQ36" s="4"/>
      <c r="AR36" s="4"/>
      <c r="AS36" s="4"/>
      <c r="AT36" s="4"/>
    </row>
    <row r="37">
      <c r="A37" s="3">
        <v>35.0</v>
      </c>
      <c r="B37" s="4" t="s">
        <v>124</v>
      </c>
      <c r="C37" s="5">
        <v>28598.0</v>
      </c>
      <c r="D37" s="6">
        <v>40.49589041095891</v>
      </c>
      <c r="E37" s="7">
        <v>6.0</v>
      </c>
      <c r="F37" s="7">
        <v>90.0</v>
      </c>
      <c r="G37" s="7">
        <v>6.0</v>
      </c>
      <c r="H37" s="3">
        <v>2.0</v>
      </c>
      <c r="I37" s="3" t="s">
        <v>84</v>
      </c>
      <c r="J37" s="3">
        <v>0.0</v>
      </c>
      <c r="K37" s="3" t="s">
        <v>93</v>
      </c>
      <c r="L37" s="3" t="s">
        <v>47</v>
      </c>
      <c r="M37" s="3">
        <v>1.0</v>
      </c>
      <c r="N37" s="5" t="s">
        <v>151</v>
      </c>
      <c r="O37" s="5" t="s">
        <v>262</v>
      </c>
      <c r="P37" s="5" t="s">
        <v>87</v>
      </c>
      <c r="Q37" s="3">
        <v>6.0</v>
      </c>
      <c r="R37" s="3" t="s">
        <v>263</v>
      </c>
      <c r="S37" s="3" t="s">
        <v>78</v>
      </c>
      <c r="T37" s="4"/>
      <c r="U37" s="4"/>
      <c r="V37" s="4"/>
      <c r="W37" s="4"/>
      <c r="X37" s="3" t="s">
        <v>23</v>
      </c>
      <c r="Y37" s="4"/>
      <c r="Z37" s="4"/>
      <c r="AA37" s="4"/>
      <c r="AB37" s="4"/>
      <c r="AC37" s="4"/>
      <c r="AD37" s="3" t="s">
        <v>66</v>
      </c>
      <c r="AE37" s="4"/>
      <c r="AF37" s="3">
        <v>5.0</v>
      </c>
      <c r="AG37" s="4"/>
      <c r="AH37" s="3">
        <v>5.0</v>
      </c>
      <c r="AI37" s="4"/>
      <c r="AJ37" s="3">
        <v>5.0</v>
      </c>
      <c r="AK37" s="3" t="s">
        <v>264</v>
      </c>
      <c r="AL37" s="3" t="s">
        <v>68</v>
      </c>
      <c r="AM37" s="4"/>
      <c r="AN37" s="3">
        <v>8.0</v>
      </c>
      <c r="AO37" s="3" t="s">
        <v>265</v>
      </c>
      <c r="AP37" s="3" t="s">
        <v>266</v>
      </c>
      <c r="AQ37" s="3" t="s">
        <v>267</v>
      </c>
      <c r="AR37" s="4"/>
      <c r="AS37" s="4"/>
      <c r="AT37" s="4"/>
    </row>
    <row r="38">
      <c r="A38" s="3">
        <v>36.0</v>
      </c>
      <c r="B38" s="4" t="s">
        <v>83</v>
      </c>
      <c r="C38" s="5">
        <v>27959.0</v>
      </c>
      <c r="D38" s="6">
        <v>42.24657534246575</v>
      </c>
      <c r="E38" s="7">
        <v>7.0</v>
      </c>
      <c r="F38" s="7">
        <v>50.0</v>
      </c>
      <c r="G38" s="7">
        <v>8.0</v>
      </c>
      <c r="H38" s="3">
        <v>1.0</v>
      </c>
      <c r="I38" s="3" t="s">
        <v>98</v>
      </c>
      <c r="J38" s="3">
        <v>0.0</v>
      </c>
      <c r="K38" s="3" t="s">
        <v>93</v>
      </c>
      <c r="L38" s="3" t="s">
        <v>47</v>
      </c>
      <c r="M38" s="3">
        <v>1.0</v>
      </c>
      <c r="N38" s="5" t="s">
        <v>212</v>
      </c>
      <c r="O38" s="5" t="s">
        <v>75</v>
      </c>
      <c r="P38" s="5" t="s">
        <v>87</v>
      </c>
      <c r="Q38" s="3">
        <v>22.0</v>
      </c>
      <c r="R38" s="3" t="s">
        <v>268</v>
      </c>
      <c r="S38" s="3" t="s">
        <v>52</v>
      </c>
      <c r="T38" s="4"/>
      <c r="U38" s="4"/>
      <c r="V38" s="4"/>
      <c r="W38" s="3" t="s">
        <v>22</v>
      </c>
      <c r="X38" s="4"/>
      <c r="Y38" s="4"/>
      <c r="Z38" s="4"/>
      <c r="AA38" s="4"/>
      <c r="AB38" s="4"/>
      <c r="AC38" s="4"/>
      <c r="AD38" s="3" t="s">
        <v>79</v>
      </c>
      <c r="AE38" s="4"/>
      <c r="AF38" s="3">
        <v>4.0</v>
      </c>
      <c r="AG38" s="4"/>
      <c r="AH38" s="3">
        <v>6.0</v>
      </c>
      <c r="AI38" s="4"/>
      <c r="AJ38" s="3">
        <v>12.0</v>
      </c>
      <c r="AK38" s="3" t="s">
        <v>269</v>
      </c>
      <c r="AL38" s="3" t="s">
        <v>57</v>
      </c>
      <c r="AM38" s="4"/>
      <c r="AN38" s="3">
        <v>10.0</v>
      </c>
      <c r="AO38" s="3" t="s">
        <v>270</v>
      </c>
      <c r="AP38" s="3" t="s">
        <v>271</v>
      </c>
      <c r="AQ38" s="4"/>
      <c r="AR38" s="4"/>
      <c r="AS38" s="4"/>
      <c r="AT38" s="4"/>
    </row>
    <row r="39">
      <c r="A39" s="3">
        <v>37.0</v>
      </c>
      <c r="B39" s="4" t="s">
        <v>167</v>
      </c>
      <c r="C39" s="5">
        <v>33295.0</v>
      </c>
      <c r="D39" s="6">
        <v>27.627397260273973</v>
      </c>
      <c r="E39" s="7">
        <v>6.0</v>
      </c>
      <c r="F39" s="7">
        <v>60.0</v>
      </c>
      <c r="G39" s="7">
        <v>8.0</v>
      </c>
      <c r="H39" s="3">
        <v>5.0</v>
      </c>
      <c r="I39" s="3" t="s">
        <v>224</v>
      </c>
      <c r="J39" s="3">
        <v>1.0</v>
      </c>
      <c r="K39" s="3" t="s">
        <v>137</v>
      </c>
      <c r="L39" s="3" t="s">
        <v>62</v>
      </c>
      <c r="M39" s="3">
        <v>1.0</v>
      </c>
      <c r="N39" s="5" t="s">
        <v>151</v>
      </c>
      <c r="O39" s="5" t="s">
        <v>106</v>
      </c>
      <c r="P39" s="5" t="s">
        <v>87</v>
      </c>
      <c r="Q39" s="3">
        <v>3.0</v>
      </c>
      <c r="R39" s="3" t="s">
        <v>197</v>
      </c>
      <c r="S39" s="3" t="s">
        <v>78</v>
      </c>
      <c r="T39" s="4"/>
      <c r="U39" s="4"/>
      <c r="V39" s="4"/>
      <c r="W39" s="3" t="s">
        <v>22</v>
      </c>
      <c r="X39" s="4"/>
      <c r="Y39" s="4"/>
      <c r="Z39" s="4"/>
      <c r="AA39" s="4"/>
      <c r="AB39" s="4"/>
      <c r="AC39" s="4"/>
      <c r="AD39" s="3" t="s">
        <v>53</v>
      </c>
      <c r="AE39" s="4"/>
      <c r="AF39" s="3">
        <v>6.0</v>
      </c>
      <c r="AG39" s="4"/>
      <c r="AH39" s="3">
        <v>6.0</v>
      </c>
      <c r="AI39" s="4"/>
      <c r="AJ39" s="3">
        <v>6.0</v>
      </c>
      <c r="AK39" s="3" t="s">
        <v>272</v>
      </c>
      <c r="AL39" s="3" t="s">
        <v>68</v>
      </c>
      <c r="AM39" s="4"/>
      <c r="AN39" s="3">
        <v>10.0</v>
      </c>
      <c r="AO39" s="3" t="s">
        <v>273</v>
      </c>
      <c r="AP39" s="4"/>
      <c r="AQ39" s="3" t="s">
        <v>274</v>
      </c>
      <c r="AR39" s="4"/>
      <c r="AS39" s="4"/>
      <c r="AT39" s="4"/>
    </row>
    <row r="40">
      <c r="A40" s="3">
        <v>38.0</v>
      </c>
      <c r="B40" s="4" t="s">
        <v>204</v>
      </c>
      <c r="C40" s="5">
        <v>29326.0</v>
      </c>
      <c r="D40" s="6">
        <v>38.5013698630137</v>
      </c>
      <c r="E40" s="7">
        <v>6.0</v>
      </c>
      <c r="F40" s="7">
        <v>50.0</v>
      </c>
      <c r="G40" s="7">
        <v>7.0</v>
      </c>
      <c r="H40" s="3">
        <v>2.0</v>
      </c>
      <c r="I40" s="3" t="s">
        <v>224</v>
      </c>
      <c r="J40" s="3">
        <v>0.0</v>
      </c>
      <c r="K40" s="3" t="s">
        <v>93</v>
      </c>
      <c r="L40" s="3" t="s">
        <v>62</v>
      </c>
      <c r="M40" s="3">
        <v>1.0</v>
      </c>
      <c r="N40" s="5" t="s">
        <v>48</v>
      </c>
      <c r="O40" s="5" t="s">
        <v>49</v>
      </c>
      <c r="P40" s="5" t="s">
        <v>275</v>
      </c>
      <c r="Q40" s="3">
        <v>3.0</v>
      </c>
      <c r="R40" s="3" t="s">
        <v>276</v>
      </c>
      <c r="S40" s="3" t="s">
        <v>78</v>
      </c>
      <c r="T40" s="4"/>
      <c r="U40" s="3" t="s">
        <v>20</v>
      </c>
      <c r="V40" s="4"/>
      <c r="W40" s="4"/>
      <c r="X40" s="4"/>
      <c r="Y40" s="4"/>
      <c r="Z40" s="4"/>
      <c r="AA40" s="4"/>
      <c r="AB40" s="4"/>
      <c r="AC40" s="4"/>
      <c r="AD40" s="3" t="s">
        <v>53</v>
      </c>
      <c r="AE40" s="4"/>
      <c r="AF40" s="3">
        <v>6.0</v>
      </c>
      <c r="AG40" s="4"/>
      <c r="AH40" s="3">
        <v>3.0</v>
      </c>
      <c r="AI40" s="4"/>
      <c r="AJ40" s="3">
        <v>5.0</v>
      </c>
      <c r="AK40" s="3" t="s">
        <v>277</v>
      </c>
      <c r="AL40" s="3" t="s">
        <v>68</v>
      </c>
      <c r="AM40" s="4"/>
      <c r="AN40" s="3">
        <v>10.0</v>
      </c>
      <c r="AO40" s="3" t="s">
        <v>278</v>
      </c>
      <c r="AP40" s="3" t="s">
        <v>27</v>
      </c>
      <c r="AQ40" s="3" t="s">
        <v>279</v>
      </c>
      <c r="AR40" s="4"/>
      <c r="AS40" s="4"/>
      <c r="AT40" s="4"/>
    </row>
    <row r="41">
      <c r="A41" s="3">
        <v>39.0</v>
      </c>
      <c r="B41" s="4" t="s">
        <v>112</v>
      </c>
      <c r="C41" s="5">
        <v>35093.0</v>
      </c>
      <c r="D41" s="6">
        <v>22.7013698630137</v>
      </c>
      <c r="E41" s="7">
        <v>8.0</v>
      </c>
      <c r="F41" s="7">
        <v>60.0</v>
      </c>
      <c r="G41" s="7">
        <v>9.0</v>
      </c>
      <c r="H41" s="3">
        <v>6.0</v>
      </c>
      <c r="I41" s="3" t="s">
        <v>224</v>
      </c>
      <c r="J41" s="3">
        <v>0.0</v>
      </c>
      <c r="K41" s="3" t="s">
        <v>93</v>
      </c>
      <c r="L41" s="3" t="s">
        <v>99</v>
      </c>
      <c r="M41" s="3">
        <v>0.0</v>
      </c>
      <c r="N41" s="5" t="s">
        <v>44</v>
      </c>
      <c r="O41" s="5" t="s">
        <v>44</v>
      </c>
      <c r="P41" s="5" t="s">
        <v>44</v>
      </c>
      <c r="Q41" s="4"/>
      <c r="R41" s="4"/>
      <c r="S41" s="3" t="s">
        <v>157</v>
      </c>
      <c r="T41" s="4"/>
      <c r="U41" s="4"/>
      <c r="V41" s="4"/>
      <c r="W41" s="3" t="s">
        <v>22</v>
      </c>
      <c r="X41" s="4"/>
      <c r="Y41" s="4"/>
      <c r="Z41" s="4"/>
      <c r="AA41" s="4"/>
      <c r="AB41" s="4"/>
      <c r="AC41" s="4"/>
      <c r="AD41" s="3" t="s">
        <v>66</v>
      </c>
      <c r="AE41" s="4"/>
      <c r="AF41" s="3">
        <v>5.0</v>
      </c>
      <c r="AG41" s="4"/>
      <c r="AH41" s="3">
        <v>5.0</v>
      </c>
      <c r="AI41" s="4"/>
      <c r="AJ41" s="3">
        <v>24.0</v>
      </c>
      <c r="AK41" s="3" t="s">
        <v>280</v>
      </c>
      <c r="AL41" s="3" t="s">
        <v>57</v>
      </c>
      <c r="AM41" s="4"/>
      <c r="AN41" s="3">
        <v>9.0</v>
      </c>
      <c r="AO41" s="3" t="s">
        <v>281</v>
      </c>
      <c r="AP41" s="3" t="s">
        <v>282</v>
      </c>
      <c r="AQ41" s="3" t="s">
        <v>283</v>
      </c>
      <c r="AR41" s="4"/>
      <c r="AS41" s="4"/>
      <c r="AT41" s="4"/>
    </row>
    <row r="42">
      <c r="A42" s="3">
        <v>40.0</v>
      </c>
      <c r="B42" s="4" t="s">
        <v>71</v>
      </c>
      <c r="C42" s="5">
        <v>31833.0</v>
      </c>
      <c r="D42" s="6">
        <v>31.632876712328766</v>
      </c>
      <c r="E42" s="7">
        <v>8.0</v>
      </c>
      <c r="F42" s="7">
        <v>150.0</v>
      </c>
      <c r="G42" s="7">
        <v>8.0</v>
      </c>
      <c r="H42" s="3">
        <v>6.0</v>
      </c>
      <c r="I42" s="3" t="s">
        <v>224</v>
      </c>
      <c r="J42" s="3">
        <v>1.0</v>
      </c>
      <c r="K42" s="3" t="s">
        <v>46</v>
      </c>
      <c r="L42" s="3" t="s">
        <v>62</v>
      </c>
      <c r="M42" s="3">
        <v>1.0</v>
      </c>
      <c r="N42" s="5" t="s">
        <v>256</v>
      </c>
      <c r="O42" s="5" t="s">
        <v>75</v>
      </c>
      <c r="P42" s="5" t="s">
        <v>152</v>
      </c>
      <c r="Q42" s="3">
        <v>7.0</v>
      </c>
      <c r="R42" s="3" t="s">
        <v>284</v>
      </c>
      <c r="S42" s="3" t="s">
        <v>52</v>
      </c>
      <c r="T42" s="3" t="s">
        <v>19</v>
      </c>
      <c r="U42" s="4"/>
      <c r="V42" s="4"/>
      <c r="W42" s="4"/>
      <c r="X42" s="4"/>
      <c r="Y42" s="3" t="s">
        <v>24</v>
      </c>
      <c r="Z42" s="4"/>
      <c r="AA42" s="4"/>
      <c r="AB42" s="4"/>
      <c r="AC42" s="4"/>
      <c r="AD42" s="3" t="s">
        <v>66</v>
      </c>
      <c r="AE42" s="4"/>
      <c r="AF42" s="3">
        <v>6.0</v>
      </c>
      <c r="AG42" s="4"/>
      <c r="AH42" s="3">
        <v>6.0</v>
      </c>
      <c r="AI42" s="4"/>
      <c r="AJ42" s="3">
        <v>12.0</v>
      </c>
      <c r="AK42" s="3" t="s">
        <v>285</v>
      </c>
      <c r="AL42" s="3" t="s">
        <v>68</v>
      </c>
      <c r="AM42" s="4"/>
      <c r="AN42" s="3">
        <v>10.0</v>
      </c>
      <c r="AO42" s="3" t="s">
        <v>286</v>
      </c>
      <c r="AP42" s="4"/>
      <c r="AQ42" s="4"/>
      <c r="AR42" s="4"/>
      <c r="AS42" s="4"/>
      <c r="AT42" s="4"/>
    </row>
    <row r="43">
      <c r="A43" s="3">
        <v>41.0</v>
      </c>
      <c r="B43" s="4" t="s">
        <v>83</v>
      </c>
      <c r="C43" s="5">
        <v>29562.0</v>
      </c>
      <c r="D43" s="6">
        <v>37.85479452054795</v>
      </c>
      <c r="E43" s="7">
        <v>6.0</v>
      </c>
      <c r="F43" s="7">
        <v>50.0</v>
      </c>
      <c r="G43" s="7">
        <v>18.0</v>
      </c>
      <c r="H43" s="3">
        <v>10.0</v>
      </c>
      <c r="I43" s="3" t="s">
        <v>84</v>
      </c>
      <c r="J43" s="3">
        <v>0.0</v>
      </c>
      <c r="K43" s="9" t="s">
        <v>46</v>
      </c>
      <c r="L43" s="3" t="s">
        <v>287</v>
      </c>
      <c r="M43" s="3">
        <v>1.0</v>
      </c>
      <c r="N43" s="5" t="s">
        <v>212</v>
      </c>
      <c r="O43" s="5" t="s">
        <v>49</v>
      </c>
      <c r="P43" s="5" t="s">
        <v>288</v>
      </c>
      <c r="Q43" s="3">
        <v>15.0</v>
      </c>
      <c r="R43" s="3" t="s">
        <v>289</v>
      </c>
      <c r="S43" s="3" t="s">
        <v>52</v>
      </c>
      <c r="T43" s="4"/>
      <c r="U43" s="4"/>
      <c r="V43" s="3" t="s">
        <v>21</v>
      </c>
      <c r="W43" s="3" t="s">
        <v>22</v>
      </c>
      <c r="X43" s="4"/>
      <c r="Y43" s="3" t="s">
        <v>24</v>
      </c>
      <c r="Z43" s="4"/>
      <c r="AA43" s="4"/>
      <c r="AB43" s="4"/>
      <c r="AC43" s="4"/>
      <c r="AD43" s="3" t="s">
        <v>66</v>
      </c>
      <c r="AE43" s="4"/>
      <c r="AF43" s="3">
        <v>5.0</v>
      </c>
      <c r="AG43" s="4"/>
      <c r="AH43" s="3">
        <v>2.0</v>
      </c>
      <c r="AI43" s="4"/>
      <c r="AJ43" s="3">
        <v>4.0</v>
      </c>
      <c r="AK43" s="3" t="s">
        <v>290</v>
      </c>
      <c r="AL43" s="3" t="s">
        <v>68</v>
      </c>
      <c r="AM43" s="4"/>
      <c r="AN43" s="3">
        <v>10.0</v>
      </c>
      <c r="AO43" s="3" t="s">
        <v>291</v>
      </c>
      <c r="AP43" s="3" t="s">
        <v>292</v>
      </c>
      <c r="AQ43" s="3" t="s">
        <v>293</v>
      </c>
      <c r="AR43" s="4"/>
      <c r="AS43" s="4"/>
      <c r="AT43" s="4"/>
    </row>
    <row r="44">
      <c r="A44" s="3">
        <v>42.0</v>
      </c>
      <c r="B44" s="4" t="s">
        <v>71</v>
      </c>
      <c r="C44" s="4"/>
      <c r="D44" s="6" t="s">
        <v>44</v>
      </c>
      <c r="E44" s="7">
        <v>6.0</v>
      </c>
      <c r="F44" s="7">
        <v>30.0</v>
      </c>
      <c r="G44" s="7">
        <v>10.0</v>
      </c>
      <c r="H44" s="3">
        <v>5.0</v>
      </c>
      <c r="I44" s="3" t="s">
        <v>117</v>
      </c>
      <c r="J44" s="3">
        <v>0.0</v>
      </c>
      <c r="K44" s="3" t="s">
        <v>93</v>
      </c>
      <c r="L44" s="3" t="s">
        <v>62</v>
      </c>
      <c r="M44" s="3">
        <v>1.0</v>
      </c>
      <c r="N44" s="9" t="s">
        <v>256</v>
      </c>
      <c r="O44" s="9" t="s">
        <v>294</v>
      </c>
      <c r="P44" s="9" t="s">
        <v>295</v>
      </c>
      <c r="Q44" s="3">
        <v>6.0</v>
      </c>
      <c r="R44" s="4"/>
      <c r="S44" s="3" t="s">
        <v>78</v>
      </c>
      <c r="T44" s="4"/>
      <c r="U44" s="4"/>
      <c r="V44" s="4"/>
      <c r="W44" s="3" t="s">
        <v>22</v>
      </c>
      <c r="X44" s="3" t="s">
        <v>23</v>
      </c>
      <c r="Y44" s="4"/>
      <c r="Z44" s="4"/>
      <c r="AA44" s="4"/>
      <c r="AB44" s="4"/>
      <c r="AC44" s="4"/>
      <c r="AD44" s="3" t="s">
        <v>53</v>
      </c>
      <c r="AE44" s="4"/>
      <c r="AF44" s="3">
        <v>4.0</v>
      </c>
      <c r="AG44" s="4"/>
      <c r="AH44" s="3">
        <v>4.0</v>
      </c>
      <c r="AI44" s="4"/>
      <c r="AJ44" s="3">
        <v>8.0</v>
      </c>
      <c r="AK44" s="3" t="s">
        <v>296</v>
      </c>
      <c r="AL44" s="3" t="s">
        <v>68</v>
      </c>
      <c r="AM44" s="4"/>
      <c r="AN44" s="3">
        <v>7.0</v>
      </c>
      <c r="AO44" s="3" t="s">
        <v>297</v>
      </c>
      <c r="AP44" s="3" t="s">
        <v>298</v>
      </c>
      <c r="AQ44" s="3" t="s">
        <v>299</v>
      </c>
      <c r="AR44" s="4"/>
      <c r="AS44" s="4"/>
      <c r="AT44" s="4"/>
    </row>
    <row r="45">
      <c r="A45" s="3">
        <v>43.0</v>
      </c>
      <c r="B45" s="4" t="s">
        <v>230</v>
      </c>
      <c r="C45" s="5">
        <v>30578.0</v>
      </c>
      <c r="D45" s="6">
        <v>35.07123287671233</v>
      </c>
      <c r="E45" s="7">
        <v>7.0</v>
      </c>
      <c r="F45" s="7">
        <v>50.0</v>
      </c>
      <c r="G45" s="7">
        <v>8.0</v>
      </c>
      <c r="H45" s="3">
        <v>4.0</v>
      </c>
      <c r="I45" s="3" t="s">
        <v>224</v>
      </c>
      <c r="J45" s="3">
        <v>1.0</v>
      </c>
      <c r="K45" s="3" t="s">
        <v>46</v>
      </c>
      <c r="L45" s="3" t="s">
        <v>99</v>
      </c>
      <c r="M45" s="3">
        <v>1.0</v>
      </c>
      <c r="N45" s="5" t="s">
        <v>21</v>
      </c>
      <c r="O45" s="5" t="s">
        <v>49</v>
      </c>
      <c r="P45" s="5" t="s">
        <v>300</v>
      </c>
      <c r="Q45" s="3">
        <v>11.0</v>
      </c>
      <c r="R45" s="3" t="s">
        <v>301</v>
      </c>
      <c r="S45" s="3" t="s">
        <v>52</v>
      </c>
      <c r="T45" s="4"/>
      <c r="U45" s="3" t="s">
        <v>20</v>
      </c>
      <c r="V45" s="4"/>
      <c r="W45" s="4"/>
      <c r="X45" s="4"/>
      <c r="Y45" s="4"/>
      <c r="Z45" s="4"/>
      <c r="AA45" s="4"/>
      <c r="AB45" s="4"/>
      <c r="AC45" s="4"/>
      <c r="AD45" s="3" t="s">
        <v>66</v>
      </c>
      <c r="AE45" s="4"/>
      <c r="AF45" s="3">
        <v>5.0</v>
      </c>
      <c r="AG45" s="4"/>
      <c r="AH45" s="3">
        <v>6.0</v>
      </c>
      <c r="AI45" s="4"/>
      <c r="AJ45" s="3">
        <v>40.0</v>
      </c>
      <c r="AK45" s="3" t="s">
        <v>302</v>
      </c>
      <c r="AL45" s="3" t="s">
        <v>68</v>
      </c>
      <c r="AM45" s="4"/>
      <c r="AN45" s="3">
        <v>9.0</v>
      </c>
      <c r="AO45" s="3" t="s">
        <v>303</v>
      </c>
      <c r="AP45" s="3" t="s">
        <v>304</v>
      </c>
      <c r="AQ45" s="3" t="s">
        <v>305</v>
      </c>
      <c r="AR45" s="4"/>
      <c r="AS45" s="4"/>
      <c r="AT45" s="4"/>
    </row>
    <row r="46">
      <c r="A46" s="3">
        <v>44.0</v>
      </c>
      <c r="B46" s="4" t="s">
        <v>306</v>
      </c>
      <c r="C46" s="5">
        <v>33712.0</v>
      </c>
      <c r="D46" s="6">
        <v>26.484931506849314</v>
      </c>
      <c r="E46" s="7">
        <v>8.0</v>
      </c>
      <c r="F46" s="7">
        <v>120.0</v>
      </c>
      <c r="G46" s="7">
        <v>12.0</v>
      </c>
      <c r="H46" s="3">
        <v>10.0</v>
      </c>
      <c r="I46" s="3" t="s">
        <v>307</v>
      </c>
      <c r="J46" s="3">
        <v>1.0</v>
      </c>
      <c r="K46" s="3" t="s">
        <v>308</v>
      </c>
      <c r="L46" s="3" t="s">
        <v>47</v>
      </c>
      <c r="M46" s="3">
        <v>1.0</v>
      </c>
      <c r="N46" s="5" t="s">
        <v>21</v>
      </c>
      <c r="O46" s="5" t="s">
        <v>75</v>
      </c>
      <c r="P46" s="5" t="s">
        <v>309</v>
      </c>
      <c r="Q46" s="3">
        <v>3.0</v>
      </c>
      <c r="R46" s="3" t="s">
        <v>310</v>
      </c>
      <c r="S46" s="3" t="s">
        <v>52</v>
      </c>
      <c r="T46" s="4"/>
      <c r="U46" s="4"/>
      <c r="V46" s="3" t="s">
        <v>21</v>
      </c>
      <c r="W46" s="4"/>
      <c r="X46" s="4"/>
      <c r="Y46" s="4"/>
      <c r="Z46" s="4"/>
      <c r="AA46" s="4"/>
      <c r="AB46" s="4"/>
      <c r="AC46" s="4"/>
      <c r="AD46" s="3" t="s">
        <v>66</v>
      </c>
      <c r="AE46" s="4"/>
      <c r="AF46" s="3">
        <v>6.0</v>
      </c>
      <c r="AG46" s="4"/>
      <c r="AH46" s="3">
        <v>6.0</v>
      </c>
      <c r="AI46" s="4"/>
      <c r="AJ46" s="3">
        <v>20.0</v>
      </c>
      <c r="AK46" s="3" t="s">
        <v>311</v>
      </c>
      <c r="AL46" s="3" t="s">
        <v>68</v>
      </c>
      <c r="AM46" s="4"/>
      <c r="AN46" s="3">
        <v>10.0</v>
      </c>
      <c r="AO46" s="3" t="s">
        <v>312</v>
      </c>
      <c r="AP46" s="4"/>
      <c r="AQ46" s="3" t="s">
        <v>313</v>
      </c>
      <c r="AR46" s="4"/>
      <c r="AS46" s="4"/>
      <c r="AT46" s="4"/>
    </row>
    <row r="47">
      <c r="A47" s="3">
        <v>45.0</v>
      </c>
      <c r="B47" s="4" t="s">
        <v>314</v>
      </c>
      <c r="C47" s="5">
        <v>29560.0</v>
      </c>
      <c r="D47" s="6">
        <v>37.86027397260274</v>
      </c>
      <c r="E47" s="7">
        <v>8.0</v>
      </c>
      <c r="F47" s="7">
        <v>0.0</v>
      </c>
      <c r="G47" s="7">
        <v>12.0</v>
      </c>
      <c r="H47" s="3">
        <v>30.0</v>
      </c>
      <c r="I47" s="3" t="s">
        <v>98</v>
      </c>
      <c r="J47" s="3">
        <v>1.0</v>
      </c>
      <c r="K47" s="3" t="s">
        <v>46</v>
      </c>
      <c r="L47" s="3" t="s">
        <v>62</v>
      </c>
      <c r="M47" s="3">
        <v>1.0</v>
      </c>
      <c r="N47" s="5" t="s">
        <v>22</v>
      </c>
      <c r="O47" s="5" t="s">
        <v>75</v>
      </c>
      <c r="P47" s="5" t="s">
        <v>315</v>
      </c>
      <c r="Q47" s="3">
        <v>1.0</v>
      </c>
      <c r="R47" s="3" t="s">
        <v>316</v>
      </c>
      <c r="S47" s="3" t="s">
        <v>52</v>
      </c>
      <c r="T47" s="4"/>
      <c r="U47" s="4"/>
      <c r="V47" s="3" t="s">
        <v>21</v>
      </c>
      <c r="W47" s="4"/>
      <c r="X47" s="4"/>
      <c r="Y47" s="4"/>
      <c r="Z47" s="4"/>
      <c r="AA47" s="4"/>
      <c r="AB47" s="4"/>
      <c r="AC47" s="4"/>
      <c r="AD47" s="3" t="s">
        <v>66</v>
      </c>
      <c r="AE47" s="4"/>
      <c r="AF47" s="4"/>
      <c r="AG47" s="3">
        <v>10.0</v>
      </c>
      <c r="AH47" s="3">
        <v>5.0</v>
      </c>
      <c r="AI47" s="4"/>
      <c r="AJ47" s="3">
        <v>20.0</v>
      </c>
      <c r="AK47" s="3" t="s">
        <v>317</v>
      </c>
      <c r="AL47" s="3" t="s">
        <v>57</v>
      </c>
      <c r="AM47" s="4"/>
      <c r="AN47" s="3">
        <v>6.0</v>
      </c>
      <c r="AO47" s="3" t="s">
        <v>318</v>
      </c>
      <c r="AP47" s="3" t="s">
        <v>319</v>
      </c>
      <c r="AQ47" s="4"/>
      <c r="AR47" s="4"/>
      <c r="AS47" s="4"/>
      <c r="AT47" s="4"/>
    </row>
    <row r="48">
      <c r="A48" s="3">
        <v>46.0</v>
      </c>
      <c r="B48" s="4" t="s">
        <v>71</v>
      </c>
      <c r="C48" s="4"/>
      <c r="D48" s="6" t="s">
        <v>44</v>
      </c>
      <c r="E48" s="7">
        <v>9.0</v>
      </c>
      <c r="F48" s="7">
        <v>20.0</v>
      </c>
      <c r="G48" s="7">
        <v>13.0</v>
      </c>
      <c r="H48" s="3">
        <v>26.0</v>
      </c>
      <c r="I48" s="3" t="s">
        <v>187</v>
      </c>
      <c r="J48" s="3">
        <v>0.0</v>
      </c>
      <c r="K48" s="3" t="s">
        <v>61</v>
      </c>
      <c r="L48" s="3" t="s">
        <v>62</v>
      </c>
      <c r="M48" s="3">
        <v>0.0</v>
      </c>
      <c r="N48" s="9" t="s">
        <v>44</v>
      </c>
      <c r="O48" s="9" t="s">
        <v>44</v>
      </c>
      <c r="P48" s="9" t="s">
        <v>44</v>
      </c>
      <c r="Q48" s="4"/>
      <c r="R48" s="4"/>
      <c r="S48" s="3" t="s">
        <v>78</v>
      </c>
      <c r="T48" s="4"/>
      <c r="U48" s="4"/>
      <c r="V48" s="4"/>
      <c r="W48" s="3" t="s">
        <v>22</v>
      </c>
      <c r="X48" s="4"/>
      <c r="Y48" s="4"/>
      <c r="Z48" s="4"/>
      <c r="AA48" s="4"/>
      <c r="AB48" s="4"/>
      <c r="AC48" s="4"/>
      <c r="AD48" s="3" t="s">
        <v>79</v>
      </c>
      <c r="AE48" s="4"/>
      <c r="AF48" s="3">
        <v>6.0</v>
      </c>
      <c r="AG48" s="4"/>
      <c r="AH48" s="3">
        <v>6.0</v>
      </c>
      <c r="AI48" s="4"/>
      <c r="AJ48" s="3">
        <v>80.0</v>
      </c>
      <c r="AK48" s="3" t="s">
        <v>320</v>
      </c>
      <c r="AL48" s="3" t="s">
        <v>57</v>
      </c>
      <c r="AM48" s="4"/>
      <c r="AN48" s="3">
        <v>7.0</v>
      </c>
      <c r="AO48" s="3" t="s">
        <v>321</v>
      </c>
      <c r="AP48" s="3" t="s">
        <v>322</v>
      </c>
      <c r="AQ48" s="3" t="s">
        <v>323</v>
      </c>
      <c r="AR48" s="4"/>
      <c r="AS48" s="4"/>
      <c r="AT48" s="4"/>
    </row>
    <row r="49">
      <c r="A49" s="3">
        <v>47.0</v>
      </c>
      <c r="B49" s="4" t="s">
        <v>83</v>
      </c>
      <c r="C49" s="5">
        <v>28327.0</v>
      </c>
      <c r="D49" s="6">
        <v>41.23835616438356</v>
      </c>
      <c r="E49" s="7">
        <v>6.0</v>
      </c>
      <c r="F49" s="7">
        <v>20.0</v>
      </c>
      <c r="G49" s="7">
        <v>16.0</v>
      </c>
      <c r="H49" s="3">
        <v>10.0</v>
      </c>
      <c r="I49" s="3" t="s">
        <v>130</v>
      </c>
      <c r="J49" s="3">
        <v>1.0</v>
      </c>
      <c r="K49" s="3" t="s">
        <v>61</v>
      </c>
      <c r="L49" s="3" t="s">
        <v>94</v>
      </c>
      <c r="M49" s="3">
        <v>1.0</v>
      </c>
      <c r="N49" s="5" t="s">
        <v>256</v>
      </c>
      <c r="O49" s="5" t="s">
        <v>75</v>
      </c>
      <c r="P49" s="5" t="s">
        <v>50</v>
      </c>
      <c r="Q49" s="3">
        <v>12.0</v>
      </c>
      <c r="R49" s="3" t="s">
        <v>324</v>
      </c>
      <c r="S49" s="3" t="s">
        <v>65</v>
      </c>
      <c r="T49" s="4"/>
      <c r="U49" s="4"/>
      <c r="V49" s="4"/>
      <c r="W49" s="4"/>
      <c r="X49" s="4"/>
      <c r="Y49" s="3" t="s">
        <v>24</v>
      </c>
      <c r="Z49" s="4"/>
      <c r="AA49" s="4"/>
      <c r="AB49" s="4"/>
      <c r="AC49" s="4"/>
      <c r="AD49" s="3" t="s">
        <v>53</v>
      </c>
      <c r="AE49" s="4"/>
      <c r="AF49" s="4"/>
      <c r="AG49" s="3">
        <v>12.0</v>
      </c>
      <c r="AH49" s="3">
        <v>6.0</v>
      </c>
      <c r="AI49" s="4"/>
      <c r="AJ49" s="3">
        <v>140.0</v>
      </c>
      <c r="AK49" s="3" t="s">
        <v>325</v>
      </c>
      <c r="AL49" s="3" t="s">
        <v>68</v>
      </c>
      <c r="AM49" s="4"/>
      <c r="AN49" s="3">
        <v>7.0</v>
      </c>
      <c r="AO49" s="3" t="s">
        <v>326</v>
      </c>
      <c r="AP49" s="3" t="s">
        <v>327</v>
      </c>
      <c r="AQ49" s="3" t="s">
        <v>328</v>
      </c>
      <c r="AR49" s="4"/>
      <c r="AS49" s="4"/>
      <c r="AT49" s="4"/>
    </row>
    <row r="50">
      <c r="A50" s="3">
        <v>48.0</v>
      </c>
      <c r="B50" s="4" t="s">
        <v>204</v>
      </c>
      <c r="C50" s="5">
        <v>33178.0</v>
      </c>
      <c r="D50" s="6">
        <v>27.947945205479453</v>
      </c>
      <c r="E50" s="7">
        <v>7.0</v>
      </c>
      <c r="F50" s="7">
        <v>40.0</v>
      </c>
      <c r="G50" s="7">
        <v>15.0</v>
      </c>
      <c r="H50" s="3">
        <v>12.0</v>
      </c>
      <c r="I50" s="3" t="s">
        <v>307</v>
      </c>
      <c r="J50" s="3">
        <v>0.0</v>
      </c>
      <c r="K50" s="3" t="s">
        <v>61</v>
      </c>
      <c r="L50" s="3" t="s">
        <v>94</v>
      </c>
      <c r="M50" s="3">
        <v>1.0</v>
      </c>
      <c r="N50" s="5" t="s">
        <v>256</v>
      </c>
      <c r="O50" s="5" t="s">
        <v>75</v>
      </c>
      <c r="P50" s="5" t="s">
        <v>329</v>
      </c>
      <c r="Q50" s="3">
        <v>4.0</v>
      </c>
      <c r="R50" s="3" t="s">
        <v>330</v>
      </c>
      <c r="S50" s="3" t="s">
        <v>78</v>
      </c>
      <c r="T50" s="4"/>
      <c r="U50" s="4"/>
      <c r="V50" s="4"/>
      <c r="W50" s="3" t="s">
        <v>22</v>
      </c>
      <c r="X50" s="4"/>
      <c r="Y50" s="4"/>
      <c r="Z50" s="4"/>
      <c r="AA50" s="4"/>
      <c r="AB50" s="4"/>
      <c r="AC50" s="4"/>
      <c r="AD50" s="3" t="s">
        <v>66</v>
      </c>
      <c r="AE50" s="4"/>
      <c r="AF50" s="3">
        <v>4.0</v>
      </c>
      <c r="AG50" s="4"/>
      <c r="AH50" s="3">
        <v>2.0</v>
      </c>
      <c r="AI50" s="4"/>
      <c r="AJ50" s="3">
        <v>10.0</v>
      </c>
      <c r="AK50" s="3" t="s">
        <v>245</v>
      </c>
      <c r="AL50" s="3" t="s">
        <v>68</v>
      </c>
      <c r="AM50" s="4"/>
      <c r="AN50" s="3">
        <v>8.0</v>
      </c>
      <c r="AO50" s="3" t="s">
        <v>331</v>
      </c>
      <c r="AP50" s="4"/>
      <c r="AQ50" s="4"/>
      <c r="AR50" s="4"/>
      <c r="AS50" s="4"/>
      <c r="AT50" s="4"/>
    </row>
    <row r="51">
      <c r="A51" s="3">
        <v>49.0</v>
      </c>
      <c r="B51" s="4" t="s">
        <v>161</v>
      </c>
      <c r="C51" s="5">
        <v>28834.0</v>
      </c>
      <c r="D51" s="6">
        <v>39.84931506849315</v>
      </c>
      <c r="E51" s="7">
        <v>8.0</v>
      </c>
      <c r="F51" s="7">
        <v>0.0</v>
      </c>
      <c r="G51" s="7">
        <v>14.0</v>
      </c>
      <c r="H51" s="3">
        <v>10.0</v>
      </c>
      <c r="I51" s="3" t="s">
        <v>98</v>
      </c>
      <c r="J51" s="3">
        <v>1.0</v>
      </c>
      <c r="K51" s="3" t="s">
        <v>93</v>
      </c>
      <c r="L51" s="3" t="s">
        <v>99</v>
      </c>
      <c r="M51" s="3">
        <v>1.0</v>
      </c>
      <c r="N51" s="5" t="s">
        <v>212</v>
      </c>
      <c r="O51" s="5" t="s">
        <v>75</v>
      </c>
      <c r="P51" s="5" t="s">
        <v>50</v>
      </c>
      <c r="Q51" s="3">
        <v>15.0</v>
      </c>
      <c r="R51" s="3" t="s">
        <v>51</v>
      </c>
      <c r="S51" s="3" t="s">
        <v>78</v>
      </c>
      <c r="T51" s="4"/>
      <c r="U51" s="4"/>
      <c r="V51" s="4"/>
      <c r="W51" s="4"/>
      <c r="X51" s="4"/>
      <c r="Y51" s="3" t="s">
        <v>24</v>
      </c>
      <c r="Z51" s="4"/>
      <c r="AA51" s="4"/>
      <c r="AB51" s="4"/>
      <c r="AC51" s="3" t="s">
        <v>332</v>
      </c>
      <c r="AD51" s="3" t="s">
        <v>53</v>
      </c>
      <c r="AE51" s="4"/>
      <c r="AF51" s="3">
        <v>6.0</v>
      </c>
      <c r="AG51" s="4"/>
      <c r="AH51" s="3">
        <v>6.0</v>
      </c>
      <c r="AI51" s="4"/>
      <c r="AJ51" s="3">
        <v>15.0</v>
      </c>
      <c r="AK51" s="3" t="s">
        <v>333</v>
      </c>
      <c r="AL51" s="3" t="s">
        <v>68</v>
      </c>
      <c r="AM51" s="4"/>
      <c r="AN51" s="3">
        <v>10.0</v>
      </c>
      <c r="AO51" s="3" t="s">
        <v>104</v>
      </c>
      <c r="AP51" s="3" t="s">
        <v>334</v>
      </c>
      <c r="AQ51" s="3" t="s">
        <v>335</v>
      </c>
      <c r="AR51" s="4"/>
      <c r="AS51" s="4"/>
      <c r="AT51" s="4"/>
    </row>
    <row r="52">
      <c r="A52" s="3">
        <v>50.0</v>
      </c>
      <c r="B52" s="4" t="s">
        <v>124</v>
      </c>
      <c r="C52" s="5">
        <v>26830.0</v>
      </c>
      <c r="D52" s="6">
        <v>45.33972602739726</v>
      </c>
      <c r="E52" s="7">
        <v>7.0</v>
      </c>
      <c r="F52" s="7">
        <v>120.0</v>
      </c>
      <c r="G52" s="7">
        <v>60.0</v>
      </c>
      <c r="H52" s="3">
        <v>20.0</v>
      </c>
      <c r="I52" s="3" t="s">
        <v>117</v>
      </c>
      <c r="J52" s="3">
        <v>0.0</v>
      </c>
      <c r="K52" s="3" t="s">
        <v>93</v>
      </c>
      <c r="L52" s="3" t="s">
        <v>99</v>
      </c>
      <c r="M52" s="3">
        <v>1.0</v>
      </c>
      <c r="N52" s="5" t="s">
        <v>74</v>
      </c>
      <c r="O52" s="5" t="s">
        <v>86</v>
      </c>
      <c r="P52" s="5" t="s">
        <v>152</v>
      </c>
      <c r="Q52" s="3">
        <v>20.0</v>
      </c>
      <c r="R52" s="3" t="s">
        <v>336</v>
      </c>
      <c r="S52" s="3" t="s">
        <v>78</v>
      </c>
      <c r="T52" s="4"/>
      <c r="U52" s="4"/>
      <c r="V52" s="4"/>
      <c r="W52" s="4"/>
      <c r="X52" s="4"/>
      <c r="Y52" s="3" t="s">
        <v>24</v>
      </c>
      <c r="Z52" s="4"/>
      <c r="AA52" s="4"/>
      <c r="AB52" s="4"/>
      <c r="AC52" s="4"/>
      <c r="AD52" s="3" t="s">
        <v>66</v>
      </c>
      <c r="AE52" s="4"/>
      <c r="AF52" s="3">
        <v>4.0</v>
      </c>
      <c r="AG52" s="4"/>
      <c r="AH52" s="3">
        <v>4.0</v>
      </c>
      <c r="AI52" s="4"/>
      <c r="AJ52" s="3">
        <v>10.0</v>
      </c>
      <c r="AK52" s="3" t="s">
        <v>337</v>
      </c>
      <c r="AL52" s="3" t="s">
        <v>68</v>
      </c>
      <c r="AM52" s="4"/>
      <c r="AN52" s="3">
        <v>10.0</v>
      </c>
      <c r="AO52" s="3" t="s">
        <v>338</v>
      </c>
      <c r="AP52" s="3" t="s">
        <v>339</v>
      </c>
      <c r="AQ52" s="3" t="s">
        <v>111</v>
      </c>
      <c r="AR52" s="4"/>
      <c r="AS52" s="4"/>
      <c r="AT52" s="4"/>
    </row>
    <row r="53">
      <c r="A53" s="3">
        <v>51.0</v>
      </c>
      <c r="B53" s="4" t="s">
        <v>71</v>
      </c>
      <c r="C53" s="5">
        <v>31588.0</v>
      </c>
      <c r="D53" s="6">
        <v>32.3041095890411</v>
      </c>
      <c r="E53" s="7">
        <v>7.0</v>
      </c>
      <c r="F53" s="7">
        <v>30.0</v>
      </c>
      <c r="G53" s="7">
        <v>12.0</v>
      </c>
      <c r="H53" s="3">
        <v>15.0</v>
      </c>
      <c r="I53" s="3" t="s">
        <v>340</v>
      </c>
      <c r="J53" s="3">
        <v>0.0</v>
      </c>
      <c r="K53" s="3" t="s">
        <v>46</v>
      </c>
      <c r="L53" s="3" t="s">
        <v>94</v>
      </c>
      <c r="M53" s="3">
        <v>1.0</v>
      </c>
      <c r="N53" s="5" t="s">
        <v>22</v>
      </c>
      <c r="O53" s="5" t="s">
        <v>341</v>
      </c>
      <c r="P53" s="5" t="s">
        <v>87</v>
      </c>
      <c r="Q53" s="3">
        <v>4.0</v>
      </c>
      <c r="R53" s="3" t="s">
        <v>342</v>
      </c>
      <c r="S53" s="3" t="s">
        <v>78</v>
      </c>
      <c r="T53" s="4"/>
      <c r="U53" s="4"/>
      <c r="V53" s="4"/>
      <c r="W53" s="3" t="s">
        <v>22</v>
      </c>
      <c r="X53" s="4"/>
      <c r="Y53" s="4"/>
      <c r="Z53" s="4"/>
      <c r="AA53" s="4"/>
      <c r="AB53" s="4"/>
      <c r="AC53" s="4"/>
      <c r="AD53" s="4"/>
      <c r="AE53" s="3" t="s">
        <v>343</v>
      </c>
      <c r="AF53" s="3">
        <v>4.0</v>
      </c>
      <c r="AG53" s="4"/>
      <c r="AH53" s="3">
        <v>6.0</v>
      </c>
      <c r="AI53" s="4"/>
      <c r="AJ53" s="3">
        <v>4.0</v>
      </c>
      <c r="AK53" s="3" t="s">
        <v>344</v>
      </c>
      <c r="AL53" s="3" t="s">
        <v>57</v>
      </c>
      <c r="AM53" s="4"/>
      <c r="AN53" s="3">
        <v>10.0</v>
      </c>
      <c r="AO53" s="3" t="s">
        <v>345</v>
      </c>
      <c r="AP53" s="3" t="s">
        <v>346</v>
      </c>
      <c r="AQ53" s="3" t="s">
        <v>347</v>
      </c>
      <c r="AR53" s="4"/>
      <c r="AS53" s="4"/>
      <c r="AT53" s="4"/>
    </row>
    <row r="54">
      <c r="A54" s="3">
        <v>52.0</v>
      </c>
      <c r="B54" s="4" t="s">
        <v>348</v>
      </c>
      <c r="C54" s="5">
        <v>34907.0</v>
      </c>
      <c r="D54" s="6">
        <v>23.21095890410959</v>
      </c>
      <c r="E54" s="7">
        <v>6.0</v>
      </c>
      <c r="F54" s="7">
        <v>180.0</v>
      </c>
      <c r="G54" s="7">
        <v>9.0</v>
      </c>
      <c r="H54" s="3">
        <v>10.0</v>
      </c>
      <c r="I54" s="3" t="s">
        <v>307</v>
      </c>
      <c r="J54" s="3">
        <v>1.0</v>
      </c>
      <c r="K54" s="3" t="s">
        <v>61</v>
      </c>
      <c r="L54" s="3" t="s">
        <v>94</v>
      </c>
      <c r="M54" s="3">
        <v>1.0</v>
      </c>
      <c r="N54" s="5" t="s">
        <v>212</v>
      </c>
      <c r="O54" s="5" t="s">
        <v>75</v>
      </c>
      <c r="P54" s="5" t="s">
        <v>50</v>
      </c>
      <c r="Q54" s="3">
        <v>0.0</v>
      </c>
      <c r="R54" s="3" t="s">
        <v>349</v>
      </c>
      <c r="S54" s="3" t="s">
        <v>52</v>
      </c>
      <c r="T54" s="4"/>
      <c r="U54" s="4"/>
      <c r="V54" s="4"/>
      <c r="W54" s="4"/>
      <c r="X54" s="4"/>
      <c r="Y54" s="3" t="s">
        <v>24</v>
      </c>
      <c r="Z54" s="4"/>
      <c r="AA54" s="4"/>
      <c r="AB54" s="4"/>
      <c r="AC54" s="4"/>
      <c r="AD54" s="3" t="s">
        <v>79</v>
      </c>
      <c r="AE54" s="4"/>
      <c r="AF54" s="3">
        <v>5.0</v>
      </c>
      <c r="AG54" s="4"/>
      <c r="AH54" s="3">
        <v>4.0</v>
      </c>
      <c r="AI54" s="4"/>
      <c r="AJ54" s="3">
        <v>10.0</v>
      </c>
      <c r="AK54" s="3" t="s">
        <v>350</v>
      </c>
      <c r="AL54" s="3" t="s">
        <v>188</v>
      </c>
      <c r="AM54" s="4"/>
      <c r="AN54" s="3">
        <v>10.0</v>
      </c>
      <c r="AO54" s="3" t="s">
        <v>351</v>
      </c>
      <c r="AP54" s="3" t="s">
        <v>352</v>
      </c>
      <c r="AQ54" s="3" t="s">
        <v>353</v>
      </c>
      <c r="AR54" s="4"/>
      <c r="AS54" s="4"/>
      <c r="AT54" s="4"/>
    </row>
    <row r="55">
      <c r="A55" s="3">
        <v>53.0</v>
      </c>
      <c r="B55" s="4" t="s">
        <v>354</v>
      </c>
      <c r="C55" s="5">
        <v>35240.0</v>
      </c>
      <c r="D55" s="6">
        <v>22.2986301369863</v>
      </c>
      <c r="E55" s="7">
        <v>7.0</v>
      </c>
      <c r="F55" s="7">
        <v>120.0</v>
      </c>
      <c r="G55" s="7">
        <v>8.0</v>
      </c>
      <c r="H55" s="3">
        <v>2.0</v>
      </c>
      <c r="I55" s="3" t="s">
        <v>224</v>
      </c>
      <c r="J55" s="3">
        <v>1.0</v>
      </c>
      <c r="K55" s="9" t="s">
        <v>73</v>
      </c>
      <c r="L55" s="3" t="s">
        <v>355</v>
      </c>
      <c r="M55" s="3">
        <v>1.0</v>
      </c>
      <c r="N55" s="5" t="s">
        <v>22</v>
      </c>
      <c r="O55" s="5" t="s">
        <v>356</v>
      </c>
      <c r="P55" s="5" t="s">
        <v>76</v>
      </c>
      <c r="Q55" s="3">
        <v>1.0</v>
      </c>
      <c r="R55" s="3" t="s">
        <v>357</v>
      </c>
      <c r="S55" s="3" t="s">
        <v>52</v>
      </c>
      <c r="T55" s="4"/>
      <c r="U55" s="4"/>
      <c r="V55" s="4"/>
      <c r="W55" s="3" t="s">
        <v>22</v>
      </c>
      <c r="X55" s="3" t="s">
        <v>23</v>
      </c>
      <c r="Y55" s="4"/>
      <c r="Z55" s="4"/>
      <c r="AA55" s="4"/>
      <c r="AB55" s="4"/>
      <c r="AC55" s="4"/>
      <c r="AD55" s="3" t="s">
        <v>53</v>
      </c>
      <c r="AE55" s="4"/>
      <c r="AF55" s="3">
        <v>4.0</v>
      </c>
      <c r="AG55" s="4"/>
      <c r="AH55" s="3">
        <v>4.0</v>
      </c>
      <c r="AI55" s="4"/>
      <c r="AJ55" s="3">
        <v>17.0</v>
      </c>
      <c r="AK55" s="3" t="s">
        <v>358</v>
      </c>
      <c r="AL55" s="3" t="s">
        <v>57</v>
      </c>
      <c r="AM55" s="4"/>
      <c r="AN55" s="3">
        <v>10.0</v>
      </c>
      <c r="AO55" s="3" t="s">
        <v>359</v>
      </c>
      <c r="AP55" s="3" t="s">
        <v>360</v>
      </c>
      <c r="AQ55" s="3" t="s">
        <v>361</v>
      </c>
      <c r="AR55" s="4"/>
      <c r="AS55" s="4"/>
      <c r="AT55" s="4"/>
    </row>
    <row r="56">
      <c r="A56" s="3">
        <v>54.0</v>
      </c>
      <c r="B56" s="4" t="s">
        <v>362</v>
      </c>
      <c r="C56" s="5">
        <v>31102.0</v>
      </c>
      <c r="D56" s="6">
        <v>33.635616438356166</v>
      </c>
      <c r="E56" s="7">
        <v>6.0</v>
      </c>
      <c r="F56" s="7">
        <v>45.0</v>
      </c>
      <c r="G56" s="7">
        <v>10.0</v>
      </c>
      <c r="H56" s="3">
        <v>10.0</v>
      </c>
      <c r="I56" s="3" t="s">
        <v>98</v>
      </c>
      <c r="J56" s="3">
        <v>1.0</v>
      </c>
      <c r="K56" s="3" t="s">
        <v>93</v>
      </c>
      <c r="L56" s="3" t="s">
        <v>94</v>
      </c>
      <c r="M56" s="3">
        <v>1.0</v>
      </c>
      <c r="N56" s="5" t="s">
        <v>151</v>
      </c>
      <c r="O56" s="5" t="s">
        <v>75</v>
      </c>
      <c r="P56" s="5" t="s">
        <v>363</v>
      </c>
      <c r="Q56" s="3">
        <v>6.0</v>
      </c>
      <c r="R56" s="3" t="s">
        <v>364</v>
      </c>
      <c r="S56" s="3" t="s">
        <v>78</v>
      </c>
      <c r="T56" s="4"/>
      <c r="U56" s="4"/>
      <c r="V56" s="4"/>
      <c r="W56" s="4"/>
      <c r="X56" s="4"/>
      <c r="Y56" s="3" t="s">
        <v>24</v>
      </c>
      <c r="Z56" s="4"/>
      <c r="AA56" s="4"/>
      <c r="AB56" s="4"/>
      <c r="AC56" s="4"/>
      <c r="AD56" s="3" t="s">
        <v>66</v>
      </c>
      <c r="AE56" s="4"/>
      <c r="AF56" s="3">
        <v>3.0</v>
      </c>
      <c r="AG56" s="4"/>
      <c r="AH56" s="3">
        <v>4.0</v>
      </c>
      <c r="AI56" s="4"/>
      <c r="AJ56" s="3">
        <v>10.0</v>
      </c>
      <c r="AK56" s="3" t="s">
        <v>365</v>
      </c>
      <c r="AL56" s="3" t="s">
        <v>68</v>
      </c>
      <c r="AM56" s="4"/>
      <c r="AN56" s="3">
        <v>10.0</v>
      </c>
      <c r="AO56" s="3" t="s">
        <v>366</v>
      </c>
      <c r="AP56" s="3" t="s">
        <v>367</v>
      </c>
      <c r="AQ56" s="3" t="s">
        <v>368</v>
      </c>
      <c r="AR56" s="4"/>
      <c r="AS56" s="4"/>
      <c r="AT56" s="4"/>
    </row>
    <row r="57">
      <c r="A57" s="3">
        <v>55.0</v>
      </c>
      <c r="B57" s="4" t="s">
        <v>124</v>
      </c>
      <c r="C57" s="5">
        <v>31568.0</v>
      </c>
      <c r="D57" s="6">
        <v>32.35890410958904</v>
      </c>
      <c r="E57" s="7">
        <v>7.0</v>
      </c>
      <c r="F57" s="7">
        <v>30.0</v>
      </c>
      <c r="G57" s="7">
        <v>7.0</v>
      </c>
      <c r="H57" s="3">
        <v>1.0</v>
      </c>
      <c r="I57" s="3" t="s">
        <v>92</v>
      </c>
      <c r="J57" s="3">
        <v>0.0</v>
      </c>
      <c r="K57" s="3" t="s">
        <v>46</v>
      </c>
      <c r="L57" s="3" t="s">
        <v>47</v>
      </c>
      <c r="M57" s="3">
        <v>1.0</v>
      </c>
      <c r="N57" s="5" t="s">
        <v>151</v>
      </c>
      <c r="O57" s="5" t="s">
        <v>49</v>
      </c>
      <c r="P57" s="5" t="s">
        <v>87</v>
      </c>
      <c r="Q57" s="3">
        <v>4.0</v>
      </c>
      <c r="R57" s="3" t="s">
        <v>369</v>
      </c>
      <c r="S57" s="3" t="s">
        <v>370</v>
      </c>
      <c r="T57" s="4"/>
      <c r="U57" s="4"/>
      <c r="V57" s="4"/>
      <c r="W57" s="3" t="s">
        <v>22</v>
      </c>
      <c r="X57" s="4"/>
      <c r="Y57" s="4"/>
      <c r="Z57" s="4"/>
      <c r="AA57" s="4"/>
      <c r="AB57" s="4"/>
      <c r="AC57" s="4"/>
      <c r="AD57" s="3" t="s">
        <v>79</v>
      </c>
      <c r="AE57" s="4"/>
      <c r="AF57" s="3">
        <v>4.0</v>
      </c>
      <c r="AG57" s="4"/>
      <c r="AH57" s="3">
        <v>2.0</v>
      </c>
      <c r="AI57" s="4"/>
      <c r="AJ57" s="3">
        <v>3.0</v>
      </c>
      <c r="AK57" s="3" t="s">
        <v>371</v>
      </c>
      <c r="AL57" s="3" t="s">
        <v>68</v>
      </c>
      <c r="AM57" s="4"/>
      <c r="AN57" s="3">
        <v>10.0</v>
      </c>
      <c r="AO57" s="3" t="s">
        <v>372</v>
      </c>
      <c r="AP57" s="3" t="s">
        <v>373</v>
      </c>
      <c r="AQ57" s="3" t="s">
        <v>374</v>
      </c>
      <c r="AR57" s="4"/>
      <c r="AS57" s="4"/>
      <c r="AT57" s="4"/>
    </row>
    <row r="58">
      <c r="A58" s="3">
        <v>56.0</v>
      </c>
      <c r="B58" s="4" t="s">
        <v>124</v>
      </c>
      <c r="C58" s="5">
        <v>29644.0</v>
      </c>
      <c r="D58" s="6">
        <v>37.63013698630137</v>
      </c>
      <c r="E58" s="7">
        <v>7.0</v>
      </c>
      <c r="F58" s="7">
        <v>40.0</v>
      </c>
      <c r="G58" s="7">
        <v>9.0</v>
      </c>
      <c r="H58" s="3">
        <v>5.0</v>
      </c>
      <c r="I58" s="3" t="s">
        <v>307</v>
      </c>
      <c r="J58" s="3">
        <v>0.0</v>
      </c>
      <c r="K58" s="3" t="s">
        <v>61</v>
      </c>
      <c r="L58" s="3" t="s">
        <v>62</v>
      </c>
      <c r="M58" s="3">
        <v>1.0</v>
      </c>
      <c r="N58" s="5" t="s">
        <v>212</v>
      </c>
      <c r="O58" s="5" t="s">
        <v>106</v>
      </c>
      <c r="P58" s="5" t="s">
        <v>375</v>
      </c>
      <c r="Q58" s="3">
        <v>15.0</v>
      </c>
      <c r="R58" s="3" t="s">
        <v>376</v>
      </c>
      <c r="S58" s="3" t="s">
        <v>78</v>
      </c>
      <c r="T58" s="4"/>
      <c r="U58" s="4"/>
      <c r="V58" s="4"/>
      <c r="W58" s="4"/>
      <c r="X58" s="4"/>
      <c r="Y58" s="4"/>
      <c r="Z58" s="4"/>
      <c r="AA58" s="4"/>
      <c r="AB58" s="3" t="s">
        <v>27</v>
      </c>
      <c r="AC58" s="4"/>
      <c r="AD58" s="4"/>
      <c r="AE58" s="4"/>
      <c r="AF58" s="4"/>
      <c r="AG58" s="4"/>
      <c r="AH58" s="4"/>
      <c r="AI58" s="4"/>
      <c r="AJ58" s="4"/>
      <c r="AK58" s="4"/>
      <c r="AL58" s="3" t="s">
        <v>57</v>
      </c>
      <c r="AM58" s="4"/>
      <c r="AN58" s="3">
        <v>10.0</v>
      </c>
      <c r="AO58" s="3" t="s">
        <v>377</v>
      </c>
      <c r="AP58" s="3" t="s">
        <v>378</v>
      </c>
      <c r="AQ58" s="3" t="s">
        <v>379</v>
      </c>
      <c r="AR58" s="4"/>
      <c r="AS58" s="4"/>
      <c r="AT58" s="4"/>
    </row>
    <row r="59">
      <c r="A59" s="3">
        <v>57.0</v>
      </c>
      <c r="B59" s="4" t="s">
        <v>380</v>
      </c>
      <c r="C59" s="5">
        <v>31104.0</v>
      </c>
      <c r="D59" s="6">
        <v>33.63013698630137</v>
      </c>
      <c r="E59" s="7">
        <v>8.0</v>
      </c>
      <c r="F59" s="7">
        <v>0.0</v>
      </c>
      <c r="G59" s="7">
        <v>8.0</v>
      </c>
      <c r="H59" s="3">
        <v>15.0</v>
      </c>
      <c r="I59" s="3" t="s">
        <v>117</v>
      </c>
      <c r="J59" s="3">
        <v>1.0</v>
      </c>
      <c r="K59" s="3" t="s">
        <v>46</v>
      </c>
      <c r="L59" s="3" t="s">
        <v>99</v>
      </c>
      <c r="M59" s="3">
        <v>1.0</v>
      </c>
      <c r="N59" s="5" t="s">
        <v>21</v>
      </c>
      <c r="O59" s="5" t="s">
        <v>75</v>
      </c>
      <c r="P59" s="5" t="s">
        <v>87</v>
      </c>
      <c r="Q59" s="3">
        <v>1.0</v>
      </c>
      <c r="R59" s="4"/>
      <c r="S59" s="3" t="s">
        <v>78</v>
      </c>
      <c r="T59" s="4"/>
      <c r="U59" s="4"/>
      <c r="V59" s="4"/>
      <c r="W59" s="4"/>
      <c r="X59" s="4"/>
      <c r="Y59" s="3" t="s">
        <v>24</v>
      </c>
      <c r="Z59" s="4"/>
      <c r="AA59" s="4"/>
      <c r="AB59" s="4"/>
      <c r="AC59" s="4"/>
      <c r="AD59" s="3" t="s">
        <v>53</v>
      </c>
      <c r="AE59" s="4"/>
      <c r="AF59" s="4"/>
      <c r="AG59" s="3">
        <v>30.0</v>
      </c>
      <c r="AH59" s="4"/>
      <c r="AI59" s="3">
        <v>30.0</v>
      </c>
      <c r="AJ59" s="3">
        <v>24.0</v>
      </c>
      <c r="AK59" s="3" t="s">
        <v>381</v>
      </c>
      <c r="AL59" s="3" t="s">
        <v>68</v>
      </c>
      <c r="AM59" s="4"/>
      <c r="AN59" s="3">
        <v>10.0</v>
      </c>
      <c r="AO59" s="3" t="s">
        <v>202</v>
      </c>
      <c r="AP59" s="3" t="s">
        <v>202</v>
      </c>
      <c r="AQ59" s="3" t="s">
        <v>382</v>
      </c>
      <c r="AR59" s="4"/>
      <c r="AS59" s="4"/>
      <c r="AT59" s="4"/>
    </row>
    <row r="60">
      <c r="A60" s="3">
        <v>58.0</v>
      </c>
      <c r="B60" s="4" t="s">
        <v>230</v>
      </c>
      <c r="C60" s="5">
        <v>33049.0</v>
      </c>
      <c r="D60" s="6">
        <v>28.301369863013697</v>
      </c>
      <c r="E60" s="7">
        <v>7.0</v>
      </c>
      <c r="F60" s="7">
        <v>90.0</v>
      </c>
      <c r="G60" s="7">
        <v>14.0</v>
      </c>
      <c r="H60" s="3">
        <v>5.0</v>
      </c>
      <c r="I60" s="3" t="s">
        <v>117</v>
      </c>
      <c r="J60" s="3">
        <v>1.0</v>
      </c>
      <c r="K60" s="3" t="s">
        <v>61</v>
      </c>
      <c r="L60" s="3" t="s">
        <v>94</v>
      </c>
      <c r="M60" s="3">
        <v>1.0</v>
      </c>
      <c r="N60" s="5" t="s">
        <v>212</v>
      </c>
      <c r="O60" s="5" t="s">
        <v>75</v>
      </c>
      <c r="P60" s="5" t="s">
        <v>87</v>
      </c>
      <c r="Q60" s="3">
        <v>4.0</v>
      </c>
      <c r="R60" s="3" t="s">
        <v>383</v>
      </c>
      <c r="S60" s="3" t="s">
        <v>52</v>
      </c>
      <c r="T60" s="4"/>
      <c r="U60" s="4"/>
      <c r="V60" s="4"/>
      <c r="W60" s="4"/>
      <c r="X60" s="4"/>
      <c r="Y60" s="3" t="s">
        <v>24</v>
      </c>
      <c r="Z60" s="4"/>
      <c r="AA60" s="4"/>
      <c r="AB60" s="4"/>
      <c r="AC60" s="4"/>
      <c r="AD60" s="3" t="s">
        <v>66</v>
      </c>
      <c r="AE60" s="4"/>
      <c r="AF60" s="3">
        <v>6.0</v>
      </c>
      <c r="AG60" s="4"/>
      <c r="AH60" s="3">
        <v>5.0</v>
      </c>
      <c r="AI60" s="4"/>
      <c r="AJ60" s="3">
        <v>15.0</v>
      </c>
      <c r="AK60" s="3" t="s">
        <v>384</v>
      </c>
      <c r="AL60" s="3" t="s">
        <v>385</v>
      </c>
      <c r="AM60" s="4"/>
      <c r="AN60" s="3">
        <v>9.0</v>
      </c>
      <c r="AO60" s="3" t="s">
        <v>386</v>
      </c>
      <c r="AP60" s="3" t="s">
        <v>387</v>
      </c>
      <c r="AQ60" s="4"/>
      <c r="AR60" s="4"/>
      <c r="AS60" s="4"/>
      <c r="AT60" s="4"/>
    </row>
    <row r="61">
      <c r="A61" s="3">
        <v>59.0</v>
      </c>
      <c r="B61" s="4" t="s">
        <v>71</v>
      </c>
      <c r="C61" s="5">
        <v>28389.0</v>
      </c>
      <c r="D61" s="6">
        <v>41.06849315068493</v>
      </c>
      <c r="E61" s="7">
        <v>7.0</v>
      </c>
      <c r="F61" s="7">
        <v>45.0</v>
      </c>
      <c r="G61" s="7">
        <v>10.0</v>
      </c>
      <c r="H61" s="3">
        <v>2.0</v>
      </c>
      <c r="I61" s="3" t="s">
        <v>187</v>
      </c>
      <c r="J61" s="3">
        <v>0.0</v>
      </c>
      <c r="K61" s="3" t="s">
        <v>118</v>
      </c>
      <c r="L61" s="3" t="s">
        <v>99</v>
      </c>
      <c r="M61" s="3">
        <v>1.0</v>
      </c>
      <c r="N61" s="5" t="s">
        <v>151</v>
      </c>
      <c r="O61" s="5" t="s">
        <v>356</v>
      </c>
      <c r="P61" s="5" t="s">
        <v>76</v>
      </c>
      <c r="Q61" s="3">
        <v>1.0</v>
      </c>
      <c r="R61" s="3" t="s">
        <v>388</v>
      </c>
      <c r="S61" s="3" t="s">
        <v>78</v>
      </c>
      <c r="T61" s="4"/>
      <c r="U61" s="4"/>
      <c r="V61" s="4"/>
      <c r="W61" s="3" t="s">
        <v>22</v>
      </c>
      <c r="X61" s="4"/>
      <c r="Y61" s="4"/>
      <c r="Z61" s="4"/>
      <c r="AA61" s="4"/>
      <c r="AB61" s="4"/>
      <c r="AC61" s="4"/>
      <c r="AD61" s="3" t="s">
        <v>79</v>
      </c>
      <c r="AE61" s="4"/>
      <c r="AF61" s="4"/>
      <c r="AG61" s="3">
        <v>10.0</v>
      </c>
      <c r="AH61" s="4"/>
      <c r="AI61" s="3">
        <v>12.0</v>
      </c>
      <c r="AJ61" s="3">
        <v>80.0</v>
      </c>
      <c r="AK61" s="3" t="s">
        <v>389</v>
      </c>
      <c r="AL61" s="3" t="s">
        <v>57</v>
      </c>
      <c r="AM61" s="4"/>
      <c r="AN61" s="3">
        <v>10.0</v>
      </c>
      <c r="AO61" s="3" t="s">
        <v>390</v>
      </c>
      <c r="AP61" s="3" t="s">
        <v>207</v>
      </c>
      <c r="AQ61" s="4"/>
      <c r="AR61" s="4"/>
      <c r="AS61" s="4"/>
      <c r="AT61" s="4"/>
    </row>
    <row r="62">
      <c r="A62" s="3">
        <v>60.0</v>
      </c>
      <c r="B62" s="4" t="s">
        <v>83</v>
      </c>
      <c r="C62" s="5">
        <v>24534.0</v>
      </c>
      <c r="D62" s="6">
        <v>51.63013698630137</v>
      </c>
      <c r="E62" s="7">
        <v>6.0</v>
      </c>
      <c r="F62" s="7">
        <v>30.0</v>
      </c>
      <c r="G62" s="7">
        <v>8.0</v>
      </c>
      <c r="H62" s="3">
        <v>104.0</v>
      </c>
      <c r="I62" s="3" t="s">
        <v>92</v>
      </c>
      <c r="J62" s="3">
        <v>0.0</v>
      </c>
      <c r="K62" s="3" t="s">
        <v>46</v>
      </c>
      <c r="L62" s="3" t="s">
        <v>62</v>
      </c>
      <c r="M62" s="3">
        <v>1.0</v>
      </c>
      <c r="N62" s="5" t="s">
        <v>212</v>
      </c>
      <c r="O62" s="5" t="s">
        <v>391</v>
      </c>
      <c r="P62" s="5" t="s">
        <v>87</v>
      </c>
      <c r="Q62" s="3">
        <v>27.0</v>
      </c>
      <c r="R62" s="3" t="s">
        <v>392</v>
      </c>
      <c r="S62" s="3" t="s">
        <v>52</v>
      </c>
      <c r="T62" s="4"/>
      <c r="U62" s="4"/>
      <c r="V62" s="4"/>
      <c r="W62" s="3" t="s">
        <v>22</v>
      </c>
      <c r="X62" s="4"/>
      <c r="Y62" s="4"/>
      <c r="Z62" s="4"/>
      <c r="AA62" s="4"/>
      <c r="AB62" s="4"/>
      <c r="AC62" s="4"/>
      <c r="AD62" s="3" t="s">
        <v>66</v>
      </c>
      <c r="AE62" s="4"/>
      <c r="AF62" s="3">
        <v>6.0</v>
      </c>
      <c r="AG62" s="4"/>
      <c r="AH62" s="3">
        <v>6.0</v>
      </c>
      <c r="AI62" s="4"/>
      <c r="AJ62" s="3">
        <v>4.0</v>
      </c>
      <c r="AK62" s="3" t="s">
        <v>393</v>
      </c>
      <c r="AL62" s="3" t="s">
        <v>57</v>
      </c>
      <c r="AM62" s="4"/>
      <c r="AN62" s="3">
        <v>10.0</v>
      </c>
      <c r="AO62" s="3" t="s">
        <v>394</v>
      </c>
      <c r="AP62" s="3" t="s">
        <v>395</v>
      </c>
      <c r="AQ62" s="3" t="s">
        <v>396</v>
      </c>
      <c r="AR62" s="4"/>
      <c r="AS62" s="4"/>
      <c r="AT62" s="4"/>
    </row>
    <row r="63">
      <c r="A63" s="3">
        <v>61.0</v>
      </c>
      <c r="B63" s="4" t="s">
        <v>71</v>
      </c>
      <c r="C63" s="5">
        <v>31598.0</v>
      </c>
      <c r="D63" s="6">
        <v>32.276712328767125</v>
      </c>
      <c r="E63" s="7">
        <v>7.0</v>
      </c>
      <c r="F63" s="7">
        <v>30.0</v>
      </c>
      <c r="G63" s="7">
        <v>12.0</v>
      </c>
      <c r="H63" s="3">
        <v>12.0</v>
      </c>
      <c r="I63" s="3" t="s">
        <v>130</v>
      </c>
      <c r="J63" s="3">
        <v>0.0</v>
      </c>
      <c r="K63" s="3" t="s">
        <v>397</v>
      </c>
      <c r="L63" s="3" t="s">
        <v>47</v>
      </c>
      <c r="M63" s="3">
        <v>1.0</v>
      </c>
      <c r="N63" s="5" t="s">
        <v>21</v>
      </c>
      <c r="O63" s="5" t="s">
        <v>75</v>
      </c>
      <c r="P63" s="5" t="s">
        <v>120</v>
      </c>
      <c r="Q63" s="3">
        <v>1.0</v>
      </c>
      <c r="R63" s="3" t="s">
        <v>398</v>
      </c>
      <c r="S63" s="3" t="s">
        <v>78</v>
      </c>
      <c r="T63" s="4"/>
      <c r="U63" s="4"/>
      <c r="V63" s="3" t="s">
        <v>21</v>
      </c>
      <c r="W63" s="4"/>
      <c r="X63" s="4"/>
      <c r="Y63" s="4"/>
      <c r="Z63" s="4"/>
      <c r="AA63" s="4"/>
      <c r="AB63" s="4"/>
      <c r="AC63" s="4"/>
      <c r="AD63" s="3" t="s">
        <v>79</v>
      </c>
      <c r="AE63" s="4"/>
      <c r="AF63" s="4"/>
      <c r="AG63" s="3">
        <v>12.0</v>
      </c>
      <c r="AH63" s="4"/>
      <c r="AI63" s="3">
        <v>12.0</v>
      </c>
      <c r="AJ63" s="3">
        <v>8.0</v>
      </c>
      <c r="AK63" s="3" t="s">
        <v>399</v>
      </c>
      <c r="AL63" s="3" t="s">
        <v>68</v>
      </c>
      <c r="AM63" s="4"/>
      <c r="AN63" s="3">
        <v>8.0</v>
      </c>
      <c r="AO63" s="3" t="s">
        <v>400</v>
      </c>
      <c r="AP63" s="3" t="s">
        <v>401</v>
      </c>
      <c r="AQ63" s="3" t="s">
        <v>136</v>
      </c>
      <c r="AR63" s="4"/>
      <c r="AS63" s="4"/>
      <c r="AT63" s="4"/>
    </row>
    <row r="64">
      <c r="A64" s="3">
        <v>62.0</v>
      </c>
      <c r="B64" s="4" t="s">
        <v>255</v>
      </c>
      <c r="C64" s="5">
        <v>27179.0</v>
      </c>
      <c r="D64" s="6">
        <v>44.38356164383562</v>
      </c>
      <c r="E64" s="7">
        <v>7.0</v>
      </c>
      <c r="F64" s="7">
        <v>40.0</v>
      </c>
      <c r="G64" s="7">
        <v>12.0</v>
      </c>
      <c r="H64" s="3">
        <v>10.0</v>
      </c>
      <c r="I64" s="3" t="s">
        <v>84</v>
      </c>
      <c r="J64" s="3">
        <v>0.0</v>
      </c>
      <c r="K64" s="3" t="s">
        <v>46</v>
      </c>
      <c r="L64" s="3" t="s">
        <v>62</v>
      </c>
      <c r="M64" s="3">
        <v>1.0</v>
      </c>
      <c r="N64" s="5" t="s">
        <v>256</v>
      </c>
      <c r="O64" s="5" t="s">
        <v>402</v>
      </c>
      <c r="P64" s="5" t="s">
        <v>363</v>
      </c>
      <c r="Q64" s="3">
        <v>15.0</v>
      </c>
      <c r="R64" s="4"/>
      <c r="S64" s="3" t="s">
        <v>78</v>
      </c>
      <c r="T64" s="4"/>
      <c r="U64" s="4"/>
      <c r="V64" s="4"/>
      <c r="W64" s="4"/>
      <c r="X64" s="4"/>
      <c r="Y64" s="4"/>
      <c r="Z64" s="4"/>
      <c r="AA64" s="4"/>
      <c r="AB64" s="3" t="s">
        <v>27</v>
      </c>
      <c r="AC64" s="4"/>
      <c r="AD64" s="4"/>
      <c r="AE64" s="4"/>
      <c r="AF64" s="4"/>
      <c r="AG64" s="4"/>
      <c r="AH64" s="4"/>
      <c r="AI64" s="4"/>
      <c r="AJ64" s="4"/>
      <c r="AK64" s="4"/>
      <c r="AL64" s="4"/>
      <c r="AM64" s="3" t="s">
        <v>403</v>
      </c>
      <c r="AN64" s="3">
        <v>8.0</v>
      </c>
      <c r="AO64" s="3" t="s">
        <v>404</v>
      </c>
      <c r="AP64" s="3" t="s">
        <v>405</v>
      </c>
      <c r="AQ64" s="4"/>
      <c r="AR64" s="4"/>
      <c r="AS64" s="4"/>
      <c r="AT64" s="4"/>
    </row>
    <row r="65">
      <c r="A65" s="3">
        <v>63.0</v>
      </c>
      <c r="B65" s="4" t="s">
        <v>406</v>
      </c>
      <c r="C65" s="5">
        <v>43086.0</v>
      </c>
      <c r="D65" s="6">
        <v>0.8027397260273973</v>
      </c>
      <c r="E65" s="7">
        <v>8.0</v>
      </c>
      <c r="F65" s="7">
        <v>30.0</v>
      </c>
      <c r="G65" s="7">
        <v>5.0</v>
      </c>
      <c r="H65" s="3">
        <v>5.0</v>
      </c>
      <c r="I65" s="3" t="s">
        <v>92</v>
      </c>
      <c r="J65" s="3">
        <v>1.0</v>
      </c>
      <c r="K65" s="3" t="s">
        <v>61</v>
      </c>
      <c r="L65" s="3" t="s">
        <v>94</v>
      </c>
      <c r="M65" s="3">
        <v>1.0</v>
      </c>
      <c r="N65" s="5" t="s">
        <v>63</v>
      </c>
      <c r="O65" s="5" t="s">
        <v>407</v>
      </c>
      <c r="P65" s="5" t="s">
        <v>50</v>
      </c>
      <c r="Q65" s="3">
        <v>8.0</v>
      </c>
      <c r="R65" s="3" t="s">
        <v>408</v>
      </c>
      <c r="S65" s="3" t="s">
        <v>65</v>
      </c>
      <c r="T65" s="4"/>
      <c r="U65" s="4"/>
      <c r="V65" s="4"/>
      <c r="W65" s="4"/>
      <c r="X65" s="4"/>
      <c r="Y65" s="3" t="s">
        <v>24</v>
      </c>
      <c r="Z65" s="4"/>
      <c r="AA65" s="4"/>
      <c r="AB65" s="4"/>
      <c r="AC65" s="4"/>
      <c r="AD65" s="3" t="s">
        <v>66</v>
      </c>
      <c r="AE65" s="4"/>
      <c r="AF65" s="4"/>
      <c r="AG65" s="3">
        <v>10.0</v>
      </c>
      <c r="AH65" s="3">
        <v>6.0</v>
      </c>
      <c r="AI65" s="4"/>
      <c r="AJ65" s="3">
        <v>20.0</v>
      </c>
      <c r="AK65" s="3" t="s">
        <v>409</v>
      </c>
      <c r="AL65" s="3" t="s">
        <v>68</v>
      </c>
      <c r="AM65" s="4"/>
      <c r="AN65" s="3">
        <v>10.0</v>
      </c>
      <c r="AO65" s="3" t="s">
        <v>410</v>
      </c>
      <c r="AP65" s="3" t="s">
        <v>411</v>
      </c>
      <c r="AQ65" s="3" t="s">
        <v>111</v>
      </c>
      <c r="AR65" s="4"/>
      <c r="AS65" s="4"/>
      <c r="AT65" s="4"/>
    </row>
    <row r="66">
      <c r="A66" s="3">
        <v>64.0</v>
      </c>
      <c r="B66" s="4" t="s">
        <v>71</v>
      </c>
      <c r="C66" s="5">
        <v>34393.0</v>
      </c>
      <c r="D66" s="6">
        <v>24.61917808219178</v>
      </c>
      <c r="E66" s="7">
        <v>8.0</v>
      </c>
      <c r="F66" s="7">
        <v>20.0</v>
      </c>
      <c r="G66" s="7">
        <v>11.0</v>
      </c>
      <c r="H66" s="3">
        <v>11.0</v>
      </c>
      <c r="I66" s="3" t="s">
        <v>92</v>
      </c>
      <c r="J66" s="3">
        <v>1.0</v>
      </c>
      <c r="K66" s="3" t="s">
        <v>46</v>
      </c>
      <c r="L66" s="3" t="s">
        <v>62</v>
      </c>
      <c r="M66" s="3">
        <v>1.0</v>
      </c>
      <c r="N66" s="5" t="s">
        <v>21</v>
      </c>
      <c r="O66" s="5" t="s">
        <v>75</v>
      </c>
      <c r="P66" s="5" t="s">
        <v>87</v>
      </c>
      <c r="Q66" s="3">
        <v>1.0</v>
      </c>
      <c r="R66" s="3" t="s">
        <v>412</v>
      </c>
      <c r="S66" s="3" t="s">
        <v>370</v>
      </c>
      <c r="T66" s="4"/>
      <c r="U66" s="4"/>
      <c r="V66" s="4"/>
      <c r="W66" s="3" t="s">
        <v>22</v>
      </c>
      <c r="X66" s="4"/>
      <c r="Y66" s="4"/>
      <c r="Z66" s="4"/>
      <c r="AA66" s="4"/>
      <c r="AB66" s="4"/>
      <c r="AC66" s="4"/>
      <c r="AD66" s="3" t="s">
        <v>53</v>
      </c>
      <c r="AE66" s="4"/>
      <c r="AF66" s="3">
        <v>5.0</v>
      </c>
      <c r="AG66" s="4"/>
      <c r="AH66" s="3">
        <v>5.0</v>
      </c>
      <c r="AI66" s="4"/>
      <c r="AJ66" s="3">
        <v>100.0</v>
      </c>
      <c r="AK66" s="3" t="s">
        <v>413</v>
      </c>
      <c r="AL66" s="3" t="s">
        <v>68</v>
      </c>
      <c r="AM66" s="4"/>
      <c r="AN66" s="3">
        <v>10.0</v>
      </c>
      <c r="AO66" s="3" t="s">
        <v>414</v>
      </c>
      <c r="AP66" s="3" t="s">
        <v>415</v>
      </c>
      <c r="AQ66" s="3" t="s">
        <v>136</v>
      </c>
      <c r="AR66" s="4"/>
      <c r="AS66" s="4"/>
      <c r="AT66" s="4"/>
    </row>
    <row r="67">
      <c r="A67" s="3">
        <v>65.0</v>
      </c>
      <c r="B67" s="4" t="s">
        <v>236</v>
      </c>
      <c r="C67" s="5">
        <v>30275.0</v>
      </c>
      <c r="D67" s="6">
        <v>35.9013698630137</v>
      </c>
      <c r="E67" s="7">
        <v>7.0</v>
      </c>
      <c r="F67" s="7">
        <v>45.0</v>
      </c>
      <c r="G67" s="7">
        <v>12.0</v>
      </c>
      <c r="H67" s="3">
        <v>30.0</v>
      </c>
      <c r="I67" s="3" t="s">
        <v>92</v>
      </c>
      <c r="J67" s="3">
        <v>1.0</v>
      </c>
      <c r="K67" s="3" t="s">
        <v>61</v>
      </c>
      <c r="L67" s="3" t="s">
        <v>99</v>
      </c>
      <c r="M67" s="3">
        <v>1.0</v>
      </c>
      <c r="N67" s="5" t="s">
        <v>416</v>
      </c>
      <c r="O67" s="5" t="s">
        <v>75</v>
      </c>
      <c r="P67" s="5" t="s">
        <v>87</v>
      </c>
      <c r="Q67" s="3">
        <v>10.0</v>
      </c>
      <c r="R67" s="3" t="s">
        <v>417</v>
      </c>
      <c r="S67" s="3" t="s">
        <v>65</v>
      </c>
      <c r="T67" s="4"/>
      <c r="U67" s="4"/>
      <c r="V67" s="4"/>
      <c r="W67" s="4"/>
      <c r="X67" s="4"/>
      <c r="Y67" s="3" t="s">
        <v>24</v>
      </c>
      <c r="Z67" s="4"/>
      <c r="AA67" s="4"/>
      <c r="AB67" s="4"/>
      <c r="AC67" s="4"/>
      <c r="AD67" s="3" t="s">
        <v>66</v>
      </c>
      <c r="AE67" s="4"/>
      <c r="AF67" s="3">
        <v>6.0</v>
      </c>
      <c r="AG67" s="4"/>
      <c r="AH67" s="3">
        <v>2.0</v>
      </c>
      <c r="AI67" s="4"/>
      <c r="AJ67" s="3">
        <v>2.0</v>
      </c>
      <c r="AK67" s="3" t="s">
        <v>418</v>
      </c>
      <c r="AL67" s="3" t="s">
        <v>68</v>
      </c>
      <c r="AM67" s="4"/>
      <c r="AN67" s="3">
        <v>10.0</v>
      </c>
      <c r="AO67" s="3" t="s">
        <v>419</v>
      </c>
      <c r="AP67" s="3" t="s">
        <v>420</v>
      </c>
      <c r="AQ67" s="4"/>
      <c r="AR67" s="4"/>
      <c r="AS67" s="4"/>
      <c r="AT67" s="4"/>
    </row>
    <row r="68">
      <c r="A68" s="3">
        <v>66.0</v>
      </c>
      <c r="B68" s="4" t="s">
        <v>255</v>
      </c>
      <c r="C68" s="5">
        <v>31012.0</v>
      </c>
      <c r="D68" s="6">
        <v>33.88219178082192</v>
      </c>
      <c r="E68" s="7">
        <v>8.0</v>
      </c>
      <c r="F68" s="7">
        <v>0.0</v>
      </c>
      <c r="G68" s="7">
        <v>9.0</v>
      </c>
      <c r="H68" s="3">
        <v>12.0</v>
      </c>
      <c r="I68" s="3" t="s">
        <v>84</v>
      </c>
      <c r="J68" s="3">
        <v>1.0</v>
      </c>
      <c r="K68" s="3" t="s">
        <v>93</v>
      </c>
      <c r="L68" s="3" t="s">
        <v>99</v>
      </c>
      <c r="M68" s="3">
        <v>1.0</v>
      </c>
      <c r="N68" s="5" t="s">
        <v>421</v>
      </c>
      <c r="O68" s="5" t="s">
        <v>422</v>
      </c>
      <c r="P68" s="5" t="s">
        <v>87</v>
      </c>
      <c r="Q68" s="3">
        <v>10.0</v>
      </c>
      <c r="R68" s="3" t="s">
        <v>423</v>
      </c>
      <c r="S68" s="3" t="s">
        <v>52</v>
      </c>
      <c r="T68" s="4"/>
      <c r="U68" s="4"/>
      <c r="V68" s="3" t="s">
        <v>21</v>
      </c>
      <c r="W68" s="4"/>
      <c r="X68" s="4"/>
      <c r="Y68" s="4"/>
      <c r="Z68" s="4"/>
      <c r="AA68" s="4"/>
      <c r="AB68" s="4"/>
      <c r="AC68" s="4"/>
      <c r="AD68" s="3" t="s">
        <v>66</v>
      </c>
      <c r="AE68" s="4"/>
      <c r="AF68" s="4"/>
      <c r="AG68" s="3">
        <v>20.0</v>
      </c>
      <c r="AH68" s="3">
        <v>2.0</v>
      </c>
      <c r="AI68" s="4"/>
      <c r="AJ68" s="3">
        <v>48.0</v>
      </c>
      <c r="AK68" s="3" t="s">
        <v>424</v>
      </c>
      <c r="AL68" s="4"/>
      <c r="AM68" s="3" t="s">
        <v>425</v>
      </c>
      <c r="AN68" s="3">
        <v>10.0</v>
      </c>
      <c r="AO68" s="3" t="s">
        <v>426</v>
      </c>
      <c r="AP68" s="3" t="s">
        <v>427</v>
      </c>
      <c r="AQ68" s="4"/>
      <c r="AR68" s="4"/>
      <c r="AS68" s="4"/>
      <c r="AT68" s="4"/>
    </row>
    <row r="69">
      <c r="A69" s="3">
        <v>67.0</v>
      </c>
      <c r="B69" s="4" t="s">
        <v>161</v>
      </c>
      <c r="C69" s="5">
        <v>31954.0</v>
      </c>
      <c r="D69" s="6">
        <v>31.301369863013697</v>
      </c>
      <c r="E69" s="7">
        <v>8.0</v>
      </c>
      <c r="F69" s="7">
        <v>40.0</v>
      </c>
      <c r="G69" s="7">
        <v>12.0</v>
      </c>
      <c r="H69" s="3">
        <v>6.0</v>
      </c>
      <c r="I69" s="3" t="s">
        <v>117</v>
      </c>
      <c r="J69" s="3">
        <v>0.0</v>
      </c>
      <c r="K69" s="3" t="s">
        <v>61</v>
      </c>
      <c r="L69" s="3" t="s">
        <v>47</v>
      </c>
      <c r="M69" s="3">
        <v>1.0</v>
      </c>
      <c r="N69" s="5" t="s">
        <v>21</v>
      </c>
      <c r="O69" s="5" t="s">
        <v>75</v>
      </c>
      <c r="P69" s="5" t="s">
        <v>428</v>
      </c>
      <c r="Q69" s="3">
        <v>2.0</v>
      </c>
      <c r="R69" s="3" t="s">
        <v>429</v>
      </c>
      <c r="S69" s="3" t="s">
        <v>78</v>
      </c>
      <c r="T69" s="4"/>
      <c r="U69" s="4"/>
      <c r="V69" s="4"/>
      <c r="W69" s="3" t="s">
        <v>22</v>
      </c>
      <c r="X69" s="4"/>
      <c r="Y69" s="4"/>
      <c r="Z69" s="4"/>
      <c r="AA69" s="4"/>
      <c r="AB69" s="4"/>
      <c r="AC69" s="4"/>
      <c r="AD69" s="3" t="s">
        <v>66</v>
      </c>
      <c r="AE69" s="4"/>
      <c r="AF69" s="3">
        <v>6.0</v>
      </c>
      <c r="AG69" s="4"/>
      <c r="AH69" s="4"/>
      <c r="AI69" s="3">
        <v>10.0</v>
      </c>
      <c r="AJ69" s="3">
        <v>240.0</v>
      </c>
      <c r="AK69" s="3" t="s">
        <v>430</v>
      </c>
      <c r="AL69" s="3" t="s">
        <v>57</v>
      </c>
      <c r="AM69" s="4"/>
      <c r="AN69" s="3">
        <v>7.0</v>
      </c>
      <c r="AO69" s="3" t="s">
        <v>431</v>
      </c>
      <c r="AP69" s="3" t="s">
        <v>432</v>
      </c>
      <c r="AQ69" s="3" t="s">
        <v>433</v>
      </c>
      <c r="AR69" s="4"/>
      <c r="AS69" s="4"/>
      <c r="AT69" s="4"/>
    </row>
    <row r="70">
      <c r="A70" s="3">
        <v>68.0</v>
      </c>
      <c r="B70" s="4" t="s">
        <v>124</v>
      </c>
      <c r="C70" s="5">
        <v>30413.0</v>
      </c>
      <c r="D70" s="6">
        <v>35.52328767123288</v>
      </c>
      <c r="E70" s="7">
        <v>8.0</v>
      </c>
      <c r="F70" s="7">
        <v>50.0</v>
      </c>
      <c r="G70" s="7">
        <v>2.0</v>
      </c>
      <c r="H70" s="3">
        <v>3.0</v>
      </c>
      <c r="I70" s="3" t="s">
        <v>224</v>
      </c>
      <c r="J70" s="3">
        <v>1.0</v>
      </c>
      <c r="K70" s="3" t="s">
        <v>93</v>
      </c>
      <c r="L70" s="3" t="s">
        <v>99</v>
      </c>
      <c r="M70" s="3">
        <v>1.0</v>
      </c>
      <c r="N70" s="5" t="s">
        <v>48</v>
      </c>
      <c r="O70" s="5" t="s">
        <v>86</v>
      </c>
      <c r="P70" s="5" t="s">
        <v>152</v>
      </c>
      <c r="Q70" s="3">
        <v>11.0</v>
      </c>
      <c r="R70" s="3" t="s">
        <v>434</v>
      </c>
      <c r="S70" s="3" t="s">
        <v>78</v>
      </c>
      <c r="T70" s="4"/>
      <c r="U70" s="4"/>
      <c r="V70" s="4"/>
      <c r="W70" s="4"/>
      <c r="X70" s="4"/>
      <c r="Y70" s="3" t="s">
        <v>24</v>
      </c>
      <c r="Z70" s="4"/>
      <c r="AA70" s="4"/>
      <c r="AB70" s="4"/>
      <c r="AC70" s="4"/>
      <c r="AD70" s="3" t="s">
        <v>53</v>
      </c>
      <c r="AE70" s="4"/>
      <c r="AF70" s="4"/>
      <c r="AG70" s="3">
        <v>8.0</v>
      </c>
      <c r="AH70" s="3">
        <v>2.0</v>
      </c>
      <c r="AI70" s="4"/>
      <c r="AJ70" s="3">
        <v>2.0</v>
      </c>
      <c r="AK70" s="3" t="s">
        <v>435</v>
      </c>
      <c r="AL70" s="3" t="s">
        <v>68</v>
      </c>
      <c r="AM70" s="4"/>
      <c r="AN70" s="3">
        <v>9.0</v>
      </c>
      <c r="AO70" s="3" t="s">
        <v>436</v>
      </c>
      <c r="AP70" s="3" t="s">
        <v>437</v>
      </c>
      <c r="AQ70" s="3" t="s">
        <v>438</v>
      </c>
      <c r="AR70" s="4"/>
      <c r="AS70" s="4"/>
      <c r="AT70" s="4"/>
    </row>
    <row r="71">
      <c r="A71" s="3">
        <v>69.0</v>
      </c>
      <c r="B71" s="4" t="s">
        <v>204</v>
      </c>
      <c r="C71" s="5">
        <v>42956.0</v>
      </c>
      <c r="D71" s="6">
        <v>1.158904109589041</v>
      </c>
      <c r="E71" s="7">
        <v>7.0</v>
      </c>
      <c r="F71" s="7">
        <v>0.0</v>
      </c>
      <c r="G71" s="7">
        <v>5.0</v>
      </c>
      <c r="H71" s="3">
        <v>5.0</v>
      </c>
      <c r="I71" s="3" t="s">
        <v>117</v>
      </c>
      <c r="J71" s="3">
        <v>1.0</v>
      </c>
      <c r="K71" s="3" t="s">
        <v>61</v>
      </c>
      <c r="L71" s="3" t="s">
        <v>94</v>
      </c>
      <c r="M71" s="3">
        <v>0.0</v>
      </c>
      <c r="N71" s="5" t="s">
        <v>44</v>
      </c>
      <c r="O71" s="5" t="s">
        <v>44</v>
      </c>
      <c r="P71" s="5" t="s">
        <v>44</v>
      </c>
      <c r="Q71" s="4"/>
      <c r="R71" s="4"/>
      <c r="S71" s="3" t="s">
        <v>52</v>
      </c>
      <c r="T71" s="4"/>
      <c r="U71" s="4"/>
      <c r="V71" s="4"/>
      <c r="W71" s="3" t="s">
        <v>22</v>
      </c>
      <c r="X71" s="4"/>
      <c r="Y71" s="4"/>
      <c r="Z71" s="4"/>
      <c r="AA71" s="4"/>
      <c r="AB71" s="4"/>
      <c r="AC71" s="4"/>
      <c r="AD71" s="3" t="s">
        <v>79</v>
      </c>
      <c r="AE71" s="4"/>
      <c r="AF71" s="3">
        <v>6.0</v>
      </c>
      <c r="AG71" s="4"/>
      <c r="AH71" s="3">
        <v>6.0</v>
      </c>
      <c r="AI71" s="4"/>
      <c r="AJ71" s="3">
        <v>5.0</v>
      </c>
      <c r="AK71" s="3" t="s">
        <v>439</v>
      </c>
      <c r="AL71" s="4"/>
      <c r="AM71" s="3" t="s">
        <v>440</v>
      </c>
      <c r="AN71" s="3">
        <v>9.0</v>
      </c>
      <c r="AO71" s="3" t="s">
        <v>441</v>
      </c>
      <c r="AP71" s="3" t="s">
        <v>442</v>
      </c>
      <c r="AQ71" s="3" t="s">
        <v>443</v>
      </c>
      <c r="AR71" s="4"/>
      <c r="AS71" s="4"/>
      <c r="AT71" s="4"/>
    </row>
    <row r="72">
      <c r="A72" s="3">
        <v>70.0</v>
      </c>
      <c r="B72" s="4" t="s">
        <v>444</v>
      </c>
      <c r="C72" s="5">
        <v>34861.0</v>
      </c>
      <c r="D72" s="6">
        <v>23.336986301369862</v>
      </c>
      <c r="E72" s="7">
        <v>7.0</v>
      </c>
      <c r="F72" s="7">
        <v>40.0</v>
      </c>
      <c r="G72" s="7">
        <v>56.0</v>
      </c>
      <c r="H72" s="3">
        <v>3.0</v>
      </c>
      <c r="I72" s="3" t="s">
        <v>224</v>
      </c>
      <c r="J72" s="3">
        <v>0.0</v>
      </c>
      <c r="K72" s="3" t="s">
        <v>73</v>
      </c>
      <c r="L72" s="3" t="s">
        <v>99</v>
      </c>
      <c r="M72" s="3">
        <v>1.0</v>
      </c>
      <c r="N72" s="5" t="s">
        <v>256</v>
      </c>
      <c r="O72" s="5" t="s">
        <v>106</v>
      </c>
      <c r="P72" s="5" t="s">
        <v>87</v>
      </c>
      <c r="Q72" s="3">
        <v>3.0</v>
      </c>
      <c r="R72" s="3" t="s">
        <v>445</v>
      </c>
      <c r="S72" s="3" t="s">
        <v>370</v>
      </c>
      <c r="T72" s="3" t="s">
        <v>19</v>
      </c>
      <c r="U72" s="4"/>
      <c r="V72" s="4"/>
      <c r="W72" s="4"/>
      <c r="X72" s="4"/>
      <c r="Y72" s="3" t="s">
        <v>24</v>
      </c>
      <c r="Z72" s="4"/>
      <c r="AA72" s="4"/>
      <c r="AB72" s="4"/>
      <c r="AC72" s="3" t="s">
        <v>446</v>
      </c>
      <c r="AD72" s="3" t="s">
        <v>158</v>
      </c>
      <c r="AE72" s="4"/>
      <c r="AF72" s="3">
        <v>6.0</v>
      </c>
      <c r="AG72" s="4"/>
      <c r="AH72" s="4"/>
      <c r="AI72" s="3">
        <v>10.0</v>
      </c>
      <c r="AJ72" s="3">
        <v>40.0</v>
      </c>
      <c r="AK72" s="3" t="s">
        <v>447</v>
      </c>
      <c r="AL72" s="3" t="s">
        <v>68</v>
      </c>
      <c r="AM72" s="4"/>
      <c r="AN72" s="3">
        <v>10.0</v>
      </c>
      <c r="AO72" s="3" t="s">
        <v>448</v>
      </c>
      <c r="AP72" s="3" t="s">
        <v>449</v>
      </c>
      <c r="AQ72" s="4"/>
      <c r="AR72" s="4"/>
      <c r="AS72" s="4"/>
      <c r="AT72" s="4"/>
    </row>
    <row r="73">
      <c r="A73" s="3">
        <v>71.0</v>
      </c>
      <c r="B73" s="4" t="s">
        <v>83</v>
      </c>
      <c r="C73" s="5">
        <v>31700.0</v>
      </c>
      <c r="D73" s="6">
        <v>31.997260273972604</v>
      </c>
      <c r="E73" s="7">
        <v>8.0</v>
      </c>
      <c r="F73" s="7">
        <v>30.0</v>
      </c>
      <c r="G73" s="7">
        <v>8.0</v>
      </c>
      <c r="H73" s="3">
        <v>5.0</v>
      </c>
      <c r="I73" s="3" t="s">
        <v>307</v>
      </c>
      <c r="J73" s="3">
        <v>0.0</v>
      </c>
      <c r="K73" s="3" t="s">
        <v>46</v>
      </c>
      <c r="L73" s="3" t="s">
        <v>62</v>
      </c>
      <c r="M73" s="3">
        <v>1.0</v>
      </c>
      <c r="N73" s="5" t="s">
        <v>48</v>
      </c>
      <c r="O73" s="5" t="s">
        <v>49</v>
      </c>
      <c r="P73" s="5" t="s">
        <v>219</v>
      </c>
      <c r="Q73" s="3">
        <v>7.0</v>
      </c>
      <c r="R73" s="4"/>
      <c r="S73" s="3" t="s">
        <v>78</v>
      </c>
      <c r="T73" s="4"/>
      <c r="U73" s="4"/>
      <c r="V73" s="4"/>
      <c r="W73" s="4"/>
      <c r="X73" s="4"/>
      <c r="Y73" s="3" t="s">
        <v>24</v>
      </c>
      <c r="Z73" s="4"/>
      <c r="AA73" s="4"/>
      <c r="AB73" s="4"/>
      <c r="AC73" s="4"/>
      <c r="AD73" s="3" t="s">
        <v>66</v>
      </c>
      <c r="AE73" s="4"/>
      <c r="AF73" s="3">
        <v>6.0</v>
      </c>
      <c r="AG73" s="4"/>
      <c r="AH73" s="3">
        <v>3.0</v>
      </c>
      <c r="AI73" s="4"/>
      <c r="AJ73" s="3">
        <v>10.0</v>
      </c>
      <c r="AK73" s="3" t="s">
        <v>450</v>
      </c>
      <c r="AL73" s="4"/>
      <c r="AM73" s="3" t="s">
        <v>451</v>
      </c>
      <c r="AN73" s="3">
        <v>10.0</v>
      </c>
      <c r="AO73" s="3" t="s">
        <v>452</v>
      </c>
      <c r="AP73" s="3" t="s">
        <v>453</v>
      </c>
      <c r="AQ73" s="3" t="s">
        <v>111</v>
      </c>
      <c r="AR73" s="4"/>
      <c r="AS73" s="4"/>
      <c r="AT73" s="4"/>
    </row>
    <row r="74">
      <c r="A74" s="3">
        <v>72.0</v>
      </c>
      <c r="B74" s="4" t="s">
        <v>71</v>
      </c>
      <c r="C74" s="5">
        <v>28495.0</v>
      </c>
      <c r="D74" s="6">
        <v>40.778082191780825</v>
      </c>
      <c r="E74" s="7">
        <v>7.0</v>
      </c>
      <c r="F74" s="7">
        <v>65.0</v>
      </c>
      <c r="G74" s="7">
        <v>12.0</v>
      </c>
      <c r="H74" s="3">
        <v>6.0</v>
      </c>
      <c r="I74" s="3" t="s">
        <v>130</v>
      </c>
      <c r="J74" s="3">
        <v>0.0</v>
      </c>
      <c r="K74" s="3" t="s">
        <v>61</v>
      </c>
      <c r="L74" s="3" t="s">
        <v>94</v>
      </c>
      <c r="M74" s="3">
        <v>1.0</v>
      </c>
      <c r="N74" s="5" t="s">
        <v>212</v>
      </c>
      <c r="O74" s="5" t="s">
        <v>454</v>
      </c>
      <c r="P74" s="5" t="s">
        <v>87</v>
      </c>
      <c r="Q74" s="3">
        <v>16.0</v>
      </c>
      <c r="R74" s="3" t="s">
        <v>455</v>
      </c>
      <c r="S74" s="3" t="s">
        <v>78</v>
      </c>
      <c r="T74" s="4"/>
      <c r="U74" s="4"/>
      <c r="V74" s="4"/>
      <c r="W74" s="4"/>
      <c r="X74" s="3" t="s">
        <v>23</v>
      </c>
      <c r="Y74" s="4"/>
      <c r="Z74" s="4"/>
      <c r="AA74" s="4"/>
      <c r="AB74" s="4"/>
      <c r="AC74" s="4"/>
      <c r="AD74" s="3" t="s">
        <v>53</v>
      </c>
      <c r="AE74" s="4"/>
      <c r="AF74" s="3">
        <v>4.0</v>
      </c>
      <c r="AG74" s="4"/>
      <c r="AH74" s="3">
        <v>1.0</v>
      </c>
      <c r="AI74" s="4"/>
      <c r="AJ74" s="3">
        <v>4.0</v>
      </c>
      <c r="AK74" s="3" t="s">
        <v>486</v>
      </c>
      <c r="AL74" s="3" t="s">
        <v>68</v>
      </c>
      <c r="AM74" s="4"/>
      <c r="AN74" s="3">
        <v>8.0</v>
      </c>
      <c r="AO74" s="3" t="s">
        <v>487</v>
      </c>
      <c r="AP74" s="3" t="s">
        <v>488</v>
      </c>
      <c r="AQ74" s="3" t="s">
        <v>489</v>
      </c>
      <c r="AR74" s="4"/>
      <c r="AS74" s="4"/>
      <c r="AT74" s="4"/>
    </row>
    <row r="75">
      <c r="A75" s="3">
        <v>73.0</v>
      </c>
      <c r="B75" s="4" t="s">
        <v>167</v>
      </c>
      <c r="C75" s="5">
        <v>34298.0</v>
      </c>
      <c r="D75" s="6">
        <v>24.87945205479452</v>
      </c>
      <c r="E75" s="7">
        <v>7.0</v>
      </c>
      <c r="F75" s="7">
        <v>60.0</v>
      </c>
      <c r="G75" s="7">
        <v>10.0</v>
      </c>
      <c r="H75" s="3">
        <v>5.0</v>
      </c>
      <c r="I75" s="3" t="s">
        <v>340</v>
      </c>
      <c r="J75" s="3">
        <v>1.0</v>
      </c>
      <c r="K75" s="3" t="s">
        <v>61</v>
      </c>
      <c r="L75" s="3" t="s">
        <v>62</v>
      </c>
      <c r="M75" s="3">
        <v>1.0</v>
      </c>
      <c r="N75" s="5" t="s">
        <v>138</v>
      </c>
      <c r="O75" s="5" t="s">
        <v>75</v>
      </c>
      <c r="P75" s="5" t="s">
        <v>315</v>
      </c>
      <c r="Q75" s="3">
        <v>1.0</v>
      </c>
      <c r="R75" s="12" t="s">
        <v>490</v>
      </c>
      <c r="S75" s="3" t="s">
        <v>52</v>
      </c>
      <c r="T75" s="4"/>
      <c r="U75" s="4"/>
      <c r="V75" s="4"/>
      <c r="W75" s="4"/>
      <c r="X75" s="3" t="s">
        <v>23</v>
      </c>
      <c r="Y75" s="4"/>
      <c r="Z75" s="4"/>
      <c r="AA75" s="4"/>
      <c r="AB75" s="4"/>
      <c r="AC75" s="4"/>
      <c r="AD75" s="3" t="s">
        <v>158</v>
      </c>
      <c r="AE75" s="4"/>
      <c r="AF75" s="3">
        <v>2.0</v>
      </c>
      <c r="AG75" s="4"/>
      <c r="AH75" s="3">
        <v>4.0</v>
      </c>
      <c r="AI75" s="4"/>
      <c r="AJ75" s="3">
        <v>72.0</v>
      </c>
      <c r="AK75" s="3" t="s">
        <v>491</v>
      </c>
      <c r="AL75" s="3" t="s">
        <v>188</v>
      </c>
      <c r="AM75" s="4"/>
      <c r="AN75" s="3">
        <v>10.0</v>
      </c>
      <c r="AO75" s="3" t="s">
        <v>492</v>
      </c>
      <c r="AP75" s="3" t="s">
        <v>493</v>
      </c>
      <c r="AQ75" s="3" t="s">
        <v>494</v>
      </c>
      <c r="AR75" s="4"/>
      <c r="AS75" s="4"/>
      <c r="AT75" s="4"/>
    </row>
    <row r="76">
      <c r="A76" s="3">
        <v>74.0</v>
      </c>
      <c r="B76" s="4" t="s">
        <v>236</v>
      </c>
      <c r="C76" s="5">
        <v>33311.0</v>
      </c>
      <c r="D76" s="6">
        <v>27.583561643835615</v>
      </c>
      <c r="E76" s="7">
        <v>6.0</v>
      </c>
      <c r="F76" s="7">
        <v>0.0</v>
      </c>
      <c r="G76" s="7">
        <v>6.0</v>
      </c>
      <c r="H76" s="3">
        <v>5.0</v>
      </c>
      <c r="I76" s="3" t="s">
        <v>60</v>
      </c>
      <c r="J76" s="3">
        <v>0.0</v>
      </c>
      <c r="K76" s="3" t="s">
        <v>46</v>
      </c>
      <c r="L76" s="3" t="s">
        <v>99</v>
      </c>
      <c r="M76" s="3">
        <v>1.0</v>
      </c>
      <c r="N76" s="5" t="s">
        <v>212</v>
      </c>
      <c r="O76" s="5" t="s">
        <v>75</v>
      </c>
      <c r="P76" s="5" t="s">
        <v>87</v>
      </c>
      <c r="Q76" s="3">
        <v>3.0</v>
      </c>
      <c r="R76" s="3" t="s">
        <v>495</v>
      </c>
      <c r="S76" s="3" t="s">
        <v>52</v>
      </c>
      <c r="T76" s="4"/>
      <c r="U76" s="4"/>
      <c r="V76" s="4"/>
      <c r="W76" s="3" t="s">
        <v>22</v>
      </c>
      <c r="X76" s="4"/>
      <c r="Y76" s="4"/>
      <c r="Z76" s="4"/>
      <c r="AA76" s="4"/>
      <c r="AB76" s="4"/>
      <c r="AC76" s="4"/>
      <c r="AD76" s="3" t="s">
        <v>66</v>
      </c>
      <c r="AE76" s="4"/>
      <c r="AF76" s="3">
        <v>3.0</v>
      </c>
      <c r="AG76" s="4"/>
      <c r="AH76" s="3">
        <v>3.0</v>
      </c>
      <c r="AI76" s="4"/>
      <c r="AJ76" s="3">
        <v>30.0</v>
      </c>
      <c r="AK76" s="3" t="s">
        <v>496</v>
      </c>
      <c r="AL76" s="3" t="s">
        <v>68</v>
      </c>
      <c r="AM76" s="4"/>
      <c r="AN76" s="3">
        <v>8.0</v>
      </c>
      <c r="AO76" s="3" t="s">
        <v>497</v>
      </c>
      <c r="AP76" s="3" t="s">
        <v>498</v>
      </c>
      <c r="AQ76" s="4"/>
      <c r="AR76" s="4"/>
      <c r="AS76" s="4"/>
      <c r="AT76" s="4"/>
    </row>
    <row r="77">
      <c r="A77" s="3">
        <v>75.0</v>
      </c>
      <c r="B77" s="4" t="s">
        <v>124</v>
      </c>
      <c r="C77" s="5">
        <v>25492.0</v>
      </c>
      <c r="D77" s="6">
        <v>49.00547945205479</v>
      </c>
      <c r="E77" s="7">
        <v>6.0</v>
      </c>
      <c r="F77" s="7">
        <v>10.0</v>
      </c>
      <c r="G77" s="7">
        <v>8.0</v>
      </c>
      <c r="H77" s="3">
        <v>100.0</v>
      </c>
      <c r="I77" s="3" t="s">
        <v>224</v>
      </c>
      <c r="J77" s="3">
        <v>0.0</v>
      </c>
      <c r="K77" s="3" t="s">
        <v>73</v>
      </c>
      <c r="L77" s="3" t="s">
        <v>99</v>
      </c>
      <c r="M77" s="3">
        <v>1.0</v>
      </c>
      <c r="N77" s="5" t="s">
        <v>74</v>
      </c>
      <c r="O77" s="5" t="s">
        <v>119</v>
      </c>
      <c r="P77" s="5" t="s">
        <v>107</v>
      </c>
      <c r="Q77" s="3">
        <v>15.0</v>
      </c>
      <c r="R77" s="3" t="s">
        <v>499</v>
      </c>
      <c r="S77" s="3" t="s">
        <v>78</v>
      </c>
      <c r="T77" s="4"/>
      <c r="U77" s="3" t="s">
        <v>20</v>
      </c>
      <c r="V77" s="4"/>
      <c r="W77" s="4"/>
      <c r="X77" s="4"/>
      <c r="Y77" s="4"/>
      <c r="Z77" s="4"/>
      <c r="AA77" s="4"/>
      <c r="AB77" s="4"/>
      <c r="AC77" s="4"/>
      <c r="AD77" s="3" t="s">
        <v>66</v>
      </c>
      <c r="AE77" s="4"/>
      <c r="AF77" s="4"/>
      <c r="AG77" s="3">
        <v>15.0</v>
      </c>
      <c r="AH77" s="4"/>
      <c r="AI77" s="3">
        <v>15.0</v>
      </c>
      <c r="AJ77" s="3">
        <v>15.0</v>
      </c>
      <c r="AK77" s="3" t="s">
        <v>500</v>
      </c>
      <c r="AL77" s="3" t="s">
        <v>68</v>
      </c>
      <c r="AM77" s="4"/>
      <c r="AN77" s="3">
        <v>9.0</v>
      </c>
      <c r="AO77" s="3" t="s">
        <v>501</v>
      </c>
      <c r="AP77" s="3" t="s">
        <v>502</v>
      </c>
      <c r="AQ77" s="3" t="s">
        <v>503</v>
      </c>
      <c r="AR77" s="4"/>
      <c r="AS77" s="4"/>
      <c r="AT77" s="4"/>
    </row>
    <row r="78">
      <c r="A78" s="3">
        <v>76.0</v>
      </c>
      <c r="B78" s="4" t="s">
        <v>161</v>
      </c>
      <c r="C78" s="4"/>
      <c r="D78" s="6" t="s">
        <v>44</v>
      </c>
      <c r="E78" s="7">
        <v>7.0</v>
      </c>
      <c r="F78" s="7">
        <v>120.0</v>
      </c>
      <c r="G78" s="7">
        <v>8.0</v>
      </c>
      <c r="H78" s="3">
        <v>10.0</v>
      </c>
      <c r="I78" s="3" t="s">
        <v>92</v>
      </c>
      <c r="J78" s="3">
        <v>0.0</v>
      </c>
      <c r="K78" s="3" t="s">
        <v>456</v>
      </c>
      <c r="L78" s="3" t="s">
        <v>94</v>
      </c>
      <c r="M78" s="3">
        <v>1.0</v>
      </c>
      <c r="N78" s="9" t="s">
        <v>457</v>
      </c>
      <c r="O78" s="9" t="s">
        <v>139</v>
      </c>
      <c r="P78" s="9" t="s">
        <v>458</v>
      </c>
      <c r="Q78" s="3">
        <v>15.0</v>
      </c>
      <c r="R78" s="4"/>
      <c r="S78" s="3" t="s">
        <v>78</v>
      </c>
      <c r="T78" s="4"/>
      <c r="U78" s="4"/>
      <c r="V78" s="4"/>
      <c r="W78" s="3" t="s">
        <v>22</v>
      </c>
      <c r="X78" s="3" t="s">
        <v>23</v>
      </c>
      <c r="Y78" s="4"/>
      <c r="Z78" s="4"/>
      <c r="AA78" s="4"/>
      <c r="AB78" s="4"/>
      <c r="AC78" s="4"/>
      <c r="AD78" s="3" t="s">
        <v>79</v>
      </c>
      <c r="AE78" s="4"/>
      <c r="AF78" s="4"/>
      <c r="AG78" s="3">
        <v>10.0</v>
      </c>
      <c r="AH78" s="3">
        <v>5.0</v>
      </c>
      <c r="AI78" s="4"/>
      <c r="AJ78" s="3">
        <v>10.0</v>
      </c>
      <c r="AK78" s="3" t="s">
        <v>504</v>
      </c>
      <c r="AL78" s="3" t="s">
        <v>68</v>
      </c>
      <c r="AM78" s="4"/>
      <c r="AN78" s="3">
        <v>10.0</v>
      </c>
      <c r="AO78" s="3" t="s">
        <v>505</v>
      </c>
      <c r="AP78" s="3" t="s">
        <v>506</v>
      </c>
      <c r="AQ78" s="3" t="s">
        <v>507</v>
      </c>
      <c r="AR78" s="4"/>
      <c r="AS78" s="4"/>
      <c r="AT78" s="4"/>
    </row>
    <row r="79">
      <c r="A79" s="3">
        <v>77.0</v>
      </c>
      <c r="B79" s="4" t="s">
        <v>354</v>
      </c>
      <c r="C79" s="5">
        <v>35250.0</v>
      </c>
      <c r="D79" s="6">
        <v>22.27123287671233</v>
      </c>
      <c r="E79" s="7">
        <v>7.0</v>
      </c>
      <c r="F79" s="7">
        <v>60.0</v>
      </c>
      <c r="G79" s="7">
        <v>12.0</v>
      </c>
      <c r="H79" s="3">
        <v>24.0</v>
      </c>
      <c r="I79" s="3" t="s">
        <v>130</v>
      </c>
      <c r="J79" s="3">
        <v>1.0</v>
      </c>
      <c r="K79" s="3" t="s">
        <v>46</v>
      </c>
      <c r="L79" s="3" t="s">
        <v>62</v>
      </c>
      <c r="M79" s="3">
        <v>1.0</v>
      </c>
      <c r="N79" s="5" t="s">
        <v>168</v>
      </c>
      <c r="O79" s="5" t="s">
        <v>356</v>
      </c>
      <c r="P79" s="5" t="s">
        <v>87</v>
      </c>
      <c r="Q79" s="3">
        <v>2.0</v>
      </c>
      <c r="R79" s="3" t="s">
        <v>508</v>
      </c>
      <c r="S79" s="3" t="s">
        <v>157</v>
      </c>
      <c r="T79" s="4"/>
      <c r="U79" s="4"/>
      <c r="V79" s="4"/>
      <c r="W79" s="3" t="s">
        <v>22</v>
      </c>
      <c r="X79" s="4"/>
      <c r="Y79" s="4"/>
      <c r="Z79" s="4"/>
      <c r="AA79" s="4"/>
      <c r="AB79" s="4"/>
      <c r="AC79" s="4"/>
      <c r="AD79" s="3" t="s">
        <v>79</v>
      </c>
      <c r="AE79" s="4"/>
      <c r="AF79" s="3">
        <v>3.0</v>
      </c>
      <c r="AG79" s="4"/>
      <c r="AH79" s="3">
        <v>5.0</v>
      </c>
      <c r="AI79" s="4"/>
      <c r="AJ79" s="3">
        <v>25.0</v>
      </c>
      <c r="AK79" s="3" t="s">
        <v>509</v>
      </c>
      <c r="AL79" s="3" t="s">
        <v>68</v>
      </c>
      <c r="AM79" s="4"/>
      <c r="AN79" s="3">
        <v>8.0</v>
      </c>
      <c r="AO79" s="3" t="s">
        <v>510</v>
      </c>
      <c r="AP79" s="3" t="s">
        <v>511</v>
      </c>
      <c r="AQ79" s="3" t="s">
        <v>512</v>
      </c>
      <c r="AR79" s="4"/>
      <c r="AS79" s="4"/>
      <c r="AT79" s="4"/>
    </row>
    <row r="80">
      <c r="A80" s="3">
        <v>78.0</v>
      </c>
      <c r="B80" s="4" t="s">
        <v>71</v>
      </c>
      <c r="C80" s="5">
        <v>32369.0</v>
      </c>
      <c r="D80" s="6">
        <v>30.164383561643834</v>
      </c>
      <c r="E80" s="7">
        <v>9.0</v>
      </c>
      <c r="F80" s="7">
        <v>35.0</v>
      </c>
      <c r="G80" s="7">
        <v>16.0</v>
      </c>
      <c r="H80" s="3">
        <v>6.0</v>
      </c>
      <c r="I80" s="3" t="s">
        <v>60</v>
      </c>
      <c r="J80" s="3">
        <v>1.0</v>
      </c>
      <c r="K80" s="3" t="s">
        <v>93</v>
      </c>
      <c r="L80" s="3" t="s">
        <v>47</v>
      </c>
      <c r="M80" s="3">
        <v>1.0</v>
      </c>
      <c r="N80" s="5" t="s">
        <v>421</v>
      </c>
      <c r="O80" s="5" t="s">
        <v>75</v>
      </c>
      <c r="P80" s="5" t="s">
        <v>87</v>
      </c>
      <c r="Q80" s="3">
        <v>2.0</v>
      </c>
      <c r="R80" s="3" t="s">
        <v>513</v>
      </c>
      <c r="S80" s="3" t="s">
        <v>52</v>
      </c>
      <c r="T80" s="4"/>
      <c r="U80" s="4"/>
      <c r="V80" s="3" t="s">
        <v>21</v>
      </c>
      <c r="W80" s="4"/>
      <c r="X80" s="4"/>
      <c r="Y80" s="4"/>
      <c r="Z80" s="4"/>
      <c r="AA80" s="3" t="s">
        <v>26</v>
      </c>
      <c r="AB80" s="4"/>
      <c r="AC80" s="4"/>
      <c r="AD80" s="3" t="s">
        <v>66</v>
      </c>
      <c r="AE80" s="4"/>
      <c r="AF80" s="4"/>
      <c r="AG80" s="3">
        <v>20.0</v>
      </c>
      <c r="AH80" s="4"/>
      <c r="AI80" s="3">
        <v>20.0</v>
      </c>
      <c r="AJ80" s="3">
        <v>20.0</v>
      </c>
      <c r="AK80" s="3" t="s">
        <v>514</v>
      </c>
      <c r="AL80" s="3" t="s">
        <v>68</v>
      </c>
      <c r="AM80" s="4"/>
      <c r="AN80" s="3">
        <v>9.0</v>
      </c>
      <c r="AO80" s="3" t="s">
        <v>515</v>
      </c>
      <c r="AP80" s="3" t="s">
        <v>516</v>
      </c>
      <c r="AQ80" s="3" t="s">
        <v>517</v>
      </c>
      <c r="AR80" s="4"/>
      <c r="AS80" s="4"/>
      <c r="AT80" s="4"/>
    </row>
    <row r="81">
      <c r="A81" s="3">
        <v>79.0</v>
      </c>
      <c r="B81" s="4" t="s">
        <v>255</v>
      </c>
      <c r="C81" s="5">
        <v>28335.0</v>
      </c>
      <c r="D81" s="6">
        <v>41.21643835616438</v>
      </c>
      <c r="E81" s="7">
        <v>8.0</v>
      </c>
      <c r="F81" s="7">
        <v>0.0</v>
      </c>
      <c r="G81" s="7">
        <v>8.0</v>
      </c>
      <c r="H81" s="3">
        <v>2.0</v>
      </c>
      <c r="I81" s="3" t="s">
        <v>60</v>
      </c>
      <c r="J81" s="3">
        <v>1.0</v>
      </c>
      <c r="K81" s="9" t="s">
        <v>93</v>
      </c>
      <c r="L81" s="3" t="s">
        <v>459</v>
      </c>
      <c r="M81" s="3">
        <v>1.0</v>
      </c>
      <c r="N81" s="5" t="s">
        <v>256</v>
      </c>
      <c r="O81" s="5" t="s">
        <v>75</v>
      </c>
      <c r="P81" s="5" t="s">
        <v>50</v>
      </c>
      <c r="Q81" s="3">
        <v>2.0</v>
      </c>
      <c r="R81" s="3" t="s">
        <v>51</v>
      </c>
      <c r="S81" s="3" t="s">
        <v>78</v>
      </c>
      <c r="T81" s="4"/>
      <c r="U81" s="4"/>
      <c r="V81" s="3" t="s">
        <v>21</v>
      </c>
      <c r="W81" s="3" t="s">
        <v>22</v>
      </c>
      <c r="X81" s="4"/>
      <c r="Y81" s="3" t="s">
        <v>24</v>
      </c>
      <c r="Z81" s="4"/>
      <c r="AA81" s="4"/>
      <c r="AB81" s="4"/>
      <c r="AC81" s="4"/>
      <c r="AD81" s="3" t="s">
        <v>66</v>
      </c>
      <c r="AE81" s="4"/>
      <c r="AF81" s="3">
        <v>3.0</v>
      </c>
      <c r="AG81" s="4"/>
      <c r="AH81" s="3">
        <v>3.0</v>
      </c>
      <c r="AI81" s="4"/>
      <c r="AJ81" s="3">
        <v>10.0</v>
      </c>
      <c r="AK81" s="3" t="s">
        <v>518</v>
      </c>
      <c r="AL81" s="3" t="s">
        <v>68</v>
      </c>
      <c r="AM81" s="4"/>
      <c r="AN81" s="3">
        <v>10.0</v>
      </c>
      <c r="AO81" s="3" t="s">
        <v>519</v>
      </c>
      <c r="AP81" s="3" t="s">
        <v>520</v>
      </c>
      <c r="AQ81" s="3" t="s">
        <v>521</v>
      </c>
      <c r="AR81" s="4"/>
      <c r="AS81" s="4"/>
      <c r="AT81" s="4"/>
    </row>
    <row r="82">
      <c r="A82" s="3">
        <v>80.0</v>
      </c>
      <c r="B82" s="4" t="s">
        <v>186</v>
      </c>
      <c r="C82" s="5">
        <v>33587.0</v>
      </c>
      <c r="D82" s="6">
        <v>26.827397260273973</v>
      </c>
      <c r="E82" s="7">
        <v>7.0</v>
      </c>
      <c r="F82" s="7">
        <v>10.0</v>
      </c>
      <c r="G82" s="7">
        <v>8.0</v>
      </c>
      <c r="H82" s="3">
        <v>20.0</v>
      </c>
      <c r="I82" s="3" t="s">
        <v>45</v>
      </c>
      <c r="J82" s="3">
        <v>1.0</v>
      </c>
      <c r="K82" s="3" t="s">
        <v>93</v>
      </c>
      <c r="L82" s="3" t="s">
        <v>94</v>
      </c>
      <c r="M82" s="3">
        <v>0.0</v>
      </c>
      <c r="N82" s="5" t="s">
        <v>44</v>
      </c>
      <c r="O82" s="5" t="s">
        <v>44</v>
      </c>
      <c r="P82" s="5" t="s">
        <v>44</v>
      </c>
      <c r="Q82" s="4"/>
      <c r="R82" s="4"/>
      <c r="S82" s="3" t="s">
        <v>78</v>
      </c>
      <c r="T82" s="4"/>
      <c r="U82" s="4"/>
      <c r="V82" s="4"/>
      <c r="W82" s="3" t="s">
        <v>22</v>
      </c>
      <c r="X82" s="4"/>
      <c r="Y82" s="4"/>
      <c r="Z82" s="4"/>
      <c r="AA82" s="4"/>
      <c r="AB82" s="4"/>
      <c r="AC82" s="4"/>
      <c r="AD82" s="3" t="s">
        <v>66</v>
      </c>
      <c r="AE82" s="4"/>
      <c r="AF82" s="3">
        <v>4.0</v>
      </c>
      <c r="AG82" s="4"/>
      <c r="AH82" s="3">
        <v>6.0</v>
      </c>
      <c r="AI82" s="4"/>
      <c r="AJ82" s="3">
        <v>4.0</v>
      </c>
      <c r="AK82" s="3" t="s">
        <v>522</v>
      </c>
      <c r="AL82" s="3" t="s">
        <v>68</v>
      </c>
      <c r="AM82" s="4"/>
      <c r="AN82" s="3">
        <v>10.0</v>
      </c>
      <c r="AO82" s="3" t="s">
        <v>523</v>
      </c>
      <c r="AP82" s="3" t="s">
        <v>524</v>
      </c>
      <c r="AQ82" s="3" t="s">
        <v>136</v>
      </c>
      <c r="AR82" s="4"/>
      <c r="AS82" s="4"/>
      <c r="AT82" s="4"/>
    </row>
    <row r="83">
      <c r="A83" s="3">
        <v>81.0</v>
      </c>
      <c r="B83" s="4" t="s">
        <v>255</v>
      </c>
      <c r="C83" s="5">
        <v>33128.0</v>
      </c>
      <c r="D83" s="6">
        <v>28.084931506849315</v>
      </c>
      <c r="E83" s="7">
        <v>8.0</v>
      </c>
      <c r="F83" s="7">
        <v>0.0</v>
      </c>
      <c r="G83" s="7">
        <v>10.0</v>
      </c>
      <c r="H83" s="3">
        <v>6.0</v>
      </c>
      <c r="I83" s="3" t="s">
        <v>60</v>
      </c>
      <c r="J83" s="3">
        <v>1.0</v>
      </c>
      <c r="K83" s="3" t="s">
        <v>46</v>
      </c>
      <c r="L83" s="3" t="s">
        <v>99</v>
      </c>
      <c r="M83" s="3">
        <v>1.0</v>
      </c>
      <c r="N83" s="5" t="s">
        <v>143</v>
      </c>
      <c r="O83" s="5" t="s">
        <v>75</v>
      </c>
      <c r="P83" s="5" t="s">
        <v>107</v>
      </c>
      <c r="Q83" s="3">
        <v>8.0</v>
      </c>
      <c r="R83" s="3" t="s">
        <v>525</v>
      </c>
      <c r="S83" s="3" t="s">
        <v>52</v>
      </c>
      <c r="T83" s="4"/>
      <c r="U83" s="3" t="s">
        <v>20</v>
      </c>
      <c r="V83" s="4"/>
      <c r="W83" s="4"/>
      <c r="X83" s="4"/>
      <c r="Y83" s="4"/>
      <c r="Z83" s="4"/>
      <c r="AA83" s="4"/>
      <c r="AB83" s="4"/>
      <c r="AC83" s="4"/>
      <c r="AD83" s="3" t="s">
        <v>66</v>
      </c>
      <c r="AE83" s="4"/>
      <c r="AF83" s="4"/>
      <c r="AG83" s="3">
        <v>20.0</v>
      </c>
      <c r="AH83" s="3">
        <v>5.0</v>
      </c>
      <c r="AI83" s="4"/>
      <c r="AJ83" s="3">
        <v>48.0</v>
      </c>
      <c r="AK83" s="3" t="s">
        <v>526</v>
      </c>
      <c r="AL83" s="3" t="s">
        <v>68</v>
      </c>
      <c r="AM83" s="4"/>
      <c r="AN83" s="3">
        <v>10.0</v>
      </c>
      <c r="AO83" s="3" t="s">
        <v>527</v>
      </c>
      <c r="AP83" s="3" t="s">
        <v>528</v>
      </c>
      <c r="AQ83" s="3" t="s">
        <v>111</v>
      </c>
      <c r="AR83" s="4"/>
      <c r="AS83" s="4"/>
      <c r="AT83" s="4"/>
    </row>
    <row r="84">
      <c r="A84" s="3">
        <v>82.0</v>
      </c>
      <c r="B84" s="4" t="s">
        <v>306</v>
      </c>
      <c r="C84" s="5">
        <v>32220.0</v>
      </c>
      <c r="D84" s="6">
        <v>30.572602739726026</v>
      </c>
      <c r="E84" s="7">
        <v>7.0</v>
      </c>
      <c r="F84" s="7">
        <v>30.0</v>
      </c>
      <c r="G84" s="7">
        <v>10.0</v>
      </c>
      <c r="H84" s="3">
        <v>5.0</v>
      </c>
      <c r="I84" s="3" t="s">
        <v>60</v>
      </c>
      <c r="J84" s="3">
        <v>0.0</v>
      </c>
      <c r="K84" s="3" t="s">
        <v>61</v>
      </c>
      <c r="L84" s="3" t="s">
        <v>99</v>
      </c>
      <c r="M84" s="3">
        <v>1.0</v>
      </c>
      <c r="N84" s="5" t="s">
        <v>416</v>
      </c>
      <c r="O84" s="5" t="s">
        <v>106</v>
      </c>
      <c r="P84" s="5" t="s">
        <v>460</v>
      </c>
      <c r="Q84" s="3">
        <v>3.0</v>
      </c>
      <c r="R84" s="3" t="s">
        <v>529</v>
      </c>
      <c r="S84" s="3" t="s">
        <v>65</v>
      </c>
      <c r="T84" s="4"/>
      <c r="U84" s="4"/>
      <c r="V84" s="4"/>
      <c r="W84" s="4"/>
      <c r="X84" s="3" t="s">
        <v>23</v>
      </c>
      <c r="Y84" s="4"/>
      <c r="Z84" s="4"/>
      <c r="AA84" s="4"/>
      <c r="AB84" s="4"/>
      <c r="AC84" s="4"/>
      <c r="AD84" s="3" t="s">
        <v>66</v>
      </c>
      <c r="AE84" s="4"/>
      <c r="AF84" s="4"/>
      <c r="AG84" s="3">
        <v>10.0</v>
      </c>
      <c r="AH84" s="3">
        <v>6.0</v>
      </c>
      <c r="AI84" s="4"/>
      <c r="AJ84" s="3">
        <v>10.0</v>
      </c>
      <c r="AK84" s="3" t="s">
        <v>530</v>
      </c>
      <c r="AL84" s="3" t="s">
        <v>68</v>
      </c>
      <c r="AM84" s="4"/>
      <c r="AN84" s="3">
        <v>10.0</v>
      </c>
      <c r="AO84" s="3" t="s">
        <v>531</v>
      </c>
      <c r="AP84" s="3" t="s">
        <v>532</v>
      </c>
      <c r="AQ84" s="3" t="s">
        <v>533</v>
      </c>
      <c r="AR84" s="4"/>
      <c r="AS84" s="4"/>
      <c r="AT84" s="4"/>
    </row>
    <row r="85">
      <c r="A85" s="3">
        <v>83.0</v>
      </c>
      <c r="B85" s="4" t="s">
        <v>461</v>
      </c>
      <c r="C85" s="5">
        <v>32248.0</v>
      </c>
      <c r="D85" s="6">
        <v>30.495890410958904</v>
      </c>
      <c r="E85" s="7">
        <v>7.0</v>
      </c>
      <c r="F85" s="7">
        <v>150.0</v>
      </c>
      <c r="G85" s="7">
        <v>12.0</v>
      </c>
      <c r="H85" s="3">
        <v>24.0</v>
      </c>
      <c r="I85" s="3" t="s">
        <v>187</v>
      </c>
      <c r="J85" s="3">
        <v>1.0</v>
      </c>
      <c r="K85" s="3" t="s">
        <v>397</v>
      </c>
      <c r="L85" s="3" t="s">
        <v>94</v>
      </c>
      <c r="M85" s="3">
        <v>1.0</v>
      </c>
      <c r="N85" s="5" t="s">
        <v>416</v>
      </c>
      <c r="O85" s="5" t="s">
        <v>106</v>
      </c>
      <c r="P85" s="5" t="s">
        <v>462</v>
      </c>
      <c r="Q85" s="3">
        <v>3.0</v>
      </c>
      <c r="R85" s="3" t="s">
        <v>534</v>
      </c>
      <c r="S85" s="3" t="s">
        <v>65</v>
      </c>
      <c r="T85" s="4"/>
      <c r="U85" s="4"/>
      <c r="V85" s="4"/>
      <c r="W85" s="4"/>
      <c r="X85" s="3" t="s">
        <v>23</v>
      </c>
      <c r="Y85" s="4"/>
      <c r="Z85" s="4"/>
      <c r="AA85" s="4"/>
      <c r="AB85" s="4"/>
      <c r="AC85" s="4"/>
      <c r="AD85" s="3" t="s">
        <v>66</v>
      </c>
      <c r="AE85" s="4"/>
      <c r="AF85" s="3">
        <v>6.0</v>
      </c>
      <c r="AG85" s="4"/>
      <c r="AH85" s="3">
        <v>6.0</v>
      </c>
      <c r="AI85" s="4"/>
      <c r="AJ85" s="3">
        <v>12.0</v>
      </c>
      <c r="AK85" s="3" t="s">
        <v>535</v>
      </c>
      <c r="AL85" s="3" t="s">
        <v>68</v>
      </c>
      <c r="AM85" s="4"/>
      <c r="AN85" s="3">
        <v>10.0</v>
      </c>
      <c r="AO85" s="3" t="s">
        <v>536</v>
      </c>
      <c r="AP85" s="3" t="s">
        <v>537</v>
      </c>
      <c r="AQ85" s="3" t="s">
        <v>538</v>
      </c>
      <c r="AR85" s="4"/>
      <c r="AS85" s="4"/>
      <c r="AT85" s="4"/>
    </row>
    <row r="86">
      <c r="A86" s="3">
        <v>84.0</v>
      </c>
      <c r="B86" s="4" t="s">
        <v>167</v>
      </c>
      <c r="C86" s="5">
        <v>34186.0</v>
      </c>
      <c r="D86" s="6">
        <v>25.186301369863013</v>
      </c>
      <c r="E86" s="7">
        <v>7.0</v>
      </c>
      <c r="F86" s="7">
        <v>150.0</v>
      </c>
      <c r="G86" s="7">
        <v>3.0</v>
      </c>
      <c r="H86" s="3">
        <v>4.0</v>
      </c>
      <c r="I86" s="3" t="s">
        <v>307</v>
      </c>
      <c r="J86" s="3">
        <v>1.0</v>
      </c>
      <c r="K86" s="9" t="s">
        <v>46</v>
      </c>
      <c r="L86" s="3" t="s">
        <v>463</v>
      </c>
      <c r="M86" s="3">
        <v>1.0</v>
      </c>
      <c r="N86" s="5" t="s">
        <v>48</v>
      </c>
      <c r="O86" s="5" t="s">
        <v>75</v>
      </c>
      <c r="P86" s="5" t="s">
        <v>87</v>
      </c>
      <c r="Q86" s="3">
        <v>2.0</v>
      </c>
      <c r="R86" s="3" t="s">
        <v>539</v>
      </c>
      <c r="S86" s="3" t="s">
        <v>52</v>
      </c>
      <c r="T86" s="4"/>
      <c r="U86" s="4"/>
      <c r="V86" s="4"/>
      <c r="W86" s="4"/>
      <c r="X86" s="3" t="s">
        <v>23</v>
      </c>
      <c r="Y86" s="4"/>
      <c r="Z86" s="4"/>
      <c r="AA86" s="4"/>
      <c r="AB86" s="4"/>
      <c r="AC86" s="4"/>
      <c r="AD86" s="3" t="s">
        <v>66</v>
      </c>
      <c r="AE86" s="4"/>
      <c r="AF86" s="3">
        <v>3.0</v>
      </c>
      <c r="AG86" s="4"/>
      <c r="AH86" s="3">
        <v>4.0</v>
      </c>
      <c r="AI86" s="4"/>
      <c r="AJ86" s="3">
        <v>15.0</v>
      </c>
      <c r="AK86" s="3" t="s">
        <v>540</v>
      </c>
      <c r="AL86" s="4"/>
      <c r="AM86" s="3" t="s">
        <v>541</v>
      </c>
      <c r="AN86" s="3">
        <v>8.0</v>
      </c>
      <c r="AO86" s="3" t="s">
        <v>542</v>
      </c>
      <c r="AP86" s="3" t="s">
        <v>543</v>
      </c>
      <c r="AQ86" s="3" t="s">
        <v>544</v>
      </c>
      <c r="AR86" s="4"/>
      <c r="AS86" s="4"/>
      <c r="AT86" s="4"/>
    </row>
    <row r="87">
      <c r="A87" s="3">
        <v>85.0</v>
      </c>
      <c r="B87" s="4" t="s">
        <v>71</v>
      </c>
      <c r="C87" s="5">
        <v>32762.0</v>
      </c>
      <c r="D87" s="6">
        <v>29.087671232876712</v>
      </c>
      <c r="E87" s="7">
        <v>7.0</v>
      </c>
      <c r="F87" s="7">
        <v>90.0</v>
      </c>
      <c r="G87" s="7">
        <v>8.0</v>
      </c>
      <c r="H87" s="3">
        <v>0.0</v>
      </c>
      <c r="I87" s="3" t="s">
        <v>307</v>
      </c>
      <c r="J87" s="3">
        <v>0.0</v>
      </c>
      <c r="K87" s="3" t="s">
        <v>464</v>
      </c>
      <c r="L87" s="3" t="s">
        <v>47</v>
      </c>
      <c r="M87" s="3">
        <v>1.0</v>
      </c>
      <c r="N87" s="5" t="s">
        <v>465</v>
      </c>
      <c r="O87" s="5" t="s">
        <v>75</v>
      </c>
      <c r="P87" s="5" t="s">
        <v>466</v>
      </c>
      <c r="Q87" s="3">
        <v>4.0</v>
      </c>
      <c r="R87" s="3" t="s">
        <v>545</v>
      </c>
      <c r="S87" s="3" t="s">
        <v>78</v>
      </c>
      <c r="T87" s="4"/>
      <c r="U87" s="4"/>
      <c r="V87" s="4"/>
      <c r="W87" s="4"/>
      <c r="X87" s="4"/>
      <c r="Y87" s="4"/>
      <c r="Z87" s="4"/>
      <c r="AA87" s="4"/>
      <c r="AB87" s="3" t="s">
        <v>27</v>
      </c>
      <c r="AC87" s="4"/>
      <c r="AD87" s="4"/>
      <c r="AE87" s="4"/>
      <c r="AF87" s="4"/>
      <c r="AG87" s="4"/>
      <c r="AH87" s="4"/>
      <c r="AI87" s="4"/>
      <c r="AJ87" s="4"/>
      <c r="AK87" s="4"/>
      <c r="AL87" s="3" t="s">
        <v>68</v>
      </c>
      <c r="AM87" s="4"/>
      <c r="AN87" s="3">
        <v>9.0</v>
      </c>
      <c r="AO87" s="3" t="s">
        <v>546</v>
      </c>
      <c r="AP87" s="3" t="s">
        <v>547</v>
      </c>
      <c r="AQ87" s="3" t="s">
        <v>548</v>
      </c>
      <c r="AR87" s="4"/>
      <c r="AS87" s="4"/>
      <c r="AT87" s="4"/>
    </row>
    <row r="88">
      <c r="A88" s="3">
        <v>86.0</v>
      </c>
      <c r="B88" s="4" t="s">
        <v>71</v>
      </c>
      <c r="C88" s="5">
        <v>27126.0</v>
      </c>
      <c r="D88" s="6">
        <v>44.52876712328767</v>
      </c>
      <c r="E88" s="7">
        <v>8.0</v>
      </c>
      <c r="F88" s="7">
        <v>45.0</v>
      </c>
      <c r="G88" s="7">
        <v>5.0</v>
      </c>
      <c r="H88" s="3">
        <v>5.0</v>
      </c>
      <c r="I88" s="3" t="s">
        <v>224</v>
      </c>
      <c r="J88" s="3">
        <v>1.0</v>
      </c>
      <c r="K88" s="3" t="s">
        <v>61</v>
      </c>
      <c r="L88" s="3" t="s">
        <v>47</v>
      </c>
      <c r="M88" s="3">
        <v>1.0</v>
      </c>
      <c r="N88" s="5" t="s">
        <v>467</v>
      </c>
      <c r="O88" s="5" t="s">
        <v>49</v>
      </c>
      <c r="P88" s="5" t="s">
        <v>275</v>
      </c>
      <c r="Q88" s="3">
        <v>15.0</v>
      </c>
      <c r="R88" s="3" t="s">
        <v>549</v>
      </c>
      <c r="S88" s="3" t="s">
        <v>78</v>
      </c>
      <c r="T88" s="4"/>
      <c r="U88" s="4"/>
      <c r="V88" s="4"/>
      <c r="W88" s="4"/>
      <c r="X88" s="4"/>
      <c r="Y88" s="3" t="s">
        <v>24</v>
      </c>
      <c r="Z88" s="4"/>
      <c r="AA88" s="4"/>
      <c r="AB88" s="4"/>
      <c r="AC88" s="4"/>
      <c r="AD88" s="3" t="s">
        <v>53</v>
      </c>
      <c r="AE88" s="4"/>
      <c r="AF88" s="4"/>
      <c r="AG88" s="3">
        <v>25.0</v>
      </c>
      <c r="AH88" s="4"/>
      <c r="AI88" s="3">
        <v>10.0</v>
      </c>
      <c r="AJ88" s="3">
        <v>25.0</v>
      </c>
      <c r="AK88" s="4"/>
      <c r="AL88" s="4"/>
      <c r="AM88" s="3" t="s">
        <v>550</v>
      </c>
      <c r="AN88" s="3">
        <v>10.0</v>
      </c>
      <c r="AO88" s="4"/>
      <c r="AP88" s="3" t="s">
        <v>551</v>
      </c>
      <c r="AQ88" s="4"/>
      <c r="AR88" s="4"/>
      <c r="AS88" s="4"/>
      <c r="AT88" s="4"/>
    </row>
    <row r="89">
      <c r="A89" s="3">
        <v>87.0</v>
      </c>
      <c r="B89" s="4" t="s">
        <v>468</v>
      </c>
      <c r="C89" s="5">
        <v>30111.0</v>
      </c>
      <c r="D89" s="6">
        <v>36.35068493150685</v>
      </c>
      <c r="E89" s="7">
        <v>7.0</v>
      </c>
      <c r="F89" s="7">
        <v>120.0</v>
      </c>
      <c r="G89" s="7">
        <v>12.0</v>
      </c>
      <c r="H89" s="3">
        <v>15.0</v>
      </c>
      <c r="I89" s="3" t="s">
        <v>117</v>
      </c>
      <c r="J89" s="3">
        <v>1.0</v>
      </c>
      <c r="K89" s="3" t="s">
        <v>93</v>
      </c>
      <c r="L89" s="3" t="s">
        <v>99</v>
      </c>
      <c r="M89" s="3">
        <v>1.0</v>
      </c>
      <c r="N89" s="5" t="s">
        <v>256</v>
      </c>
      <c r="O89" s="5" t="s">
        <v>86</v>
      </c>
      <c r="P89" s="5" t="s">
        <v>460</v>
      </c>
      <c r="Q89" s="3">
        <v>10.0</v>
      </c>
      <c r="R89" s="3" t="s">
        <v>552</v>
      </c>
      <c r="S89" s="3" t="s">
        <v>52</v>
      </c>
      <c r="T89" s="4"/>
      <c r="U89" s="4"/>
      <c r="V89" s="4"/>
      <c r="W89" s="4"/>
      <c r="X89" s="4"/>
      <c r="Y89" s="3" t="s">
        <v>24</v>
      </c>
      <c r="Z89" s="4"/>
      <c r="AA89" s="4"/>
      <c r="AB89" s="4"/>
      <c r="AC89" s="4"/>
      <c r="AD89" s="3" t="s">
        <v>53</v>
      </c>
      <c r="AE89" s="4"/>
      <c r="AF89" s="3">
        <v>4.0</v>
      </c>
      <c r="AG89" s="4"/>
      <c r="AH89" s="3">
        <v>6.0</v>
      </c>
      <c r="AI89" s="4"/>
      <c r="AJ89" s="3">
        <v>7.0</v>
      </c>
      <c r="AK89" s="3" t="s">
        <v>553</v>
      </c>
      <c r="AL89" s="4"/>
      <c r="AM89" s="3" t="s">
        <v>554</v>
      </c>
      <c r="AN89" s="3">
        <v>6.0</v>
      </c>
      <c r="AO89" s="3" t="s">
        <v>555</v>
      </c>
      <c r="AP89" s="3" t="s">
        <v>556</v>
      </c>
      <c r="AQ89" s="4"/>
      <c r="AR89" s="4"/>
      <c r="AS89" s="4"/>
      <c r="AT89" s="4"/>
    </row>
    <row r="90">
      <c r="A90" s="3">
        <v>88.0</v>
      </c>
      <c r="B90" s="4" t="s">
        <v>255</v>
      </c>
      <c r="C90" s="5">
        <v>29928.0</v>
      </c>
      <c r="D90" s="6">
        <v>36.85205479452055</v>
      </c>
      <c r="E90" s="7">
        <v>8.0</v>
      </c>
      <c r="F90" s="7">
        <v>120.0</v>
      </c>
      <c r="G90" s="7">
        <v>10.0</v>
      </c>
      <c r="H90" s="3">
        <v>6.0</v>
      </c>
      <c r="I90" s="3" t="s">
        <v>130</v>
      </c>
      <c r="J90" s="3">
        <v>1.0</v>
      </c>
      <c r="K90" s="3" t="s">
        <v>46</v>
      </c>
      <c r="L90" s="3" t="s">
        <v>94</v>
      </c>
      <c r="M90" s="3">
        <v>0.0</v>
      </c>
      <c r="N90" s="5" t="s">
        <v>44</v>
      </c>
      <c r="O90" s="5" t="s">
        <v>44</v>
      </c>
      <c r="P90" s="5" t="s">
        <v>44</v>
      </c>
      <c r="Q90" s="4"/>
      <c r="R90" s="4"/>
      <c r="S90" s="3" t="s">
        <v>78</v>
      </c>
      <c r="T90" s="4"/>
      <c r="U90" s="4"/>
      <c r="V90" s="3" t="s">
        <v>21</v>
      </c>
      <c r="W90" s="4"/>
      <c r="X90" s="4"/>
      <c r="Y90" s="4"/>
      <c r="Z90" s="4"/>
      <c r="AA90" s="4"/>
      <c r="AB90" s="4"/>
      <c r="AC90" s="4"/>
      <c r="AD90" s="3" t="s">
        <v>66</v>
      </c>
      <c r="AE90" s="4"/>
      <c r="AF90" s="3">
        <v>3.0</v>
      </c>
      <c r="AG90" s="4"/>
      <c r="AH90" s="3">
        <v>5.0</v>
      </c>
      <c r="AI90" s="4"/>
      <c r="AJ90" s="3">
        <v>80.0</v>
      </c>
      <c r="AK90" s="3" t="s">
        <v>557</v>
      </c>
      <c r="AL90" s="3" t="s">
        <v>68</v>
      </c>
      <c r="AM90" s="4"/>
      <c r="AN90" s="3">
        <v>9.0</v>
      </c>
      <c r="AO90" s="3" t="s">
        <v>558</v>
      </c>
      <c r="AP90" s="3" t="s">
        <v>105</v>
      </c>
      <c r="AQ90" s="3" t="s">
        <v>559</v>
      </c>
      <c r="AR90" s="4"/>
      <c r="AS90" s="4"/>
      <c r="AT90" s="4"/>
    </row>
    <row r="91">
      <c r="A91" s="3">
        <v>89.0</v>
      </c>
      <c r="B91" s="4" t="s">
        <v>230</v>
      </c>
      <c r="C91" s="5">
        <v>33888.0</v>
      </c>
      <c r="D91" s="6">
        <v>26.002739726027396</v>
      </c>
      <c r="E91" s="7">
        <v>7.0</v>
      </c>
      <c r="F91" s="7">
        <v>150.0</v>
      </c>
      <c r="G91" s="7">
        <v>9.0</v>
      </c>
      <c r="H91" s="3">
        <v>15.0</v>
      </c>
      <c r="I91" s="3" t="s">
        <v>98</v>
      </c>
      <c r="J91" s="3">
        <v>1.0</v>
      </c>
      <c r="K91" s="3" t="s">
        <v>46</v>
      </c>
      <c r="L91" s="3" t="s">
        <v>94</v>
      </c>
      <c r="M91" s="3">
        <v>1.0</v>
      </c>
      <c r="N91" s="5" t="s">
        <v>212</v>
      </c>
      <c r="O91" s="5" t="s">
        <v>75</v>
      </c>
      <c r="P91" s="5" t="s">
        <v>219</v>
      </c>
      <c r="Q91" s="3">
        <v>3.0</v>
      </c>
      <c r="R91" s="3" t="s">
        <v>560</v>
      </c>
      <c r="S91" s="3" t="s">
        <v>52</v>
      </c>
      <c r="T91" s="4"/>
      <c r="U91" s="4"/>
      <c r="V91" s="4"/>
      <c r="W91" s="4"/>
      <c r="X91" s="4"/>
      <c r="Y91" s="3" t="s">
        <v>24</v>
      </c>
      <c r="Z91" s="4"/>
      <c r="AA91" s="4"/>
      <c r="AB91" s="4"/>
      <c r="AC91" s="4"/>
      <c r="AD91" s="3" t="s">
        <v>66</v>
      </c>
      <c r="AE91" s="4"/>
      <c r="AF91" s="4"/>
      <c r="AG91" s="3">
        <v>8.0</v>
      </c>
      <c r="AH91" s="3">
        <v>6.0</v>
      </c>
      <c r="AI91" s="4"/>
      <c r="AJ91" s="3">
        <v>10.0</v>
      </c>
      <c r="AK91" s="3" t="s">
        <v>561</v>
      </c>
      <c r="AL91" s="3" t="s">
        <v>68</v>
      </c>
      <c r="AM91" s="4"/>
      <c r="AN91" s="3">
        <v>9.0</v>
      </c>
      <c r="AO91" s="3" t="s">
        <v>562</v>
      </c>
      <c r="AP91" s="3" t="s">
        <v>563</v>
      </c>
      <c r="AQ91" s="3" t="s">
        <v>564</v>
      </c>
      <c r="AR91" s="4"/>
      <c r="AS91" s="4"/>
      <c r="AT91" s="4"/>
    </row>
    <row r="92">
      <c r="A92" s="3">
        <v>90.0</v>
      </c>
      <c r="B92" s="4" t="s">
        <v>204</v>
      </c>
      <c r="C92" s="5">
        <v>35137.0</v>
      </c>
      <c r="D92" s="6">
        <v>22.58082191780822</v>
      </c>
      <c r="E92" s="7">
        <v>8.0</v>
      </c>
      <c r="F92" s="7">
        <v>60.0</v>
      </c>
      <c r="G92" s="7">
        <v>50.0</v>
      </c>
      <c r="H92" s="3">
        <v>13.0</v>
      </c>
      <c r="I92" s="3" t="s">
        <v>307</v>
      </c>
      <c r="J92" s="3">
        <v>0.0</v>
      </c>
      <c r="K92" s="3" t="s">
        <v>93</v>
      </c>
      <c r="L92" s="3" t="s">
        <v>94</v>
      </c>
      <c r="M92" s="3">
        <v>0.0</v>
      </c>
      <c r="N92" s="5" t="s">
        <v>44</v>
      </c>
      <c r="O92" s="5" t="s">
        <v>44</v>
      </c>
      <c r="P92" s="5" t="s">
        <v>44</v>
      </c>
      <c r="Q92" s="4"/>
      <c r="R92" s="4"/>
      <c r="S92" s="3" t="s">
        <v>52</v>
      </c>
      <c r="T92" s="4"/>
      <c r="U92" s="4"/>
      <c r="V92" s="4"/>
      <c r="W92" s="3" t="s">
        <v>22</v>
      </c>
      <c r="X92" s="4"/>
      <c r="Y92" s="4"/>
      <c r="Z92" s="4"/>
      <c r="AA92" s="4"/>
      <c r="AB92" s="4"/>
      <c r="AC92" s="4"/>
      <c r="AD92" s="3" t="s">
        <v>66</v>
      </c>
      <c r="AE92" s="4"/>
      <c r="AF92" s="3">
        <v>6.0</v>
      </c>
      <c r="AG92" s="4"/>
      <c r="AH92" s="3">
        <v>5.0</v>
      </c>
      <c r="AI92" s="4"/>
      <c r="AJ92" s="3">
        <v>7.0</v>
      </c>
      <c r="AK92" s="3" t="s">
        <v>565</v>
      </c>
      <c r="AL92" s="3" t="s">
        <v>68</v>
      </c>
      <c r="AM92" s="4"/>
      <c r="AN92" s="3">
        <v>9.0</v>
      </c>
      <c r="AO92" s="3" t="s">
        <v>566</v>
      </c>
      <c r="AP92" s="3" t="s">
        <v>567</v>
      </c>
      <c r="AQ92" s="3" t="s">
        <v>568</v>
      </c>
      <c r="AR92" s="4"/>
      <c r="AS92" s="4"/>
      <c r="AT92" s="4"/>
    </row>
    <row r="93">
      <c r="A93" s="3">
        <v>91.0</v>
      </c>
      <c r="B93" s="4" t="s">
        <v>204</v>
      </c>
      <c r="C93" s="5">
        <v>32811.0</v>
      </c>
      <c r="D93" s="6">
        <v>28.953424657534246</v>
      </c>
      <c r="E93" s="7">
        <v>1.0</v>
      </c>
      <c r="F93" s="7">
        <v>20.0</v>
      </c>
      <c r="G93" s="7">
        <v>8.0</v>
      </c>
      <c r="H93" s="3">
        <v>6.0</v>
      </c>
      <c r="I93" s="3" t="s">
        <v>98</v>
      </c>
      <c r="J93" s="3">
        <v>1.0</v>
      </c>
      <c r="K93" s="9" t="s">
        <v>46</v>
      </c>
      <c r="L93" s="3" t="s">
        <v>469</v>
      </c>
      <c r="M93" s="3">
        <v>0.0</v>
      </c>
      <c r="N93" s="5" t="s">
        <v>44</v>
      </c>
      <c r="O93" s="5" t="s">
        <v>44</v>
      </c>
      <c r="P93" s="5" t="s">
        <v>44</v>
      </c>
      <c r="Q93" s="4"/>
      <c r="R93" s="4"/>
      <c r="S93" s="3" t="s">
        <v>52</v>
      </c>
      <c r="T93" s="4"/>
      <c r="U93" s="3" t="s">
        <v>20</v>
      </c>
      <c r="V93" s="4"/>
      <c r="W93" s="4"/>
      <c r="X93" s="4"/>
      <c r="Y93" s="4"/>
      <c r="Z93" s="4"/>
      <c r="AA93" s="4"/>
      <c r="AB93" s="4"/>
      <c r="AC93" s="4"/>
      <c r="AD93" s="3" t="s">
        <v>66</v>
      </c>
      <c r="AE93" s="4"/>
      <c r="AF93" s="3">
        <v>4.0</v>
      </c>
      <c r="AG93" s="4"/>
      <c r="AH93" s="3">
        <v>2.0</v>
      </c>
      <c r="AI93" s="4"/>
      <c r="AJ93" s="3">
        <v>2.0</v>
      </c>
      <c r="AK93" s="3" t="s">
        <v>569</v>
      </c>
      <c r="AL93" s="3" t="s">
        <v>385</v>
      </c>
      <c r="AM93" s="4"/>
      <c r="AN93" s="3">
        <v>10.0</v>
      </c>
      <c r="AO93" s="3" t="s">
        <v>570</v>
      </c>
      <c r="AP93" s="3" t="s">
        <v>571</v>
      </c>
      <c r="AQ93" s="4"/>
      <c r="AR93" s="4"/>
      <c r="AS93" s="4"/>
      <c r="AT93" s="4"/>
    </row>
    <row r="94">
      <c r="A94" s="3">
        <v>92.0</v>
      </c>
      <c r="B94" s="4" t="s">
        <v>71</v>
      </c>
      <c r="C94" s="5">
        <v>31433.0</v>
      </c>
      <c r="D94" s="6">
        <v>32.728767123287675</v>
      </c>
      <c r="E94" s="7">
        <v>8.0</v>
      </c>
      <c r="F94" s="7">
        <v>30.0</v>
      </c>
      <c r="G94" s="7">
        <v>10.0</v>
      </c>
      <c r="H94" s="3">
        <v>2.0</v>
      </c>
      <c r="I94" s="3" t="s">
        <v>60</v>
      </c>
      <c r="J94" s="3">
        <v>0.0</v>
      </c>
      <c r="K94" s="3" t="s">
        <v>73</v>
      </c>
      <c r="L94" s="3" t="s">
        <v>94</v>
      </c>
      <c r="M94" s="3">
        <v>1.0</v>
      </c>
      <c r="N94" s="5" t="s">
        <v>151</v>
      </c>
      <c r="O94" s="5" t="s">
        <v>75</v>
      </c>
      <c r="P94" s="5" t="s">
        <v>87</v>
      </c>
      <c r="Q94" s="3">
        <v>5.0</v>
      </c>
      <c r="R94" s="3" t="s">
        <v>572</v>
      </c>
      <c r="S94" s="3" t="s">
        <v>78</v>
      </c>
      <c r="T94" s="4"/>
      <c r="U94" s="4"/>
      <c r="V94" s="4"/>
      <c r="W94" s="3" t="s">
        <v>22</v>
      </c>
      <c r="X94" s="4"/>
      <c r="Y94" s="4"/>
      <c r="Z94" s="4"/>
      <c r="AA94" s="4"/>
      <c r="AB94" s="4"/>
      <c r="AC94" s="4"/>
      <c r="AD94" s="3" t="s">
        <v>158</v>
      </c>
      <c r="AE94" s="4"/>
      <c r="AF94" s="3">
        <v>6.0</v>
      </c>
      <c r="AG94" s="4"/>
      <c r="AH94" s="3">
        <v>6.0</v>
      </c>
      <c r="AI94" s="4"/>
      <c r="AJ94" s="3">
        <v>10.0</v>
      </c>
      <c r="AK94" s="3" t="s">
        <v>573</v>
      </c>
      <c r="AL94" s="3" t="s">
        <v>68</v>
      </c>
      <c r="AM94" s="4"/>
      <c r="AN94" s="3">
        <v>10.0</v>
      </c>
      <c r="AO94" s="3" t="s">
        <v>573</v>
      </c>
      <c r="AP94" s="3" t="s">
        <v>573</v>
      </c>
      <c r="AQ94" s="3" t="s">
        <v>573</v>
      </c>
      <c r="AR94" s="4"/>
      <c r="AS94" s="4"/>
      <c r="AT94" s="4"/>
    </row>
    <row r="95">
      <c r="A95" s="3">
        <v>93.0</v>
      </c>
      <c r="B95" s="4" t="s">
        <v>204</v>
      </c>
      <c r="C95" s="5">
        <v>32892.0</v>
      </c>
      <c r="D95" s="6">
        <v>28.731506849315068</v>
      </c>
      <c r="E95" s="7">
        <v>7.0</v>
      </c>
      <c r="F95" s="7">
        <v>60.0</v>
      </c>
      <c r="G95" s="7">
        <v>11.0</v>
      </c>
      <c r="H95" s="3">
        <v>3.0</v>
      </c>
      <c r="I95" s="3" t="s">
        <v>307</v>
      </c>
      <c r="J95" s="3">
        <v>0.0</v>
      </c>
      <c r="K95" s="3" t="s">
        <v>46</v>
      </c>
      <c r="L95" s="3" t="s">
        <v>47</v>
      </c>
      <c r="M95" s="3">
        <v>1.0</v>
      </c>
      <c r="N95" s="5" t="s">
        <v>212</v>
      </c>
      <c r="O95" s="5" t="s">
        <v>75</v>
      </c>
      <c r="P95" s="5" t="s">
        <v>87</v>
      </c>
      <c r="Q95" s="3">
        <v>1.0</v>
      </c>
      <c r="R95" s="3" t="s">
        <v>574</v>
      </c>
      <c r="S95" s="3" t="s">
        <v>78</v>
      </c>
      <c r="T95" s="4"/>
      <c r="U95" s="4"/>
      <c r="V95" s="4"/>
      <c r="W95" s="4"/>
      <c r="X95" s="4"/>
      <c r="Y95" s="4"/>
      <c r="Z95" s="4"/>
      <c r="AA95" s="4"/>
      <c r="AB95" s="3" t="s">
        <v>27</v>
      </c>
      <c r="AC95" s="4"/>
      <c r="AD95" s="4"/>
      <c r="AE95" s="4"/>
      <c r="AF95" s="4"/>
      <c r="AG95" s="4"/>
      <c r="AH95" s="4"/>
      <c r="AI95" s="4"/>
      <c r="AJ95" s="4"/>
      <c r="AK95" s="4"/>
      <c r="AL95" s="3" t="s">
        <v>68</v>
      </c>
      <c r="AM95" s="4"/>
      <c r="AN95" s="3">
        <v>10.0</v>
      </c>
      <c r="AO95" s="3" t="s">
        <v>69</v>
      </c>
      <c r="AP95" s="4"/>
      <c r="AQ95" s="4"/>
      <c r="AR95" s="4"/>
      <c r="AS95" s="4"/>
      <c r="AT95" s="4"/>
    </row>
    <row r="96">
      <c r="A96" s="3">
        <v>94.0</v>
      </c>
      <c r="B96" s="4" t="s">
        <v>204</v>
      </c>
      <c r="C96" s="5">
        <v>42904.0</v>
      </c>
      <c r="D96" s="6">
        <v>1.3013698630136987</v>
      </c>
      <c r="E96" s="7">
        <v>6.0</v>
      </c>
      <c r="F96" s="7">
        <v>40.0</v>
      </c>
      <c r="G96" s="7">
        <v>10.0</v>
      </c>
      <c r="H96" s="3">
        <v>5.0</v>
      </c>
      <c r="I96" s="3" t="s">
        <v>45</v>
      </c>
      <c r="J96" s="3">
        <v>1.0</v>
      </c>
      <c r="K96" s="3" t="s">
        <v>46</v>
      </c>
      <c r="L96" s="3" t="s">
        <v>94</v>
      </c>
      <c r="M96" s="3">
        <v>1.0</v>
      </c>
      <c r="N96" s="5" t="s">
        <v>457</v>
      </c>
      <c r="O96" s="5" t="s">
        <v>86</v>
      </c>
      <c r="P96" s="5" t="s">
        <v>152</v>
      </c>
      <c r="Q96" s="3">
        <v>5.0</v>
      </c>
      <c r="R96" s="3" t="s">
        <v>575</v>
      </c>
      <c r="S96" s="3" t="s">
        <v>78</v>
      </c>
      <c r="T96" s="4"/>
      <c r="U96" s="4"/>
      <c r="V96" s="4"/>
      <c r="W96" s="3" t="s">
        <v>22</v>
      </c>
      <c r="X96" s="4"/>
      <c r="Y96" s="3" t="s">
        <v>24</v>
      </c>
      <c r="Z96" s="4"/>
      <c r="AA96" s="4"/>
      <c r="AB96" s="4"/>
      <c r="AC96" s="4"/>
      <c r="AD96" s="3" t="s">
        <v>53</v>
      </c>
      <c r="AE96" s="4"/>
      <c r="AF96" s="3">
        <v>4.0</v>
      </c>
      <c r="AG96" s="4"/>
      <c r="AH96" s="3">
        <v>3.0</v>
      </c>
      <c r="AI96" s="4"/>
      <c r="AJ96" s="3">
        <v>3.0</v>
      </c>
      <c r="AK96" s="3" t="s">
        <v>576</v>
      </c>
      <c r="AL96" s="3" t="s">
        <v>188</v>
      </c>
      <c r="AM96" s="4"/>
      <c r="AN96" s="3">
        <v>7.0</v>
      </c>
      <c r="AO96" s="3" t="s">
        <v>577</v>
      </c>
      <c r="AP96" s="3" t="s">
        <v>578</v>
      </c>
      <c r="AQ96" s="3" t="s">
        <v>579</v>
      </c>
      <c r="AR96" s="4"/>
      <c r="AS96" s="4"/>
      <c r="AT96" s="4"/>
    </row>
    <row r="97">
      <c r="A97" s="3">
        <v>95.0</v>
      </c>
      <c r="B97" s="4" t="s">
        <v>71</v>
      </c>
      <c r="C97" s="5">
        <v>32049.0</v>
      </c>
      <c r="D97" s="6">
        <v>31.041095890410958</v>
      </c>
      <c r="E97" s="7">
        <v>8.0</v>
      </c>
      <c r="F97" s="7">
        <v>90.0</v>
      </c>
      <c r="G97" s="7">
        <v>7.0</v>
      </c>
      <c r="H97" s="3">
        <v>50.0</v>
      </c>
      <c r="I97" s="3" t="s">
        <v>84</v>
      </c>
      <c r="J97" s="3">
        <v>0.0</v>
      </c>
      <c r="K97" s="3" t="s">
        <v>397</v>
      </c>
      <c r="L97" s="3" t="s">
        <v>47</v>
      </c>
      <c r="M97" s="3">
        <v>1.0</v>
      </c>
      <c r="N97" s="5" t="s">
        <v>151</v>
      </c>
      <c r="O97" s="5" t="s">
        <v>75</v>
      </c>
      <c r="P97" s="5" t="s">
        <v>315</v>
      </c>
      <c r="Q97" s="3">
        <v>6.0</v>
      </c>
      <c r="R97" s="3" t="s">
        <v>580</v>
      </c>
      <c r="S97" s="3" t="s">
        <v>65</v>
      </c>
      <c r="T97" s="4"/>
      <c r="U97" s="4"/>
      <c r="V97" s="4"/>
      <c r="W97" s="3" t="s">
        <v>22</v>
      </c>
      <c r="X97" s="3" t="s">
        <v>23</v>
      </c>
      <c r="Y97" s="4"/>
      <c r="Z97" s="4"/>
      <c r="AA97" s="4"/>
      <c r="AB97" s="4"/>
      <c r="AC97" s="4"/>
      <c r="AD97" s="3" t="s">
        <v>581</v>
      </c>
      <c r="AE97" s="4"/>
      <c r="AF97" s="4"/>
      <c r="AG97" s="3">
        <v>15.0</v>
      </c>
      <c r="AH97" s="3">
        <v>6.0</v>
      </c>
      <c r="AI97" s="4"/>
      <c r="AJ97" s="3">
        <v>40.0</v>
      </c>
      <c r="AK97" s="3" t="s">
        <v>337</v>
      </c>
      <c r="AL97" s="3" t="s">
        <v>68</v>
      </c>
      <c r="AM97" s="4"/>
      <c r="AN97" s="3">
        <v>10.0</v>
      </c>
      <c r="AO97" s="3" t="s">
        <v>69</v>
      </c>
      <c r="AP97" s="4"/>
      <c r="AQ97" s="4"/>
      <c r="AR97" s="4"/>
      <c r="AS97" s="4"/>
      <c r="AT97" s="4"/>
    </row>
    <row r="98">
      <c r="A98" s="3">
        <v>96.0</v>
      </c>
      <c r="B98" s="4" t="s">
        <v>83</v>
      </c>
      <c r="C98" s="5">
        <v>35247.0</v>
      </c>
      <c r="D98" s="6">
        <v>22.279452054794522</v>
      </c>
      <c r="E98" s="7">
        <v>6.0</v>
      </c>
      <c r="F98" s="7">
        <v>200.0</v>
      </c>
      <c r="G98" s="7">
        <v>4.0</v>
      </c>
      <c r="H98" s="3">
        <v>15.0</v>
      </c>
      <c r="I98" s="3" t="s">
        <v>84</v>
      </c>
      <c r="J98" s="3">
        <v>1.0</v>
      </c>
      <c r="K98" s="3" t="s">
        <v>93</v>
      </c>
      <c r="L98" s="3" t="s">
        <v>94</v>
      </c>
      <c r="M98" s="3">
        <v>1.0</v>
      </c>
      <c r="N98" s="5" t="s">
        <v>105</v>
      </c>
      <c r="O98" s="5" t="s">
        <v>75</v>
      </c>
      <c r="P98" s="5" t="s">
        <v>50</v>
      </c>
      <c r="Q98" s="3">
        <v>1.0</v>
      </c>
      <c r="R98" s="3" t="s">
        <v>51</v>
      </c>
      <c r="S98" s="3" t="s">
        <v>52</v>
      </c>
      <c r="T98" s="4"/>
      <c r="U98" s="4"/>
      <c r="V98" s="4"/>
      <c r="W98" s="3" t="s">
        <v>22</v>
      </c>
      <c r="X98" s="4"/>
      <c r="Y98" s="3" t="s">
        <v>24</v>
      </c>
      <c r="Z98" s="4"/>
      <c r="AA98" s="4"/>
      <c r="AB98" s="4"/>
      <c r="AC98" s="4"/>
      <c r="AD98" s="3" t="s">
        <v>79</v>
      </c>
      <c r="AE98" s="4"/>
      <c r="AF98" s="4"/>
      <c r="AG98" s="3">
        <v>80.0</v>
      </c>
      <c r="AH98" s="4"/>
      <c r="AI98" s="3">
        <v>15.0</v>
      </c>
      <c r="AJ98" s="3">
        <v>4.0</v>
      </c>
      <c r="AK98" s="3" t="s">
        <v>582</v>
      </c>
      <c r="AL98" s="3" t="s">
        <v>57</v>
      </c>
      <c r="AM98" s="4"/>
      <c r="AN98" s="3">
        <v>10.0</v>
      </c>
      <c r="AO98" s="3" t="s">
        <v>583</v>
      </c>
      <c r="AP98" s="3" t="s">
        <v>584</v>
      </c>
      <c r="AQ98" s="3" t="s">
        <v>585</v>
      </c>
      <c r="AR98" s="4"/>
      <c r="AS98" s="4"/>
      <c r="AT98" s="4"/>
    </row>
    <row r="99">
      <c r="A99" s="3">
        <v>97.0</v>
      </c>
      <c r="B99" s="4" t="s">
        <v>124</v>
      </c>
      <c r="C99" s="5">
        <v>24438.0</v>
      </c>
      <c r="D99" s="6">
        <v>51.893150684931506</v>
      </c>
      <c r="E99" s="7">
        <v>7.0</v>
      </c>
      <c r="F99" s="7">
        <v>90.0</v>
      </c>
      <c r="G99" s="7">
        <v>10.0</v>
      </c>
      <c r="H99" s="3">
        <v>10.0</v>
      </c>
      <c r="I99" s="3" t="s">
        <v>60</v>
      </c>
      <c r="J99" s="3">
        <v>1.0</v>
      </c>
      <c r="K99" s="3" t="s">
        <v>73</v>
      </c>
      <c r="L99" s="3" t="s">
        <v>99</v>
      </c>
      <c r="M99" s="3">
        <v>1.0</v>
      </c>
      <c r="N99" s="5" t="s">
        <v>212</v>
      </c>
      <c r="O99" s="5" t="s">
        <v>49</v>
      </c>
      <c r="P99" s="5" t="s">
        <v>300</v>
      </c>
      <c r="Q99" s="3">
        <v>25.0</v>
      </c>
      <c r="R99" s="3" t="s">
        <v>586</v>
      </c>
      <c r="S99" s="3" t="s">
        <v>78</v>
      </c>
      <c r="T99" s="4"/>
      <c r="U99" s="4"/>
      <c r="V99" s="4"/>
      <c r="W99" s="4"/>
      <c r="X99" s="3" t="s">
        <v>23</v>
      </c>
      <c r="Y99" s="4"/>
      <c r="Z99" s="4"/>
      <c r="AA99" s="4"/>
      <c r="AB99" s="4"/>
      <c r="AC99" s="4"/>
      <c r="AD99" s="3" t="s">
        <v>53</v>
      </c>
      <c r="AE99" s="4"/>
      <c r="AF99" s="3">
        <v>4.0</v>
      </c>
      <c r="AG99" s="4"/>
      <c r="AH99" s="3">
        <v>6.0</v>
      </c>
      <c r="AI99" s="4"/>
      <c r="AJ99" s="3">
        <v>30.0</v>
      </c>
      <c r="AK99" s="3" t="s">
        <v>587</v>
      </c>
      <c r="AL99" s="3" t="s">
        <v>68</v>
      </c>
      <c r="AM99" s="4"/>
      <c r="AN99" s="3">
        <v>10.0</v>
      </c>
      <c r="AO99" s="3" t="s">
        <v>588</v>
      </c>
      <c r="AP99" s="3" t="s">
        <v>437</v>
      </c>
      <c r="AQ99" s="3" t="s">
        <v>589</v>
      </c>
      <c r="AR99" s="4"/>
      <c r="AS99" s="4"/>
      <c r="AT99" s="4"/>
    </row>
    <row r="100">
      <c r="A100" s="3">
        <v>98.0</v>
      </c>
      <c r="B100" s="4" t="s">
        <v>71</v>
      </c>
      <c r="C100" s="5">
        <v>29094.0</v>
      </c>
      <c r="D100" s="6">
        <v>39.136986301369866</v>
      </c>
      <c r="E100" s="7">
        <v>8.0</v>
      </c>
      <c r="F100" s="7">
        <v>0.0</v>
      </c>
      <c r="G100" s="7">
        <v>8.0</v>
      </c>
      <c r="H100" s="3">
        <v>24.0</v>
      </c>
      <c r="I100" s="3" t="s">
        <v>187</v>
      </c>
      <c r="J100" s="3">
        <v>0.0</v>
      </c>
      <c r="K100" s="3" t="s">
        <v>118</v>
      </c>
      <c r="L100" s="3" t="s">
        <v>62</v>
      </c>
      <c r="M100" s="3">
        <v>1.0</v>
      </c>
      <c r="N100" s="5" t="s">
        <v>212</v>
      </c>
      <c r="O100" s="5" t="s">
        <v>75</v>
      </c>
      <c r="P100" s="5" t="s">
        <v>87</v>
      </c>
      <c r="Q100" s="3">
        <v>20.0</v>
      </c>
      <c r="R100" s="3" t="s">
        <v>590</v>
      </c>
      <c r="S100" s="3" t="s">
        <v>52</v>
      </c>
      <c r="T100" s="4"/>
      <c r="U100" s="4"/>
      <c r="V100" s="3" t="s">
        <v>21</v>
      </c>
      <c r="W100" s="4"/>
      <c r="X100" s="3" t="s">
        <v>23</v>
      </c>
      <c r="Y100" s="4"/>
      <c r="Z100" s="4"/>
      <c r="AA100" s="4"/>
      <c r="AB100" s="4"/>
      <c r="AC100" s="4"/>
      <c r="AD100" s="3" t="s">
        <v>53</v>
      </c>
      <c r="AE100" s="4"/>
      <c r="AF100" s="3">
        <v>6.0</v>
      </c>
      <c r="AG100" s="4"/>
      <c r="AH100" s="3">
        <v>6.0</v>
      </c>
      <c r="AI100" s="4"/>
      <c r="AJ100" s="3">
        <v>12.0</v>
      </c>
      <c r="AK100" s="3" t="s">
        <v>591</v>
      </c>
      <c r="AL100" s="3" t="s">
        <v>68</v>
      </c>
      <c r="AM100" s="4"/>
      <c r="AN100" s="3">
        <v>10.0</v>
      </c>
      <c r="AO100" s="3" t="s">
        <v>592</v>
      </c>
      <c r="AP100" s="3" t="s">
        <v>593</v>
      </c>
      <c r="AQ100" s="3" t="s">
        <v>594</v>
      </c>
      <c r="AR100" s="4"/>
      <c r="AS100" s="4"/>
      <c r="AT100" s="4"/>
    </row>
    <row r="101">
      <c r="A101" s="3">
        <v>99.0</v>
      </c>
      <c r="B101" s="4" t="s">
        <v>470</v>
      </c>
      <c r="C101" s="5">
        <v>32967.0</v>
      </c>
      <c r="D101" s="6">
        <v>28.526027397260275</v>
      </c>
      <c r="E101" s="7">
        <v>8.0</v>
      </c>
      <c r="F101" s="7">
        <v>0.0</v>
      </c>
      <c r="G101" s="7">
        <v>12.0</v>
      </c>
      <c r="H101" s="3">
        <v>3.0</v>
      </c>
      <c r="I101" s="3" t="s">
        <v>117</v>
      </c>
      <c r="J101" s="3">
        <v>1.0</v>
      </c>
      <c r="K101" s="3" t="s">
        <v>46</v>
      </c>
      <c r="L101" s="3" t="s">
        <v>94</v>
      </c>
      <c r="M101" s="3">
        <v>1.0</v>
      </c>
      <c r="N101" s="5" t="s">
        <v>467</v>
      </c>
      <c r="O101" s="5" t="s">
        <v>75</v>
      </c>
      <c r="P101" s="5" t="s">
        <v>50</v>
      </c>
      <c r="Q101" s="3">
        <v>4.0</v>
      </c>
      <c r="R101" s="3" t="s">
        <v>51</v>
      </c>
      <c r="S101" s="3" t="s">
        <v>52</v>
      </c>
      <c r="T101" s="4"/>
      <c r="U101" s="4"/>
      <c r="V101" s="4"/>
      <c r="W101" s="4"/>
      <c r="X101" s="4"/>
      <c r="Y101" s="3" t="s">
        <v>24</v>
      </c>
      <c r="Z101" s="4"/>
      <c r="AA101" s="4"/>
      <c r="AB101" s="4"/>
      <c r="AC101" s="3" t="s">
        <v>595</v>
      </c>
      <c r="AD101" s="3" t="s">
        <v>66</v>
      </c>
      <c r="AE101" s="4"/>
      <c r="AF101" s="3">
        <v>6.0</v>
      </c>
      <c r="AG101" s="4"/>
      <c r="AH101" s="3">
        <v>2.0</v>
      </c>
      <c r="AI101" s="4"/>
      <c r="AJ101" s="3">
        <v>5.0</v>
      </c>
      <c r="AK101" s="3" t="s">
        <v>596</v>
      </c>
      <c r="AL101" s="3" t="s">
        <v>68</v>
      </c>
      <c r="AM101" s="4"/>
      <c r="AN101" s="3">
        <v>10.0</v>
      </c>
      <c r="AO101" s="3" t="s">
        <v>597</v>
      </c>
      <c r="AP101" s="3" t="s">
        <v>598</v>
      </c>
      <c r="AQ101" s="3" t="s">
        <v>599</v>
      </c>
      <c r="AR101" s="4"/>
      <c r="AS101" s="4"/>
      <c r="AT101" s="4"/>
    </row>
    <row r="102">
      <c r="A102" s="3">
        <v>100.0</v>
      </c>
      <c r="B102" s="4" t="s">
        <v>161</v>
      </c>
      <c r="C102" s="5">
        <v>27169.0</v>
      </c>
      <c r="D102" s="6">
        <v>44.41095890410959</v>
      </c>
      <c r="E102" s="7">
        <v>7.0</v>
      </c>
      <c r="F102" s="7">
        <v>50.0</v>
      </c>
      <c r="G102" s="7">
        <v>10.0</v>
      </c>
      <c r="H102" s="3">
        <v>5.0</v>
      </c>
      <c r="I102" s="3" t="s">
        <v>117</v>
      </c>
      <c r="J102" s="3">
        <v>0.0</v>
      </c>
      <c r="K102" s="3" t="s">
        <v>118</v>
      </c>
      <c r="L102" s="3" t="s">
        <v>94</v>
      </c>
      <c r="M102" s="3">
        <v>1.0</v>
      </c>
      <c r="N102" s="5" t="s">
        <v>212</v>
      </c>
      <c r="O102" s="5" t="s">
        <v>356</v>
      </c>
      <c r="P102" s="5" t="s">
        <v>471</v>
      </c>
      <c r="Q102" s="3">
        <v>16.0</v>
      </c>
      <c r="R102" s="3" t="s">
        <v>600</v>
      </c>
      <c r="S102" s="3" t="s">
        <v>78</v>
      </c>
      <c r="T102" s="4"/>
      <c r="U102" s="4"/>
      <c r="V102" s="4"/>
      <c r="W102" s="4"/>
      <c r="X102" s="3" t="s">
        <v>23</v>
      </c>
      <c r="Y102" s="4"/>
      <c r="Z102" s="4"/>
      <c r="AA102" s="4"/>
      <c r="AB102" s="4"/>
      <c r="AC102" s="4"/>
      <c r="AD102" s="3" t="s">
        <v>66</v>
      </c>
      <c r="AE102" s="4"/>
      <c r="AF102" s="3">
        <v>6.0</v>
      </c>
      <c r="AG102" s="4"/>
      <c r="AH102" s="3">
        <v>6.0</v>
      </c>
      <c r="AI102" s="4"/>
      <c r="AJ102" s="3">
        <v>60.0</v>
      </c>
      <c r="AK102" s="3" t="s">
        <v>601</v>
      </c>
      <c r="AL102" s="3" t="s">
        <v>68</v>
      </c>
      <c r="AM102" s="4"/>
      <c r="AN102" s="3">
        <v>6.0</v>
      </c>
      <c r="AO102" s="3" t="s">
        <v>602</v>
      </c>
      <c r="AP102" s="4"/>
      <c r="AQ102" s="4"/>
      <c r="AR102" s="4"/>
      <c r="AS102" s="4"/>
      <c r="AT102" s="4"/>
    </row>
    <row r="103">
      <c r="A103" s="3">
        <v>101.0</v>
      </c>
      <c r="B103" s="4" t="s">
        <v>83</v>
      </c>
      <c r="C103" s="5">
        <v>31622.0</v>
      </c>
      <c r="D103" s="6">
        <v>32.21095890410959</v>
      </c>
      <c r="E103" s="7">
        <v>6.0</v>
      </c>
      <c r="F103" s="7">
        <v>2.0</v>
      </c>
      <c r="G103" s="7">
        <v>12.0</v>
      </c>
      <c r="H103" s="3">
        <v>3.0</v>
      </c>
      <c r="I103" s="3" t="s">
        <v>72</v>
      </c>
      <c r="J103" s="3">
        <v>0.0</v>
      </c>
      <c r="K103" s="3" t="s">
        <v>61</v>
      </c>
      <c r="L103" s="3" t="s">
        <v>94</v>
      </c>
      <c r="M103" s="3">
        <v>1.0</v>
      </c>
      <c r="N103" s="5" t="s">
        <v>416</v>
      </c>
      <c r="O103" s="5" t="s">
        <v>106</v>
      </c>
      <c r="P103" s="5" t="s">
        <v>50</v>
      </c>
      <c r="Q103" s="3">
        <v>10.0</v>
      </c>
      <c r="R103" s="3" t="s">
        <v>603</v>
      </c>
      <c r="S103" s="3" t="s">
        <v>78</v>
      </c>
      <c r="T103" s="4"/>
      <c r="U103" s="4"/>
      <c r="V103" s="4"/>
      <c r="W103" s="4"/>
      <c r="X103" s="3" t="s">
        <v>23</v>
      </c>
      <c r="Y103" s="4"/>
      <c r="Z103" s="4"/>
      <c r="AA103" s="4"/>
      <c r="AB103" s="4"/>
      <c r="AC103" s="4"/>
      <c r="AD103" s="3" t="s">
        <v>79</v>
      </c>
      <c r="AE103" s="4"/>
      <c r="AF103" s="4"/>
      <c r="AG103" s="3">
        <v>10.0</v>
      </c>
      <c r="AH103" s="3">
        <v>5.0</v>
      </c>
      <c r="AI103" s="4"/>
      <c r="AJ103" s="3">
        <v>20.0</v>
      </c>
      <c r="AK103" s="3" t="s">
        <v>604</v>
      </c>
      <c r="AL103" s="3" t="s">
        <v>68</v>
      </c>
      <c r="AM103" s="4"/>
      <c r="AN103" s="3">
        <v>8.0</v>
      </c>
      <c r="AO103" s="3" t="s">
        <v>605</v>
      </c>
      <c r="AP103" s="3" t="s">
        <v>606</v>
      </c>
      <c r="AQ103" s="3" t="s">
        <v>607</v>
      </c>
      <c r="AR103" s="4"/>
      <c r="AS103" s="4"/>
      <c r="AT103" s="4"/>
    </row>
    <row r="104">
      <c r="A104" s="3">
        <v>102.0</v>
      </c>
      <c r="B104" s="4" t="s">
        <v>161</v>
      </c>
      <c r="C104" s="5">
        <v>32721.0</v>
      </c>
      <c r="D104" s="6">
        <v>29.2</v>
      </c>
      <c r="E104" s="7">
        <v>6.0</v>
      </c>
      <c r="F104" s="7">
        <v>0.0</v>
      </c>
      <c r="G104" s="7">
        <v>14.0</v>
      </c>
      <c r="H104" s="3">
        <v>25.0</v>
      </c>
      <c r="I104" s="3" t="s">
        <v>130</v>
      </c>
      <c r="J104" s="3">
        <v>1.0</v>
      </c>
      <c r="K104" s="9" t="s">
        <v>73</v>
      </c>
      <c r="L104" s="3" t="s">
        <v>472</v>
      </c>
      <c r="M104" s="3">
        <v>1.0</v>
      </c>
      <c r="N104" s="5" t="s">
        <v>457</v>
      </c>
      <c r="O104" s="5" t="s">
        <v>86</v>
      </c>
      <c r="P104" s="5" t="s">
        <v>473</v>
      </c>
      <c r="Q104" s="3">
        <v>6.0</v>
      </c>
      <c r="R104" s="3" t="s">
        <v>608</v>
      </c>
      <c r="S104" s="3" t="s">
        <v>52</v>
      </c>
      <c r="T104" s="4"/>
      <c r="U104" s="4"/>
      <c r="V104" s="3" t="s">
        <v>21</v>
      </c>
      <c r="W104" s="4"/>
      <c r="X104" s="4"/>
      <c r="Y104" s="4"/>
      <c r="Z104" s="4"/>
      <c r="AA104" s="4"/>
      <c r="AB104" s="4"/>
      <c r="AC104" s="3" t="s">
        <v>609</v>
      </c>
      <c r="AD104" s="3" t="s">
        <v>66</v>
      </c>
      <c r="AE104" s="4"/>
      <c r="AF104" s="4"/>
      <c r="AG104" s="3">
        <v>20.0</v>
      </c>
      <c r="AH104" s="3">
        <v>4.0</v>
      </c>
      <c r="AI104" s="4"/>
      <c r="AJ104" s="3">
        <v>80.0</v>
      </c>
      <c r="AK104" s="3" t="s">
        <v>610</v>
      </c>
      <c r="AL104" s="4"/>
      <c r="AM104" s="3" t="s">
        <v>611</v>
      </c>
      <c r="AN104" s="3">
        <v>9.0</v>
      </c>
      <c r="AO104" s="3" t="s">
        <v>612</v>
      </c>
      <c r="AP104" s="3" t="s">
        <v>613</v>
      </c>
      <c r="AQ104" s="3" t="s">
        <v>614</v>
      </c>
      <c r="AR104" s="4"/>
      <c r="AS104" s="4"/>
      <c r="AT104" s="4"/>
    </row>
    <row r="105">
      <c r="A105" s="3">
        <v>103.0</v>
      </c>
      <c r="B105" s="4" t="s">
        <v>71</v>
      </c>
      <c r="C105" s="5">
        <v>23231.0</v>
      </c>
      <c r="D105" s="6">
        <v>55.2</v>
      </c>
      <c r="E105" s="7">
        <v>7.0</v>
      </c>
      <c r="F105" s="7">
        <v>0.0</v>
      </c>
      <c r="G105" s="7">
        <v>10.0</v>
      </c>
      <c r="H105" s="3">
        <v>20.0</v>
      </c>
      <c r="I105" s="3" t="s">
        <v>307</v>
      </c>
      <c r="J105" s="3">
        <v>1.0</v>
      </c>
      <c r="K105" s="3" t="s">
        <v>61</v>
      </c>
      <c r="L105" s="3" t="s">
        <v>94</v>
      </c>
      <c r="M105" s="3">
        <v>1.0</v>
      </c>
      <c r="N105" s="5" t="s">
        <v>105</v>
      </c>
      <c r="O105" s="5" t="s">
        <v>119</v>
      </c>
      <c r="P105" s="5" t="s">
        <v>152</v>
      </c>
      <c r="Q105" s="3">
        <v>27.0</v>
      </c>
      <c r="R105" s="3" t="s">
        <v>615</v>
      </c>
      <c r="S105" s="3" t="s">
        <v>78</v>
      </c>
      <c r="T105" s="4"/>
      <c r="U105" s="4"/>
      <c r="V105" s="4"/>
      <c r="W105" s="3" t="s">
        <v>22</v>
      </c>
      <c r="X105" s="4"/>
      <c r="Y105" s="4"/>
      <c r="Z105" s="4"/>
      <c r="AA105" s="4"/>
      <c r="AB105" s="4"/>
      <c r="AC105" s="4"/>
      <c r="AD105" s="4"/>
      <c r="AE105" s="3" t="s">
        <v>616</v>
      </c>
      <c r="AF105" s="4"/>
      <c r="AG105" s="3">
        <v>10.0</v>
      </c>
      <c r="AH105" s="3">
        <v>4.0</v>
      </c>
      <c r="AI105" s="4"/>
      <c r="AJ105" s="3">
        <v>10.0</v>
      </c>
      <c r="AK105" s="3" t="s">
        <v>617</v>
      </c>
      <c r="AL105" s="3" t="s">
        <v>188</v>
      </c>
      <c r="AM105" s="4"/>
      <c r="AN105" s="3">
        <v>2.0</v>
      </c>
      <c r="AO105" s="3" t="s">
        <v>618</v>
      </c>
      <c r="AP105" s="3" t="s">
        <v>619</v>
      </c>
      <c r="AQ105" s="3" t="s">
        <v>620</v>
      </c>
      <c r="AR105" s="4"/>
      <c r="AS105" s="4"/>
      <c r="AT105" s="4"/>
    </row>
    <row r="106">
      <c r="A106" s="3">
        <v>104.0</v>
      </c>
      <c r="B106" s="4" t="s">
        <v>255</v>
      </c>
      <c r="C106" s="5">
        <v>32437.0</v>
      </c>
      <c r="D106" s="6">
        <v>29.97808219178082</v>
      </c>
      <c r="E106" s="7">
        <v>8.0</v>
      </c>
      <c r="F106" s="7">
        <v>0.0</v>
      </c>
      <c r="G106" s="7">
        <v>10.0</v>
      </c>
      <c r="H106" s="3">
        <v>10.0</v>
      </c>
      <c r="I106" s="3" t="s">
        <v>98</v>
      </c>
      <c r="J106" s="3">
        <v>0.0</v>
      </c>
      <c r="K106" s="9" t="s">
        <v>61</v>
      </c>
      <c r="L106" s="3" t="s">
        <v>474</v>
      </c>
      <c r="M106" s="3">
        <v>0.0</v>
      </c>
      <c r="N106" s="5" t="s">
        <v>44</v>
      </c>
      <c r="O106" s="5" t="s">
        <v>44</v>
      </c>
      <c r="P106" s="5" t="s">
        <v>44</v>
      </c>
      <c r="Q106" s="4"/>
      <c r="R106" s="4"/>
      <c r="S106" s="3" t="s">
        <v>78</v>
      </c>
      <c r="T106" s="4"/>
      <c r="U106" s="4"/>
      <c r="V106" s="4"/>
      <c r="W106" s="3" t="s">
        <v>22</v>
      </c>
      <c r="X106" s="4"/>
      <c r="Y106" s="3" t="s">
        <v>24</v>
      </c>
      <c r="Z106" s="4"/>
      <c r="AA106" s="4"/>
      <c r="AB106" s="4"/>
      <c r="AC106" s="4"/>
      <c r="AD106" s="3" t="s">
        <v>79</v>
      </c>
      <c r="AE106" s="4"/>
      <c r="AF106" s="4"/>
      <c r="AG106" s="3">
        <v>15.0</v>
      </c>
      <c r="AH106" s="4"/>
      <c r="AI106" s="3">
        <v>15.0</v>
      </c>
      <c r="AJ106" s="3">
        <v>16.0</v>
      </c>
      <c r="AK106" s="3" t="s">
        <v>621</v>
      </c>
      <c r="AL106" s="4"/>
      <c r="AM106" s="3" t="s">
        <v>622</v>
      </c>
      <c r="AN106" s="3">
        <v>4.0</v>
      </c>
      <c r="AO106" s="3" t="s">
        <v>623</v>
      </c>
      <c r="AP106" s="3" t="s">
        <v>624</v>
      </c>
      <c r="AQ106" s="3" t="s">
        <v>625</v>
      </c>
      <c r="AR106" s="4"/>
      <c r="AS106" s="4"/>
      <c r="AT106" s="4"/>
    </row>
    <row r="107">
      <c r="A107" s="3">
        <v>105.0</v>
      </c>
      <c r="B107" s="4" t="s">
        <v>306</v>
      </c>
      <c r="C107" s="5">
        <v>31109.0</v>
      </c>
      <c r="D107" s="6">
        <v>33.61643835616438</v>
      </c>
      <c r="E107" s="7">
        <v>6.0</v>
      </c>
      <c r="F107" s="7">
        <v>45.0</v>
      </c>
      <c r="G107" s="7">
        <v>9.0</v>
      </c>
      <c r="H107" s="3">
        <v>2.0</v>
      </c>
      <c r="I107" s="3" t="s">
        <v>45</v>
      </c>
      <c r="J107" s="3">
        <v>1.0</v>
      </c>
      <c r="K107" s="3" t="s">
        <v>46</v>
      </c>
      <c r="L107" s="3" t="s">
        <v>94</v>
      </c>
      <c r="M107" s="3">
        <v>1.0</v>
      </c>
      <c r="N107" s="5" t="s">
        <v>22</v>
      </c>
      <c r="O107" s="5" t="s">
        <v>475</v>
      </c>
      <c r="P107" s="5" t="s">
        <v>50</v>
      </c>
      <c r="Q107" s="3">
        <v>3.0</v>
      </c>
      <c r="R107" s="3" t="s">
        <v>626</v>
      </c>
      <c r="S107" s="3" t="s">
        <v>65</v>
      </c>
      <c r="T107" s="4"/>
      <c r="U107" s="4"/>
      <c r="V107" s="4"/>
      <c r="W107" s="3" t="s">
        <v>22</v>
      </c>
      <c r="X107" s="4"/>
      <c r="Y107" s="4"/>
      <c r="Z107" s="4"/>
      <c r="AA107" s="4"/>
      <c r="AB107" s="4"/>
      <c r="AC107" s="4"/>
      <c r="AD107" s="3" t="s">
        <v>79</v>
      </c>
      <c r="AE107" s="4"/>
      <c r="AF107" s="3">
        <v>4.0</v>
      </c>
      <c r="AG107" s="4"/>
      <c r="AH107" s="3">
        <v>5.0</v>
      </c>
      <c r="AI107" s="4"/>
      <c r="AJ107" s="3">
        <v>30.0</v>
      </c>
      <c r="AK107" s="3" t="s">
        <v>627</v>
      </c>
      <c r="AL107" s="3" t="s">
        <v>57</v>
      </c>
      <c r="AM107" s="4"/>
      <c r="AN107" s="3">
        <v>9.0</v>
      </c>
      <c r="AO107" s="3" t="s">
        <v>628</v>
      </c>
      <c r="AP107" s="3" t="s">
        <v>629</v>
      </c>
      <c r="AQ107" s="4"/>
      <c r="AR107" s="4"/>
      <c r="AS107" s="4"/>
      <c r="AT107" s="4"/>
    </row>
    <row r="108">
      <c r="A108" s="3">
        <v>106.0</v>
      </c>
      <c r="B108" s="4" t="s">
        <v>255</v>
      </c>
      <c r="C108" s="5">
        <v>29887.0</v>
      </c>
      <c r="D108" s="6">
        <v>36.964383561643835</v>
      </c>
      <c r="E108" s="7">
        <v>7.0</v>
      </c>
      <c r="F108" s="7">
        <v>30.0</v>
      </c>
      <c r="G108" s="7">
        <v>9.0</v>
      </c>
      <c r="H108" s="3">
        <v>10.0</v>
      </c>
      <c r="I108" s="3" t="s">
        <v>45</v>
      </c>
      <c r="J108" s="3">
        <v>0.0</v>
      </c>
      <c r="K108" s="3" t="s">
        <v>61</v>
      </c>
      <c r="L108" s="3" t="s">
        <v>99</v>
      </c>
      <c r="M108" s="3">
        <v>1.0</v>
      </c>
      <c r="N108" s="5" t="s">
        <v>212</v>
      </c>
      <c r="O108" s="5" t="s">
        <v>106</v>
      </c>
      <c r="P108" s="5" t="s">
        <v>87</v>
      </c>
      <c r="Q108" s="3">
        <v>11.0</v>
      </c>
      <c r="R108" s="3" t="s">
        <v>630</v>
      </c>
      <c r="S108" s="3" t="s">
        <v>52</v>
      </c>
      <c r="T108" s="4"/>
      <c r="U108" s="4"/>
      <c r="V108" s="4"/>
      <c r="W108" s="4"/>
      <c r="X108" s="4"/>
      <c r="Y108" s="3" t="s">
        <v>24</v>
      </c>
      <c r="Z108" s="4"/>
      <c r="AA108" s="4"/>
      <c r="AB108" s="4"/>
      <c r="AC108" s="4"/>
      <c r="AD108" s="3" t="s">
        <v>66</v>
      </c>
      <c r="AE108" s="4"/>
      <c r="AF108" s="3">
        <v>6.0</v>
      </c>
      <c r="AG108" s="4"/>
      <c r="AH108" s="3">
        <v>4.0</v>
      </c>
      <c r="AI108" s="4"/>
      <c r="AJ108" s="3">
        <v>3.0</v>
      </c>
      <c r="AK108" s="3" t="s">
        <v>631</v>
      </c>
      <c r="AL108" s="3" t="s">
        <v>68</v>
      </c>
      <c r="AM108" s="4"/>
      <c r="AN108" s="3">
        <v>9.0</v>
      </c>
      <c r="AO108" s="3" t="s">
        <v>632</v>
      </c>
      <c r="AP108" s="3" t="s">
        <v>633</v>
      </c>
      <c r="AQ108" s="4"/>
      <c r="AR108" s="4"/>
      <c r="AS108" s="4"/>
      <c r="AT108" s="4"/>
    </row>
    <row r="109">
      <c r="A109" s="3">
        <v>107.0</v>
      </c>
      <c r="B109" s="4" t="s">
        <v>124</v>
      </c>
      <c r="C109" s="5">
        <v>30505.0</v>
      </c>
      <c r="D109" s="6">
        <v>35.271232876712325</v>
      </c>
      <c r="E109" s="7">
        <v>7.0</v>
      </c>
      <c r="F109" s="7">
        <v>80.0</v>
      </c>
      <c r="G109" s="7">
        <v>5.0</v>
      </c>
      <c r="H109" s="3">
        <v>10.0</v>
      </c>
      <c r="I109" s="3" t="s">
        <v>307</v>
      </c>
      <c r="J109" s="3">
        <v>1.0</v>
      </c>
      <c r="K109" s="3" t="s">
        <v>61</v>
      </c>
      <c r="L109" s="3" t="s">
        <v>94</v>
      </c>
      <c r="M109" s="3">
        <v>1.0</v>
      </c>
      <c r="N109" s="5" t="s">
        <v>212</v>
      </c>
      <c r="O109" s="5" t="s">
        <v>75</v>
      </c>
      <c r="P109" s="5" t="s">
        <v>87</v>
      </c>
      <c r="Q109" s="3">
        <v>10.0</v>
      </c>
      <c r="R109" s="3" t="s">
        <v>634</v>
      </c>
      <c r="S109" s="3" t="s">
        <v>78</v>
      </c>
      <c r="T109" s="4"/>
      <c r="U109" s="4"/>
      <c r="V109" s="4"/>
      <c r="W109" s="3" t="s">
        <v>22</v>
      </c>
      <c r="X109" s="4"/>
      <c r="Y109" s="4"/>
      <c r="Z109" s="4"/>
      <c r="AA109" s="4"/>
      <c r="AB109" s="4"/>
      <c r="AC109" s="4"/>
      <c r="AD109" s="3" t="s">
        <v>66</v>
      </c>
      <c r="AE109" s="4"/>
      <c r="AF109" s="3">
        <v>6.0</v>
      </c>
      <c r="AG109" s="4"/>
      <c r="AH109" s="3">
        <v>4.0</v>
      </c>
      <c r="AI109" s="4"/>
      <c r="AJ109" s="3">
        <v>12.0</v>
      </c>
      <c r="AK109" s="3" t="s">
        <v>635</v>
      </c>
      <c r="AL109" s="3" t="s">
        <v>68</v>
      </c>
      <c r="AM109" s="4"/>
      <c r="AN109" s="3">
        <v>7.0</v>
      </c>
      <c r="AO109" s="3" t="s">
        <v>636</v>
      </c>
      <c r="AP109" s="3" t="s">
        <v>637</v>
      </c>
      <c r="AQ109" s="4"/>
      <c r="AR109" s="4"/>
      <c r="AS109" s="4"/>
      <c r="AT109" s="4"/>
    </row>
    <row r="110">
      <c r="A110" s="3">
        <v>108.0</v>
      </c>
      <c r="B110" s="4" t="s">
        <v>255</v>
      </c>
      <c r="C110" s="5">
        <v>30306.0</v>
      </c>
      <c r="D110" s="6">
        <v>35.81643835616438</v>
      </c>
      <c r="E110" s="7">
        <v>7.0</v>
      </c>
      <c r="F110" s="7">
        <v>120.0</v>
      </c>
      <c r="G110" s="7">
        <v>15.0</v>
      </c>
      <c r="H110" s="3">
        <v>12.0</v>
      </c>
      <c r="I110" s="3" t="s">
        <v>187</v>
      </c>
      <c r="J110" s="3">
        <v>0.0</v>
      </c>
      <c r="K110" s="3" t="s">
        <v>61</v>
      </c>
      <c r="L110" s="3" t="s">
        <v>62</v>
      </c>
      <c r="M110" s="3">
        <v>1.0</v>
      </c>
      <c r="N110" s="5" t="s">
        <v>421</v>
      </c>
      <c r="O110" s="5" t="s">
        <v>49</v>
      </c>
      <c r="P110" s="5" t="s">
        <v>87</v>
      </c>
      <c r="Q110" s="3">
        <v>7.0</v>
      </c>
      <c r="R110" s="3" t="s">
        <v>638</v>
      </c>
      <c r="S110" s="3" t="s">
        <v>78</v>
      </c>
      <c r="T110" s="3" t="s">
        <v>19</v>
      </c>
      <c r="U110" s="4"/>
      <c r="V110" s="4"/>
      <c r="W110" s="3" t="s">
        <v>22</v>
      </c>
      <c r="X110" s="4"/>
      <c r="Y110" s="4"/>
      <c r="Z110" s="4"/>
      <c r="AA110" s="4"/>
      <c r="AB110" s="4"/>
      <c r="AC110" s="4"/>
      <c r="AD110" s="3" t="s">
        <v>66</v>
      </c>
      <c r="AE110" s="4"/>
      <c r="AF110" s="4"/>
      <c r="AG110" s="3" t="s">
        <v>639</v>
      </c>
      <c r="AH110" s="4"/>
      <c r="AI110" s="3" t="s">
        <v>639</v>
      </c>
      <c r="AJ110" s="3">
        <v>8.0</v>
      </c>
      <c r="AK110" s="3" t="s">
        <v>640</v>
      </c>
      <c r="AL110" s="3" t="s">
        <v>57</v>
      </c>
      <c r="AM110" s="4"/>
      <c r="AN110" s="3">
        <v>8.0</v>
      </c>
      <c r="AO110" s="3" t="s">
        <v>641</v>
      </c>
      <c r="AP110" s="3" t="s">
        <v>642</v>
      </c>
      <c r="AQ110" s="3" t="s">
        <v>643</v>
      </c>
      <c r="AR110" s="4"/>
      <c r="AS110" s="4"/>
      <c r="AT110" s="4"/>
    </row>
    <row r="111">
      <c r="A111" s="3">
        <v>109.0</v>
      </c>
      <c r="B111" s="4" t="s">
        <v>204</v>
      </c>
      <c r="C111" s="5">
        <v>30747.0</v>
      </c>
      <c r="D111" s="6">
        <v>34.608219178082194</v>
      </c>
      <c r="E111" s="7">
        <v>6.0</v>
      </c>
      <c r="F111" s="7">
        <v>20.0</v>
      </c>
      <c r="G111" s="7">
        <v>16.0</v>
      </c>
      <c r="H111" s="3">
        <v>30.0</v>
      </c>
      <c r="I111" s="3" t="s">
        <v>187</v>
      </c>
      <c r="J111" s="3">
        <v>0.0</v>
      </c>
      <c r="K111" s="3" t="s">
        <v>61</v>
      </c>
      <c r="L111" s="3" t="s">
        <v>99</v>
      </c>
      <c r="M111" s="3">
        <v>1.0</v>
      </c>
      <c r="N111" s="5" t="s">
        <v>138</v>
      </c>
      <c r="O111" s="5" t="s">
        <v>106</v>
      </c>
      <c r="P111" s="5" t="s">
        <v>471</v>
      </c>
      <c r="Q111" s="3">
        <v>4.0</v>
      </c>
      <c r="R111" s="3" t="s">
        <v>644</v>
      </c>
      <c r="S111" s="3" t="s">
        <v>65</v>
      </c>
      <c r="T111" s="4"/>
      <c r="U111" s="4"/>
      <c r="V111" s="4"/>
      <c r="W111" s="4"/>
      <c r="X111" s="4"/>
      <c r="Y111" s="4"/>
      <c r="Z111" s="4"/>
      <c r="AA111" s="4"/>
      <c r="AB111" s="3" t="s">
        <v>27</v>
      </c>
      <c r="AC111" s="4"/>
      <c r="AD111" s="4"/>
      <c r="AE111" s="4"/>
      <c r="AF111" s="4"/>
      <c r="AG111" s="4"/>
      <c r="AH111" s="4"/>
      <c r="AI111" s="4"/>
      <c r="AJ111" s="4"/>
      <c r="AK111" s="4"/>
      <c r="AL111" s="3" t="s">
        <v>68</v>
      </c>
      <c r="AM111" s="4"/>
      <c r="AN111" s="3">
        <v>8.0</v>
      </c>
      <c r="AO111" s="3" t="s">
        <v>645</v>
      </c>
      <c r="AP111" s="3" t="s">
        <v>646</v>
      </c>
      <c r="AQ111" s="3" t="s">
        <v>647</v>
      </c>
      <c r="AR111" s="4"/>
      <c r="AS111" s="4"/>
      <c r="AT111" s="4"/>
    </row>
    <row r="112">
      <c r="A112" s="3">
        <v>110.0</v>
      </c>
      <c r="B112" s="4" t="s">
        <v>83</v>
      </c>
      <c r="C112" s="5">
        <v>35313.0</v>
      </c>
      <c r="D112" s="6">
        <v>22.0986301369863</v>
      </c>
      <c r="E112" s="7">
        <v>8.0</v>
      </c>
      <c r="F112" s="7">
        <v>60.0</v>
      </c>
      <c r="G112" s="7">
        <v>10.0</v>
      </c>
      <c r="H112" s="3">
        <v>6.0</v>
      </c>
      <c r="I112" s="3" t="s">
        <v>45</v>
      </c>
      <c r="J112" s="3">
        <v>1.0</v>
      </c>
      <c r="K112" s="3" t="s">
        <v>61</v>
      </c>
      <c r="L112" s="3" t="s">
        <v>94</v>
      </c>
      <c r="M112" s="3">
        <v>1.0</v>
      </c>
      <c r="N112" s="5" t="s">
        <v>22</v>
      </c>
      <c r="O112" s="5" t="s">
        <v>75</v>
      </c>
      <c r="P112" s="5" t="s">
        <v>120</v>
      </c>
      <c r="Q112" s="3">
        <v>0.0</v>
      </c>
      <c r="R112" s="3" t="s">
        <v>648</v>
      </c>
      <c r="S112" s="3" t="s">
        <v>370</v>
      </c>
      <c r="T112" s="4"/>
      <c r="U112" s="4"/>
      <c r="V112" s="4"/>
      <c r="W112" s="3" t="s">
        <v>22</v>
      </c>
      <c r="X112" s="4"/>
      <c r="Y112" s="4"/>
      <c r="Z112" s="4"/>
      <c r="AA112" s="4"/>
      <c r="AB112" s="4"/>
      <c r="AC112" s="4"/>
      <c r="AD112" s="3" t="s">
        <v>79</v>
      </c>
      <c r="AE112" s="4"/>
      <c r="AF112" s="3">
        <v>6.0</v>
      </c>
      <c r="AG112" s="4"/>
      <c r="AH112" s="3">
        <v>3.0</v>
      </c>
      <c r="AI112" s="4"/>
      <c r="AJ112" s="3">
        <v>5.0</v>
      </c>
      <c r="AK112" s="3" t="s">
        <v>649</v>
      </c>
      <c r="AL112" s="3" t="s">
        <v>68</v>
      </c>
      <c r="AM112" s="4"/>
      <c r="AN112" s="3">
        <v>10.0</v>
      </c>
      <c r="AO112" s="3" t="s">
        <v>650</v>
      </c>
      <c r="AP112" s="3" t="s">
        <v>651</v>
      </c>
      <c r="AQ112" s="4"/>
      <c r="AR112" s="4"/>
      <c r="AS112" s="4"/>
      <c r="AT112" s="4"/>
    </row>
    <row r="113">
      <c r="A113" s="3">
        <v>111.0</v>
      </c>
      <c r="B113" s="4" t="s">
        <v>71</v>
      </c>
      <c r="C113" s="5">
        <v>30983.0</v>
      </c>
      <c r="D113" s="6">
        <v>33.961643835616435</v>
      </c>
      <c r="E113" s="7">
        <v>7.0</v>
      </c>
      <c r="F113" s="7">
        <v>20.0</v>
      </c>
      <c r="G113" s="7">
        <v>9.0</v>
      </c>
      <c r="H113" s="3">
        <v>2.0</v>
      </c>
      <c r="I113" s="3" t="s">
        <v>224</v>
      </c>
      <c r="J113" s="3">
        <v>1.0</v>
      </c>
      <c r="K113" s="3" t="s">
        <v>397</v>
      </c>
      <c r="L113" s="3" t="s">
        <v>99</v>
      </c>
      <c r="M113" s="3">
        <v>1.0</v>
      </c>
      <c r="N113" s="5" t="s">
        <v>256</v>
      </c>
      <c r="O113" s="5" t="s">
        <v>75</v>
      </c>
      <c r="P113" s="5" t="s">
        <v>76</v>
      </c>
      <c r="Q113" s="3">
        <v>3.0</v>
      </c>
      <c r="R113" s="3" t="s">
        <v>652</v>
      </c>
      <c r="S113" s="3" t="s">
        <v>78</v>
      </c>
      <c r="T113" s="4"/>
      <c r="U113" s="4"/>
      <c r="V113" s="4"/>
      <c r="W113" s="3" t="s">
        <v>22</v>
      </c>
      <c r="X113" s="4"/>
      <c r="Y113" s="4"/>
      <c r="Z113" s="4"/>
      <c r="AA113" s="4"/>
      <c r="AB113" s="4"/>
      <c r="AC113" s="4"/>
      <c r="AD113" s="3" t="s">
        <v>79</v>
      </c>
      <c r="AE113" s="4"/>
      <c r="AF113" s="4"/>
      <c r="AG113" s="3">
        <v>10.0</v>
      </c>
      <c r="AH113" s="3">
        <v>6.0</v>
      </c>
      <c r="AI113" s="4"/>
      <c r="AJ113" s="3">
        <v>15.0</v>
      </c>
      <c r="AK113" s="3" t="s">
        <v>653</v>
      </c>
      <c r="AL113" s="3" t="s">
        <v>68</v>
      </c>
      <c r="AM113" s="4"/>
      <c r="AN113" s="3">
        <v>7.0</v>
      </c>
      <c r="AO113" s="3" t="s">
        <v>654</v>
      </c>
      <c r="AP113" s="3" t="s">
        <v>655</v>
      </c>
      <c r="AQ113" s="3" t="s">
        <v>656</v>
      </c>
      <c r="AR113" s="4"/>
      <c r="AS113" s="4"/>
      <c r="AT113" s="4"/>
    </row>
    <row r="114">
      <c r="A114" s="3">
        <v>112.0</v>
      </c>
      <c r="B114" s="4" t="s">
        <v>461</v>
      </c>
      <c r="C114" s="5">
        <v>42797.0</v>
      </c>
      <c r="D114" s="6">
        <v>1.5945205479452054</v>
      </c>
      <c r="E114" s="7">
        <v>7.0</v>
      </c>
      <c r="F114" s="7">
        <v>1.0</v>
      </c>
      <c r="G114" s="7">
        <v>10.0</v>
      </c>
      <c r="H114" s="3">
        <v>5.0</v>
      </c>
      <c r="I114" s="3" t="s">
        <v>340</v>
      </c>
      <c r="J114" s="3">
        <v>1.0</v>
      </c>
      <c r="K114" s="3" t="s">
        <v>93</v>
      </c>
      <c r="L114" s="3" t="s">
        <v>62</v>
      </c>
      <c r="M114" s="3">
        <v>0.0</v>
      </c>
      <c r="N114" s="5" t="s">
        <v>44</v>
      </c>
      <c r="O114" s="5" t="s">
        <v>44</v>
      </c>
      <c r="P114" s="5" t="s">
        <v>44</v>
      </c>
      <c r="Q114" s="4"/>
      <c r="R114" s="4"/>
      <c r="S114" s="3" t="s">
        <v>78</v>
      </c>
      <c r="T114" s="4"/>
      <c r="U114" s="3" t="s">
        <v>20</v>
      </c>
      <c r="V114" s="4"/>
      <c r="W114" s="4"/>
      <c r="X114" s="4"/>
      <c r="Y114" s="4"/>
      <c r="Z114" s="4"/>
      <c r="AA114" s="4"/>
      <c r="AB114" s="4"/>
      <c r="AC114" s="4"/>
      <c r="AD114" s="3" t="s">
        <v>79</v>
      </c>
      <c r="AE114" s="4"/>
      <c r="AF114" s="4"/>
      <c r="AG114" s="3">
        <v>15.0</v>
      </c>
      <c r="AH114" s="4"/>
      <c r="AI114" s="3">
        <v>15.0</v>
      </c>
      <c r="AJ114" s="3">
        <v>8.0</v>
      </c>
      <c r="AK114" s="3" t="s">
        <v>657</v>
      </c>
      <c r="AL114" s="3" t="s">
        <v>57</v>
      </c>
      <c r="AM114" s="4"/>
      <c r="AN114" s="3">
        <v>10.0</v>
      </c>
      <c r="AO114" s="3" t="s">
        <v>658</v>
      </c>
      <c r="AP114" s="3" t="s">
        <v>659</v>
      </c>
      <c r="AQ114" s="3" t="s">
        <v>660</v>
      </c>
      <c r="AR114" s="4"/>
      <c r="AS114" s="4"/>
      <c r="AT114" s="4"/>
    </row>
    <row r="115">
      <c r="A115" s="3">
        <v>113.0</v>
      </c>
      <c r="B115" s="4" t="s">
        <v>124</v>
      </c>
      <c r="C115" s="5">
        <v>33577.0</v>
      </c>
      <c r="D115" s="6">
        <v>26.854794520547944</v>
      </c>
      <c r="E115" s="7">
        <v>7.0</v>
      </c>
      <c r="F115" s="7">
        <v>150.0</v>
      </c>
      <c r="G115" s="7">
        <v>7.0</v>
      </c>
      <c r="H115" s="3">
        <v>8.0</v>
      </c>
      <c r="I115" s="3" t="s">
        <v>72</v>
      </c>
      <c r="J115" s="3">
        <v>1.0</v>
      </c>
      <c r="K115" s="3" t="s">
        <v>73</v>
      </c>
      <c r="L115" s="3" t="s">
        <v>47</v>
      </c>
      <c r="M115" s="3">
        <v>1.0</v>
      </c>
      <c r="N115" s="5" t="s">
        <v>22</v>
      </c>
      <c r="O115" s="5" t="s">
        <v>476</v>
      </c>
      <c r="P115" s="5" t="s">
        <v>231</v>
      </c>
      <c r="Q115" s="3">
        <v>3.0</v>
      </c>
      <c r="R115" s="3" t="s">
        <v>661</v>
      </c>
      <c r="S115" s="3" t="s">
        <v>78</v>
      </c>
      <c r="T115" s="4"/>
      <c r="U115" s="4"/>
      <c r="V115" s="4"/>
      <c r="W115" s="4"/>
      <c r="X115" s="4"/>
      <c r="Y115" s="3" t="s">
        <v>24</v>
      </c>
      <c r="Z115" s="4"/>
      <c r="AA115" s="4"/>
      <c r="AB115" s="4"/>
      <c r="AC115" s="4"/>
      <c r="AD115" s="3" t="s">
        <v>53</v>
      </c>
      <c r="AE115" s="4"/>
      <c r="AF115" s="3">
        <v>4.0</v>
      </c>
      <c r="AG115" s="4"/>
      <c r="AH115" s="3">
        <v>3.0</v>
      </c>
      <c r="AI115" s="4"/>
      <c r="AJ115" s="3">
        <v>30.0</v>
      </c>
      <c r="AK115" s="3" t="s">
        <v>662</v>
      </c>
      <c r="AL115" s="3" t="s">
        <v>68</v>
      </c>
      <c r="AM115" s="4"/>
      <c r="AN115" s="3">
        <v>8.0</v>
      </c>
      <c r="AO115" s="3" t="s">
        <v>663</v>
      </c>
      <c r="AP115" s="3" t="s">
        <v>664</v>
      </c>
      <c r="AQ115" s="3" t="s">
        <v>665</v>
      </c>
      <c r="AR115" s="4"/>
      <c r="AS115" s="4"/>
      <c r="AT115" s="4"/>
    </row>
    <row r="116">
      <c r="A116" s="3">
        <v>114.0</v>
      </c>
      <c r="B116" s="4" t="s">
        <v>71</v>
      </c>
      <c r="C116" s="5">
        <v>34088.0</v>
      </c>
      <c r="D116" s="6">
        <v>25.454794520547946</v>
      </c>
      <c r="E116" s="7">
        <v>6.0</v>
      </c>
      <c r="F116" s="7">
        <v>50.0</v>
      </c>
      <c r="G116" s="7">
        <v>10.0</v>
      </c>
      <c r="H116" s="3">
        <v>20.0</v>
      </c>
      <c r="I116" s="3" t="s">
        <v>98</v>
      </c>
      <c r="J116" s="3">
        <v>1.0</v>
      </c>
      <c r="K116" s="9" t="s">
        <v>397</v>
      </c>
      <c r="L116" s="3" t="s">
        <v>477</v>
      </c>
      <c r="M116" s="3">
        <v>1.0</v>
      </c>
      <c r="N116" s="5" t="s">
        <v>22</v>
      </c>
      <c r="O116" s="5" t="s">
        <v>75</v>
      </c>
      <c r="P116" s="5" t="s">
        <v>275</v>
      </c>
      <c r="Q116" s="3">
        <v>2.0</v>
      </c>
      <c r="R116" s="3" t="s">
        <v>666</v>
      </c>
      <c r="S116" s="3" t="s">
        <v>78</v>
      </c>
      <c r="T116" s="4"/>
      <c r="U116" s="4"/>
      <c r="V116" s="4"/>
      <c r="W116" s="3" t="s">
        <v>22</v>
      </c>
      <c r="X116" s="4"/>
      <c r="Y116" s="4"/>
      <c r="Z116" s="4"/>
      <c r="AA116" s="4"/>
      <c r="AB116" s="4"/>
      <c r="AC116" s="4"/>
      <c r="AD116" s="3" t="s">
        <v>66</v>
      </c>
      <c r="AE116" s="4"/>
      <c r="AF116" s="3">
        <v>3.0</v>
      </c>
      <c r="AG116" s="4"/>
      <c r="AH116" s="3">
        <v>3.0</v>
      </c>
      <c r="AI116" s="4"/>
      <c r="AJ116" s="3">
        <v>45.0</v>
      </c>
      <c r="AK116" s="3" t="s">
        <v>667</v>
      </c>
      <c r="AL116" s="3" t="s">
        <v>68</v>
      </c>
      <c r="AM116" s="4"/>
      <c r="AN116" s="3">
        <v>9.0</v>
      </c>
      <c r="AO116" s="3" t="s">
        <v>668</v>
      </c>
      <c r="AP116" s="4"/>
      <c r="AQ116" s="4"/>
      <c r="AR116" s="4"/>
      <c r="AS116" s="4"/>
      <c r="AT116" s="4"/>
    </row>
    <row r="117">
      <c r="A117" s="3">
        <v>115.0</v>
      </c>
      <c r="B117" s="4" t="s">
        <v>161</v>
      </c>
      <c r="C117" s="5">
        <v>30028.0</v>
      </c>
      <c r="D117" s="6">
        <v>36.57808219178082</v>
      </c>
      <c r="E117" s="7">
        <v>6.0</v>
      </c>
      <c r="F117" s="7">
        <v>120.0</v>
      </c>
      <c r="G117" s="7">
        <v>10.0</v>
      </c>
      <c r="H117" s="3">
        <v>0.0</v>
      </c>
      <c r="I117" s="3" t="s">
        <v>72</v>
      </c>
      <c r="J117" s="3">
        <v>0.0</v>
      </c>
      <c r="K117" s="3" t="s">
        <v>93</v>
      </c>
      <c r="L117" s="3" t="s">
        <v>99</v>
      </c>
      <c r="M117" s="3">
        <v>1.0</v>
      </c>
      <c r="N117" s="5" t="s">
        <v>48</v>
      </c>
      <c r="O117" s="5" t="s">
        <v>49</v>
      </c>
      <c r="P117" s="5" t="s">
        <v>478</v>
      </c>
      <c r="Q117" s="3">
        <v>14.0</v>
      </c>
      <c r="R117" s="3" t="s">
        <v>669</v>
      </c>
      <c r="S117" s="3" t="s">
        <v>78</v>
      </c>
      <c r="T117" s="4"/>
      <c r="U117" s="4"/>
      <c r="V117" s="4"/>
      <c r="W117" s="4"/>
      <c r="X117" s="4"/>
      <c r="Y117" s="3" t="s">
        <v>24</v>
      </c>
      <c r="Z117" s="3" t="s">
        <v>25</v>
      </c>
      <c r="AA117" s="4"/>
      <c r="AB117" s="4"/>
      <c r="AC117" s="4"/>
      <c r="AD117" s="3" t="s">
        <v>79</v>
      </c>
      <c r="AE117" s="4"/>
      <c r="AF117" s="3">
        <v>6.0</v>
      </c>
      <c r="AG117" s="4"/>
      <c r="AH117" s="3">
        <v>6.0</v>
      </c>
      <c r="AI117" s="4"/>
      <c r="AJ117" s="3">
        <v>15.0</v>
      </c>
      <c r="AK117" s="3" t="s">
        <v>670</v>
      </c>
      <c r="AL117" s="3" t="s">
        <v>190</v>
      </c>
      <c r="AM117" s="4"/>
      <c r="AN117" s="3">
        <v>8.0</v>
      </c>
      <c r="AO117" s="3" t="s">
        <v>671</v>
      </c>
      <c r="AP117" s="3" t="s">
        <v>672</v>
      </c>
      <c r="AQ117" s="3" t="s">
        <v>673</v>
      </c>
      <c r="AR117" s="4"/>
      <c r="AS117" s="4"/>
      <c r="AT117" s="4"/>
    </row>
    <row r="118">
      <c r="A118" s="3">
        <v>116.0</v>
      </c>
      <c r="B118" s="4" t="s">
        <v>83</v>
      </c>
      <c r="C118" s="5">
        <v>42929.0</v>
      </c>
      <c r="D118" s="6">
        <v>1.2328767123287672</v>
      </c>
      <c r="E118" s="7">
        <v>7.0</v>
      </c>
      <c r="F118" s="7">
        <v>20.0</v>
      </c>
      <c r="G118" s="7">
        <v>3.0</v>
      </c>
      <c r="H118" s="3">
        <v>12.0</v>
      </c>
      <c r="I118" s="3" t="s">
        <v>224</v>
      </c>
      <c r="J118" s="3">
        <v>0.0</v>
      </c>
      <c r="K118" s="3" t="s">
        <v>93</v>
      </c>
      <c r="L118" s="3" t="s">
        <v>47</v>
      </c>
      <c r="M118" s="3">
        <v>1.0</v>
      </c>
      <c r="N118" s="5" t="s">
        <v>196</v>
      </c>
      <c r="O118" s="5" t="s">
        <v>75</v>
      </c>
      <c r="P118" s="5" t="s">
        <v>315</v>
      </c>
      <c r="Q118" s="3">
        <v>5.0</v>
      </c>
      <c r="R118" s="3" t="s">
        <v>674</v>
      </c>
      <c r="S118" s="3" t="s">
        <v>78</v>
      </c>
      <c r="T118" s="3" t="s">
        <v>19</v>
      </c>
      <c r="U118" s="4"/>
      <c r="V118" s="4"/>
      <c r="W118" s="4"/>
      <c r="X118" s="4"/>
      <c r="Y118" s="3" t="s">
        <v>24</v>
      </c>
      <c r="Z118" s="4"/>
      <c r="AA118" s="4"/>
      <c r="AB118" s="4"/>
      <c r="AC118" s="4"/>
      <c r="AD118" s="3" t="s">
        <v>158</v>
      </c>
      <c r="AE118" s="4"/>
      <c r="AF118" s="4"/>
      <c r="AG118" s="3">
        <v>12.0</v>
      </c>
      <c r="AH118" s="3">
        <v>2.0</v>
      </c>
      <c r="AI118" s="4"/>
      <c r="AJ118" s="3">
        <v>10.0</v>
      </c>
      <c r="AK118" s="3" t="s">
        <v>675</v>
      </c>
      <c r="AL118" s="3" t="s">
        <v>68</v>
      </c>
      <c r="AM118" s="4"/>
      <c r="AN118" s="3">
        <v>6.0</v>
      </c>
      <c r="AO118" s="3" t="s">
        <v>676</v>
      </c>
      <c r="AP118" s="3" t="s">
        <v>27</v>
      </c>
      <c r="AQ118" s="3" t="s">
        <v>27</v>
      </c>
      <c r="AR118" s="4"/>
      <c r="AS118" s="4"/>
      <c r="AT118" s="4"/>
    </row>
    <row r="119">
      <c r="A119" s="3">
        <v>117.0</v>
      </c>
      <c r="B119" s="4" t="s">
        <v>161</v>
      </c>
      <c r="C119" s="5">
        <v>35668.0</v>
      </c>
      <c r="D119" s="6">
        <v>21.126027397260273</v>
      </c>
      <c r="E119" s="7">
        <v>6.0</v>
      </c>
      <c r="F119" s="7">
        <v>0.0</v>
      </c>
      <c r="G119" s="7">
        <v>8.0</v>
      </c>
      <c r="H119" s="3">
        <v>60.0</v>
      </c>
      <c r="I119" s="3" t="s">
        <v>98</v>
      </c>
      <c r="J119" s="3">
        <v>0.0</v>
      </c>
      <c r="K119" s="9" t="s">
        <v>46</v>
      </c>
      <c r="L119" s="3" t="s">
        <v>479</v>
      </c>
      <c r="M119" s="3">
        <v>1.0</v>
      </c>
      <c r="N119" s="5" t="s">
        <v>212</v>
      </c>
      <c r="O119" s="5" t="s">
        <v>86</v>
      </c>
      <c r="P119" s="5" t="s">
        <v>219</v>
      </c>
      <c r="Q119" s="3">
        <v>1.0</v>
      </c>
      <c r="R119" s="3" t="s">
        <v>677</v>
      </c>
      <c r="S119" s="3" t="s">
        <v>157</v>
      </c>
      <c r="T119" s="4"/>
      <c r="U119" s="4"/>
      <c r="V119" s="4"/>
      <c r="W119" s="4"/>
      <c r="X119" s="4"/>
      <c r="Y119" s="4"/>
      <c r="Z119" s="4"/>
      <c r="AA119" s="4"/>
      <c r="AB119" s="3" t="s">
        <v>27</v>
      </c>
      <c r="AC119" s="4"/>
      <c r="AD119" s="4"/>
      <c r="AE119" s="4"/>
      <c r="AF119" s="4"/>
      <c r="AG119" s="4"/>
      <c r="AH119" s="4"/>
      <c r="AI119" s="4"/>
      <c r="AJ119" s="4"/>
      <c r="AK119" s="4"/>
      <c r="AL119" s="3" t="s">
        <v>68</v>
      </c>
      <c r="AM119" s="4"/>
      <c r="AN119" s="3">
        <v>10.0</v>
      </c>
      <c r="AO119" s="3" t="s">
        <v>678</v>
      </c>
      <c r="AP119" s="3" t="s">
        <v>679</v>
      </c>
      <c r="AQ119" s="3" t="s">
        <v>680</v>
      </c>
      <c r="AR119" s="4"/>
      <c r="AS119" s="4"/>
      <c r="AT119" s="4"/>
    </row>
    <row r="120">
      <c r="A120" s="3">
        <v>118.0</v>
      </c>
      <c r="B120" s="4" t="s">
        <v>167</v>
      </c>
      <c r="C120" s="5">
        <v>33156.0</v>
      </c>
      <c r="D120" s="6">
        <v>28.008219178082193</v>
      </c>
      <c r="E120" s="7">
        <v>7.0</v>
      </c>
      <c r="F120" s="7">
        <v>80.0</v>
      </c>
      <c r="G120" s="7">
        <v>12.0</v>
      </c>
      <c r="H120" s="3">
        <v>12.0</v>
      </c>
      <c r="I120" s="3" t="s">
        <v>340</v>
      </c>
      <c r="J120" s="3">
        <v>1.0</v>
      </c>
      <c r="K120" s="3" t="s">
        <v>397</v>
      </c>
      <c r="L120" s="3" t="s">
        <v>62</v>
      </c>
      <c r="M120" s="3">
        <v>1.0</v>
      </c>
      <c r="N120" s="5" t="s">
        <v>212</v>
      </c>
      <c r="O120" s="5" t="s">
        <v>49</v>
      </c>
      <c r="P120" s="5" t="s">
        <v>471</v>
      </c>
      <c r="Q120" s="3">
        <v>3.0</v>
      </c>
      <c r="R120" s="3" t="s">
        <v>681</v>
      </c>
      <c r="S120" s="3" t="s">
        <v>52</v>
      </c>
      <c r="T120" s="4"/>
      <c r="U120" s="4"/>
      <c r="V120" s="4"/>
      <c r="W120" s="3" t="s">
        <v>22</v>
      </c>
      <c r="X120" s="4"/>
      <c r="Y120" s="4"/>
      <c r="Z120" s="4"/>
      <c r="AA120" s="4"/>
      <c r="AB120" s="4"/>
      <c r="AC120" s="4"/>
      <c r="AD120" s="3" t="s">
        <v>79</v>
      </c>
      <c r="AE120" s="4"/>
      <c r="AF120" s="3">
        <v>6.0</v>
      </c>
      <c r="AG120" s="4"/>
      <c r="AH120" s="3">
        <v>2.0</v>
      </c>
      <c r="AI120" s="4"/>
      <c r="AJ120" s="3">
        <v>12.0</v>
      </c>
      <c r="AK120" s="3" t="s">
        <v>682</v>
      </c>
      <c r="AL120" s="3" t="s">
        <v>68</v>
      </c>
      <c r="AM120" s="4"/>
      <c r="AN120" s="3">
        <v>10.0</v>
      </c>
      <c r="AO120" s="3" t="s">
        <v>683</v>
      </c>
      <c r="AP120" s="3" t="s">
        <v>684</v>
      </c>
      <c r="AQ120" s="3" t="s">
        <v>685</v>
      </c>
      <c r="AR120" s="4"/>
      <c r="AS120" s="4"/>
      <c r="AT120" s="4"/>
    </row>
    <row r="121">
      <c r="A121" s="3">
        <v>119.0</v>
      </c>
      <c r="B121" s="4" t="s">
        <v>230</v>
      </c>
      <c r="C121" s="5">
        <v>33117.0</v>
      </c>
      <c r="D121" s="6">
        <v>28.115068493150684</v>
      </c>
      <c r="E121" s="7">
        <v>7.0</v>
      </c>
      <c r="F121" s="7">
        <v>30.0</v>
      </c>
      <c r="G121" s="7">
        <v>1.0</v>
      </c>
      <c r="H121" s="3">
        <v>5.0</v>
      </c>
      <c r="I121" s="3" t="s">
        <v>45</v>
      </c>
      <c r="J121" s="3">
        <v>0.0</v>
      </c>
      <c r="K121" s="3" t="s">
        <v>46</v>
      </c>
      <c r="L121" s="3" t="s">
        <v>47</v>
      </c>
      <c r="M121" s="3">
        <v>1.0</v>
      </c>
      <c r="N121" s="5" t="s">
        <v>256</v>
      </c>
      <c r="O121" s="5" t="s">
        <v>49</v>
      </c>
      <c r="P121" s="5" t="s">
        <v>428</v>
      </c>
      <c r="Q121" s="3">
        <v>4.0</v>
      </c>
      <c r="R121" s="3" t="s">
        <v>686</v>
      </c>
      <c r="S121" s="3" t="s">
        <v>78</v>
      </c>
      <c r="T121" s="4"/>
      <c r="U121" s="4"/>
      <c r="V121" s="4"/>
      <c r="W121" s="4"/>
      <c r="X121" s="4"/>
      <c r="Y121" s="3" t="s">
        <v>24</v>
      </c>
      <c r="Z121" s="4"/>
      <c r="AA121" s="4"/>
      <c r="AB121" s="4"/>
      <c r="AC121" s="4"/>
      <c r="AD121" s="3" t="s">
        <v>66</v>
      </c>
      <c r="AE121" s="4"/>
      <c r="AF121" s="3">
        <v>6.0</v>
      </c>
      <c r="AG121" s="4"/>
      <c r="AH121" s="4"/>
      <c r="AI121" s="3">
        <v>10.0</v>
      </c>
      <c r="AJ121" s="3">
        <v>20.0</v>
      </c>
      <c r="AK121" s="3" t="s">
        <v>687</v>
      </c>
      <c r="AL121" s="3" t="s">
        <v>68</v>
      </c>
      <c r="AM121" s="4"/>
      <c r="AN121" s="3">
        <v>8.0</v>
      </c>
      <c r="AO121" s="3" t="s">
        <v>688</v>
      </c>
      <c r="AP121" s="3" t="s">
        <v>689</v>
      </c>
      <c r="AQ121" s="3" t="s">
        <v>690</v>
      </c>
      <c r="AR121" s="4"/>
      <c r="AS121" s="4"/>
      <c r="AT121" s="4"/>
    </row>
    <row r="122">
      <c r="A122" s="3">
        <v>120.0</v>
      </c>
      <c r="B122" s="4" t="s">
        <v>204</v>
      </c>
      <c r="C122" s="5">
        <v>27127.0</v>
      </c>
      <c r="D122" s="6">
        <v>44.52602739726027</v>
      </c>
      <c r="E122" s="7">
        <v>7.0</v>
      </c>
      <c r="F122" s="7">
        <v>50.0</v>
      </c>
      <c r="G122" s="7">
        <v>3.0</v>
      </c>
      <c r="H122" s="3">
        <v>20.0</v>
      </c>
      <c r="I122" s="3" t="s">
        <v>72</v>
      </c>
      <c r="J122" s="3">
        <v>1.0</v>
      </c>
      <c r="K122" s="3" t="s">
        <v>46</v>
      </c>
      <c r="L122" s="3" t="s">
        <v>62</v>
      </c>
      <c r="M122" s="3">
        <v>1.0</v>
      </c>
      <c r="N122" s="5" t="s">
        <v>212</v>
      </c>
      <c r="O122" s="5" t="s">
        <v>49</v>
      </c>
      <c r="P122" s="5" t="s">
        <v>428</v>
      </c>
      <c r="Q122" s="3">
        <v>22.0</v>
      </c>
      <c r="R122" s="3" t="s">
        <v>691</v>
      </c>
      <c r="S122" s="3" t="s">
        <v>78</v>
      </c>
      <c r="T122" s="4"/>
      <c r="U122" s="4"/>
      <c r="V122" s="3" t="s">
        <v>21</v>
      </c>
      <c r="W122" s="4"/>
      <c r="X122" s="4"/>
      <c r="Y122" s="4"/>
      <c r="Z122" s="4"/>
      <c r="AA122" s="4"/>
      <c r="AB122" s="4"/>
      <c r="AC122" s="4"/>
      <c r="AD122" s="3" t="s">
        <v>66</v>
      </c>
      <c r="AE122" s="4"/>
      <c r="AF122" s="4"/>
      <c r="AG122" s="3">
        <v>15.0</v>
      </c>
      <c r="AH122" s="4"/>
      <c r="AI122" s="3">
        <v>20.0</v>
      </c>
      <c r="AJ122" s="3">
        <v>35.0</v>
      </c>
      <c r="AK122" s="3" t="s">
        <v>692</v>
      </c>
      <c r="AL122" s="3" t="s">
        <v>68</v>
      </c>
      <c r="AM122" s="4"/>
      <c r="AN122" s="3">
        <v>9.0</v>
      </c>
      <c r="AO122" s="3" t="s">
        <v>693</v>
      </c>
      <c r="AP122" s="3" t="s">
        <v>694</v>
      </c>
      <c r="AQ122" s="4"/>
      <c r="AR122" s="4"/>
      <c r="AS122" s="4"/>
      <c r="AT122" s="4"/>
    </row>
    <row r="123">
      <c r="A123" s="3">
        <v>121.0</v>
      </c>
      <c r="B123" s="4" t="s">
        <v>204</v>
      </c>
      <c r="C123" s="5">
        <v>34237.0</v>
      </c>
      <c r="D123" s="6">
        <v>25.046575342465754</v>
      </c>
      <c r="E123" s="7">
        <v>7.0</v>
      </c>
      <c r="F123" s="7">
        <v>0.0</v>
      </c>
      <c r="G123" s="7">
        <v>12.0</v>
      </c>
      <c r="H123" s="3">
        <v>20.0</v>
      </c>
      <c r="I123" s="3" t="s">
        <v>187</v>
      </c>
      <c r="J123" s="3">
        <v>1.0</v>
      </c>
      <c r="K123" s="3" t="s">
        <v>46</v>
      </c>
      <c r="L123" s="3" t="s">
        <v>47</v>
      </c>
      <c r="M123" s="3">
        <v>1.0</v>
      </c>
      <c r="N123" s="5" t="s">
        <v>467</v>
      </c>
      <c r="O123" s="5" t="s">
        <v>139</v>
      </c>
      <c r="P123" s="5" t="s">
        <v>87</v>
      </c>
      <c r="Q123" s="3">
        <v>5.0</v>
      </c>
      <c r="R123" s="3" t="s">
        <v>695</v>
      </c>
      <c r="S123" s="3" t="s">
        <v>52</v>
      </c>
      <c r="T123" s="4"/>
      <c r="U123" s="4"/>
      <c r="V123" s="4"/>
      <c r="W123" s="3" t="s">
        <v>22</v>
      </c>
      <c r="X123" s="4"/>
      <c r="Y123" s="4"/>
      <c r="Z123" s="4"/>
      <c r="AA123" s="4"/>
      <c r="AB123" s="4"/>
      <c r="AC123" s="4"/>
      <c r="AD123" s="3" t="s">
        <v>79</v>
      </c>
      <c r="AE123" s="4"/>
      <c r="AF123" s="3">
        <v>5.0</v>
      </c>
      <c r="AG123" s="4"/>
      <c r="AH123" s="3">
        <v>5.0</v>
      </c>
      <c r="AI123" s="4"/>
      <c r="AJ123" s="3">
        <v>10.0</v>
      </c>
      <c r="AK123" s="3" t="s">
        <v>696</v>
      </c>
      <c r="AL123" s="3" t="s">
        <v>57</v>
      </c>
      <c r="AM123" s="4"/>
      <c r="AN123" s="3">
        <v>10.0</v>
      </c>
      <c r="AO123" s="3" t="s">
        <v>697</v>
      </c>
      <c r="AP123" s="3" t="s">
        <v>698</v>
      </c>
      <c r="AQ123" s="3" t="s">
        <v>699</v>
      </c>
      <c r="AR123" s="4"/>
      <c r="AS123" s="4"/>
      <c r="AT123" s="4"/>
    </row>
    <row r="124">
      <c r="A124" s="3">
        <v>122.0</v>
      </c>
      <c r="B124" s="4" t="s">
        <v>71</v>
      </c>
      <c r="C124" s="5">
        <v>34688.0</v>
      </c>
      <c r="D124" s="6">
        <v>23.81095890410959</v>
      </c>
      <c r="E124" s="7">
        <v>9.0</v>
      </c>
      <c r="F124" s="7">
        <v>10.0</v>
      </c>
      <c r="G124" s="7">
        <v>9.0</v>
      </c>
      <c r="H124" s="3">
        <v>20.0</v>
      </c>
      <c r="I124" s="3" t="s">
        <v>98</v>
      </c>
      <c r="J124" s="3">
        <v>0.0</v>
      </c>
      <c r="K124" s="9" t="s">
        <v>93</v>
      </c>
      <c r="L124" s="3" t="s">
        <v>480</v>
      </c>
      <c r="M124" s="3">
        <v>1.0</v>
      </c>
      <c r="N124" s="5" t="s">
        <v>138</v>
      </c>
      <c r="O124" s="5" t="s">
        <v>75</v>
      </c>
      <c r="P124" s="5" t="s">
        <v>50</v>
      </c>
      <c r="Q124" s="3">
        <v>0.0</v>
      </c>
      <c r="R124" s="3" t="s">
        <v>700</v>
      </c>
      <c r="S124" s="3" t="s">
        <v>52</v>
      </c>
      <c r="T124" s="4"/>
      <c r="U124" s="4"/>
      <c r="V124" s="4"/>
      <c r="W124" s="3" t="s">
        <v>22</v>
      </c>
      <c r="X124" s="4"/>
      <c r="Y124" s="4"/>
      <c r="Z124" s="4"/>
      <c r="AA124" s="4"/>
      <c r="AB124" s="4"/>
      <c r="AC124" s="4"/>
      <c r="AD124" s="3" t="s">
        <v>66</v>
      </c>
      <c r="AE124" s="4"/>
      <c r="AF124" s="4"/>
      <c r="AG124" s="3">
        <v>30.0</v>
      </c>
      <c r="AH124" s="3">
        <v>5.0</v>
      </c>
      <c r="AI124" s="4"/>
      <c r="AJ124" s="3">
        <v>200.0</v>
      </c>
      <c r="AK124" s="3" t="s">
        <v>701</v>
      </c>
      <c r="AL124" s="3" t="s">
        <v>68</v>
      </c>
      <c r="AM124" s="4"/>
      <c r="AN124" s="3">
        <v>9.0</v>
      </c>
      <c r="AO124" s="3" t="s">
        <v>702</v>
      </c>
      <c r="AP124" s="3" t="s">
        <v>703</v>
      </c>
      <c r="AQ124" s="3" t="s">
        <v>704</v>
      </c>
      <c r="AR124" s="4"/>
      <c r="AS124" s="4"/>
      <c r="AT124" s="4"/>
    </row>
    <row r="125">
      <c r="A125" s="3">
        <v>123.0</v>
      </c>
      <c r="B125" s="4" t="s">
        <v>230</v>
      </c>
      <c r="C125" s="5">
        <v>29094.0</v>
      </c>
      <c r="D125" s="6">
        <v>39.136986301369866</v>
      </c>
      <c r="E125" s="7">
        <v>8.0</v>
      </c>
      <c r="F125" s="7">
        <v>0.0</v>
      </c>
      <c r="G125" s="7">
        <v>8.0</v>
      </c>
      <c r="H125" s="3">
        <v>24.0</v>
      </c>
      <c r="I125" s="3" t="s">
        <v>92</v>
      </c>
      <c r="J125" s="3">
        <v>0.0</v>
      </c>
      <c r="K125" s="3" t="s">
        <v>137</v>
      </c>
      <c r="L125" s="3" t="s">
        <v>62</v>
      </c>
      <c r="M125" s="3">
        <v>1.0</v>
      </c>
      <c r="N125" s="5" t="s">
        <v>212</v>
      </c>
      <c r="O125" s="5" t="s">
        <v>75</v>
      </c>
      <c r="P125" s="5" t="s">
        <v>87</v>
      </c>
      <c r="Q125" s="3">
        <v>20.0</v>
      </c>
      <c r="R125" s="3" t="s">
        <v>590</v>
      </c>
      <c r="S125" s="3" t="s">
        <v>52</v>
      </c>
      <c r="T125" s="4"/>
      <c r="U125" s="4"/>
      <c r="V125" s="3" t="s">
        <v>21</v>
      </c>
      <c r="W125" s="4"/>
      <c r="X125" s="3" t="s">
        <v>23</v>
      </c>
      <c r="Y125" s="4"/>
      <c r="Z125" s="4"/>
      <c r="AA125" s="4"/>
      <c r="AB125" s="4"/>
      <c r="AC125" s="4"/>
      <c r="AD125" s="3" t="s">
        <v>581</v>
      </c>
      <c r="AE125" s="4"/>
      <c r="AF125" s="3">
        <v>6.0</v>
      </c>
      <c r="AG125" s="4"/>
      <c r="AH125" s="3">
        <v>6.0</v>
      </c>
      <c r="AI125" s="4"/>
      <c r="AJ125" s="3">
        <v>15.0</v>
      </c>
      <c r="AK125" s="3" t="s">
        <v>705</v>
      </c>
      <c r="AL125" s="3" t="s">
        <v>68</v>
      </c>
      <c r="AM125" s="4"/>
      <c r="AN125" s="3">
        <v>10.0</v>
      </c>
      <c r="AO125" s="3" t="s">
        <v>706</v>
      </c>
      <c r="AP125" s="3" t="s">
        <v>707</v>
      </c>
      <c r="AQ125" s="3" t="s">
        <v>708</v>
      </c>
      <c r="AR125" s="4"/>
      <c r="AS125" s="4"/>
      <c r="AT125" s="4"/>
    </row>
    <row r="126">
      <c r="A126" s="3">
        <v>124.0</v>
      </c>
      <c r="B126" s="4" t="s">
        <v>255</v>
      </c>
      <c r="C126" s="5">
        <v>29489.0</v>
      </c>
      <c r="D126" s="6">
        <v>38.054794520547944</v>
      </c>
      <c r="E126" s="7">
        <v>8.0</v>
      </c>
      <c r="F126" s="7">
        <v>30.0</v>
      </c>
      <c r="G126" s="7">
        <v>10.0</v>
      </c>
      <c r="H126" s="3">
        <v>3.0</v>
      </c>
      <c r="I126" s="3" t="s">
        <v>307</v>
      </c>
      <c r="J126" s="3">
        <v>0.0</v>
      </c>
      <c r="K126" s="3" t="s">
        <v>93</v>
      </c>
      <c r="L126" s="3" t="s">
        <v>99</v>
      </c>
      <c r="M126" s="3">
        <v>1.0</v>
      </c>
      <c r="N126" s="5" t="s">
        <v>481</v>
      </c>
      <c r="O126" s="5" t="s">
        <v>49</v>
      </c>
      <c r="P126" s="5" t="s">
        <v>363</v>
      </c>
      <c r="Q126" s="3">
        <v>10.0</v>
      </c>
      <c r="R126" s="3" t="s">
        <v>709</v>
      </c>
      <c r="S126" s="3" t="s">
        <v>78</v>
      </c>
      <c r="T126" s="4"/>
      <c r="U126" s="3" t="s">
        <v>20</v>
      </c>
      <c r="V126" s="4"/>
      <c r="W126" s="4"/>
      <c r="X126" s="4"/>
      <c r="Y126" s="4"/>
      <c r="Z126" s="4"/>
      <c r="AA126" s="4"/>
      <c r="AB126" s="4"/>
      <c r="AC126" s="4"/>
      <c r="AD126" s="3" t="s">
        <v>158</v>
      </c>
      <c r="AE126" s="4"/>
      <c r="AF126" s="3">
        <v>6.0</v>
      </c>
      <c r="AG126" s="4"/>
      <c r="AH126" s="3">
        <v>4.0</v>
      </c>
      <c r="AI126" s="4"/>
      <c r="AJ126" s="3">
        <v>150.0</v>
      </c>
      <c r="AK126" s="3" t="s">
        <v>710</v>
      </c>
      <c r="AL126" s="3" t="s">
        <v>57</v>
      </c>
      <c r="AM126" s="4"/>
      <c r="AN126" s="3">
        <v>10.0</v>
      </c>
      <c r="AO126" s="3" t="s">
        <v>711</v>
      </c>
      <c r="AP126" s="3" t="s">
        <v>437</v>
      </c>
      <c r="AQ126" s="3" t="s">
        <v>712</v>
      </c>
      <c r="AR126" s="4"/>
      <c r="AS126" s="4"/>
      <c r="AT126" s="4"/>
    </row>
    <row r="127">
      <c r="A127" s="3">
        <v>125.0</v>
      </c>
      <c r="B127" s="4" t="s">
        <v>314</v>
      </c>
      <c r="C127" s="5">
        <v>33476.0</v>
      </c>
      <c r="D127" s="6">
        <v>27.13150684931507</v>
      </c>
      <c r="E127" s="7">
        <v>8.0</v>
      </c>
      <c r="F127" s="7">
        <v>60.0</v>
      </c>
      <c r="G127" s="7">
        <v>10.0</v>
      </c>
      <c r="H127" s="3">
        <v>10.0</v>
      </c>
      <c r="I127" s="3" t="s">
        <v>45</v>
      </c>
      <c r="J127" s="3">
        <v>0.0</v>
      </c>
      <c r="K127" s="3" t="s">
        <v>131</v>
      </c>
      <c r="L127" s="3" t="s">
        <v>47</v>
      </c>
      <c r="M127" s="3">
        <v>1.0</v>
      </c>
      <c r="N127" s="5" t="s">
        <v>212</v>
      </c>
      <c r="O127" s="5" t="s">
        <v>49</v>
      </c>
      <c r="P127" s="5" t="s">
        <v>87</v>
      </c>
      <c r="Q127" s="3">
        <v>5.0</v>
      </c>
      <c r="R127" s="3" t="s">
        <v>68</v>
      </c>
      <c r="S127" s="3" t="s">
        <v>78</v>
      </c>
      <c r="T127" s="4"/>
      <c r="U127" s="4"/>
      <c r="V127" s="4"/>
      <c r="W127" s="4"/>
      <c r="X127" s="4"/>
      <c r="Y127" s="3" t="s">
        <v>24</v>
      </c>
      <c r="Z127" s="4"/>
      <c r="AA127" s="4"/>
      <c r="AB127" s="4"/>
      <c r="AC127" s="4"/>
      <c r="AD127" s="3" t="s">
        <v>53</v>
      </c>
      <c r="AE127" s="4"/>
      <c r="AF127" s="4"/>
      <c r="AG127" s="3">
        <v>10.0</v>
      </c>
      <c r="AH127" s="3">
        <v>6.0</v>
      </c>
      <c r="AI127" s="4"/>
      <c r="AJ127" s="3">
        <v>8.0</v>
      </c>
      <c r="AK127" s="3" t="s">
        <v>713</v>
      </c>
      <c r="AL127" s="3" t="s">
        <v>68</v>
      </c>
      <c r="AM127" s="4"/>
      <c r="AN127" s="3">
        <v>9.0</v>
      </c>
      <c r="AO127" s="3" t="s">
        <v>714</v>
      </c>
      <c r="AP127" s="4"/>
      <c r="AQ127" s="4"/>
      <c r="AR127" s="4"/>
      <c r="AS127" s="4"/>
      <c r="AT127" s="4"/>
    </row>
    <row r="128">
      <c r="A128" s="3">
        <v>126.0</v>
      </c>
      <c r="B128" s="4" t="s">
        <v>83</v>
      </c>
      <c r="C128" s="5">
        <v>32011.0</v>
      </c>
      <c r="D128" s="6">
        <v>31.145205479452056</v>
      </c>
      <c r="E128" s="7">
        <v>7.0</v>
      </c>
      <c r="F128" s="7">
        <v>0.0</v>
      </c>
      <c r="G128" s="7">
        <v>12.0</v>
      </c>
      <c r="H128" s="3">
        <v>0.0</v>
      </c>
      <c r="I128" s="3" t="s">
        <v>117</v>
      </c>
      <c r="J128" s="3">
        <v>1.0</v>
      </c>
      <c r="K128" s="3" t="s">
        <v>131</v>
      </c>
      <c r="L128" s="3" t="s">
        <v>94</v>
      </c>
      <c r="M128" s="3">
        <v>1.0</v>
      </c>
      <c r="N128" s="5" t="s">
        <v>212</v>
      </c>
      <c r="O128" s="5" t="s">
        <v>106</v>
      </c>
      <c r="P128" s="5" t="s">
        <v>87</v>
      </c>
      <c r="Q128" s="3">
        <v>7.0</v>
      </c>
      <c r="R128" s="3" t="s">
        <v>630</v>
      </c>
      <c r="S128" s="3" t="s">
        <v>78</v>
      </c>
      <c r="T128" s="4"/>
      <c r="U128" s="4"/>
      <c r="V128" s="4"/>
      <c r="W128" s="3" t="s">
        <v>22</v>
      </c>
      <c r="X128" s="4"/>
      <c r="Y128" s="4"/>
      <c r="Z128" s="4"/>
      <c r="AA128" s="4"/>
      <c r="AB128" s="4"/>
      <c r="AC128" s="4"/>
      <c r="AD128" s="3" t="s">
        <v>66</v>
      </c>
      <c r="AE128" s="4"/>
      <c r="AF128" s="4"/>
      <c r="AG128" s="3">
        <v>15.0</v>
      </c>
      <c r="AH128" s="4"/>
      <c r="AI128" s="3">
        <v>10.0</v>
      </c>
      <c r="AJ128" s="3">
        <v>20.0</v>
      </c>
      <c r="AK128" s="3" t="s">
        <v>630</v>
      </c>
      <c r="AL128" s="3" t="s">
        <v>57</v>
      </c>
      <c r="AM128" s="4"/>
      <c r="AN128" s="3">
        <v>9.0</v>
      </c>
      <c r="AO128" s="3" t="s">
        <v>630</v>
      </c>
      <c r="AP128" s="3" t="s">
        <v>630</v>
      </c>
      <c r="AQ128" s="3" t="s">
        <v>630</v>
      </c>
      <c r="AR128" s="4"/>
      <c r="AS128" s="4"/>
      <c r="AT128" s="4"/>
    </row>
    <row r="129">
      <c r="A129" s="3">
        <v>127.0</v>
      </c>
      <c r="B129" s="4" t="s">
        <v>71</v>
      </c>
      <c r="C129" s="5">
        <v>34037.0</v>
      </c>
      <c r="D129" s="6">
        <v>25.594520547945205</v>
      </c>
      <c r="E129" s="7">
        <v>7.0</v>
      </c>
      <c r="F129" s="7">
        <v>60.0</v>
      </c>
      <c r="G129" s="7">
        <v>11.0</v>
      </c>
      <c r="H129" s="3">
        <v>6.0</v>
      </c>
      <c r="I129" s="3" t="s">
        <v>117</v>
      </c>
      <c r="J129" s="3">
        <v>0.0</v>
      </c>
      <c r="K129" s="3" t="s">
        <v>46</v>
      </c>
      <c r="L129" s="3" t="s">
        <v>94</v>
      </c>
      <c r="M129" s="3">
        <v>1.0</v>
      </c>
      <c r="N129" s="5" t="s">
        <v>212</v>
      </c>
      <c r="O129" s="5" t="s">
        <v>75</v>
      </c>
      <c r="P129" s="5" t="s">
        <v>87</v>
      </c>
      <c r="Q129" s="3">
        <v>3.0</v>
      </c>
      <c r="R129" s="3" t="s">
        <v>715</v>
      </c>
      <c r="S129" s="3" t="s">
        <v>78</v>
      </c>
      <c r="T129" s="4"/>
      <c r="U129" s="4"/>
      <c r="V129" s="4"/>
      <c r="W129" s="3" t="s">
        <v>22</v>
      </c>
      <c r="X129" s="4"/>
      <c r="Y129" s="4"/>
      <c r="Z129" s="4"/>
      <c r="AA129" s="4"/>
      <c r="AB129" s="4"/>
      <c r="AC129" s="4"/>
      <c r="AD129" s="3" t="s">
        <v>66</v>
      </c>
      <c r="AE129" s="4"/>
      <c r="AF129" s="3">
        <v>5.0</v>
      </c>
      <c r="AG129" s="4"/>
      <c r="AH129" s="3">
        <v>1.0</v>
      </c>
      <c r="AI129" s="4"/>
      <c r="AJ129" s="3">
        <v>10.0</v>
      </c>
      <c r="AK129" s="3" t="s">
        <v>716</v>
      </c>
      <c r="AL129" s="3" t="s">
        <v>57</v>
      </c>
      <c r="AM129" s="4"/>
      <c r="AN129" s="3">
        <v>10.0</v>
      </c>
      <c r="AO129" s="3" t="s">
        <v>717</v>
      </c>
      <c r="AP129" s="3" t="s">
        <v>718</v>
      </c>
      <c r="AQ129" s="4"/>
      <c r="AR129" s="4"/>
      <c r="AS129" s="4"/>
      <c r="AT129" s="4"/>
    </row>
    <row r="130">
      <c r="A130" s="3">
        <v>128.0</v>
      </c>
      <c r="B130" s="4" t="s">
        <v>161</v>
      </c>
      <c r="C130" s="5">
        <v>28828.0</v>
      </c>
      <c r="D130" s="6">
        <v>39.865753424657534</v>
      </c>
      <c r="E130" s="7">
        <v>5.0</v>
      </c>
      <c r="F130" s="7">
        <v>30.0</v>
      </c>
      <c r="G130" s="7">
        <v>16.0</v>
      </c>
      <c r="H130" s="3">
        <v>50.0</v>
      </c>
      <c r="I130" s="3" t="s">
        <v>92</v>
      </c>
      <c r="J130" s="3">
        <v>1.0</v>
      </c>
      <c r="K130" s="3" t="s">
        <v>61</v>
      </c>
      <c r="L130" s="3" t="s">
        <v>62</v>
      </c>
      <c r="M130" s="3">
        <v>1.0</v>
      </c>
      <c r="N130" s="5" t="s">
        <v>457</v>
      </c>
      <c r="O130" s="5" t="s">
        <v>49</v>
      </c>
      <c r="P130" s="5" t="s">
        <v>482</v>
      </c>
      <c r="Q130" s="3">
        <v>13.0</v>
      </c>
      <c r="R130" s="3" t="s">
        <v>719</v>
      </c>
      <c r="S130" s="3" t="s">
        <v>78</v>
      </c>
      <c r="T130" s="4"/>
      <c r="U130" s="4"/>
      <c r="V130" s="4"/>
      <c r="W130" s="3" t="s">
        <v>22</v>
      </c>
      <c r="X130" s="4"/>
      <c r="Y130" s="4"/>
      <c r="Z130" s="4"/>
      <c r="AA130" s="4"/>
      <c r="AB130" s="4"/>
      <c r="AC130" s="4"/>
      <c r="AD130" s="3" t="s">
        <v>66</v>
      </c>
      <c r="AE130" s="4"/>
      <c r="AF130" s="3">
        <v>6.0</v>
      </c>
      <c r="AG130" s="4"/>
      <c r="AH130" s="4"/>
      <c r="AI130" s="3">
        <v>10.0</v>
      </c>
      <c r="AJ130" s="3">
        <v>20.0</v>
      </c>
      <c r="AK130" s="3" t="s">
        <v>720</v>
      </c>
      <c r="AL130" s="3" t="s">
        <v>190</v>
      </c>
      <c r="AM130" s="4"/>
      <c r="AN130" s="3">
        <v>10.0</v>
      </c>
      <c r="AO130" s="3" t="s">
        <v>721</v>
      </c>
      <c r="AP130" s="3" t="s">
        <v>722</v>
      </c>
      <c r="AQ130" s="3" t="s">
        <v>723</v>
      </c>
      <c r="AR130" s="4"/>
      <c r="AS130" s="4"/>
      <c r="AT130" s="4"/>
    </row>
    <row r="131">
      <c r="A131" s="3">
        <v>129.0</v>
      </c>
      <c r="B131" s="4" t="s">
        <v>71</v>
      </c>
      <c r="C131" s="4"/>
      <c r="D131" s="6" t="s">
        <v>44</v>
      </c>
      <c r="E131" s="7">
        <v>8.0</v>
      </c>
      <c r="F131" s="7">
        <v>90.0</v>
      </c>
      <c r="G131" s="7">
        <v>6.0</v>
      </c>
      <c r="H131" s="3">
        <v>4.0</v>
      </c>
      <c r="I131" s="3" t="s">
        <v>92</v>
      </c>
      <c r="J131" s="3">
        <v>0.0</v>
      </c>
      <c r="K131" s="3" t="s">
        <v>73</v>
      </c>
      <c r="L131" s="3" t="s">
        <v>62</v>
      </c>
      <c r="M131" s="3">
        <v>1.0</v>
      </c>
      <c r="N131" s="9" t="s">
        <v>212</v>
      </c>
      <c r="O131" s="9" t="s">
        <v>75</v>
      </c>
      <c r="P131" s="9" t="s">
        <v>87</v>
      </c>
      <c r="Q131" s="3">
        <v>10.0</v>
      </c>
      <c r="R131" s="3" t="s">
        <v>724</v>
      </c>
      <c r="S131" s="3" t="s">
        <v>78</v>
      </c>
      <c r="T131" s="4"/>
      <c r="U131" s="4"/>
      <c r="V131" s="4"/>
      <c r="W131" s="3" t="s">
        <v>22</v>
      </c>
      <c r="X131" s="4"/>
      <c r="Y131" s="4"/>
      <c r="Z131" s="4"/>
      <c r="AA131" s="4"/>
      <c r="AB131" s="4"/>
      <c r="AC131" s="4"/>
      <c r="AD131" s="3" t="s">
        <v>79</v>
      </c>
      <c r="AE131" s="4"/>
      <c r="AF131" s="3">
        <v>6.0</v>
      </c>
      <c r="AG131" s="4"/>
      <c r="AH131" s="3">
        <v>4.0</v>
      </c>
      <c r="AI131" s="4"/>
      <c r="AJ131" s="3">
        <v>30.0</v>
      </c>
      <c r="AK131" s="3" t="s">
        <v>725</v>
      </c>
      <c r="AL131" s="3" t="s">
        <v>57</v>
      </c>
      <c r="AM131" s="4"/>
      <c r="AN131" s="3">
        <v>9.0</v>
      </c>
      <c r="AO131" s="3" t="s">
        <v>726</v>
      </c>
      <c r="AP131" s="4"/>
      <c r="AQ131" s="4"/>
      <c r="AR131" s="4"/>
      <c r="AS131" s="4"/>
      <c r="AT131" s="4"/>
    </row>
    <row r="132">
      <c r="A132" s="3">
        <v>130.0</v>
      </c>
      <c r="B132" s="4" t="s">
        <v>255</v>
      </c>
      <c r="C132" s="5">
        <v>31656.0</v>
      </c>
      <c r="D132" s="6">
        <v>32.11780821917808</v>
      </c>
      <c r="E132" s="7">
        <v>7.0</v>
      </c>
      <c r="F132" s="7">
        <v>0.0</v>
      </c>
      <c r="G132" s="7">
        <v>14.0</v>
      </c>
      <c r="H132" s="3">
        <v>12.0</v>
      </c>
      <c r="I132" s="3" t="s">
        <v>340</v>
      </c>
      <c r="J132" s="3">
        <v>0.0</v>
      </c>
      <c r="K132" s="3" t="s">
        <v>73</v>
      </c>
      <c r="L132" s="3" t="s">
        <v>94</v>
      </c>
      <c r="M132" s="3">
        <v>0.0</v>
      </c>
      <c r="N132" s="5" t="s">
        <v>44</v>
      </c>
      <c r="O132" s="5" t="s">
        <v>44</v>
      </c>
      <c r="P132" s="5" t="s">
        <v>44</v>
      </c>
      <c r="Q132" s="4"/>
      <c r="R132" s="4"/>
      <c r="S132" s="3" t="s">
        <v>78</v>
      </c>
      <c r="T132" s="4"/>
      <c r="U132" s="4"/>
      <c r="V132" s="3" t="s">
        <v>21</v>
      </c>
      <c r="W132" s="4"/>
      <c r="X132" s="4"/>
      <c r="Y132" s="4"/>
      <c r="Z132" s="4"/>
      <c r="AA132" s="4"/>
      <c r="AB132" s="4"/>
      <c r="AC132" s="4"/>
      <c r="AD132" s="3" t="s">
        <v>66</v>
      </c>
      <c r="AE132" s="4"/>
      <c r="AF132" s="3">
        <v>6.0</v>
      </c>
      <c r="AG132" s="4"/>
      <c r="AH132" s="3">
        <v>6.0</v>
      </c>
      <c r="AI132" s="4"/>
      <c r="AJ132" s="3">
        <v>12.0</v>
      </c>
      <c r="AK132" s="3" t="s">
        <v>727</v>
      </c>
      <c r="AL132" s="4"/>
      <c r="AM132" s="3" t="s">
        <v>728</v>
      </c>
      <c r="AN132" s="3">
        <v>7.0</v>
      </c>
      <c r="AO132" s="3" t="s">
        <v>729</v>
      </c>
      <c r="AP132" s="4"/>
      <c r="AQ132" s="4"/>
      <c r="AR132" s="4"/>
      <c r="AS132" s="4"/>
      <c r="AT132" s="4"/>
    </row>
    <row r="133">
      <c r="A133" s="3">
        <v>131.0</v>
      </c>
      <c r="B133" s="4" t="s">
        <v>124</v>
      </c>
      <c r="C133" s="5">
        <v>24061.0</v>
      </c>
      <c r="D133" s="6">
        <v>52.92602739726028</v>
      </c>
      <c r="E133" s="7">
        <v>8.0</v>
      </c>
      <c r="F133" s="7">
        <v>0.0</v>
      </c>
      <c r="G133" s="7">
        <v>7.0</v>
      </c>
      <c r="H133" s="3">
        <v>0.0</v>
      </c>
      <c r="I133" s="3" t="s">
        <v>84</v>
      </c>
      <c r="J133" s="3">
        <v>1.0</v>
      </c>
      <c r="K133" s="3" t="s">
        <v>61</v>
      </c>
      <c r="L133" s="3" t="s">
        <v>62</v>
      </c>
      <c r="M133" s="3">
        <v>1.0</v>
      </c>
      <c r="N133" s="5" t="s">
        <v>22</v>
      </c>
      <c r="O133" s="5" t="s">
        <v>75</v>
      </c>
      <c r="P133" s="5" t="s">
        <v>471</v>
      </c>
      <c r="Q133" s="3">
        <v>20.0</v>
      </c>
      <c r="R133" s="3" t="s">
        <v>730</v>
      </c>
      <c r="S133" s="3" t="s">
        <v>65</v>
      </c>
      <c r="T133" s="4"/>
      <c r="U133" s="4"/>
      <c r="V133" s="4"/>
      <c r="W133" s="4"/>
      <c r="X133" s="3" t="s">
        <v>23</v>
      </c>
      <c r="Y133" s="4"/>
      <c r="Z133" s="4"/>
      <c r="AA133" s="4"/>
      <c r="AB133" s="4"/>
      <c r="AC133" s="4"/>
      <c r="AD133" s="3" t="s">
        <v>53</v>
      </c>
      <c r="AE133" s="4"/>
      <c r="AF133" s="3">
        <v>6.0</v>
      </c>
      <c r="AG133" s="4"/>
      <c r="AH133" s="4"/>
      <c r="AI133" s="3">
        <v>10.0</v>
      </c>
      <c r="AJ133" s="3">
        <v>12.0</v>
      </c>
      <c r="AK133" s="3" t="s">
        <v>731</v>
      </c>
      <c r="AL133" s="3" t="s">
        <v>68</v>
      </c>
      <c r="AM133" s="4"/>
      <c r="AN133" s="3">
        <v>9.0</v>
      </c>
      <c r="AO133" s="3" t="s">
        <v>732</v>
      </c>
      <c r="AP133" s="3" t="s">
        <v>733</v>
      </c>
      <c r="AQ133" s="3" t="s">
        <v>734</v>
      </c>
      <c r="AR133" s="4"/>
      <c r="AS133" s="4"/>
      <c r="AT133" s="4"/>
    </row>
    <row r="134">
      <c r="A134" s="3">
        <v>132.0</v>
      </c>
      <c r="B134" s="4" t="s">
        <v>255</v>
      </c>
      <c r="C134" s="5">
        <v>29906.0</v>
      </c>
      <c r="D134" s="6">
        <v>36.912328767123284</v>
      </c>
      <c r="E134" s="7">
        <v>6.0</v>
      </c>
      <c r="F134" s="7">
        <v>0.0</v>
      </c>
      <c r="G134" s="7">
        <v>10.0</v>
      </c>
      <c r="H134" s="3">
        <v>12.0</v>
      </c>
      <c r="I134" s="3" t="s">
        <v>130</v>
      </c>
      <c r="J134" s="3">
        <v>1.0</v>
      </c>
      <c r="K134" s="3" t="s">
        <v>118</v>
      </c>
      <c r="L134" s="3" t="s">
        <v>62</v>
      </c>
      <c r="M134" s="3">
        <v>1.0</v>
      </c>
      <c r="N134" s="5" t="s">
        <v>212</v>
      </c>
      <c r="O134" s="5" t="s">
        <v>139</v>
      </c>
      <c r="P134" s="5" t="s">
        <v>152</v>
      </c>
      <c r="Q134" s="3">
        <v>1.0</v>
      </c>
      <c r="R134" s="3" t="s">
        <v>735</v>
      </c>
      <c r="S134" s="3" t="s">
        <v>370</v>
      </c>
      <c r="T134" s="4"/>
      <c r="U134" s="4"/>
      <c r="V134" s="4"/>
      <c r="W134" s="4"/>
      <c r="X134" s="4"/>
      <c r="Y134" s="4"/>
      <c r="Z134" s="4"/>
      <c r="AA134" s="4"/>
      <c r="AB134" s="4"/>
      <c r="AC134" s="3" t="s">
        <v>736</v>
      </c>
      <c r="AD134" s="3" t="s">
        <v>66</v>
      </c>
      <c r="AE134" s="4"/>
      <c r="AF134" s="3">
        <v>6.0</v>
      </c>
      <c r="AG134" s="4"/>
      <c r="AH134" s="3">
        <v>6.0</v>
      </c>
      <c r="AI134" s="4"/>
      <c r="AJ134" s="3">
        <v>25.0</v>
      </c>
      <c r="AK134" s="3" t="s">
        <v>737</v>
      </c>
      <c r="AL134" s="3" t="s">
        <v>188</v>
      </c>
      <c r="AM134" s="4"/>
      <c r="AN134" s="3">
        <v>10.0</v>
      </c>
      <c r="AO134" s="3" t="s">
        <v>738</v>
      </c>
      <c r="AP134" s="3" t="s">
        <v>739</v>
      </c>
      <c r="AQ134" s="3" t="s">
        <v>740</v>
      </c>
      <c r="AR134" s="4"/>
      <c r="AS134" s="4"/>
      <c r="AT134" s="4"/>
    </row>
    <row r="135">
      <c r="A135" s="3">
        <v>133.0</v>
      </c>
      <c r="B135" s="4" t="s">
        <v>124</v>
      </c>
      <c r="C135" s="5">
        <v>31994.0</v>
      </c>
      <c r="D135" s="6">
        <v>31.19178082191781</v>
      </c>
      <c r="E135" s="7">
        <v>8.0</v>
      </c>
      <c r="F135" s="7">
        <v>120.0</v>
      </c>
      <c r="G135" s="7">
        <v>14.0</v>
      </c>
      <c r="H135" s="3">
        <v>10.0</v>
      </c>
      <c r="I135" s="3" t="s">
        <v>307</v>
      </c>
      <c r="J135" s="3">
        <v>0.0</v>
      </c>
      <c r="K135" s="3" t="s">
        <v>397</v>
      </c>
      <c r="L135" s="3" t="s">
        <v>47</v>
      </c>
      <c r="M135" s="3">
        <v>1.0</v>
      </c>
      <c r="N135" s="5" t="s">
        <v>151</v>
      </c>
      <c r="O135" s="5" t="s">
        <v>75</v>
      </c>
      <c r="P135" s="5" t="s">
        <v>87</v>
      </c>
      <c r="Q135" s="3">
        <v>7.0</v>
      </c>
      <c r="R135" s="3" t="s">
        <v>741</v>
      </c>
      <c r="S135" s="3" t="s">
        <v>52</v>
      </c>
      <c r="T135" s="4"/>
      <c r="U135" s="4"/>
      <c r="V135" s="4"/>
      <c r="W135" s="4"/>
      <c r="X135" s="4"/>
      <c r="Y135" s="3" t="s">
        <v>24</v>
      </c>
      <c r="Z135" s="4"/>
      <c r="AA135" s="4"/>
      <c r="AB135" s="4"/>
      <c r="AC135" s="4"/>
      <c r="AD135" s="3" t="s">
        <v>53</v>
      </c>
      <c r="AE135" s="4"/>
      <c r="AF135" s="3">
        <v>5.0</v>
      </c>
      <c r="AG135" s="4"/>
      <c r="AH135" s="3">
        <v>4.0</v>
      </c>
      <c r="AI135" s="4"/>
      <c r="AJ135" s="3">
        <v>10.0</v>
      </c>
      <c r="AK135" s="3" t="s">
        <v>742</v>
      </c>
      <c r="AL135" s="3" t="s">
        <v>68</v>
      </c>
      <c r="AM135" s="4"/>
      <c r="AN135" s="3">
        <v>9.0</v>
      </c>
      <c r="AO135" s="3" t="s">
        <v>743</v>
      </c>
      <c r="AP135" s="3" t="s">
        <v>744</v>
      </c>
      <c r="AQ135" s="4"/>
      <c r="AR135" s="4"/>
      <c r="AS135" s="4"/>
      <c r="AT135" s="4"/>
    </row>
    <row r="136">
      <c r="A136" s="3">
        <v>134.0</v>
      </c>
      <c r="B136" s="4" t="s">
        <v>204</v>
      </c>
      <c r="C136" s="5">
        <v>34615.0</v>
      </c>
      <c r="D136" s="6">
        <v>24.01095890410959</v>
      </c>
      <c r="E136" s="7">
        <v>6.0</v>
      </c>
      <c r="F136" s="7">
        <v>240.0</v>
      </c>
      <c r="G136" s="7">
        <v>10.0</v>
      </c>
      <c r="H136" s="3">
        <v>20.0</v>
      </c>
      <c r="I136" s="3" t="s">
        <v>224</v>
      </c>
      <c r="J136" s="3">
        <v>1.0</v>
      </c>
      <c r="K136" s="3" t="s">
        <v>73</v>
      </c>
      <c r="L136" s="3" t="s">
        <v>94</v>
      </c>
      <c r="M136" s="3">
        <v>1.0</v>
      </c>
      <c r="N136" s="5" t="s">
        <v>151</v>
      </c>
      <c r="O136" s="5" t="s">
        <v>483</v>
      </c>
      <c r="P136" s="5" t="s">
        <v>87</v>
      </c>
      <c r="Q136" s="3">
        <v>2.0</v>
      </c>
      <c r="R136" s="3" t="s">
        <v>745</v>
      </c>
      <c r="S136" s="3" t="s">
        <v>52</v>
      </c>
      <c r="T136" s="4"/>
      <c r="U136" s="4"/>
      <c r="V136" s="4"/>
      <c r="W136" s="3" t="s">
        <v>22</v>
      </c>
      <c r="X136" s="4"/>
      <c r="Y136" s="4"/>
      <c r="Z136" s="4"/>
      <c r="AA136" s="4"/>
      <c r="AB136" s="4"/>
      <c r="AC136" s="4"/>
      <c r="AD136" s="3" t="s">
        <v>66</v>
      </c>
      <c r="AE136" s="4"/>
      <c r="AF136" s="3">
        <v>5.0</v>
      </c>
      <c r="AG136" s="4"/>
      <c r="AH136" s="3">
        <v>6.0</v>
      </c>
      <c r="AI136" s="4"/>
      <c r="AJ136" s="3">
        <v>300.0</v>
      </c>
      <c r="AK136" s="3" t="s">
        <v>746</v>
      </c>
      <c r="AL136" s="3" t="s">
        <v>68</v>
      </c>
      <c r="AM136" s="4"/>
      <c r="AN136" s="3">
        <v>10.0</v>
      </c>
      <c r="AO136" s="3" t="s">
        <v>747</v>
      </c>
      <c r="AP136" s="3" t="s">
        <v>748</v>
      </c>
      <c r="AQ136" s="4"/>
      <c r="AR136" s="4"/>
      <c r="AS136" s="4"/>
      <c r="AT136" s="4"/>
    </row>
    <row r="137">
      <c r="A137" s="3">
        <v>135.0</v>
      </c>
      <c r="B137" s="4" t="s">
        <v>484</v>
      </c>
      <c r="C137" s="5">
        <v>33885.0</v>
      </c>
      <c r="D137" s="6">
        <v>26.01095890410959</v>
      </c>
      <c r="E137" s="7">
        <v>6.0</v>
      </c>
      <c r="F137" s="7">
        <v>60.0</v>
      </c>
      <c r="G137" s="7">
        <v>8.0</v>
      </c>
      <c r="H137" s="3">
        <v>3.0</v>
      </c>
      <c r="I137" s="3" t="s">
        <v>72</v>
      </c>
      <c r="J137" s="3">
        <v>1.0</v>
      </c>
      <c r="K137" s="3" t="s">
        <v>93</v>
      </c>
      <c r="L137" s="3" t="s">
        <v>94</v>
      </c>
      <c r="M137" s="3">
        <v>1.0</v>
      </c>
      <c r="N137" s="5" t="s">
        <v>212</v>
      </c>
      <c r="O137" s="5" t="s">
        <v>483</v>
      </c>
      <c r="P137" s="5" t="s">
        <v>485</v>
      </c>
      <c r="Q137" s="3">
        <v>2.0</v>
      </c>
      <c r="R137" s="3" t="s">
        <v>749</v>
      </c>
      <c r="S137" s="3" t="s">
        <v>52</v>
      </c>
      <c r="T137" s="4"/>
      <c r="U137" s="4"/>
      <c r="V137" s="4"/>
      <c r="W137" s="4"/>
      <c r="X137" s="4"/>
      <c r="Y137" s="3" t="s">
        <v>24</v>
      </c>
      <c r="Z137" s="4"/>
      <c r="AA137" s="4"/>
      <c r="AB137" s="4"/>
      <c r="AC137" s="4"/>
      <c r="AD137" s="3" t="s">
        <v>53</v>
      </c>
      <c r="AE137" s="4"/>
      <c r="AF137" s="3">
        <v>3.0</v>
      </c>
      <c r="AG137" s="4"/>
      <c r="AH137" s="3">
        <v>4.0</v>
      </c>
      <c r="AI137" s="4"/>
      <c r="AJ137" s="3">
        <v>3.0</v>
      </c>
      <c r="AK137" s="3" t="s">
        <v>750</v>
      </c>
      <c r="AL137" s="3" t="s">
        <v>57</v>
      </c>
      <c r="AM137" s="4"/>
      <c r="AN137" s="3">
        <v>10.0</v>
      </c>
      <c r="AO137" s="3" t="s">
        <v>751</v>
      </c>
      <c r="AP137" s="4"/>
      <c r="AQ137" s="4"/>
      <c r="AR137" s="4"/>
      <c r="AS137" s="4"/>
      <c r="AT137" s="4"/>
    </row>
    <row r="138">
      <c r="A138" s="3">
        <v>136.0</v>
      </c>
      <c r="B138" s="4" t="s">
        <v>71</v>
      </c>
      <c r="C138" s="5">
        <v>33877.0</v>
      </c>
      <c r="D138" s="6">
        <v>26.03287671232877</v>
      </c>
      <c r="E138" s="7">
        <v>10.0</v>
      </c>
      <c r="F138" s="7">
        <v>30.0</v>
      </c>
      <c r="G138" s="7">
        <v>20.0</v>
      </c>
      <c r="H138" s="3">
        <v>3.0</v>
      </c>
      <c r="I138" s="3" t="s">
        <v>72</v>
      </c>
      <c r="J138" s="3">
        <v>1.0</v>
      </c>
      <c r="K138" s="3" t="s">
        <v>46</v>
      </c>
      <c r="L138" s="3" t="s">
        <v>94</v>
      </c>
      <c r="M138" s="3">
        <v>0.0</v>
      </c>
      <c r="N138" s="5" t="s">
        <v>44</v>
      </c>
      <c r="O138" s="5" t="s">
        <v>44</v>
      </c>
      <c r="P138" s="5" t="s">
        <v>44</v>
      </c>
      <c r="Q138" s="4"/>
      <c r="R138" s="4"/>
      <c r="S138" s="3" t="s">
        <v>78</v>
      </c>
      <c r="T138" s="4"/>
      <c r="U138" s="4"/>
      <c r="V138" s="3" t="s">
        <v>21</v>
      </c>
      <c r="W138" s="4"/>
      <c r="X138" s="4"/>
      <c r="Y138" s="4"/>
      <c r="Z138" s="4"/>
      <c r="AA138" s="4"/>
      <c r="AB138" s="4"/>
      <c r="AC138" s="4"/>
      <c r="AD138" s="3" t="s">
        <v>66</v>
      </c>
      <c r="AE138" s="4"/>
      <c r="AF138" s="4"/>
      <c r="AG138" s="3">
        <v>10.0</v>
      </c>
      <c r="AH138" s="4"/>
      <c r="AI138" s="3">
        <v>10.0</v>
      </c>
      <c r="AJ138" s="3">
        <v>10.0</v>
      </c>
      <c r="AK138" s="3" t="s">
        <v>752</v>
      </c>
      <c r="AL138" s="3" t="s">
        <v>188</v>
      </c>
      <c r="AM138" s="4"/>
      <c r="AN138" s="3">
        <v>9.0</v>
      </c>
      <c r="AO138" s="3" t="s">
        <v>753</v>
      </c>
      <c r="AP138" s="4"/>
      <c r="AQ138" s="3" t="s">
        <v>754</v>
      </c>
      <c r="AR138" s="4"/>
      <c r="AS138" s="4"/>
      <c r="AT138" s="4"/>
    </row>
    <row r="139">
      <c r="A139" s="3">
        <v>137.0</v>
      </c>
      <c r="B139" s="4" t="s">
        <v>83</v>
      </c>
      <c r="C139" s="5">
        <v>29845.0</v>
      </c>
      <c r="D139" s="6">
        <v>37.07945205479452</v>
      </c>
      <c r="E139" s="7">
        <v>8.0</v>
      </c>
      <c r="F139" s="7">
        <v>65.0</v>
      </c>
      <c r="G139" s="7">
        <v>14.0</v>
      </c>
      <c r="H139" s="3">
        <v>20.0</v>
      </c>
      <c r="I139" s="3" t="s">
        <v>98</v>
      </c>
      <c r="J139" s="3">
        <v>1.0</v>
      </c>
      <c r="K139" s="3" t="s">
        <v>46</v>
      </c>
      <c r="L139" s="3" t="s">
        <v>47</v>
      </c>
      <c r="M139" s="3">
        <v>1.0</v>
      </c>
      <c r="N139" s="5" t="s">
        <v>22</v>
      </c>
      <c r="O139" s="5" t="s">
        <v>86</v>
      </c>
      <c r="P139" s="5" t="s">
        <v>231</v>
      </c>
      <c r="Q139" s="3">
        <v>15.0</v>
      </c>
      <c r="R139" s="3" t="s">
        <v>755</v>
      </c>
      <c r="S139" s="3" t="s">
        <v>157</v>
      </c>
      <c r="T139" s="4"/>
      <c r="U139" s="4"/>
      <c r="V139" s="4"/>
      <c r="W139" s="3" t="s">
        <v>22</v>
      </c>
      <c r="X139" s="4"/>
      <c r="Y139" s="4"/>
      <c r="Z139" s="4"/>
      <c r="AA139" s="4"/>
      <c r="AB139" s="4"/>
      <c r="AC139" s="4"/>
      <c r="AD139" s="3" t="s">
        <v>79</v>
      </c>
      <c r="AE139" s="4"/>
      <c r="AF139" s="3">
        <v>4.0</v>
      </c>
      <c r="AG139" s="4"/>
      <c r="AH139" s="3">
        <v>6.0</v>
      </c>
      <c r="AI139" s="4"/>
      <c r="AJ139" s="3">
        <v>16.0</v>
      </c>
      <c r="AK139" s="3" t="s">
        <v>756</v>
      </c>
      <c r="AL139" s="4"/>
      <c r="AM139" s="3" t="s">
        <v>757</v>
      </c>
      <c r="AN139" s="3">
        <v>10.0</v>
      </c>
      <c r="AO139" s="3" t="s">
        <v>758</v>
      </c>
      <c r="AP139" s="3" t="s">
        <v>759</v>
      </c>
      <c r="AQ139" s="3" t="s">
        <v>760</v>
      </c>
      <c r="AR139" s="4"/>
      <c r="AS139" s="4"/>
      <c r="AT139" s="4"/>
    </row>
    <row r="140">
      <c r="A140" s="3">
        <v>138.0</v>
      </c>
      <c r="B140" s="4" t="s">
        <v>71</v>
      </c>
      <c r="C140" s="5">
        <v>33885.0</v>
      </c>
      <c r="D140" s="6">
        <v>26.01095890410959</v>
      </c>
      <c r="E140" s="7">
        <v>8.0</v>
      </c>
      <c r="F140" s="7">
        <v>60.0</v>
      </c>
      <c r="G140" s="7">
        <v>8.0</v>
      </c>
      <c r="H140" s="3">
        <v>10.0</v>
      </c>
      <c r="I140" s="3" t="s">
        <v>187</v>
      </c>
      <c r="J140" s="3">
        <v>1.0</v>
      </c>
      <c r="K140" s="3" t="s">
        <v>61</v>
      </c>
      <c r="L140" s="3" t="s">
        <v>94</v>
      </c>
      <c r="M140" s="3">
        <v>1.0</v>
      </c>
      <c r="N140" s="5" t="s">
        <v>22</v>
      </c>
      <c r="O140" s="5" t="s">
        <v>75</v>
      </c>
      <c r="P140" s="5" t="s">
        <v>152</v>
      </c>
      <c r="Q140" s="3">
        <v>1.0</v>
      </c>
      <c r="R140" s="3" t="s">
        <v>761</v>
      </c>
      <c r="S140" s="3" t="s">
        <v>52</v>
      </c>
      <c r="T140" s="4"/>
      <c r="U140" s="4"/>
      <c r="V140" s="4"/>
      <c r="W140" s="3" t="s">
        <v>22</v>
      </c>
      <c r="X140" s="4"/>
      <c r="Y140" s="4"/>
      <c r="Z140" s="4"/>
      <c r="AA140" s="4"/>
      <c r="AB140" s="4"/>
      <c r="AC140" s="4"/>
      <c r="AD140" s="3" t="s">
        <v>79</v>
      </c>
      <c r="AE140" s="4"/>
      <c r="AF140" s="3">
        <v>6.0</v>
      </c>
      <c r="AG140" s="4"/>
      <c r="AH140" s="3">
        <v>6.0</v>
      </c>
      <c r="AI140" s="4"/>
      <c r="AJ140" s="3">
        <v>10.0</v>
      </c>
      <c r="AK140" s="3" t="s">
        <v>762</v>
      </c>
      <c r="AL140" s="4"/>
      <c r="AM140" s="3" t="s">
        <v>763</v>
      </c>
      <c r="AN140" s="3">
        <v>9.0</v>
      </c>
      <c r="AO140" s="3" t="s">
        <v>764</v>
      </c>
      <c r="AP140" s="3" t="s">
        <v>765</v>
      </c>
      <c r="AQ140" s="3" t="s">
        <v>766</v>
      </c>
      <c r="AR140" s="4"/>
      <c r="AS140" s="4"/>
      <c r="AT140" s="4"/>
    </row>
    <row r="141">
      <c r="A141" s="3">
        <v>139.0</v>
      </c>
      <c r="B141" s="4" t="s">
        <v>71</v>
      </c>
      <c r="C141" s="5">
        <v>29414.0</v>
      </c>
      <c r="D141" s="6">
        <v>38.26027397260274</v>
      </c>
      <c r="E141" s="7">
        <v>6.0</v>
      </c>
      <c r="F141" s="7">
        <v>140.0</v>
      </c>
      <c r="G141" s="7">
        <v>12.0</v>
      </c>
      <c r="H141" s="3">
        <v>1.0</v>
      </c>
      <c r="I141" s="3" t="s">
        <v>72</v>
      </c>
      <c r="J141" s="3">
        <v>0.0</v>
      </c>
      <c r="K141" s="3" t="s">
        <v>46</v>
      </c>
      <c r="L141" s="3" t="s">
        <v>62</v>
      </c>
      <c r="M141" s="3">
        <v>1.0</v>
      </c>
      <c r="N141" s="5" t="s">
        <v>151</v>
      </c>
      <c r="O141" s="5" t="s">
        <v>75</v>
      </c>
      <c r="P141" s="5" t="s">
        <v>87</v>
      </c>
      <c r="Q141" s="3">
        <v>1.0</v>
      </c>
      <c r="R141" s="3" t="s">
        <v>767</v>
      </c>
      <c r="S141" s="3" t="s">
        <v>78</v>
      </c>
      <c r="T141" s="4"/>
      <c r="U141" s="4"/>
      <c r="V141" s="4"/>
      <c r="W141" s="3" t="s">
        <v>22</v>
      </c>
      <c r="X141" s="4"/>
      <c r="Y141" s="4"/>
      <c r="Z141" s="4"/>
      <c r="AA141" s="4"/>
      <c r="AB141" s="4"/>
      <c r="AC141" s="4"/>
      <c r="AD141" s="3" t="s">
        <v>66</v>
      </c>
      <c r="AE141" s="4"/>
      <c r="AF141" s="4"/>
      <c r="AG141" s="3">
        <v>10.0</v>
      </c>
      <c r="AH141" s="3">
        <v>6.0</v>
      </c>
      <c r="AI141" s="4"/>
      <c r="AJ141" s="3">
        <v>20.0</v>
      </c>
      <c r="AK141" s="3" t="s">
        <v>768</v>
      </c>
      <c r="AL141" s="3" t="s">
        <v>57</v>
      </c>
      <c r="AM141" s="4"/>
      <c r="AN141" s="3">
        <v>6.0</v>
      </c>
      <c r="AO141" s="3" t="s">
        <v>769</v>
      </c>
      <c r="AP141" s="3" t="s">
        <v>327</v>
      </c>
      <c r="AQ141" s="3" t="s">
        <v>770</v>
      </c>
      <c r="AR141" s="4"/>
      <c r="AS141" s="4"/>
      <c r="AT141" s="4"/>
    </row>
    <row r="142">
      <c r="A142" s="3">
        <v>140.0</v>
      </c>
      <c r="B142" s="4" t="s">
        <v>236</v>
      </c>
      <c r="C142" s="5">
        <v>33876.0</v>
      </c>
      <c r="D142" s="6">
        <v>26.035616438356165</v>
      </c>
      <c r="E142" s="7">
        <v>6.0</v>
      </c>
      <c r="F142" s="7">
        <v>90.0</v>
      </c>
      <c r="G142" s="7">
        <v>10.0</v>
      </c>
      <c r="H142" s="3">
        <v>12.0</v>
      </c>
      <c r="I142" s="3" t="s">
        <v>224</v>
      </c>
      <c r="J142" s="3">
        <v>0.0</v>
      </c>
      <c r="K142" s="3" t="s">
        <v>61</v>
      </c>
      <c r="L142" s="3" t="s">
        <v>62</v>
      </c>
      <c r="M142" s="3">
        <v>1.0</v>
      </c>
      <c r="N142" s="5" t="s">
        <v>416</v>
      </c>
      <c r="O142" s="5" t="s">
        <v>106</v>
      </c>
      <c r="P142" s="5" t="s">
        <v>771</v>
      </c>
      <c r="Q142" s="3">
        <v>2.0</v>
      </c>
      <c r="R142" s="3" t="s">
        <v>772</v>
      </c>
      <c r="S142" s="3" t="s">
        <v>52</v>
      </c>
      <c r="T142" s="4"/>
      <c r="U142" s="4"/>
      <c r="V142" s="3" t="s">
        <v>21</v>
      </c>
      <c r="W142" s="4"/>
      <c r="X142" s="4"/>
      <c r="Y142" s="4"/>
      <c r="Z142" s="4"/>
      <c r="AA142" s="4"/>
      <c r="AB142" s="4"/>
      <c r="AC142" s="4"/>
      <c r="AD142" s="3" t="s">
        <v>66</v>
      </c>
      <c r="AE142" s="4"/>
      <c r="AF142" s="3">
        <v>6.0</v>
      </c>
      <c r="AG142" s="4"/>
      <c r="AH142" s="4"/>
      <c r="AI142" s="3">
        <v>10.0</v>
      </c>
      <c r="AJ142" s="3">
        <v>50.0</v>
      </c>
      <c r="AK142" s="3" t="s">
        <v>773</v>
      </c>
      <c r="AL142" s="3" t="s">
        <v>68</v>
      </c>
      <c r="AM142" s="4"/>
      <c r="AN142" s="3">
        <v>10.0</v>
      </c>
      <c r="AO142" s="3" t="s">
        <v>774</v>
      </c>
      <c r="AP142" s="3" t="s">
        <v>775</v>
      </c>
      <c r="AQ142" s="3" t="s">
        <v>776</v>
      </c>
      <c r="AR142" s="4"/>
      <c r="AS142" s="4"/>
      <c r="AT142" s="4"/>
    </row>
    <row r="143">
      <c r="A143" s="3">
        <v>141.0</v>
      </c>
      <c r="B143" s="4" t="s">
        <v>71</v>
      </c>
      <c r="C143" s="5">
        <v>34017.0</v>
      </c>
      <c r="D143" s="6">
        <v>25.649315068493152</v>
      </c>
      <c r="E143" s="7">
        <v>4.0</v>
      </c>
      <c r="F143" s="7">
        <v>2.0</v>
      </c>
      <c r="G143" s="7">
        <v>10.0</v>
      </c>
      <c r="H143" s="3">
        <v>15.0</v>
      </c>
      <c r="I143" s="3" t="s">
        <v>45</v>
      </c>
      <c r="J143" s="3">
        <v>1.0</v>
      </c>
      <c r="K143" s="3" t="s">
        <v>46</v>
      </c>
      <c r="L143" s="3" t="s">
        <v>62</v>
      </c>
      <c r="M143" s="3">
        <v>0.0</v>
      </c>
      <c r="N143" s="5" t="s">
        <v>44</v>
      </c>
      <c r="O143" s="5" t="s">
        <v>44</v>
      </c>
      <c r="P143" s="5" t="s">
        <v>44</v>
      </c>
      <c r="Q143" s="4"/>
      <c r="R143" s="4"/>
      <c r="S143" s="3" t="s">
        <v>52</v>
      </c>
      <c r="T143" s="4"/>
      <c r="U143" s="3" t="s">
        <v>20</v>
      </c>
      <c r="V143" s="4"/>
      <c r="W143" s="4"/>
      <c r="X143" s="4"/>
      <c r="Y143" s="4"/>
      <c r="Z143" s="4"/>
      <c r="AA143" s="4"/>
      <c r="AB143" s="4"/>
      <c r="AC143" s="4"/>
      <c r="AD143" s="3" t="s">
        <v>66</v>
      </c>
      <c r="AE143" s="4"/>
      <c r="AF143" s="3">
        <v>6.0</v>
      </c>
      <c r="AG143" s="4"/>
      <c r="AH143" s="3">
        <v>6.0</v>
      </c>
      <c r="AI143" s="4"/>
      <c r="AJ143" s="3">
        <v>3.0</v>
      </c>
      <c r="AK143" s="3" t="s">
        <v>777</v>
      </c>
      <c r="AL143" s="3" t="s">
        <v>57</v>
      </c>
      <c r="AM143" s="4"/>
      <c r="AN143" s="3">
        <v>10.0</v>
      </c>
      <c r="AO143" s="3" t="s">
        <v>778</v>
      </c>
      <c r="AP143" s="3" t="s">
        <v>771</v>
      </c>
      <c r="AQ143" s="3" t="s">
        <v>779</v>
      </c>
      <c r="AR143" s="4"/>
      <c r="AS143" s="4"/>
      <c r="AT143" s="4"/>
    </row>
    <row r="144">
      <c r="A144" s="3">
        <v>142.0</v>
      </c>
      <c r="B144" s="4" t="s">
        <v>124</v>
      </c>
      <c r="C144" s="5">
        <v>33015.0</v>
      </c>
      <c r="D144" s="6">
        <v>28.394520547945206</v>
      </c>
      <c r="E144" s="7">
        <v>7.0</v>
      </c>
      <c r="F144" s="7">
        <v>150.0</v>
      </c>
      <c r="G144" s="7">
        <v>9.0</v>
      </c>
      <c r="H144" s="3">
        <v>10.0</v>
      </c>
      <c r="I144" s="3" t="s">
        <v>84</v>
      </c>
      <c r="J144" s="3">
        <v>0.0</v>
      </c>
      <c r="K144" s="3" t="s">
        <v>61</v>
      </c>
      <c r="L144" s="3" t="s">
        <v>47</v>
      </c>
      <c r="M144" s="3">
        <v>1.0</v>
      </c>
      <c r="N144" s="5" t="s">
        <v>143</v>
      </c>
      <c r="O144" s="5" t="s">
        <v>75</v>
      </c>
      <c r="P144" s="5" t="s">
        <v>120</v>
      </c>
      <c r="Q144" s="3">
        <v>3.0</v>
      </c>
      <c r="R144" s="3" t="s">
        <v>780</v>
      </c>
      <c r="S144" s="3" t="s">
        <v>52</v>
      </c>
      <c r="T144" s="4"/>
      <c r="U144" s="3" t="s">
        <v>20</v>
      </c>
      <c r="V144" s="4"/>
      <c r="W144" s="4"/>
      <c r="X144" s="4"/>
      <c r="Y144" s="4"/>
      <c r="Z144" s="4"/>
      <c r="AA144" s="4"/>
      <c r="AB144" s="4"/>
      <c r="AC144" s="4"/>
      <c r="AD144" s="3" t="s">
        <v>66</v>
      </c>
      <c r="AE144" s="4"/>
      <c r="AF144" s="4"/>
      <c r="AG144" s="3">
        <v>10.0</v>
      </c>
      <c r="AH144" s="4"/>
      <c r="AI144" s="3">
        <v>10.0</v>
      </c>
      <c r="AJ144" s="3">
        <v>20.0</v>
      </c>
      <c r="AK144" s="3" t="s">
        <v>153</v>
      </c>
      <c r="AL144" s="3" t="s">
        <v>57</v>
      </c>
      <c r="AM144" s="4"/>
      <c r="AN144" s="3">
        <v>10.0</v>
      </c>
      <c r="AO144" s="3" t="s">
        <v>781</v>
      </c>
      <c r="AP144" s="3" t="s">
        <v>782</v>
      </c>
      <c r="AQ144" s="3" t="s">
        <v>783</v>
      </c>
      <c r="AR144" s="4"/>
      <c r="AS144" s="4"/>
      <c r="AT144" s="4"/>
    </row>
    <row r="145">
      <c r="A145" s="3">
        <v>143.0</v>
      </c>
      <c r="B145" s="4" t="s">
        <v>124</v>
      </c>
      <c r="C145" s="5">
        <v>32885.0</v>
      </c>
      <c r="D145" s="6">
        <v>28.75068493150685</v>
      </c>
      <c r="E145" s="7">
        <v>7.0</v>
      </c>
      <c r="F145" s="7">
        <v>28.0</v>
      </c>
      <c r="G145" s="7">
        <v>12.0</v>
      </c>
      <c r="H145" s="3">
        <v>6.0</v>
      </c>
      <c r="I145" s="3" t="s">
        <v>340</v>
      </c>
      <c r="J145" s="3">
        <v>0.0</v>
      </c>
      <c r="K145" s="3" t="s">
        <v>131</v>
      </c>
      <c r="L145" s="3" t="s">
        <v>62</v>
      </c>
      <c r="M145" s="3">
        <v>1.0</v>
      </c>
      <c r="N145" s="5" t="s">
        <v>85</v>
      </c>
      <c r="O145" s="5" t="s">
        <v>75</v>
      </c>
      <c r="P145" s="5" t="s">
        <v>219</v>
      </c>
      <c r="Q145" s="3">
        <v>5.0</v>
      </c>
      <c r="R145" s="3" t="s">
        <v>784</v>
      </c>
      <c r="S145" s="3" t="s">
        <v>78</v>
      </c>
      <c r="T145" s="4"/>
      <c r="U145" s="4"/>
      <c r="V145" s="3" t="s">
        <v>21</v>
      </c>
      <c r="W145" s="4"/>
      <c r="X145" s="4"/>
      <c r="Y145" s="3" t="s">
        <v>24</v>
      </c>
      <c r="Z145" s="4"/>
      <c r="AA145" s="4"/>
      <c r="AB145" s="4"/>
      <c r="AC145" s="4"/>
      <c r="AD145" s="3" t="s">
        <v>53</v>
      </c>
      <c r="AE145" s="4"/>
      <c r="AF145" s="3">
        <v>4.0</v>
      </c>
      <c r="AG145" s="4"/>
      <c r="AH145" s="3">
        <v>4.0</v>
      </c>
      <c r="AI145" s="4"/>
      <c r="AJ145" s="3">
        <v>100.0</v>
      </c>
      <c r="AK145" s="3" t="s">
        <v>785</v>
      </c>
      <c r="AL145" s="3" t="s">
        <v>57</v>
      </c>
      <c r="AM145" s="4"/>
      <c r="AN145" s="3">
        <v>9.0</v>
      </c>
      <c r="AO145" s="3" t="s">
        <v>786</v>
      </c>
      <c r="AP145" s="3" t="s">
        <v>787</v>
      </c>
      <c r="AQ145" s="4"/>
      <c r="AR145" s="4"/>
      <c r="AS145" s="4"/>
      <c r="AT145" s="4"/>
    </row>
    <row r="146">
      <c r="A146" s="3">
        <v>144.0</v>
      </c>
      <c r="B146" s="4" t="s">
        <v>83</v>
      </c>
      <c r="C146" s="5">
        <v>32154.0</v>
      </c>
      <c r="D146" s="6">
        <v>30.753424657534246</v>
      </c>
      <c r="E146" s="7">
        <v>8.0</v>
      </c>
      <c r="F146" s="7">
        <v>0.0</v>
      </c>
      <c r="G146" s="7">
        <v>12.0</v>
      </c>
      <c r="H146" s="3">
        <v>1.0</v>
      </c>
      <c r="I146" s="3" t="s">
        <v>84</v>
      </c>
      <c r="J146" s="3">
        <v>0.0</v>
      </c>
      <c r="K146" s="3" t="s">
        <v>46</v>
      </c>
      <c r="L146" s="3" t="s">
        <v>47</v>
      </c>
      <c r="M146" s="3">
        <v>1.0</v>
      </c>
      <c r="N146" s="5" t="s">
        <v>212</v>
      </c>
      <c r="O146" s="5" t="s">
        <v>212</v>
      </c>
      <c r="P146" s="5" t="s">
        <v>87</v>
      </c>
      <c r="Q146" s="3">
        <v>5.0</v>
      </c>
      <c r="R146" s="3" t="s">
        <v>788</v>
      </c>
      <c r="S146" s="3" t="s">
        <v>52</v>
      </c>
      <c r="T146" s="4"/>
      <c r="U146" s="4"/>
      <c r="V146" s="4"/>
      <c r="W146" s="3" t="s">
        <v>22</v>
      </c>
      <c r="X146" s="4"/>
      <c r="Y146" s="4"/>
      <c r="Z146" s="4"/>
      <c r="AA146" s="4"/>
      <c r="AB146" s="4"/>
      <c r="AC146" s="4"/>
      <c r="AD146" s="3" t="s">
        <v>79</v>
      </c>
      <c r="AE146" s="4"/>
      <c r="AF146" s="3">
        <v>3.0</v>
      </c>
      <c r="AG146" s="4"/>
      <c r="AH146" s="3">
        <v>1.0</v>
      </c>
      <c r="AI146" s="4"/>
      <c r="AJ146" s="3">
        <v>160.0</v>
      </c>
      <c r="AK146" s="3" t="s">
        <v>27</v>
      </c>
      <c r="AL146" s="3" t="s">
        <v>57</v>
      </c>
      <c r="AM146" s="4"/>
      <c r="AN146" s="3">
        <v>10.0</v>
      </c>
      <c r="AO146" s="3" t="s">
        <v>789</v>
      </c>
      <c r="AP146" s="3" t="s">
        <v>427</v>
      </c>
      <c r="AQ146" s="3" t="s">
        <v>293</v>
      </c>
      <c r="AR146" s="4"/>
      <c r="AS146" s="4"/>
      <c r="AT146" s="4"/>
    </row>
    <row r="147">
      <c r="A147" s="3">
        <v>145.0</v>
      </c>
      <c r="B147" s="4" t="s">
        <v>362</v>
      </c>
      <c r="C147" s="5">
        <v>34064.0</v>
      </c>
      <c r="D147" s="6">
        <v>25.52054794520548</v>
      </c>
      <c r="E147" s="7">
        <v>6.0</v>
      </c>
      <c r="F147" s="7">
        <v>120.0</v>
      </c>
      <c r="G147" s="7">
        <v>13.0</v>
      </c>
      <c r="H147" s="3">
        <v>4.0</v>
      </c>
      <c r="I147" s="3" t="s">
        <v>224</v>
      </c>
      <c r="J147" s="3">
        <v>1.0</v>
      </c>
      <c r="K147" s="9" t="s">
        <v>73</v>
      </c>
      <c r="L147" s="3" t="s">
        <v>790</v>
      </c>
      <c r="M147" s="3">
        <v>1.0</v>
      </c>
      <c r="N147" s="5" t="s">
        <v>151</v>
      </c>
      <c r="O147" s="5" t="s">
        <v>75</v>
      </c>
      <c r="P147" s="5" t="s">
        <v>231</v>
      </c>
      <c r="Q147" s="3">
        <v>2.0</v>
      </c>
      <c r="R147" s="3" t="s">
        <v>791</v>
      </c>
      <c r="S147" s="3" t="s">
        <v>52</v>
      </c>
      <c r="T147" s="4"/>
      <c r="U147" s="4"/>
      <c r="V147" s="4"/>
      <c r="W147" s="4"/>
      <c r="X147" s="4"/>
      <c r="Y147" s="4"/>
      <c r="Z147" s="4"/>
      <c r="AA147" s="4"/>
      <c r="AB147" s="3" t="s">
        <v>27</v>
      </c>
      <c r="AC147" s="4"/>
      <c r="AD147" s="4"/>
      <c r="AE147" s="4"/>
      <c r="AF147" s="4"/>
      <c r="AG147" s="4"/>
      <c r="AH147" s="4"/>
      <c r="AI147" s="4"/>
      <c r="AJ147" s="4"/>
      <c r="AK147" s="4"/>
      <c r="AL147" s="3" t="s">
        <v>68</v>
      </c>
      <c r="AM147" s="4"/>
      <c r="AN147" s="3">
        <v>8.0</v>
      </c>
      <c r="AO147" s="3" t="s">
        <v>792</v>
      </c>
      <c r="AP147" s="4"/>
      <c r="AQ147" s="3" t="s">
        <v>793</v>
      </c>
      <c r="AR147" s="4"/>
      <c r="AS147" s="4"/>
      <c r="AT147" s="4"/>
    </row>
    <row r="148">
      <c r="A148" s="3">
        <v>146.0</v>
      </c>
      <c r="B148" s="4" t="s">
        <v>794</v>
      </c>
      <c r="C148" s="5">
        <v>32540.0</v>
      </c>
      <c r="D148" s="6">
        <v>29.695890410958903</v>
      </c>
      <c r="E148" s="7">
        <v>8.0</v>
      </c>
      <c r="F148" s="7">
        <v>7.0</v>
      </c>
      <c r="G148" s="7">
        <v>12.0</v>
      </c>
      <c r="H148" s="3">
        <v>0.0</v>
      </c>
      <c r="I148" s="3" t="s">
        <v>98</v>
      </c>
      <c r="J148" s="3">
        <v>1.0</v>
      </c>
      <c r="K148" s="3" t="s">
        <v>61</v>
      </c>
      <c r="L148" s="3" t="s">
        <v>99</v>
      </c>
      <c r="M148" s="3">
        <v>1.0</v>
      </c>
      <c r="N148" s="5" t="s">
        <v>416</v>
      </c>
      <c r="O148" s="5" t="s">
        <v>75</v>
      </c>
      <c r="P148" s="5" t="s">
        <v>152</v>
      </c>
      <c r="Q148" s="3">
        <v>3.0</v>
      </c>
      <c r="R148" s="3" t="s">
        <v>795</v>
      </c>
      <c r="S148" s="3" t="s">
        <v>78</v>
      </c>
      <c r="T148" s="4"/>
      <c r="U148" s="4"/>
      <c r="V148" s="3" t="s">
        <v>21</v>
      </c>
      <c r="W148" s="4"/>
      <c r="X148" s="4"/>
      <c r="Y148" s="4"/>
      <c r="Z148" s="4"/>
      <c r="AA148" s="4"/>
      <c r="AB148" s="4"/>
      <c r="AC148" s="4"/>
      <c r="AD148" s="3" t="s">
        <v>66</v>
      </c>
      <c r="AE148" s="4"/>
      <c r="AF148" s="3">
        <v>4.0</v>
      </c>
      <c r="AG148" s="4"/>
      <c r="AH148" s="3">
        <v>6.0</v>
      </c>
      <c r="AI148" s="4"/>
      <c r="AJ148" s="3">
        <v>20.0</v>
      </c>
      <c r="AK148" s="3" t="s">
        <v>796</v>
      </c>
      <c r="AL148" s="3" t="s">
        <v>68</v>
      </c>
      <c r="AM148" s="4"/>
      <c r="AN148" s="3">
        <v>10.0</v>
      </c>
      <c r="AO148" s="3" t="s">
        <v>797</v>
      </c>
      <c r="AP148" s="3" t="s">
        <v>798</v>
      </c>
      <c r="AQ148" s="3" t="s">
        <v>799</v>
      </c>
      <c r="AR148" s="4"/>
      <c r="AS148" s="4"/>
      <c r="AT148" s="4"/>
    </row>
    <row r="149">
      <c r="A149" s="3">
        <v>147.0</v>
      </c>
      <c r="B149" s="4" t="s">
        <v>71</v>
      </c>
      <c r="C149" s="5">
        <v>32950.0</v>
      </c>
      <c r="D149" s="6">
        <v>28.572602739726026</v>
      </c>
      <c r="E149" s="7">
        <v>7.0</v>
      </c>
      <c r="F149" s="7">
        <v>60.0</v>
      </c>
      <c r="G149" s="7">
        <v>14.0</v>
      </c>
      <c r="H149" s="3">
        <v>5.0</v>
      </c>
      <c r="I149" s="3" t="s">
        <v>45</v>
      </c>
      <c r="J149" s="3">
        <v>0.0</v>
      </c>
      <c r="K149" s="3" t="s">
        <v>46</v>
      </c>
      <c r="L149" s="3" t="s">
        <v>62</v>
      </c>
      <c r="M149" s="3">
        <v>1.0</v>
      </c>
      <c r="N149" s="5" t="s">
        <v>143</v>
      </c>
      <c r="O149" s="5" t="s">
        <v>75</v>
      </c>
      <c r="P149" s="5" t="s">
        <v>107</v>
      </c>
      <c r="Q149" s="3">
        <v>5.0</v>
      </c>
      <c r="R149" s="3" t="s">
        <v>800</v>
      </c>
      <c r="S149" s="3" t="s">
        <v>52</v>
      </c>
      <c r="T149" s="4"/>
      <c r="U149" s="4"/>
      <c r="V149" s="3" t="s">
        <v>21</v>
      </c>
      <c r="W149" s="4"/>
      <c r="X149" s="4"/>
      <c r="Y149" s="4"/>
      <c r="Z149" s="4"/>
      <c r="AA149" s="4"/>
      <c r="AB149" s="4"/>
      <c r="AC149" s="4"/>
      <c r="AD149" s="3" t="s">
        <v>79</v>
      </c>
      <c r="AE149" s="4"/>
      <c r="AF149" s="3">
        <v>6.0</v>
      </c>
      <c r="AG149" s="4"/>
      <c r="AH149" s="3">
        <v>5.0</v>
      </c>
      <c r="AI149" s="4"/>
      <c r="AJ149" s="3">
        <v>25.0</v>
      </c>
      <c r="AK149" s="3" t="s">
        <v>801</v>
      </c>
      <c r="AL149" s="3" t="s">
        <v>188</v>
      </c>
      <c r="AM149" s="4"/>
      <c r="AN149" s="3">
        <v>9.0</v>
      </c>
      <c r="AO149" s="3" t="s">
        <v>802</v>
      </c>
      <c r="AP149" s="3" t="s">
        <v>803</v>
      </c>
      <c r="AQ149" s="3" t="s">
        <v>804</v>
      </c>
      <c r="AR149" s="4"/>
      <c r="AS149" s="4"/>
      <c r="AT149" s="4"/>
    </row>
    <row r="150">
      <c r="A150" s="3">
        <v>148.0</v>
      </c>
      <c r="B150" s="4" t="s">
        <v>805</v>
      </c>
      <c r="C150" s="5">
        <v>34861.0</v>
      </c>
      <c r="D150" s="6">
        <v>23.336986301369862</v>
      </c>
      <c r="E150" s="7">
        <v>7.0</v>
      </c>
      <c r="F150" s="7">
        <v>0.0</v>
      </c>
      <c r="G150" s="7">
        <v>12.0</v>
      </c>
      <c r="H150" s="3">
        <v>15.0</v>
      </c>
      <c r="I150" s="3" t="s">
        <v>187</v>
      </c>
      <c r="J150" s="3">
        <v>1.0</v>
      </c>
      <c r="K150" s="3" t="s">
        <v>46</v>
      </c>
      <c r="L150" s="3" t="s">
        <v>94</v>
      </c>
      <c r="M150" s="3">
        <v>1.0</v>
      </c>
      <c r="N150" s="5" t="s">
        <v>168</v>
      </c>
      <c r="O150" s="5" t="s">
        <v>106</v>
      </c>
      <c r="P150" s="5" t="s">
        <v>50</v>
      </c>
      <c r="Q150" s="3">
        <v>1.0</v>
      </c>
      <c r="R150" s="3" t="s">
        <v>51</v>
      </c>
      <c r="S150" s="3" t="s">
        <v>52</v>
      </c>
      <c r="T150" s="4"/>
      <c r="U150" s="4"/>
      <c r="V150" s="4"/>
      <c r="W150" s="4"/>
      <c r="X150" s="3" t="s">
        <v>23</v>
      </c>
      <c r="Y150" s="3" t="s">
        <v>24</v>
      </c>
      <c r="Z150" s="3" t="s">
        <v>25</v>
      </c>
      <c r="AA150" s="3" t="s">
        <v>26</v>
      </c>
      <c r="AB150" s="4"/>
      <c r="AC150" s="4"/>
      <c r="AD150" s="3" t="s">
        <v>53</v>
      </c>
      <c r="AE150" s="4"/>
      <c r="AF150" s="4"/>
      <c r="AG150" s="3">
        <v>15.0</v>
      </c>
      <c r="AH150" s="3">
        <v>6.0</v>
      </c>
      <c r="AI150" s="4"/>
      <c r="AJ150" s="3">
        <v>90.0</v>
      </c>
      <c r="AK150" s="3" t="s">
        <v>806</v>
      </c>
      <c r="AL150" s="3" t="s">
        <v>68</v>
      </c>
      <c r="AM150" s="4"/>
      <c r="AN150" s="3">
        <v>10.0</v>
      </c>
      <c r="AO150" s="3" t="s">
        <v>807</v>
      </c>
      <c r="AP150" s="3" t="s">
        <v>808</v>
      </c>
      <c r="AQ150" s="4"/>
      <c r="AR150" s="4"/>
      <c r="AS150" s="4"/>
      <c r="AT150" s="4"/>
    </row>
    <row r="151">
      <c r="A151" s="3">
        <v>149.0</v>
      </c>
      <c r="B151" s="4" t="s">
        <v>161</v>
      </c>
      <c r="C151" s="5">
        <v>30465.0</v>
      </c>
      <c r="D151" s="6">
        <v>35.38082191780822</v>
      </c>
      <c r="E151" s="7">
        <v>7.0</v>
      </c>
      <c r="F151" s="7">
        <v>55.0</v>
      </c>
      <c r="G151" s="7">
        <v>9.0</v>
      </c>
      <c r="H151" s="3">
        <v>2.0</v>
      </c>
      <c r="I151" s="3" t="s">
        <v>84</v>
      </c>
      <c r="J151" s="3">
        <v>0.0</v>
      </c>
      <c r="K151" s="3" t="s">
        <v>93</v>
      </c>
      <c r="L151" s="3" t="s">
        <v>94</v>
      </c>
      <c r="M151" s="3">
        <v>1.0</v>
      </c>
      <c r="N151" s="5" t="s">
        <v>151</v>
      </c>
      <c r="O151" s="5" t="s">
        <v>75</v>
      </c>
      <c r="P151" s="5" t="s">
        <v>101</v>
      </c>
      <c r="Q151" s="3">
        <v>6.0</v>
      </c>
      <c r="R151" s="3" t="s">
        <v>809</v>
      </c>
      <c r="S151" s="3" t="s">
        <v>370</v>
      </c>
      <c r="T151" s="4"/>
      <c r="U151" s="4"/>
      <c r="V151" s="4"/>
      <c r="W151" s="3" t="s">
        <v>22</v>
      </c>
      <c r="X151" s="3" t="s">
        <v>23</v>
      </c>
      <c r="Y151" s="3" t="s">
        <v>24</v>
      </c>
      <c r="Z151" s="4"/>
      <c r="AA151" s="4"/>
      <c r="AB151" s="4"/>
      <c r="AC151" s="4"/>
      <c r="AD151" s="3" t="s">
        <v>66</v>
      </c>
      <c r="AE151" s="4"/>
      <c r="AF151" s="3">
        <v>4.0</v>
      </c>
      <c r="AG151" s="4"/>
      <c r="AH151" s="3">
        <v>4.0</v>
      </c>
      <c r="AI151" s="4"/>
      <c r="AJ151" s="3">
        <v>6.0</v>
      </c>
      <c r="AK151" s="3" t="s">
        <v>810</v>
      </c>
      <c r="AL151" s="4"/>
      <c r="AM151" s="3" t="s">
        <v>811</v>
      </c>
      <c r="AN151" s="3">
        <v>10.0</v>
      </c>
      <c r="AO151" s="3" t="s">
        <v>812</v>
      </c>
      <c r="AP151" s="3" t="s">
        <v>813</v>
      </c>
      <c r="AQ151" s="3" t="s">
        <v>814</v>
      </c>
      <c r="AR151" s="4"/>
      <c r="AS151" s="4"/>
      <c r="AT151" s="4"/>
    </row>
    <row r="152">
      <c r="A152" s="3">
        <v>150.0</v>
      </c>
      <c r="B152" s="4" t="s">
        <v>124</v>
      </c>
      <c r="C152" s="5">
        <v>33864.0</v>
      </c>
      <c r="D152" s="6">
        <v>26.068493150684933</v>
      </c>
      <c r="E152" s="7">
        <v>7.0</v>
      </c>
      <c r="F152" s="7">
        <v>25.0</v>
      </c>
      <c r="G152" s="7">
        <v>9.0</v>
      </c>
      <c r="H152" s="3">
        <v>5.0</v>
      </c>
      <c r="I152" s="3" t="s">
        <v>72</v>
      </c>
      <c r="J152" s="3">
        <v>0.0</v>
      </c>
      <c r="K152" s="3" t="s">
        <v>46</v>
      </c>
      <c r="L152" s="3" t="s">
        <v>94</v>
      </c>
      <c r="M152" s="3">
        <v>1.0</v>
      </c>
      <c r="N152" s="5" t="s">
        <v>21</v>
      </c>
      <c r="O152" s="5" t="s">
        <v>106</v>
      </c>
      <c r="P152" s="5" t="s">
        <v>815</v>
      </c>
      <c r="Q152" s="3">
        <v>2.0</v>
      </c>
      <c r="R152" s="3" t="s">
        <v>783</v>
      </c>
      <c r="S152" s="3" t="s">
        <v>78</v>
      </c>
      <c r="T152" s="4"/>
      <c r="U152" s="4"/>
      <c r="V152" s="3" t="s">
        <v>21</v>
      </c>
      <c r="W152" s="4"/>
      <c r="X152" s="4"/>
      <c r="Y152" s="4"/>
      <c r="Z152" s="4"/>
      <c r="AA152" s="4"/>
      <c r="AB152" s="4"/>
      <c r="AC152" s="4"/>
      <c r="AD152" s="3" t="s">
        <v>66</v>
      </c>
      <c r="AE152" s="4"/>
      <c r="AF152" s="3">
        <v>2.0</v>
      </c>
      <c r="AG152" s="4"/>
      <c r="AH152" s="3">
        <v>1.0</v>
      </c>
      <c r="AI152" s="4"/>
      <c r="AJ152" s="3">
        <v>10.0</v>
      </c>
      <c r="AK152" s="3" t="s">
        <v>783</v>
      </c>
      <c r="AL152" s="3" t="s">
        <v>190</v>
      </c>
      <c r="AM152" s="4"/>
      <c r="AN152" s="3">
        <v>8.0</v>
      </c>
      <c r="AO152" s="3" t="s">
        <v>783</v>
      </c>
      <c r="AP152" s="3" t="s">
        <v>816</v>
      </c>
      <c r="AQ152" s="3" t="s">
        <v>783</v>
      </c>
      <c r="AR152" s="4"/>
      <c r="AS152" s="4"/>
      <c r="AT152" s="4"/>
    </row>
    <row r="153">
      <c r="A153" s="3">
        <v>151.0</v>
      </c>
      <c r="B153" s="4" t="s">
        <v>817</v>
      </c>
      <c r="C153" s="5">
        <v>31252.0</v>
      </c>
      <c r="D153" s="6">
        <v>33.224657534246575</v>
      </c>
      <c r="E153" s="7">
        <v>6.0</v>
      </c>
      <c r="F153" s="7">
        <v>0.0</v>
      </c>
      <c r="G153" s="7">
        <v>10.0</v>
      </c>
      <c r="H153" s="3">
        <v>6.0</v>
      </c>
      <c r="I153" s="3" t="s">
        <v>130</v>
      </c>
      <c r="J153" s="3">
        <v>0.0</v>
      </c>
      <c r="K153" s="3" t="s">
        <v>61</v>
      </c>
      <c r="L153" s="3" t="s">
        <v>47</v>
      </c>
      <c r="M153" s="3">
        <v>1.0</v>
      </c>
      <c r="N153" s="5" t="s">
        <v>421</v>
      </c>
      <c r="O153" s="5" t="s">
        <v>49</v>
      </c>
      <c r="P153" s="5" t="s">
        <v>87</v>
      </c>
      <c r="Q153" s="3">
        <v>10.0</v>
      </c>
      <c r="R153" s="3" t="s">
        <v>818</v>
      </c>
      <c r="S153" s="3" t="s">
        <v>52</v>
      </c>
      <c r="T153" s="4"/>
      <c r="U153" s="4"/>
      <c r="V153" s="4"/>
      <c r="W153" s="3" t="s">
        <v>22</v>
      </c>
      <c r="X153" s="4"/>
      <c r="Y153" s="4"/>
      <c r="Z153" s="4"/>
      <c r="AA153" s="4"/>
      <c r="AB153" s="4"/>
      <c r="AC153" s="3" t="s">
        <v>819</v>
      </c>
      <c r="AD153" s="3" t="s">
        <v>66</v>
      </c>
      <c r="AE153" s="4"/>
      <c r="AF153" s="3">
        <v>6.0</v>
      </c>
      <c r="AG153" s="4"/>
      <c r="AH153" s="3">
        <v>6.0</v>
      </c>
      <c r="AI153" s="4"/>
      <c r="AJ153" s="3">
        <v>16.0</v>
      </c>
      <c r="AK153" s="3" t="s">
        <v>820</v>
      </c>
      <c r="AL153" s="3" t="s">
        <v>68</v>
      </c>
      <c r="AM153" s="4"/>
      <c r="AN153" s="3">
        <v>10.0</v>
      </c>
      <c r="AO153" s="3" t="s">
        <v>821</v>
      </c>
      <c r="AP153" s="3" t="s">
        <v>822</v>
      </c>
      <c r="AQ153" s="3" t="s">
        <v>823</v>
      </c>
      <c r="AR153" s="4"/>
      <c r="AS153" s="4"/>
      <c r="AT153" s="4"/>
    </row>
    <row r="154">
      <c r="A154" s="3">
        <v>152.0</v>
      </c>
      <c r="B154" s="4" t="s">
        <v>124</v>
      </c>
      <c r="C154" s="5">
        <v>29519.0</v>
      </c>
      <c r="D154" s="6">
        <v>37.97260273972603</v>
      </c>
      <c r="E154" s="7">
        <v>7.0</v>
      </c>
      <c r="F154" s="7">
        <v>60.0</v>
      </c>
      <c r="G154" s="7">
        <v>10.0</v>
      </c>
      <c r="H154" s="3">
        <v>12.0</v>
      </c>
      <c r="I154" s="3" t="s">
        <v>187</v>
      </c>
      <c r="J154" s="3">
        <v>1.0</v>
      </c>
      <c r="K154" s="3" t="s">
        <v>61</v>
      </c>
      <c r="L154" s="3" t="s">
        <v>62</v>
      </c>
      <c r="M154" s="3">
        <v>1.0</v>
      </c>
      <c r="N154" s="5" t="s">
        <v>143</v>
      </c>
      <c r="O154" s="5" t="s">
        <v>49</v>
      </c>
      <c r="P154" s="5" t="s">
        <v>101</v>
      </c>
      <c r="Q154" s="3">
        <v>10.0</v>
      </c>
      <c r="R154" s="3" t="s">
        <v>824</v>
      </c>
      <c r="S154" s="3" t="s">
        <v>65</v>
      </c>
      <c r="T154" s="4"/>
      <c r="U154" s="4"/>
      <c r="V154" s="4"/>
      <c r="W154" s="4"/>
      <c r="X154" s="4"/>
      <c r="Y154" s="3" t="s">
        <v>24</v>
      </c>
      <c r="Z154" s="4"/>
      <c r="AA154" s="4"/>
      <c r="AB154" s="4"/>
      <c r="AC154" s="4"/>
      <c r="AD154" s="3" t="s">
        <v>79</v>
      </c>
      <c r="AE154" s="4"/>
      <c r="AF154" s="4"/>
      <c r="AG154" s="3">
        <v>10.0</v>
      </c>
      <c r="AH154" s="3">
        <v>3.0</v>
      </c>
      <c r="AI154" s="4"/>
      <c r="AJ154" s="3">
        <v>4.0</v>
      </c>
      <c r="AK154" s="3" t="s">
        <v>825</v>
      </c>
      <c r="AL154" s="3" t="s">
        <v>57</v>
      </c>
      <c r="AM154" s="4"/>
      <c r="AN154" s="3">
        <v>7.0</v>
      </c>
      <c r="AO154" s="3" t="s">
        <v>826</v>
      </c>
      <c r="AP154" s="3" t="s">
        <v>827</v>
      </c>
      <c r="AQ154" s="3" t="s">
        <v>828</v>
      </c>
      <c r="AR154" s="4"/>
      <c r="AS154" s="4"/>
      <c r="AT154" s="4"/>
    </row>
    <row r="155">
      <c r="A155" s="3">
        <v>153.0</v>
      </c>
      <c r="B155" s="4" t="s">
        <v>461</v>
      </c>
      <c r="C155" s="5">
        <v>24021.0</v>
      </c>
      <c r="D155" s="6">
        <v>53.035616438356165</v>
      </c>
      <c r="E155" s="7">
        <v>7.0</v>
      </c>
      <c r="F155" s="7">
        <v>0.0</v>
      </c>
      <c r="G155" s="7">
        <v>9.0</v>
      </c>
      <c r="H155" s="3">
        <v>30.0</v>
      </c>
      <c r="I155" s="3" t="s">
        <v>92</v>
      </c>
      <c r="J155" s="3">
        <v>1.0</v>
      </c>
      <c r="K155" s="9" t="s">
        <v>46</v>
      </c>
      <c r="L155" s="3" t="s">
        <v>829</v>
      </c>
      <c r="M155" s="3">
        <v>1.0</v>
      </c>
      <c r="N155" s="5" t="s">
        <v>421</v>
      </c>
      <c r="O155" s="5" t="s">
        <v>75</v>
      </c>
      <c r="P155" s="5" t="s">
        <v>50</v>
      </c>
      <c r="Q155" s="3">
        <v>28.0</v>
      </c>
      <c r="R155" s="3" t="s">
        <v>830</v>
      </c>
      <c r="S155" s="3" t="s">
        <v>78</v>
      </c>
      <c r="T155" s="4"/>
      <c r="U155" s="4"/>
      <c r="V155" s="4"/>
      <c r="W155" s="4"/>
      <c r="X155" s="3" t="s">
        <v>23</v>
      </c>
      <c r="Y155" s="4"/>
      <c r="Z155" s="4"/>
      <c r="AA155" s="4"/>
      <c r="AB155" s="4"/>
      <c r="AC155" s="4"/>
      <c r="AD155" s="3" t="s">
        <v>66</v>
      </c>
      <c r="AE155" s="4"/>
      <c r="AF155" s="4"/>
      <c r="AG155" s="3">
        <v>10.0</v>
      </c>
      <c r="AH155" s="3">
        <v>4.0</v>
      </c>
      <c r="AI155" s="4"/>
      <c r="AJ155" s="3">
        <v>6.0</v>
      </c>
      <c r="AK155" s="3" t="s">
        <v>831</v>
      </c>
      <c r="AL155" s="4"/>
      <c r="AM155" s="3" t="s">
        <v>832</v>
      </c>
      <c r="AN155" s="3">
        <v>10.0</v>
      </c>
      <c r="AO155" s="3" t="s">
        <v>833</v>
      </c>
      <c r="AP155" s="3" t="s">
        <v>834</v>
      </c>
      <c r="AQ155" s="3" t="s">
        <v>835</v>
      </c>
      <c r="AR155" s="4"/>
      <c r="AS155" s="4"/>
      <c r="AT155" s="4"/>
    </row>
    <row r="156">
      <c r="A156" s="3">
        <v>154.0</v>
      </c>
      <c r="B156" s="4" t="s">
        <v>836</v>
      </c>
      <c r="C156" s="5">
        <v>31912.0</v>
      </c>
      <c r="D156" s="6">
        <v>31.416438356164385</v>
      </c>
      <c r="E156" s="7">
        <v>8.0</v>
      </c>
      <c r="F156" s="7">
        <v>60.0</v>
      </c>
      <c r="G156" s="7">
        <v>8.0</v>
      </c>
      <c r="H156" s="3">
        <v>2.0</v>
      </c>
      <c r="I156" s="3" t="s">
        <v>72</v>
      </c>
      <c r="J156" s="3">
        <v>0.0</v>
      </c>
      <c r="K156" s="3" t="s">
        <v>93</v>
      </c>
      <c r="L156" s="3" t="s">
        <v>94</v>
      </c>
      <c r="M156" s="3">
        <v>1.0</v>
      </c>
      <c r="N156" s="5" t="s">
        <v>416</v>
      </c>
      <c r="O156" s="5" t="s">
        <v>106</v>
      </c>
      <c r="P156" s="5" t="s">
        <v>50</v>
      </c>
      <c r="Q156" s="3">
        <v>3.0</v>
      </c>
      <c r="R156" s="3" t="s">
        <v>837</v>
      </c>
      <c r="S156" s="3" t="s">
        <v>78</v>
      </c>
      <c r="T156" s="4"/>
      <c r="U156" s="4"/>
      <c r="V156" s="3" t="s">
        <v>21</v>
      </c>
      <c r="W156" s="4"/>
      <c r="X156" s="4"/>
      <c r="Y156" s="3" t="s">
        <v>24</v>
      </c>
      <c r="Z156" s="4"/>
      <c r="AA156" s="4"/>
      <c r="AB156" s="4"/>
      <c r="AC156" s="4"/>
      <c r="AD156" s="3" t="s">
        <v>66</v>
      </c>
      <c r="AE156" s="4"/>
      <c r="AF156" s="3">
        <v>6.0</v>
      </c>
      <c r="AG156" s="4"/>
      <c r="AH156" s="3">
        <v>6.0</v>
      </c>
      <c r="AI156" s="4"/>
      <c r="AJ156" s="3">
        <v>50.0</v>
      </c>
      <c r="AK156" s="3" t="s">
        <v>838</v>
      </c>
      <c r="AL156" s="3" t="s">
        <v>68</v>
      </c>
      <c r="AM156" s="4"/>
      <c r="AN156" s="3">
        <v>10.0</v>
      </c>
      <c r="AO156" s="3" t="s">
        <v>839</v>
      </c>
      <c r="AP156" s="3" t="s">
        <v>840</v>
      </c>
      <c r="AQ156" s="3" t="s">
        <v>111</v>
      </c>
      <c r="AR156" s="4"/>
      <c r="AS156" s="4"/>
      <c r="AT156" s="4"/>
    </row>
    <row r="157">
      <c r="A157" s="3">
        <v>155.0</v>
      </c>
      <c r="B157" s="4" t="s">
        <v>841</v>
      </c>
      <c r="C157" s="4"/>
      <c r="D157" s="6" t="s">
        <v>44</v>
      </c>
      <c r="E157" s="7">
        <v>7.0</v>
      </c>
      <c r="F157" s="7">
        <v>60.0</v>
      </c>
      <c r="G157" s="7">
        <v>10.0</v>
      </c>
      <c r="H157" s="3">
        <v>1.0</v>
      </c>
      <c r="I157" s="3" t="s">
        <v>340</v>
      </c>
      <c r="J157" s="3">
        <v>1.0</v>
      </c>
      <c r="K157" s="3" t="s">
        <v>73</v>
      </c>
      <c r="L157" s="3" t="s">
        <v>99</v>
      </c>
      <c r="M157" s="3">
        <v>1.0</v>
      </c>
      <c r="N157" s="9" t="s">
        <v>151</v>
      </c>
      <c r="O157" s="9" t="s">
        <v>356</v>
      </c>
      <c r="P157" s="9" t="s">
        <v>107</v>
      </c>
      <c r="Q157" s="3">
        <v>0.0</v>
      </c>
      <c r="R157" s="3" t="s">
        <v>842</v>
      </c>
      <c r="S157" s="3" t="s">
        <v>78</v>
      </c>
      <c r="T157" s="4"/>
      <c r="U157" s="4"/>
      <c r="V157" s="3" t="s">
        <v>21</v>
      </c>
      <c r="W157" s="4"/>
      <c r="X157" s="4"/>
      <c r="Y157" s="4"/>
      <c r="Z157" s="4"/>
      <c r="AA157" s="4"/>
      <c r="AB157" s="4"/>
      <c r="AC157" s="4"/>
      <c r="AD157" s="3" t="s">
        <v>66</v>
      </c>
      <c r="AE157" s="4"/>
      <c r="AF157" s="3">
        <v>4.0</v>
      </c>
      <c r="AG157" s="4"/>
      <c r="AH157" s="3">
        <v>4.0</v>
      </c>
      <c r="AI157" s="4"/>
      <c r="AJ157" s="3">
        <v>25.0</v>
      </c>
      <c r="AK157" s="3" t="s">
        <v>843</v>
      </c>
      <c r="AL157" s="3" t="s">
        <v>57</v>
      </c>
      <c r="AM157" s="4"/>
      <c r="AN157" s="3">
        <v>9.0</v>
      </c>
      <c r="AO157" s="3" t="s">
        <v>844</v>
      </c>
      <c r="AP157" s="3" t="s">
        <v>845</v>
      </c>
      <c r="AQ157" s="4"/>
      <c r="AR157" s="4"/>
      <c r="AS157" s="4"/>
      <c r="AT157" s="4"/>
    </row>
    <row r="158">
      <c r="A158" s="3">
        <v>156.0</v>
      </c>
      <c r="B158" s="4" t="s">
        <v>71</v>
      </c>
      <c r="C158" s="5">
        <v>30194.0</v>
      </c>
      <c r="D158" s="6">
        <v>36.12328767123287</v>
      </c>
      <c r="E158" s="7">
        <v>7.0</v>
      </c>
      <c r="F158" s="7">
        <v>45.0</v>
      </c>
      <c r="G158" s="7">
        <v>12.0</v>
      </c>
      <c r="H158" s="3">
        <v>40.0</v>
      </c>
      <c r="I158" s="3" t="s">
        <v>340</v>
      </c>
      <c r="J158" s="3">
        <v>1.0</v>
      </c>
      <c r="K158" s="3" t="s">
        <v>118</v>
      </c>
      <c r="L158" s="3" t="s">
        <v>99</v>
      </c>
      <c r="M158" s="3">
        <v>1.0</v>
      </c>
      <c r="N158" s="5" t="s">
        <v>143</v>
      </c>
      <c r="O158" s="5" t="s">
        <v>75</v>
      </c>
      <c r="P158" s="5" t="s">
        <v>231</v>
      </c>
      <c r="Q158" s="3">
        <v>1.0</v>
      </c>
      <c r="R158" s="3" t="s">
        <v>846</v>
      </c>
      <c r="S158" s="3" t="s">
        <v>65</v>
      </c>
      <c r="T158" s="4"/>
      <c r="U158" s="4"/>
      <c r="V158" s="4"/>
      <c r="W158" s="4"/>
      <c r="X158" s="4"/>
      <c r="Y158" s="3" t="s">
        <v>24</v>
      </c>
      <c r="Z158" s="4"/>
      <c r="AA158" s="4"/>
      <c r="AB158" s="4"/>
      <c r="AC158" s="4"/>
      <c r="AD158" s="3" t="s">
        <v>66</v>
      </c>
      <c r="AE158" s="4"/>
      <c r="AF158" s="4"/>
      <c r="AG158" s="3">
        <v>10.0</v>
      </c>
      <c r="AH158" s="4"/>
      <c r="AI158" s="3">
        <v>10.0</v>
      </c>
      <c r="AJ158" s="3">
        <v>120.0</v>
      </c>
      <c r="AK158" s="3" t="s">
        <v>229</v>
      </c>
      <c r="AL158" s="3" t="s">
        <v>68</v>
      </c>
      <c r="AM158" s="4"/>
      <c r="AN158" s="3">
        <v>10.0</v>
      </c>
      <c r="AO158" s="3" t="s">
        <v>229</v>
      </c>
      <c r="AP158" s="4"/>
      <c r="AQ158" s="4"/>
      <c r="AR158" s="4"/>
      <c r="AS158" s="4"/>
      <c r="AT158" s="4"/>
    </row>
    <row r="159">
      <c r="A159" s="3">
        <v>157.0</v>
      </c>
      <c r="B159" s="4" t="s">
        <v>83</v>
      </c>
      <c r="C159" s="5">
        <v>36223.0</v>
      </c>
      <c r="D159" s="6">
        <v>19.605479452054794</v>
      </c>
      <c r="E159" s="7">
        <v>9.0</v>
      </c>
      <c r="F159" s="7">
        <v>120.0</v>
      </c>
      <c r="G159" s="7">
        <v>10.0</v>
      </c>
      <c r="H159" s="3">
        <v>10.0</v>
      </c>
      <c r="I159" s="3" t="s">
        <v>45</v>
      </c>
      <c r="J159" s="3">
        <v>0.0</v>
      </c>
      <c r="K159" s="3" t="s">
        <v>61</v>
      </c>
      <c r="L159" s="3" t="s">
        <v>47</v>
      </c>
      <c r="M159" s="3">
        <v>0.0</v>
      </c>
      <c r="N159" s="5" t="s">
        <v>44</v>
      </c>
      <c r="O159" s="5" t="s">
        <v>44</v>
      </c>
      <c r="P159" s="5" t="s">
        <v>44</v>
      </c>
      <c r="Q159" s="4"/>
      <c r="R159" s="4"/>
      <c r="S159" s="3" t="s">
        <v>52</v>
      </c>
      <c r="T159" s="4"/>
      <c r="U159" s="4"/>
      <c r="V159" s="4"/>
      <c r="W159" s="3" t="s">
        <v>22</v>
      </c>
      <c r="X159" s="4"/>
      <c r="Y159" s="4"/>
      <c r="Z159" s="4"/>
      <c r="AA159" s="4"/>
      <c r="AB159" s="4"/>
      <c r="AC159" s="4"/>
      <c r="AD159" s="3" t="s">
        <v>53</v>
      </c>
      <c r="AE159" s="4"/>
      <c r="AF159" s="4"/>
      <c r="AG159" s="3">
        <v>15.0</v>
      </c>
      <c r="AH159" s="3">
        <v>6.0</v>
      </c>
      <c r="AI159" s="4"/>
      <c r="AJ159" s="3">
        <v>10.0</v>
      </c>
      <c r="AK159" s="3" t="s">
        <v>847</v>
      </c>
      <c r="AL159" s="4"/>
      <c r="AM159" s="3" t="s">
        <v>848</v>
      </c>
      <c r="AN159" s="3">
        <v>10.0</v>
      </c>
      <c r="AO159" s="3" t="s">
        <v>849</v>
      </c>
      <c r="AP159" s="3" t="s">
        <v>850</v>
      </c>
      <c r="AQ159" s="4"/>
      <c r="AR159" s="4"/>
      <c r="AS159" s="4"/>
      <c r="AT159" s="4"/>
    </row>
    <row r="160">
      <c r="A160" s="3">
        <v>158.0</v>
      </c>
      <c r="B160" s="4" t="s">
        <v>71</v>
      </c>
      <c r="C160" s="5">
        <v>31803.0</v>
      </c>
      <c r="D160" s="6">
        <v>31.715068493150685</v>
      </c>
      <c r="E160" s="7">
        <v>8.0</v>
      </c>
      <c r="F160" s="7">
        <v>15.0</v>
      </c>
      <c r="G160" s="7">
        <v>14.0</v>
      </c>
      <c r="H160" s="3">
        <v>12.0</v>
      </c>
      <c r="I160" s="3" t="s">
        <v>60</v>
      </c>
      <c r="J160" s="3">
        <v>0.0</v>
      </c>
      <c r="K160" s="9" t="s">
        <v>93</v>
      </c>
      <c r="L160" s="3" t="s">
        <v>851</v>
      </c>
      <c r="M160" s="3">
        <v>1.0</v>
      </c>
      <c r="N160" s="5" t="s">
        <v>212</v>
      </c>
      <c r="O160" s="5" t="s">
        <v>75</v>
      </c>
      <c r="P160" s="5" t="s">
        <v>87</v>
      </c>
      <c r="Q160" s="3">
        <v>8.0</v>
      </c>
      <c r="R160" s="3" t="s">
        <v>197</v>
      </c>
      <c r="S160" s="3" t="s">
        <v>65</v>
      </c>
      <c r="T160" s="4"/>
      <c r="U160" s="4"/>
      <c r="V160" s="4"/>
      <c r="W160" s="4"/>
      <c r="X160" s="3" t="s">
        <v>23</v>
      </c>
      <c r="Y160" s="4"/>
      <c r="Z160" s="4"/>
      <c r="AA160" s="4"/>
      <c r="AB160" s="4"/>
      <c r="AC160" s="4"/>
      <c r="AD160" s="3" t="s">
        <v>53</v>
      </c>
      <c r="AE160" s="4"/>
      <c r="AF160" s="3">
        <v>6.0</v>
      </c>
      <c r="AG160" s="4"/>
      <c r="AH160" s="3">
        <v>6.0</v>
      </c>
      <c r="AI160" s="4"/>
      <c r="AJ160" s="3">
        <v>40.0</v>
      </c>
      <c r="AK160" s="3" t="s">
        <v>852</v>
      </c>
      <c r="AL160" s="3" t="s">
        <v>385</v>
      </c>
      <c r="AM160" s="4"/>
      <c r="AN160" s="3">
        <v>7.0</v>
      </c>
      <c r="AO160" s="3" t="s">
        <v>853</v>
      </c>
      <c r="AP160" s="3" t="s">
        <v>151</v>
      </c>
      <c r="AQ160" s="3" t="s">
        <v>854</v>
      </c>
      <c r="AR160" s="4"/>
      <c r="AS160" s="4"/>
      <c r="AT160" s="4"/>
    </row>
    <row r="161">
      <c r="A161" s="3">
        <v>159.0</v>
      </c>
      <c r="B161" s="4" t="s">
        <v>83</v>
      </c>
      <c r="C161" s="5">
        <v>25703.0</v>
      </c>
      <c r="D161" s="6">
        <v>48.42739726027397</v>
      </c>
      <c r="E161" s="7">
        <v>5.0</v>
      </c>
      <c r="F161" s="7">
        <v>120.0</v>
      </c>
      <c r="G161" s="7">
        <v>8.0</v>
      </c>
      <c r="H161" s="3">
        <v>3.0</v>
      </c>
      <c r="I161" s="3" t="s">
        <v>307</v>
      </c>
      <c r="J161" s="3">
        <v>0.0</v>
      </c>
      <c r="K161" s="3" t="s">
        <v>93</v>
      </c>
      <c r="L161" s="3" t="s">
        <v>99</v>
      </c>
      <c r="M161" s="3">
        <v>1.0</v>
      </c>
      <c r="N161" s="5" t="s">
        <v>212</v>
      </c>
      <c r="O161" s="5" t="s">
        <v>75</v>
      </c>
      <c r="P161" s="5" t="s">
        <v>428</v>
      </c>
      <c r="Q161" s="3">
        <v>20.0</v>
      </c>
      <c r="R161" s="3" t="s">
        <v>855</v>
      </c>
      <c r="S161" s="3" t="s">
        <v>52</v>
      </c>
      <c r="T161" s="4"/>
      <c r="U161" s="4"/>
      <c r="V161" s="3" t="s">
        <v>21</v>
      </c>
      <c r="W161" s="4"/>
      <c r="X161" s="4"/>
      <c r="Y161" s="4"/>
      <c r="Z161" s="4"/>
      <c r="AA161" s="4"/>
      <c r="AB161" s="4"/>
      <c r="AC161" s="4"/>
      <c r="AD161" s="3" t="s">
        <v>79</v>
      </c>
      <c r="AE161" s="4"/>
      <c r="AF161" s="3">
        <v>5.0</v>
      </c>
      <c r="AG161" s="4"/>
      <c r="AH161" s="3">
        <v>2.0</v>
      </c>
      <c r="AI161" s="4"/>
      <c r="AJ161" s="3">
        <v>12.0</v>
      </c>
      <c r="AK161" s="3" t="s">
        <v>856</v>
      </c>
      <c r="AL161" s="3" t="s">
        <v>57</v>
      </c>
      <c r="AM161" s="4"/>
      <c r="AN161" s="3">
        <v>10.0</v>
      </c>
      <c r="AO161" s="3" t="s">
        <v>857</v>
      </c>
      <c r="AP161" s="3" t="s">
        <v>858</v>
      </c>
      <c r="AQ161" s="3" t="s">
        <v>859</v>
      </c>
      <c r="AR161" s="4"/>
      <c r="AS161" s="4"/>
      <c r="AT161" s="4"/>
    </row>
    <row r="162">
      <c r="A162" s="3">
        <v>160.0</v>
      </c>
      <c r="B162" s="4" t="s">
        <v>83</v>
      </c>
      <c r="C162" s="5">
        <v>34518.0</v>
      </c>
      <c r="D162" s="6">
        <v>24.276712328767122</v>
      </c>
      <c r="E162" s="7">
        <v>7.0</v>
      </c>
      <c r="F162" s="7">
        <v>160.0</v>
      </c>
      <c r="G162" s="7">
        <v>8.0</v>
      </c>
      <c r="H162" s="3">
        <v>5.0</v>
      </c>
      <c r="I162" s="3" t="s">
        <v>60</v>
      </c>
      <c r="J162" s="3">
        <v>0.0</v>
      </c>
      <c r="K162" s="3" t="s">
        <v>61</v>
      </c>
      <c r="L162" s="3" t="s">
        <v>99</v>
      </c>
      <c r="M162" s="3">
        <v>0.0</v>
      </c>
      <c r="N162" s="5" t="s">
        <v>44</v>
      </c>
      <c r="O162" s="5" t="s">
        <v>44</v>
      </c>
      <c r="P162" s="5" t="s">
        <v>44</v>
      </c>
      <c r="Q162" s="4"/>
      <c r="R162" s="4"/>
      <c r="S162" s="3" t="s">
        <v>52</v>
      </c>
      <c r="T162" s="4"/>
      <c r="U162" s="4"/>
      <c r="V162" s="4"/>
      <c r="W162" s="4"/>
      <c r="X162" s="3" t="s">
        <v>23</v>
      </c>
      <c r="Y162" s="3" t="s">
        <v>24</v>
      </c>
      <c r="Z162" s="4"/>
      <c r="AA162" s="3" t="s">
        <v>26</v>
      </c>
      <c r="AB162" s="4"/>
      <c r="AC162" s="4"/>
      <c r="AD162" s="3" t="s">
        <v>79</v>
      </c>
      <c r="AE162" s="4"/>
      <c r="AF162" s="3">
        <v>6.0</v>
      </c>
      <c r="AG162" s="4"/>
      <c r="AH162" s="3">
        <v>4.0</v>
      </c>
      <c r="AI162" s="4"/>
      <c r="AJ162" s="3">
        <v>10.0</v>
      </c>
      <c r="AK162" s="3" t="s">
        <v>860</v>
      </c>
      <c r="AL162" s="3" t="s">
        <v>68</v>
      </c>
      <c r="AM162" s="4"/>
      <c r="AN162" s="3">
        <v>10.0</v>
      </c>
      <c r="AO162" s="3" t="s">
        <v>861</v>
      </c>
      <c r="AP162" s="3" t="s">
        <v>862</v>
      </c>
      <c r="AQ162" s="3" t="s">
        <v>863</v>
      </c>
      <c r="AR162" s="4"/>
      <c r="AS162" s="4"/>
      <c r="AT162" s="4"/>
    </row>
    <row r="163">
      <c r="A163" s="3">
        <v>161.0</v>
      </c>
      <c r="B163" s="4" t="s">
        <v>864</v>
      </c>
      <c r="C163" s="5">
        <v>35326.0</v>
      </c>
      <c r="D163" s="6">
        <v>22.063013698630137</v>
      </c>
      <c r="E163" s="7">
        <v>7.0</v>
      </c>
      <c r="F163" s="7">
        <v>5.0</v>
      </c>
      <c r="G163" s="7">
        <v>12.0</v>
      </c>
      <c r="H163" s="3">
        <v>8.0</v>
      </c>
      <c r="I163" s="3" t="s">
        <v>92</v>
      </c>
      <c r="J163" s="3">
        <v>1.0</v>
      </c>
      <c r="K163" s="3" t="s">
        <v>93</v>
      </c>
      <c r="L163" s="3" t="s">
        <v>94</v>
      </c>
      <c r="M163" s="3">
        <v>0.0</v>
      </c>
      <c r="N163" s="5" t="s">
        <v>44</v>
      </c>
      <c r="O163" s="5" t="s">
        <v>44</v>
      </c>
      <c r="P163" s="5" t="s">
        <v>44</v>
      </c>
      <c r="Q163" s="4"/>
      <c r="R163" s="4"/>
      <c r="S163" s="3" t="s">
        <v>52</v>
      </c>
      <c r="T163" s="4"/>
      <c r="U163" s="4"/>
      <c r="V163" s="4"/>
      <c r="W163" s="4"/>
      <c r="X163" s="4"/>
      <c r="Y163" s="3" t="s">
        <v>24</v>
      </c>
      <c r="Z163" s="4"/>
      <c r="AA163" s="4"/>
      <c r="AB163" s="4"/>
      <c r="AC163" s="4"/>
      <c r="AD163" s="3" t="s">
        <v>79</v>
      </c>
      <c r="AE163" s="4"/>
      <c r="AF163" s="3">
        <v>6.0</v>
      </c>
      <c r="AG163" s="4"/>
      <c r="AH163" s="4"/>
      <c r="AI163" s="3">
        <v>40.0</v>
      </c>
      <c r="AJ163" s="3">
        <v>150.0</v>
      </c>
      <c r="AK163" s="3" t="s">
        <v>865</v>
      </c>
      <c r="AL163" s="3" t="s">
        <v>68</v>
      </c>
      <c r="AM163" s="4"/>
      <c r="AN163" s="3">
        <v>10.0</v>
      </c>
      <c r="AO163" s="3" t="s">
        <v>866</v>
      </c>
      <c r="AP163" s="3" t="s">
        <v>867</v>
      </c>
      <c r="AQ163" s="3" t="s">
        <v>868</v>
      </c>
      <c r="AR163" s="4"/>
      <c r="AS163" s="4"/>
      <c r="AT163" s="4"/>
    </row>
    <row r="164">
      <c r="A164" s="3">
        <v>162.0</v>
      </c>
      <c r="B164" s="4" t="s">
        <v>71</v>
      </c>
      <c r="C164" s="5">
        <v>34622.0</v>
      </c>
      <c r="D164" s="6">
        <v>23.991780821917807</v>
      </c>
      <c r="E164" s="7">
        <v>8.0</v>
      </c>
      <c r="F164" s="7">
        <v>120.0</v>
      </c>
      <c r="G164" s="7">
        <v>9.0</v>
      </c>
      <c r="H164" s="3">
        <v>5.0</v>
      </c>
      <c r="I164" s="3" t="s">
        <v>307</v>
      </c>
      <c r="J164" s="3">
        <v>0.0</v>
      </c>
      <c r="K164" s="3" t="s">
        <v>397</v>
      </c>
      <c r="L164" s="3" t="s">
        <v>99</v>
      </c>
      <c r="M164" s="3">
        <v>0.0</v>
      </c>
      <c r="N164" s="5" t="s">
        <v>44</v>
      </c>
      <c r="O164" s="5" t="s">
        <v>44</v>
      </c>
      <c r="P164" s="5" t="s">
        <v>44</v>
      </c>
      <c r="Q164" s="4"/>
      <c r="R164" s="4"/>
      <c r="S164" s="3" t="s">
        <v>370</v>
      </c>
      <c r="T164" s="4"/>
      <c r="U164" s="4"/>
      <c r="V164" s="3" t="s">
        <v>21</v>
      </c>
      <c r="W164" s="4"/>
      <c r="X164" s="4"/>
      <c r="Y164" s="4"/>
      <c r="Z164" s="4"/>
      <c r="AA164" s="4"/>
      <c r="AB164" s="4"/>
      <c r="AC164" s="4"/>
      <c r="AD164" s="3" t="s">
        <v>66</v>
      </c>
      <c r="AE164" s="4"/>
      <c r="AF164" s="3">
        <v>4.0</v>
      </c>
      <c r="AG164" s="4"/>
      <c r="AH164" s="4"/>
      <c r="AI164" s="3">
        <v>28.0</v>
      </c>
      <c r="AJ164" s="3">
        <v>70.0</v>
      </c>
      <c r="AK164" s="3" t="s">
        <v>869</v>
      </c>
      <c r="AL164" s="3" t="s">
        <v>68</v>
      </c>
      <c r="AM164" s="4"/>
      <c r="AN164" s="3">
        <v>10.0</v>
      </c>
      <c r="AO164" s="3" t="s">
        <v>870</v>
      </c>
      <c r="AP164" s="3" t="s">
        <v>871</v>
      </c>
      <c r="AQ164" s="3" t="s">
        <v>872</v>
      </c>
      <c r="AR164" s="4"/>
      <c r="AS164" s="4"/>
      <c r="AT164" s="4"/>
    </row>
    <row r="165">
      <c r="A165" s="3">
        <v>163.0</v>
      </c>
      <c r="B165" s="4" t="s">
        <v>255</v>
      </c>
      <c r="C165" s="5">
        <v>34999.0</v>
      </c>
      <c r="D165" s="6">
        <v>22.958904109589042</v>
      </c>
      <c r="E165" s="7">
        <v>8.0</v>
      </c>
      <c r="F165" s="7">
        <v>0.0</v>
      </c>
      <c r="G165" s="7">
        <v>9.0</v>
      </c>
      <c r="H165" s="3">
        <v>0.0</v>
      </c>
      <c r="I165" s="3" t="s">
        <v>130</v>
      </c>
      <c r="J165" s="3">
        <v>1.0</v>
      </c>
      <c r="K165" s="3" t="s">
        <v>93</v>
      </c>
      <c r="L165" s="3" t="s">
        <v>94</v>
      </c>
      <c r="M165" s="3">
        <v>0.0</v>
      </c>
      <c r="N165" s="5" t="s">
        <v>44</v>
      </c>
      <c r="O165" s="5" t="s">
        <v>44</v>
      </c>
      <c r="P165" s="5" t="s">
        <v>44</v>
      </c>
      <c r="Q165" s="4"/>
      <c r="R165" s="4"/>
      <c r="S165" s="3" t="s">
        <v>370</v>
      </c>
      <c r="T165" s="4"/>
      <c r="U165" s="4"/>
      <c r="V165" s="3" t="s">
        <v>21</v>
      </c>
      <c r="W165" s="4"/>
      <c r="X165" s="4"/>
      <c r="Y165" s="4"/>
      <c r="Z165" s="4"/>
      <c r="AA165" s="4"/>
      <c r="AB165" s="4"/>
      <c r="AC165" s="4"/>
      <c r="AD165" s="3" t="s">
        <v>66</v>
      </c>
      <c r="AE165" s="4"/>
      <c r="AF165" s="4"/>
      <c r="AG165" s="3">
        <v>40.0</v>
      </c>
      <c r="AH165" s="4"/>
      <c r="AI165" s="3">
        <v>10.0</v>
      </c>
      <c r="AJ165" s="3">
        <v>30.0</v>
      </c>
      <c r="AK165" s="3" t="s">
        <v>873</v>
      </c>
      <c r="AL165" s="3" t="s">
        <v>68</v>
      </c>
      <c r="AM165" s="4"/>
      <c r="AN165" s="3">
        <v>10.0</v>
      </c>
      <c r="AO165" s="3" t="s">
        <v>874</v>
      </c>
      <c r="AP165" s="3" t="s">
        <v>875</v>
      </c>
      <c r="AQ165" s="3" t="s">
        <v>876</v>
      </c>
      <c r="AR165" s="4"/>
      <c r="AS165" s="4"/>
      <c r="AT165" s="4"/>
    </row>
    <row r="166">
      <c r="A166" s="3">
        <v>164.0</v>
      </c>
      <c r="B166" s="4" t="s">
        <v>124</v>
      </c>
      <c r="C166" s="5">
        <v>32122.0</v>
      </c>
      <c r="D166" s="6">
        <v>30.84109589041096</v>
      </c>
      <c r="E166" s="7">
        <v>7.0</v>
      </c>
      <c r="F166" s="7">
        <v>0.0</v>
      </c>
      <c r="G166" s="7">
        <v>12.0</v>
      </c>
      <c r="H166" s="3">
        <v>5.0</v>
      </c>
      <c r="I166" s="3" t="s">
        <v>45</v>
      </c>
      <c r="J166" s="3">
        <v>0.0</v>
      </c>
      <c r="K166" s="3" t="s">
        <v>46</v>
      </c>
      <c r="L166" s="3" t="s">
        <v>94</v>
      </c>
      <c r="M166" s="3">
        <v>1.0</v>
      </c>
      <c r="N166" s="5" t="s">
        <v>421</v>
      </c>
      <c r="O166" s="5" t="s">
        <v>877</v>
      </c>
      <c r="P166" s="5" t="s">
        <v>878</v>
      </c>
      <c r="Q166" s="3">
        <v>3.0</v>
      </c>
      <c r="R166" s="3" t="s">
        <v>879</v>
      </c>
      <c r="S166" s="3" t="s">
        <v>78</v>
      </c>
      <c r="T166" s="4"/>
      <c r="U166" s="4"/>
      <c r="V166" s="4"/>
      <c r="W166" s="3" t="s">
        <v>22</v>
      </c>
      <c r="X166" s="4"/>
      <c r="Y166" s="4"/>
      <c r="Z166" s="4"/>
      <c r="AA166" s="4"/>
      <c r="AB166" s="4"/>
      <c r="AC166" s="4"/>
      <c r="AD166" s="3" t="s">
        <v>66</v>
      </c>
      <c r="AE166" s="4"/>
      <c r="AF166" s="3">
        <v>5.0</v>
      </c>
      <c r="AG166" s="4"/>
      <c r="AH166" s="3">
        <v>2.0</v>
      </c>
      <c r="AI166" s="4"/>
      <c r="AJ166" s="3">
        <v>12.0</v>
      </c>
      <c r="AK166" s="3" t="s">
        <v>880</v>
      </c>
      <c r="AL166" s="3" t="s">
        <v>68</v>
      </c>
      <c r="AM166" s="4"/>
      <c r="AN166" s="3">
        <v>10.0</v>
      </c>
      <c r="AO166" s="3" t="s">
        <v>881</v>
      </c>
      <c r="AP166" s="3" t="s">
        <v>882</v>
      </c>
      <c r="AQ166" s="3" t="s">
        <v>883</v>
      </c>
      <c r="AR166" s="4"/>
      <c r="AS166" s="4"/>
      <c r="AT166" s="4"/>
    </row>
    <row r="167">
      <c r="A167" s="3">
        <v>165.0</v>
      </c>
      <c r="B167" s="4" t="s">
        <v>124</v>
      </c>
      <c r="C167" s="5">
        <v>26615.0</v>
      </c>
      <c r="D167" s="6">
        <v>45.92876712328767</v>
      </c>
      <c r="E167" s="7">
        <v>8.0</v>
      </c>
      <c r="F167" s="7">
        <v>180.0</v>
      </c>
      <c r="G167" s="7">
        <v>14.0</v>
      </c>
      <c r="H167" s="3">
        <v>15.0</v>
      </c>
      <c r="I167" s="3" t="s">
        <v>187</v>
      </c>
      <c r="J167" s="3">
        <v>1.0</v>
      </c>
      <c r="K167" s="3" t="s">
        <v>93</v>
      </c>
      <c r="L167" s="3" t="s">
        <v>99</v>
      </c>
      <c r="M167" s="3">
        <v>1.0</v>
      </c>
      <c r="N167" s="5" t="s">
        <v>212</v>
      </c>
      <c r="O167" s="5" t="s">
        <v>49</v>
      </c>
      <c r="P167" s="5" t="s">
        <v>87</v>
      </c>
      <c r="Q167" s="3">
        <v>22.0</v>
      </c>
      <c r="R167" s="3" t="s">
        <v>68</v>
      </c>
      <c r="S167" s="3" t="s">
        <v>78</v>
      </c>
      <c r="T167" s="4"/>
      <c r="U167" s="4"/>
      <c r="V167" s="3" t="s">
        <v>21</v>
      </c>
      <c r="W167" s="4"/>
      <c r="X167" s="4"/>
      <c r="Y167" s="4"/>
      <c r="Z167" s="4"/>
      <c r="AA167" s="4"/>
      <c r="AB167" s="4"/>
      <c r="AC167" s="4"/>
      <c r="AD167" s="3" t="s">
        <v>66</v>
      </c>
      <c r="AE167" s="4"/>
      <c r="AF167" s="3">
        <v>4.0</v>
      </c>
      <c r="AG167" s="4"/>
      <c r="AH167" s="3">
        <v>3.0</v>
      </c>
      <c r="AI167" s="4"/>
      <c r="AJ167" s="3">
        <v>8.0</v>
      </c>
      <c r="AK167" s="3" t="s">
        <v>884</v>
      </c>
      <c r="AL167" s="3" t="s">
        <v>68</v>
      </c>
      <c r="AM167" s="4"/>
      <c r="AN167" s="3">
        <v>10.0</v>
      </c>
      <c r="AO167" s="3" t="s">
        <v>885</v>
      </c>
      <c r="AP167" s="3" t="s">
        <v>886</v>
      </c>
      <c r="AQ167" s="4"/>
      <c r="AR167" s="4"/>
      <c r="AS167" s="4"/>
      <c r="AT167" s="4"/>
    </row>
    <row r="168">
      <c r="A168" s="3">
        <v>166.0</v>
      </c>
      <c r="B168" s="4" t="s">
        <v>167</v>
      </c>
      <c r="C168" s="5">
        <v>32663.0</v>
      </c>
      <c r="D168" s="6">
        <v>29.35890410958904</v>
      </c>
      <c r="E168" s="7">
        <v>7.0</v>
      </c>
      <c r="F168" s="7">
        <v>55.0</v>
      </c>
      <c r="G168" s="7">
        <v>12.0</v>
      </c>
      <c r="H168" s="3">
        <v>6.0</v>
      </c>
      <c r="I168" s="3" t="s">
        <v>72</v>
      </c>
      <c r="J168" s="3">
        <v>0.0</v>
      </c>
      <c r="K168" s="3" t="s">
        <v>61</v>
      </c>
      <c r="L168" s="3" t="s">
        <v>94</v>
      </c>
      <c r="M168" s="3">
        <v>1.0</v>
      </c>
      <c r="N168" s="5" t="s">
        <v>143</v>
      </c>
      <c r="O168" s="5" t="s">
        <v>75</v>
      </c>
      <c r="P168" s="5" t="s">
        <v>87</v>
      </c>
      <c r="Q168" s="3">
        <v>7.0</v>
      </c>
      <c r="R168" s="3" t="s">
        <v>887</v>
      </c>
      <c r="S168" s="3" t="s">
        <v>78</v>
      </c>
      <c r="T168" s="4"/>
      <c r="U168" s="4"/>
      <c r="V168" s="3" t="s">
        <v>21</v>
      </c>
      <c r="W168" s="4"/>
      <c r="X168" s="4"/>
      <c r="Y168" s="4"/>
      <c r="Z168" s="4"/>
      <c r="AA168" s="4"/>
      <c r="AB168" s="4"/>
      <c r="AC168" s="4"/>
      <c r="AD168" s="3" t="s">
        <v>66</v>
      </c>
      <c r="AE168" s="4"/>
      <c r="AF168" s="3">
        <v>6.0</v>
      </c>
      <c r="AG168" s="4"/>
      <c r="AH168" s="3">
        <v>3.0</v>
      </c>
      <c r="AI168" s="4"/>
      <c r="AJ168" s="3">
        <v>100.0</v>
      </c>
      <c r="AK168" s="3" t="s">
        <v>888</v>
      </c>
      <c r="AL168" s="3" t="s">
        <v>68</v>
      </c>
      <c r="AM168" s="4"/>
      <c r="AN168" s="3">
        <v>9.0</v>
      </c>
      <c r="AO168" s="3" t="s">
        <v>889</v>
      </c>
      <c r="AP168" s="3" t="s">
        <v>890</v>
      </c>
      <c r="AQ168" s="3" t="s">
        <v>891</v>
      </c>
      <c r="AR168" s="4"/>
      <c r="AS168" s="4"/>
      <c r="AT168" s="4"/>
    </row>
    <row r="169">
      <c r="A169" s="3">
        <v>167.0</v>
      </c>
      <c r="B169" s="4" t="s">
        <v>124</v>
      </c>
      <c r="C169" s="5">
        <v>32335.0</v>
      </c>
      <c r="D169" s="6">
        <v>30.257534246575343</v>
      </c>
      <c r="E169" s="7">
        <v>7.0</v>
      </c>
      <c r="F169" s="7">
        <v>40.0</v>
      </c>
      <c r="G169" s="7">
        <v>10.0</v>
      </c>
      <c r="H169" s="3">
        <v>2.0</v>
      </c>
      <c r="I169" s="3" t="s">
        <v>60</v>
      </c>
      <c r="J169" s="3">
        <v>0.0</v>
      </c>
      <c r="K169" s="3" t="s">
        <v>61</v>
      </c>
      <c r="L169" s="3" t="s">
        <v>47</v>
      </c>
      <c r="M169" s="3">
        <v>1.0</v>
      </c>
      <c r="N169" s="5" t="s">
        <v>143</v>
      </c>
      <c r="O169" s="5" t="s">
        <v>75</v>
      </c>
      <c r="P169" s="5" t="s">
        <v>309</v>
      </c>
      <c r="Q169" s="3">
        <v>3.0</v>
      </c>
      <c r="R169" s="4"/>
      <c r="S169" s="3" t="s">
        <v>52</v>
      </c>
      <c r="T169" s="4"/>
      <c r="U169" s="4"/>
      <c r="V169" s="3" t="s">
        <v>21</v>
      </c>
      <c r="W169" s="4"/>
      <c r="X169" s="4"/>
      <c r="Y169" s="4"/>
      <c r="Z169" s="4"/>
      <c r="AA169" s="4"/>
      <c r="AB169" s="4"/>
      <c r="AC169" s="4"/>
      <c r="AD169" s="3" t="s">
        <v>66</v>
      </c>
      <c r="AE169" s="4"/>
      <c r="AF169" s="4"/>
      <c r="AG169" s="3">
        <v>20.0</v>
      </c>
      <c r="AH169" s="3">
        <v>6.0</v>
      </c>
      <c r="AI169" s="4"/>
      <c r="AJ169" s="3">
        <v>6.0</v>
      </c>
      <c r="AK169" s="3" t="s">
        <v>892</v>
      </c>
      <c r="AL169" s="3" t="s">
        <v>68</v>
      </c>
      <c r="AM169" s="4"/>
      <c r="AN169" s="3">
        <v>9.0</v>
      </c>
      <c r="AO169" s="3" t="s">
        <v>892</v>
      </c>
      <c r="AP169" s="4"/>
      <c r="AQ169" s="4"/>
      <c r="AR169" s="4"/>
      <c r="AS169" s="4"/>
      <c r="AT169" s="4"/>
    </row>
    <row r="170">
      <c r="A170" s="3">
        <v>168.0</v>
      </c>
      <c r="B170" s="4" t="s">
        <v>794</v>
      </c>
      <c r="C170" s="5">
        <v>29706.0</v>
      </c>
      <c r="D170" s="6">
        <v>37.46027397260274</v>
      </c>
      <c r="E170" s="7">
        <v>7.0</v>
      </c>
      <c r="F170" s="7">
        <v>20.0</v>
      </c>
      <c r="G170" s="7">
        <v>15.0</v>
      </c>
      <c r="H170" s="3">
        <v>2.0</v>
      </c>
      <c r="I170" s="3" t="s">
        <v>224</v>
      </c>
      <c r="J170" s="3">
        <v>0.0</v>
      </c>
      <c r="K170" s="3" t="s">
        <v>893</v>
      </c>
      <c r="L170" s="3" t="s">
        <v>99</v>
      </c>
      <c r="M170" s="3">
        <v>1.0</v>
      </c>
      <c r="N170" s="5" t="s">
        <v>416</v>
      </c>
      <c r="O170" s="5" t="s">
        <v>75</v>
      </c>
      <c r="P170" s="5" t="s">
        <v>152</v>
      </c>
      <c r="Q170" s="3">
        <v>13.0</v>
      </c>
      <c r="R170" s="3" t="s">
        <v>894</v>
      </c>
      <c r="S170" s="3" t="s">
        <v>65</v>
      </c>
      <c r="T170" s="4"/>
      <c r="U170" s="4"/>
      <c r="V170" s="4"/>
      <c r="W170" s="3" t="s">
        <v>22</v>
      </c>
      <c r="X170" s="3" t="s">
        <v>23</v>
      </c>
      <c r="Y170" s="4"/>
      <c r="Z170" s="4"/>
      <c r="AA170" s="4"/>
      <c r="AB170" s="4"/>
      <c r="AC170" s="4"/>
      <c r="AD170" s="3" t="s">
        <v>66</v>
      </c>
      <c r="AE170" s="4"/>
      <c r="AF170" s="3">
        <v>5.0</v>
      </c>
      <c r="AG170" s="4"/>
      <c r="AH170" s="3">
        <v>1.0</v>
      </c>
      <c r="AI170" s="4"/>
      <c r="AJ170" s="3">
        <v>10.0</v>
      </c>
      <c r="AK170" s="3" t="s">
        <v>895</v>
      </c>
      <c r="AL170" s="3" t="s">
        <v>68</v>
      </c>
      <c r="AM170" s="4"/>
      <c r="AN170" s="3">
        <v>8.0</v>
      </c>
      <c r="AO170" s="3" t="s">
        <v>896</v>
      </c>
      <c r="AP170" s="3" t="s">
        <v>897</v>
      </c>
      <c r="AQ170" s="4"/>
      <c r="AR170" s="4"/>
      <c r="AS170" s="4"/>
      <c r="AT170" s="4"/>
    </row>
    <row r="171">
      <c r="A171" s="3">
        <v>169.0</v>
      </c>
      <c r="B171" s="4" t="s">
        <v>124</v>
      </c>
      <c r="C171" s="5">
        <v>31190.0</v>
      </c>
      <c r="D171" s="6">
        <v>33.394520547945206</v>
      </c>
      <c r="E171" s="7">
        <v>6.0</v>
      </c>
      <c r="F171" s="7">
        <v>180.0</v>
      </c>
      <c r="G171" s="7">
        <v>720.0</v>
      </c>
      <c r="H171" s="3">
        <v>2.0</v>
      </c>
      <c r="I171" s="3" t="s">
        <v>130</v>
      </c>
      <c r="J171" s="3">
        <v>0.0</v>
      </c>
      <c r="K171" s="3" t="s">
        <v>46</v>
      </c>
      <c r="L171" s="3" t="s">
        <v>47</v>
      </c>
      <c r="M171" s="3">
        <v>1.0</v>
      </c>
      <c r="N171" s="5" t="s">
        <v>143</v>
      </c>
      <c r="O171" s="5" t="s">
        <v>75</v>
      </c>
      <c r="P171" s="5" t="s">
        <v>231</v>
      </c>
      <c r="Q171" s="3">
        <v>2.0</v>
      </c>
      <c r="R171" s="3" t="s">
        <v>898</v>
      </c>
      <c r="S171" s="3" t="s">
        <v>52</v>
      </c>
      <c r="T171" s="4"/>
      <c r="U171" s="4"/>
      <c r="V171" s="3" t="s">
        <v>21</v>
      </c>
      <c r="W171" s="4"/>
      <c r="X171" s="4"/>
      <c r="Y171" s="4"/>
      <c r="Z171" s="4"/>
      <c r="AA171" s="4"/>
      <c r="AB171" s="4"/>
      <c r="AC171" s="4"/>
      <c r="AD171" s="3" t="s">
        <v>66</v>
      </c>
      <c r="AE171" s="4"/>
      <c r="AF171" s="3">
        <v>6.0</v>
      </c>
      <c r="AG171" s="4"/>
      <c r="AH171" s="3">
        <v>4.0</v>
      </c>
      <c r="AI171" s="4"/>
      <c r="AJ171" s="3">
        <v>80.0</v>
      </c>
      <c r="AK171" s="3" t="s">
        <v>899</v>
      </c>
      <c r="AL171" s="3" t="s">
        <v>57</v>
      </c>
      <c r="AM171" s="4"/>
      <c r="AN171" s="3">
        <v>10.0</v>
      </c>
      <c r="AO171" s="3" t="s">
        <v>900</v>
      </c>
      <c r="AP171" s="3" t="s">
        <v>901</v>
      </c>
      <c r="AQ171" s="3" t="s">
        <v>902</v>
      </c>
      <c r="AR171" s="4"/>
      <c r="AS171" s="4"/>
      <c r="AT171" s="4"/>
    </row>
    <row r="172">
      <c r="A172" s="3">
        <v>170.0</v>
      </c>
      <c r="B172" s="4" t="s">
        <v>484</v>
      </c>
      <c r="C172" s="5">
        <v>34381.0</v>
      </c>
      <c r="D172" s="6">
        <v>24.65205479452055</v>
      </c>
      <c r="E172" s="7">
        <v>8.0</v>
      </c>
      <c r="F172" s="7">
        <v>15.0</v>
      </c>
      <c r="G172" s="7">
        <v>10.0</v>
      </c>
      <c r="H172" s="3">
        <v>2.0</v>
      </c>
      <c r="I172" s="3" t="s">
        <v>84</v>
      </c>
      <c r="J172" s="3">
        <v>1.0</v>
      </c>
      <c r="K172" s="3" t="s">
        <v>61</v>
      </c>
      <c r="L172" s="3" t="s">
        <v>99</v>
      </c>
      <c r="M172" s="3">
        <v>1.0</v>
      </c>
      <c r="N172" s="5" t="s">
        <v>256</v>
      </c>
      <c r="O172" s="5" t="s">
        <v>106</v>
      </c>
      <c r="P172" s="5" t="s">
        <v>87</v>
      </c>
      <c r="Q172" s="3">
        <v>3.0</v>
      </c>
      <c r="R172" s="3" t="s">
        <v>903</v>
      </c>
      <c r="S172" s="3" t="s">
        <v>370</v>
      </c>
      <c r="T172" s="4"/>
      <c r="U172" s="4"/>
      <c r="V172" s="4"/>
      <c r="W172" s="4"/>
      <c r="X172" s="4"/>
      <c r="Y172" s="3" t="s">
        <v>24</v>
      </c>
      <c r="Z172" s="4"/>
      <c r="AA172" s="4"/>
      <c r="AB172" s="4"/>
      <c r="AC172" s="3" t="s">
        <v>904</v>
      </c>
      <c r="AD172" s="3" t="s">
        <v>79</v>
      </c>
      <c r="AE172" s="4"/>
      <c r="AF172" s="3">
        <v>4.0</v>
      </c>
      <c r="AG172" s="4"/>
      <c r="AH172" s="3">
        <v>2.0</v>
      </c>
      <c r="AI172" s="4"/>
      <c r="AJ172" s="3">
        <v>6.0</v>
      </c>
      <c r="AK172" s="3" t="s">
        <v>905</v>
      </c>
      <c r="AL172" s="3" t="s">
        <v>68</v>
      </c>
      <c r="AM172" s="4"/>
      <c r="AN172" s="3">
        <v>10.0</v>
      </c>
      <c r="AO172" s="3" t="s">
        <v>906</v>
      </c>
      <c r="AP172" s="3" t="s">
        <v>907</v>
      </c>
      <c r="AQ172" s="4"/>
      <c r="AR172" s="4"/>
      <c r="AS172" s="4"/>
      <c r="AT172" s="4"/>
    </row>
    <row r="173">
      <c r="A173" s="3">
        <v>171.0</v>
      </c>
      <c r="B173" s="4" t="s">
        <v>124</v>
      </c>
      <c r="C173" s="5">
        <v>30331.0</v>
      </c>
      <c r="D173" s="6">
        <v>35.74794520547945</v>
      </c>
      <c r="E173" s="7">
        <v>7.0</v>
      </c>
      <c r="F173" s="7">
        <v>8.0</v>
      </c>
      <c r="G173" s="7">
        <v>10.0</v>
      </c>
      <c r="H173" s="3">
        <v>10.0</v>
      </c>
      <c r="I173" s="3" t="s">
        <v>117</v>
      </c>
      <c r="J173" s="3">
        <v>1.0</v>
      </c>
      <c r="K173" s="3" t="s">
        <v>61</v>
      </c>
      <c r="L173" s="3" t="s">
        <v>94</v>
      </c>
      <c r="M173" s="3">
        <v>1.0</v>
      </c>
      <c r="N173" s="5" t="s">
        <v>908</v>
      </c>
      <c r="O173" s="5" t="s">
        <v>106</v>
      </c>
      <c r="P173" s="5" t="s">
        <v>87</v>
      </c>
      <c r="Q173" s="3">
        <v>12.0</v>
      </c>
      <c r="R173" s="3" t="s">
        <v>909</v>
      </c>
      <c r="S173" s="3" t="s">
        <v>65</v>
      </c>
      <c r="T173" s="4"/>
      <c r="U173" s="4"/>
      <c r="V173" s="4"/>
      <c r="W173" s="4"/>
      <c r="X173" s="4"/>
      <c r="Y173" s="3" t="s">
        <v>24</v>
      </c>
      <c r="Z173" s="4"/>
      <c r="AA173" s="4"/>
      <c r="AB173" s="4"/>
      <c r="AC173" s="4"/>
      <c r="AD173" s="3" t="s">
        <v>53</v>
      </c>
      <c r="AE173" s="4"/>
      <c r="AF173" s="3">
        <v>5.0</v>
      </c>
      <c r="AG173" s="4"/>
      <c r="AH173" s="3">
        <v>1.0</v>
      </c>
      <c r="AI173" s="4"/>
      <c r="AJ173" s="3">
        <v>5.0</v>
      </c>
      <c r="AK173" s="3" t="s">
        <v>910</v>
      </c>
      <c r="AL173" s="3" t="s">
        <v>68</v>
      </c>
      <c r="AM173" s="4"/>
      <c r="AN173" s="3">
        <v>10.0</v>
      </c>
      <c r="AO173" s="3" t="s">
        <v>911</v>
      </c>
      <c r="AP173" s="3" t="s">
        <v>912</v>
      </c>
      <c r="AQ173" s="3" t="s">
        <v>913</v>
      </c>
      <c r="AR173" s="4"/>
      <c r="AS173" s="4"/>
      <c r="AT173" s="4"/>
    </row>
    <row r="174">
      <c r="A174" s="3">
        <v>172.0</v>
      </c>
      <c r="B174" s="4" t="s">
        <v>204</v>
      </c>
      <c r="C174" s="5">
        <v>28009.0</v>
      </c>
      <c r="D174" s="6">
        <v>42.10958904109589</v>
      </c>
      <c r="E174" s="7">
        <v>7.0</v>
      </c>
      <c r="F174" s="7">
        <v>120.0</v>
      </c>
      <c r="G174" s="7">
        <v>10.0</v>
      </c>
      <c r="H174" s="3">
        <v>10.0</v>
      </c>
      <c r="I174" s="3" t="s">
        <v>224</v>
      </c>
      <c r="J174" s="3">
        <v>1.0</v>
      </c>
      <c r="K174" s="3" t="s">
        <v>61</v>
      </c>
      <c r="L174" s="3" t="s">
        <v>47</v>
      </c>
      <c r="M174" s="3">
        <v>1.0</v>
      </c>
      <c r="N174" s="5" t="s">
        <v>212</v>
      </c>
      <c r="O174" s="5" t="s">
        <v>49</v>
      </c>
      <c r="P174" s="5" t="s">
        <v>87</v>
      </c>
      <c r="Q174" s="3">
        <v>21.0</v>
      </c>
      <c r="R174" s="3" t="s">
        <v>914</v>
      </c>
      <c r="S174" s="3" t="s">
        <v>78</v>
      </c>
      <c r="T174" s="4"/>
      <c r="U174" s="4"/>
      <c r="V174" s="4"/>
      <c r="W174" s="4"/>
      <c r="X174" s="3" t="s">
        <v>23</v>
      </c>
      <c r="Y174" s="4"/>
      <c r="Z174" s="4"/>
      <c r="AA174" s="4"/>
      <c r="AB174" s="4"/>
      <c r="AC174" s="4"/>
      <c r="AD174" s="3" t="s">
        <v>66</v>
      </c>
      <c r="AE174" s="4"/>
      <c r="AF174" s="3">
        <v>6.0</v>
      </c>
      <c r="AG174" s="4"/>
      <c r="AH174" s="3">
        <v>6.0</v>
      </c>
      <c r="AI174" s="4"/>
      <c r="AJ174" s="3">
        <v>20.0</v>
      </c>
      <c r="AK174" s="3" t="s">
        <v>915</v>
      </c>
      <c r="AL174" s="3" t="s">
        <v>68</v>
      </c>
      <c r="AM174" s="4"/>
      <c r="AN174" s="3">
        <v>10.0</v>
      </c>
      <c r="AO174" s="3" t="s">
        <v>916</v>
      </c>
      <c r="AP174" s="3" t="s">
        <v>111</v>
      </c>
      <c r="AQ174" s="3" t="s">
        <v>917</v>
      </c>
      <c r="AR174" s="4"/>
      <c r="AS174" s="4"/>
      <c r="AT174" s="4"/>
    </row>
    <row r="175">
      <c r="A175" s="3">
        <v>173.0</v>
      </c>
      <c r="B175" s="4" t="s">
        <v>71</v>
      </c>
      <c r="C175" s="5">
        <v>22106.0</v>
      </c>
      <c r="D175" s="6">
        <v>58.28219178082192</v>
      </c>
      <c r="E175" s="7">
        <v>6.0</v>
      </c>
      <c r="F175" s="7">
        <v>0.0</v>
      </c>
      <c r="G175" s="7">
        <v>6.0</v>
      </c>
      <c r="H175" s="3">
        <v>50.0</v>
      </c>
      <c r="I175" s="3" t="s">
        <v>117</v>
      </c>
      <c r="J175" s="3">
        <v>1.0</v>
      </c>
      <c r="K175" s="3" t="s">
        <v>61</v>
      </c>
      <c r="L175" s="3" t="s">
        <v>99</v>
      </c>
      <c r="M175" s="3">
        <v>1.0</v>
      </c>
      <c r="N175" s="5" t="s">
        <v>457</v>
      </c>
      <c r="O175" s="5" t="s">
        <v>119</v>
      </c>
      <c r="P175" s="5" t="s">
        <v>918</v>
      </c>
      <c r="Q175" s="3">
        <v>21.0</v>
      </c>
      <c r="R175" s="3" t="s">
        <v>919</v>
      </c>
      <c r="S175" s="3" t="s">
        <v>65</v>
      </c>
      <c r="T175" s="4"/>
      <c r="U175" s="4"/>
      <c r="V175" s="4"/>
      <c r="W175" s="4"/>
      <c r="X175" s="4"/>
      <c r="Y175" s="3" t="s">
        <v>24</v>
      </c>
      <c r="Z175" s="4"/>
      <c r="AA175" s="4"/>
      <c r="AB175" s="4"/>
      <c r="AC175" s="4"/>
      <c r="AD175" s="3" t="s">
        <v>53</v>
      </c>
      <c r="AE175" s="4"/>
      <c r="AF175" s="3">
        <v>5.0</v>
      </c>
      <c r="AG175" s="4"/>
      <c r="AH175" s="3">
        <v>5.0</v>
      </c>
      <c r="AI175" s="4"/>
      <c r="AJ175" s="3">
        <v>6.0</v>
      </c>
      <c r="AK175" s="3" t="s">
        <v>920</v>
      </c>
      <c r="AL175" s="3" t="s">
        <v>57</v>
      </c>
      <c r="AM175" s="4"/>
      <c r="AN175" s="3">
        <v>9.0</v>
      </c>
      <c r="AO175" s="3" t="s">
        <v>921</v>
      </c>
      <c r="AP175" s="3" t="s">
        <v>922</v>
      </c>
      <c r="AQ175" s="3" t="s">
        <v>923</v>
      </c>
      <c r="AR175" s="4"/>
      <c r="AS175" s="4"/>
      <c r="AT175" s="4"/>
    </row>
    <row r="176">
      <c r="A176" s="3">
        <v>174.0</v>
      </c>
      <c r="B176" s="4" t="s">
        <v>161</v>
      </c>
      <c r="C176" s="5">
        <v>31490.0</v>
      </c>
      <c r="D176" s="6">
        <v>32.57260273972603</v>
      </c>
      <c r="E176" s="7">
        <v>6.0</v>
      </c>
      <c r="F176" s="7">
        <v>30.0</v>
      </c>
      <c r="G176" s="7">
        <v>12.0</v>
      </c>
      <c r="H176" s="3">
        <v>120.0</v>
      </c>
      <c r="I176" s="3" t="s">
        <v>45</v>
      </c>
      <c r="J176" s="3">
        <v>0.0</v>
      </c>
      <c r="K176" s="3" t="s">
        <v>61</v>
      </c>
      <c r="L176" s="3" t="s">
        <v>99</v>
      </c>
      <c r="M176" s="3">
        <v>1.0</v>
      </c>
      <c r="N176" s="5" t="s">
        <v>256</v>
      </c>
      <c r="O176" s="5" t="s">
        <v>75</v>
      </c>
      <c r="P176" s="5" t="s">
        <v>275</v>
      </c>
      <c r="Q176" s="3">
        <v>9.0</v>
      </c>
      <c r="R176" s="4"/>
      <c r="S176" s="3" t="s">
        <v>52</v>
      </c>
      <c r="T176" s="4"/>
      <c r="U176" s="4"/>
      <c r="V176" s="4"/>
      <c r="W176" s="4"/>
      <c r="X176" s="4"/>
      <c r="Y176" s="3" t="s">
        <v>24</v>
      </c>
      <c r="Z176" s="4"/>
      <c r="AA176" s="4"/>
      <c r="AB176" s="4"/>
      <c r="AC176" s="4"/>
      <c r="AD176" s="3" t="s">
        <v>66</v>
      </c>
      <c r="AE176" s="4"/>
      <c r="AF176" s="3">
        <v>3.0</v>
      </c>
      <c r="AG176" s="4"/>
      <c r="AH176" s="3">
        <v>3.0</v>
      </c>
      <c r="AI176" s="4"/>
      <c r="AJ176" s="3">
        <v>16.0</v>
      </c>
      <c r="AK176" s="3" t="s">
        <v>924</v>
      </c>
      <c r="AL176" s="3" t="s">
        <v>68</v>
      </c>
      <c r="AM176" s="4"/>
      <c r="AN176" s="3">
        <v>6.0</v>
      </c>
      <c r="AO176" s="3" t="s">
        <v>925</v>
      </c>
      <c r="AP176" s="4"/>
      <c r="AQ176" s="4"/>
      <c r="AR176" s="4"/>
      <c r="AS176" s="4"/>
      <c r="AT176" s="4"/>
    </row>
    <row r="177">
      <c r="A177" s="3">
        <v>175.0</v>
      </c>
      <c r="B177" s="4" t="s">
        <v>124</v>
      </c>
      <c r="C177" s="5">
        <v>34894.0</v>
      </c>
      <c r="D177" s="6">
        <v>23.246575342465754</v>
      </c>
      <c r="E177" s="7">
        <v>8.0</v>
      </c>
      <c r="F177" s="7">
        <v>10.0</v>
      </c>
      <c r="G177" s="7">
        <v>10.0</v>
      </c>
      <c r="H177" s="3">
        <v>8.0</v>
      </c>
      <c r="I177" s="3" t="s">
        <v>224</v>
      </c>
      <c r="J177" s="3">
        <v>1.0</v>
      </c>
      <c r="K177" s="3" t="s">
        <v>118</v>
      </c>
      <c r="L177" s="3" t="s">
        <v>99</v>
      </c>
      <c r="M177" s="3">
        <v>1.0</v>
      </c>
      <c r="N177" s="5" t="s">
        <v>212</v>
      </c>
      <c r="O177" s="5" t="s">
        <v>75</v>
      </c>
      <c r="P177" s="5" t="s">
        <v>926</v>
      </c>
      <c r="Q177" s="3">
        <v>1.0</v>
      </c>
      <c r="R177" s="3" t="s">
        <v>927</v>
      </c>
      <c r="S177" s="3" t="s">
        <v>78</v>
      </c>
      <c r="T177" s="4"/>
      <c r="U177" s="4"/>
      <c r="V177" s="4"/>
      <c r="W177" s="4"/>
      <c r="X177" s="3" t="s">
        <v>23</v>
      </c>
      <c r="Y177" s="4"/>
      <c r="Z177" s="4"/>
      <c r="AA177" s="4"/>
      <c r="AB177" s="4"/>
      <c r="AC177" s="4"/>
      <c r="AD177" s="3" t="s">
        <v>53</v>
      </c>
      <c r="AE177" s="4"/>
      <c r="AF177" s="3">
        <v>2.0</v>
      </c>
      <c r="AG177" s="4"/>
      <c r="AH177" s="3">
        <v>5.0</v>
      </c>
      <c r="AI177" s="4"/>
      <c r="AJ177" s="3">
        <v>15.0</v>
      </c>
      <c r="AK177" s="3" t="s">
        <v>928</v>
      </c>
      <c r="AL177" s="3" t="s">
        <v>68</v>
      </c>
      <c r="AM177" s="4"/>
      <c r="AN177" s="3">
        <v>10.0</v>
      </c>
      <c r="AO177" s="3" t="s">
        <v>929</v>
      </c>
      <c r="AP177" s="4"/>
      <c r="AQ177" s="3" t="s">
        <v>930</v>
      </c>
      <c r="AR177" s="4"/>
      <c r="AS177" s="4"/>
      <c r="AT177" s="4"/>
    </row>
    <row r="178">
      <c r="A178" s="3">
        <v>176.0</v>
      </c>
      <c r="B178" s="4" t="s">
        <v>230</v>
      </c>
      <c r="C178" s="5">
        <v>43095.0</v>
      </c>
      <c r="D178" s="6">
        <v>0.7780821917808219</v>
      </c>
      <c r="E178" s="7">
        <v>6.0</v>
      </c>
      <c r="F178" s="7">
        <v>75.0</v>
      </c>
      <c r="G178" s="7">
        <v>7.0</v>
      </c>
      <c r="H178" s="3">
        <v>4.0</v>
      </c>
      <c r="I178" s="3" t="s">
        <v>92</v>
      </c>
      <c r="J178" s="3">
        <v>1.0</v>
      </c>
      <c r="K178" s="3" t="s">
        <v>61</v>
      </c>
      <c r="L178" s="3" t="s">
        <v>99</v>
      </c>
      <c r="M178" s="3">
        <v>1.0</v>
      </c>
      <c r="N178" s="5" t="s">
        <v>21</v>
      </c>
      <c r="O178" s="5" t="s">
        <v>106</v>
      </c>
      <c r="P178" s="5" t="s">
        <v>460</v>
      </c>
      <c r="Q178" s="3">
        <v>0.0</v>
      </c>
      <c r="R178" s="4"/>
      <c r="S178" s="3" t="s">
        <v>52</v>
      </c>
      <c r="T178" s="4"/>
      <c r="U178" s="4"/>
      <c r="V178" s="3" t="s">
        <v>21</v>
      </c>
      <c r="W178" s="4"/>
      <c r="X178" s="4"/>
      <c r="Y178" s="4"/>
      <c r="Z178" s="4"/>
      <c r="AA178" s="4"/>
      <c r="AB178" s="4"/>
      <c r="AC178" s="4"/>
      <c r="AD178" s="3" t="s">
        <v>66</v>
      </c>
      <c r="AE178" s="4"/>
      <c r="AF178" s="4"/>
      <c r="AG178" s="3">
        <v>10.0</v>
      </c>
      <c r="AH178" s="3">
        <v>6.0</v>
      </c>
      <c r="AI178" s="4"/>
      <c r="AJ178" s="3">
        <v>10.0</v>
      </c>
      <c r="AK178" s="3" t="s">
        <v>931</v>
      </c>
      <c r="AL178" s="3" t="s">
        <v>57</v>
      </c>
      <c r="AM178" s="4"/>
      <c r="AN178" s="3">
        <v>7.0</v>
      </c>
      <c r="AO178" s="3" t="s">
        <v>932</v>
      </c>
      <c r="AP178" s="3" t="s">
        <v>933</v>
      </c>
      <c r="AQ178" s="3" t="s">
        <v>934</v>
      </c>
      <c r="AR178" s="4"/>
      <c r="AS178" s="4"/>
      <c r="AT178" s="4"/>
    </row>
    <row r="179">
      <c r="A179" s="3">
        <v>177.0</v>
      </c>
      <c r="B179" s="4" t="s">
        <v>83</v>
      </c>
      <c r="C179" s="5">
        <v>29512.0</v>
      </c>
      <c r="D179" s="6">
        <v>37.99178082191781</v>
      </c>
      <c r="E179" s="7">
        <v>6.0</v>
      </c>
      <c r="F179" s="7">
        <v>60.0</v>
      </c>
      <c r="G179" s="7">
        <v>10.0</v>
      </c>
      <c r="H179" s="3">
        <v>12.0</v>
      </c>
      <c r="I179" s="3" t="s">
        <v>45</v>
      </c>
      <c r="J179" s="3">
        <v>0.0</v>
      </c>
      <c r="K179" s="3" t="s">
        <v>118</v>
      </c>
      <c r="L179" s="3" t="s">
        <v>99</v>
      </c>
      <c r="M179" s="3">
        <v>1.0</v>
      </c>
      <c r="N179" s="5" t="s">
        <v>151</v>
      </c>
      <c r="O179" s="5" t="s">
        <v>139</v>
      </c>
      <c r="P179" s="5" t="s">
        <v>87</v>
      </c>
      <c r="Q179" s="3">
        <v>6.0</v>
      </c>
      <c r="R179" s="3" t="s">
        <v>935</v>
      </c>
      <c r="S179" s="3" t="s">
        <v>65</v>
      </c>
      <c r="T179" s="4"/>
      <c r="U179" s="4"/>
      <c r="V179" s="4"/>
      <c r="W179" s="3" t="s">
        <v>22</v>
      </c>
      <c r="X179" s="4"/>
      <c r="Y179" s="3" t="s">
        <v>24</v>
      </c>
      <c r="Z179" s="4"/>
      <c r="AA179" s="4"/>
      <c r="AB179" s="4"/>
      <c r="AC179" s="4"/>
      <c r="AD179" s="3" t="s">
        <v>53</v>
      </c>
      <c r="AE179" s="4"/>
      <c r="AF179" s="3">
        <v>4.0</v>
      </c>
      <c r="AG179" s="4"/>
      <c r="AH179" s="3">
        <v>4.0</v>
      </c>
      <c r="AI179" s="4"/>
      <c r="AJ179" s="3">
        <v>6.0</v>
      </c>
      <c r="AK179" s="3" t="s">
        <v>936</v>
      </c>
      <c r="AL179" s="4"/>
      <c r="AM179" s="3" t="s">
        <v>937</v>
      </c>
      <c r="AN179" s="3">
        <v>7.0</v>
      </c>
      <c r="AO179" s="3" t="s">
        <v>938</v>
      </c>
      <c r="AP179" s="3" t="s">
        <v>939</v>
      </c>
      <c r="AQ179" s="3" t="s">
        <v>940</v>
      </c>
      <c r="AR179" s="4"/>
      <c r="AS179" s="4"/>
      <c r="AT179" s="4"/>
    </row>
    <row r="180">
      <c r="A180" s="3">
        <v>178.0</v>
      </c>
      <c r="B180" s="4" t="s">
        <v>255</v>
      </c>
      <c r="C180" s="5">
        <v>31506.0</v>
      </c>
      <c r="D180" s="6">
        <v>32.52876712328767</v>
      </c>
      <c r="E180" s="7">
        <v>7.0</v>
      </c>
      <c r="F180" s="7">
        <v>60.0</v>
      </c>
      <c r="G180" s="7">
        <v>10.0</v>
      </c>
      <c r="H180" s="3">
        <v>1.0</v>
      </c>
      <c r="I180" s="3" t="s">
        <v>117</v>
      </c>
      <c r="J180" s="3">
        <v>0.0</v>
      </c>
      <c r="K180" s="3" t="s">
        <v>73</v>
      </c>
      <c r="L180" s="3" t="s">
        <v>47</v>
      </c>
      <c r="M180" s="3">
        <v>1.0</v>
      </c>
      <c r="N180" s="5" t="s">
        <v>105</v>
      </c>
      <c r="O180" s="5" t="s">
        <v>49</v>
      </c>
      <c r="P180" s="5" t="s">
        <v>428</v>
      </c>
      <c r="Q180" s="3">
        <v>13.0</v>
      </c>
      <c r="R180" s="3" t="s">
        <v>941</v>
      </c>
      <c r="S180" s="3" t="s">
        <v>78</v>
      </c>
      <c r="T180" s="4"/>
      <c r="U180" s="4"/>
      <c r="V180" s="4"/>
      <c r="W180" s="4"/>
      <c r="X180" s="4"/>
      <c r="Y180" s="3" t="s">
        <v>24</v>
      </c>
      <c r="Z180" s="4"/>
      <c r="AA180" s="4"/>
      <c r="AB180" s="4"/>
      <c r="AC180" s="4"/>
      <c r="AD180" s="4"/>
      <c r="AE180" s="3" t="s">
        <v>942</v>
      </c>
      <c r="AF180" s="3">
        <v>6.0</v>
      </c>
      <c r="AG180" s="4"/>
      <c r="AH180" s="4"/>
      <c r="AI180" s="3">
        <v>16.0</v>
      </c>
      <c r="AJ180" s="3">
        <v>12.0</v>
      </c>
      <c r="AK180" s="3" t="s">
        <v>943</v>
      </c>
      <c r="AL180" s="3" t="s">
        <v>68</v>
      </c>
      <c r="AM180" s="4"/>
      <c r="AN180" s="3">
        <v>10.0</v>
      </c>
      <c r="AO180" s="3" t="s">
        <v>944</v>
      </c>
      <c r="AP180" s="3" t="s">
        <v>945</v>
      </c>
      <c r="AQ180" s="3" t="s">
        <v>946</v>
      </c>
      <c r="AR180" s="4"/>
      <c r="AS180" s="4"/>
      <c r="AT180" s="4"/>
    </row>
    <row r="181">
      <c r="A181" s="3">
        <v>179.0</v>
      </c>
      <c r="B181" s="4" t="s">
        <v>864</v>
      </c>
      <c r="C181" s="5">
        <v>35302.0</v>
      </c>
      <c r="D181" s="6">
        <v>22.12876712328767</v>
      </c>
      <c r="E181" s="7">
        <v>7.0</v>
      </c>
      <c r="F181" s="7">
        <v>90.0</v>
      </c>
      <c r="G181" s="7">
        <v>200.0</v>
      </c>
      <c r="H181" s="3">
        <v>15.0</v>
      </c>
      <c r="I181" s="3" t="s">
        <v>60</v>
      </c>
      <c r="J181" s="3">
        <v>0.0</v>
      </c>
      <c r="K181" s="3" t="s">
        <v>61</v>
      </c>
      <c r="L181" s="3" t="s">
        <v>62</v>
      </c>
      <c r="M181" s="3">
        <v>0.0</v>
      </c>
      <c r="N181" s="5" t="s">
        <v>44</v>
      </c>
      <c r="O181" s="5" t="s">
        <v>44</v>
      </c>
      <c r="P181" s="5" t="s">
        <v>44</v>
      </c>
      <c r="Q181" s="4"/>
      <c r="R181" s="4"/>
      <c r="S181" s="3" t="s">
        <v>52</v>
      </c>
      <c r="T181" s="4"/>
      <c r="U181" s="4"/>
      <c r="V181" s="4"/>
      <c r="W181" s="3" t="s">
        <v>22</v>
      </c>
      <c r="X181" s="4"/>
      <c r="Y181" s="4"/>
      <c r="Z181" s="4"/>
      <c r="AA181" s="4"/>
      <c r="AB181" s="4"/>
      <c r="AC181" s="4"/>
      <c r="AD181" s="3" t="s">
        <v>66</v>
      </c>
      <c r="AE181" s="4"/>
      <c r="AF181" s="4"/>
      <c r="AG181" s="3">
        <v>12.0</v>
      </c>
      <c r="AH181" s="3">
        <v>6.0</v>
      </c>
      <c r="AI181" s="4"/>
      <c r="AJ181" s="3">
        <v>30.0</v>
      </c>
      <c r="AK181" s="3" t="s">
        <v>947</v>
      </c>
      <c r="AL181" s="3" t="s">
        <v>57</v>
      </c>
      <c r="AM181" s="4"/>
      <c r="AN181" s="3">
        <v>10.0</v>
      </c>
      <c r="AO181" s="3" t="s">
        <v>948</v>
      </c>
      <c r="AP181" s="3" t="s">
        <v>949</v>
      </c>
      <c r="AQ181" s="3" t="s">
        <v>950</v>
      </c>
      <c r="AR181" s="4"/>
      <c r="AS181" s="4"/>
      <c r="AT181" s="4"/>
    </row>
    <row r="182">
      <c r="A182" s="3">
        <v>180.0</v>
      </c>
      <c r="B182" s="4" t="s">
        <v>255</v>
      </c>
      <c r="C182" s="5">
        <v>32621.0</v>
      </c>
      <c r="D182" s="6">
        <v>29.473972602739725</v>
      </c>
      <c r="E182" s="7">
        <v>6.0</v>
      </c>
      <c r="F182" s="7">
        <v>300.0</v>
      </c>
      <c r="G182" s="7">
        <v>15.0</v>
      </c>
      <c r="H182" s="3">
        <v>20.0</v>
      </c>
      <c r="I182" s="3" t="s">
        <v>60</v>
      </c>
      <c r="J182" s="3">
        <v>1.0</v>
      </c>
      <c r="K182" s="3" t="s">
        <v>46</v>
      </c>
      <c r="L182" s="3" t="s">
        <v>99</v>
      </c>
      <c r="M182" s="3">
        <v>1.0</v>
      </c>
      <c r="N182" s="5" t="s">
        <v>85</v>
      </c>
      <c r="O182" s="5" t="s">
        <v>49</v>
      </c>
      <c r="P182" s="5" t="s">
        <v>951</v>
      </c>
      <c r="Q182" s="3">
        <v>1.0</v>
      </c>
      <c r="R182" s="3" t="s">
        <v>952</v>
      </c>
      <c r="S182" s="3" t="s">
        <v>78</v>
      </c>
      <c r="T182" s="4"/>
      <c r="U182" s="4"/>
      <c r="V182" s="4"/>
      <c r="W182" s="3" t="s">
        <v>22</v>
      </c>
      <c r="X182" s="4"/>
      <c r="Y182" s="4"/>
      <c r="Z182" s="4"/>
      <c r="AA182" s="4"/>
      <c r="AB182" s="4"/>
      <c r="AC182" s="4"/>
      <c r="AD182" s="3" t="s">
        <v>79</v>
      </c>
      <c r="AE182" s="4"/>
      <c r="AF182" s="4"/>
      <c r="AG182" s="3" t="s">
        <v>953</v>
      </c>
      <c r="AH182" s="3">
        <v>5.0</v>
      </c>
      <c r="AI182" s="4"/>
      <c r="AJ182" s="3">
        <v>20.0</v>
      </c>
      <c r="AK182" s="3" t="s">
        <v>954</v>
      </c>
      <c r="AL182" s="4"/>
      <c r="AM182" s="3" t="s">
        <v>955</v>
      </c>
      <c r="AN182" s="3">
        <v>10.0</v>
      </c>
      <c r="AO182" s="3" t="s">
        <v>956</v>
      </c>
      <c r="AP182" s="3" t="s">
        <v>957</v>
      </c>
      <c r="AQ182" s="3" t="s">
        <v>958</v>
      </c>
      <c r="AR182" s="4"/>
      <c r="AS182" s="4"/>
      <c r="AT182" s="4"/>
    </row>
    <row r="183">
      <c r="A183" s="3">
        <v>181.0</v>
      </c>
      <c r="B183" s="4" t="s">
        <v>71</v>
      </c>
      <c r="C183" s="5">
        <v>35568.0</v>
      </c>
      <c r="D183" s="6">
        <v>21.4</v>
      </c>
      <c r="E183" s="7">
        <v>7.0</v>
      </c>
      <c r="F183" s="7">
        <v>0.0</v>
      </c>
      <c r="G183" s="7">
        <v>6.0</v>
      </c>
      <c r="H183" s="3">
        <v>5.0</v>
      </c>
      <c r="I183" s="3" t="s">
        <v>117</v>
      </c>
      <c r="J183" s="3">
        <v>1.0</v>
      </c>
      <c r="K183" s="3" t="s">
        <v>93</v>
      </c>
      <c r="L183" s="3" t="s">
        <v>99</v>
      </c>
      <c r="M183" s="3">
        <v>0.0</v>
      </c>
      <c r="N183" s="5" t="s">
        <v>44</v>
      </c>
      <c r="O183" s="5" t="s">
        <v>44</v>
      </c>
      <c r="P183" s="5" t="s">
        <v>44</v>
      </c>
      <c r="Q183" s="4"/>
      <c r="R183" s="4"/>
      <c r="S183" s="3" t="s">
        <v>370</v>
      </c>
      <c r="T183" s="4"/>
      <c r="U183" s="4"/>
      <c r="V183" s="4"/>
      <c r="W183" s="3" t="s">
        <v>22</v>
      </c>
      <c r="X183" s="4"/>
      <c r="Y183" s="4"/>
      <c r="Z183" s="4"/>
      <c r="AA183" s="4"/>
      <c r="AB183" s="4"/>
      <c r="AC183" s="4"/>
      <c r="AD183" s="3" t="s">
        <v>66</v>
      </c>
      <c r="AE183" s="4"/>
      <c r="AF183" s="3">
        <v>6.0</v>
      </c>
      <c r="AG183" s="4"/>
      <c r="AH183" s="4"/>
      <c r="AI183" s="3">
        <v>8.0</v>
      </c>
      <c r="AJ183" s="3">
        <v>5.0</v>
      </c>
      <c r="AK183" s="3" t="s">
        <v>959</v>
      </c>
      <c r="AL183" s="3" t="s">
        <v>57</v>
      </c>
      <c r="AM183" s="4"/>
      <c r="AN183" s="3">
        <v>9.0</v>
      </c>
      <c r="AO183" s="3" t="s">
        <v>960</v>
      </c>
      <c r="AP183" s="3" t="s">
        <v>961</v>
      </c>
      <c r="AQ183" s="3" t="s">
        <v>962</v>
      </c>
      <c r="AR183" s="4"/>
      <c r="AS183" s="4"/>
      <c r="AT183" s="4"/>
    </row>
    <row r="184">
      <c r="A184" s="3">
        <v>182.0</v>
      </c>
      <c r="B184" s="4" t="s">
        <v>83</v>
      </c>
      <c r="C184" s="5">
        <v>34453.0</v>
      </c>
      <c r="D184" s="6">
        <v>24.454794520547946</v>
      </c>
      <c r="E184" s="7">
        <v>7.0</v>
      </c>
      <c r="F184" s="7">
        <v>30.0</v>
      </c>
      <c r="G184" s="7">
        <v>7.0</v>
      </c>
      <c r="H184" s="3">
        <v>12.0</v>
      </c>
      <c r="I184" s="3" t="s">
        <v>92</v>
      </c>
      <c r="J184" s="3">
        <v>1.0</v>
      </c>
      <c r="K184" s="3" t="s">
        <v>61</v>
      </c>
      <c r="L184" s="3" t="s">
        <v>62</v>
      </c>
      <c r="M184" s="3">
        <v>0.0</v>
      </c>
      <c r="N184" s="5" t="s">
        <v>44</v>
      </c>
      <c r="O184" s="5" t="s">
        <v>44</v>
      </c>
      <c r="P184" s="5" t="s">
        <v>44</v>
      </c>
      <c r="Q184" s="4"/>
      <c r="R184" s="4"/>
      <c r="S184" s="3" t="s">
        <v>52</v>
      </c>
      <c r="T184" s="4"/>
      <c r="U184" s="4"/>
      <c r="V184" s="4"/>
      <c r="W184" s="3" t="s">
        <v>22</v>
      </c>
      <c r="X184" s="4"/>
      <c r="Y184" s="4"/>
      <c r="Z184" s="4"/>
      <c r="AA184" s="4"/>
      <c r="AB184" s="4"/>
      <c r="AC184" s="4"/>
      <c r="AD184" s="3" t="s">
        <v>66</v>
      </c>
      <c r="AE184" s="4"/>
      <c r="AF184" s="4"/>
      <c r="AG184" s="3">
        <v>20.0</v>
      </c>
      <c r="AH184" s="4"/>
      <c r="AI184" s="3">
        <v>20.0</v>
      </c>
      <c r="AJ184" s="3">
        <v>20.0</v>
      </c>
      <c r="AK184" s="3" t="s">
        <v>963</v>
      </c>
      <c r="AL184" s="3" t="s">
        <v>68</v>
      </c>
      <c r="AM184" s="4"/>
      <c r="AN184" s="3">
        <v>10.0</v>
      </c>
      <c r="AO184" s="3" t="s">
        <v>964</v>
      </c>
      <c r="AP184" s="3" t="s">
        <v>965</v>
      </c>
      <c r="AQ184" s="3" t="s">
        <v>166</v>
      </c>
      <c r="AR184" s="4"/>
      <c r="AS184" s="4"/>
      <c r="AT184" s="4"/>
    </row>
    <row r="185">
      <c r="A185" s="3">
        <v>183.0</v>
      </c>
      <c r="B185" s="4" t="s">
        <v>83</v>
      </c>
      <c r="C185" s="5">
        <v>29565.0</v>
      </c>
      <c r="D185" s="6">
        <v>37.846575342465755</v>
      </c>
      <c r="E185" s="7">
        <v>6.0</v>
      </c>
      <c r="F185" s="7">
        <v>120.0</v>
      </c>
      <c r="G185" s="7">
        <v>5.0</v>
      </c>
      <c r="H185" s="3">
        <v>3.0</v>
      </c>
      <c r="I185" s="3" t="s">
        <v>72</v>
      </c>
      <c r="J185" s="3">
        <v>1.0</v>
      </c>
      <c r="K185" s="3" t="s">
        <v>61</v>
      </c>
      <c r="L185" s="3" t="s">
        <v>94</v>
      </c>
      <c r="M185" s="3">
        <v>1.0</v>
      </c>
      <c r="N185" s="5" t="s">
        <v>212</v>
      </c>
      <c r="O185" s="5" t="s">
        <v>75</v>
      </c>
      <c r="P185" s="5" t="s">
        <v>275</v>
      </c>
      <c r="Q185" s="3">
        <v>10.0</v>
      </c>
      <c r="R185" s="3" t="s">
        <v>966</v>
      </c>
      <c r="S185" s="3" t="s">
        <v>78</v>
      </c>
      <c r="T185" s="4"/>
      <c r="U185" s="4"/>
      <c r="V185" s="4"/>
      <c r="W185" s="4"/>
      <c r="X185" s="4"/>
      <c r="Y185" s="3" t="s">
        <v>24</v>
      </c>
      <c r="Z185" s="4"/>
      <c r="AA185" s="4"/>
      <c r="AB185" s="4"/>
      <c r="AC185" s="4"/>
      <c r="AD185" s="3" t="s">
        <v>66</v>
      </c>
      <c r="AE185" s="4"/>
      <c r="AF185" s="3">
        <v>2.0</v>
      </c>
      <c r="AG185" s="4"/>
      <c r="AH185" s="3">
        <v>2.0</v>
      </c>
      <c r="AI185" s="4"/>
      <c r="AJ185" s="3">
        <v>12.0</v>
      </c>
      <c r="AK185" s="3" t="s">
        <v>967</v>
      </c>
      <c r="AL185" s="3" t="s">
        <v>68</v>
      </c>
      <c r="AM185" s="4"/>
      <c r="AN185" s="3">
        <v>10.0</v>
      </c>
      <c r="AO185" s="3" t="s">
        <v>968</v>
      </c>
      <c r="AP185" s="3" t="s">
        <v>969</v>
      </c>
      <c r="AQ185" s="3" t="s">
        <v>970</v>
      </c>
      <c r="AR185" s="4"/>
      <c r="AS185" s="4"/>
      <c r="AT185" s="4"/>
    </row>
    <row r="186">
      <c r="A186" s="3">
        <v>184.0</v>
      </c>
      <c r="B186" s="4" t="s">
        <v>71</v>
      </c>
      <c r="C186" s="5">
        <v>42865.0</v>
      </c>
      <c r="D186" s="6">
        <v>1.4082191780821918</v>
      </c>
      <c r="E186" s="7">
        <v>8.0</v>
      </c>
      <c r="F186" s="7">
        <v>120.0</v>
      </c>
      <c r="G186" s="7">
        <v>4.0</v>
      </c>
      <c r="H186" s="3">
        <v>10.0</v>
      </c>
      <c r="I186" s="3" t="s">
        <v>92</v>
      </c>
      <c r="J186" s="3">
        <v>0.0</v>
      </c>
      <c r="K186" s="3" t="s">
        <v>93</v>
      </c>
      <c r="L186" s="3" t="s">
        <v>62</v>
      </c>
      <c r="M186" s="3">
        <v>1.0</v>
      </c>
      <c r="N186" s="5" t="s">
        <v>971</v>
      </c>
      <c r="O186" s="5" t="s">
        <v>86</v>
      </c>
      <c r="P186" s="5" t="s">
        <v>87</v>
      </c>
      <c r="Q186" s="3">
        <v>23.0</v>
      </c>
      <c r="R186" s="3" t="s">
        <v>972</v>
      </c>
      <c r="S186" s="3" t="s">
        <v>78</v>
      </c>
      <c r="T186" s="4"/>
      <c r="U186" s="4"/>
      <c r="V186" s="4"/>
      <c r="W186" s="4"/>
      <c r="X186" s="4"/>
      <c r="Y186" s="4"/>
      <c r="Z186" s="4"/>
      <c r="AA186" s="4"/>
      <c r="AB186" s="3" t="s">
        <v>27</v>
      </c>
      <c r="AC186" s="4"/>
      <c r="AD186" s="4"/>
      <c r="AE186" s="4"/>
      <c r="AF186" s="4"/>
      <c r="AG186" s="4"/>
      <c r="AH186" s="4"/>
      <c r="AI186" s="4"/>
      <c r="AJ186" s="4"/>
      <c r="AK186" s="4"/>
      <c r="AL186" s="3" t="s">
        <v>68</v>
      </c>
      <c r="AM186" s="4"/>
      <c r="AN186" s="3">
        <v>10.0</v>
      </c>
      <c r="AO186" s="3" t="s">
        <v>973</v>
      </c>
      <c r="AP186" s="3" t="s">
        <v>974</v>
      </c>
      <c r="AQ186" s="3" t="s">
        <v>293</v>
      </c>
      <c r="AR186" s="4"/>
      <c r="AS186" s="4"/>
      <c r="AT186" s="4"/>
    </row>
    <row r="187">
      <c r="A187" s="3">
        <v>185.0</v>
      </c>
      <c r="B187" s="4" t="s">
        <v>236</v>
      </c>
      <c r="C187" s="5">
        <v>33755.0</v>
      </c>
      <c r="D187" s="6">
        <v>26.367123287671234</v>
      </c>
      <c r="E187" s="7">
        <v>6.0</v>
      </c>
      <c r="F187" s="7">
        <v>45.0</v>
      </c>
      <c r="G187" s="7">
        <v>12.0</v>
      </c>
      <c r="H187" s="3">
        <v>5.0</v>
      </c>
      <c r="I187" s="3" t="s">
        <v>98</v>
      </c>
      <c r="J187" s="3">
        <v>0.0</v>
      </c>
      <c r="K187" s="3" t="s">
        <v>73</v>
      </c>
      <c r="L187" s="3" t="s">
        <v>99</v>
      </c>
      <c r="M187" s="3">
        <v>1.0</v>
      </c>
      <c r="N187" s="5" t="s">
        <v>212</v>
      </c>
      <c r="O187" s="5" t="s">
        <v>139</v>
      </c>
      <c r="P187" s="5" t="s">
        <v>219</v>
      </c>
      <c r="Q187" s="3">
        <v>2.0</v>
      </c>
      <c r="R187" s="3" t="s">
        <v>975</v>
      </c>
      <c r="S187" s="3" t="s">
        <v>52</v>
      </c>
      <c r="T187" s="4"/>
      <c r="U187" s="4"/>
      <c r="V187" s="4"/>
      <c r="W187" s="4"/>
      <c r="X187" s="4"/>
      <c r="Y187" s="3" t="s">
        <v>24</v>
      </c>
      <c r="Z187" s="4"/>
      <c r="AA187" s="4"/>
      <c r="AB187" s="4"/>
      <c r="AC187" s="4"/>
      <c r="AD187" s="3" t="s">
        <v>53</v>
      </c>
      <c r="AE187" s="4"/>
      <c r="AF187" s="3">
        <v>4.0</v>
      </c>
      <c r="AG187" s="4"/>
      <c r="AH187" s="3">
        <v>6.0</v>
      </c>
      <c r="AI187" s="4"/>
      <c r="AJ187" s="3">
        <v>8.0</v>
      </c>
      <c r="AK187" s="3" t="s">
        <v>976</v>
      </c>
      <c r="AL187" s="4"/>
      <c r="AM187" s="3" t="s">
        <v>977</v>
      </c>
      <c r="AN187" s="3">
        <v>10.0</v>
      </c>
      <c r="AO187" s="3" t="s">
        <v>978</v>
      </c>
      <c r="AP187" s="3" t="s">
        <v>979</v>
      </c>
      <c r="AQ187" s="3" t="s">
        <v>980</v>
      </c>
      <c r="AR187" s="4"/>
      <c r="AS187" s="4"/>
      <c r="AT187" s="4"/>
    </row>
    <row r="188">
      <c r="A188" s="3">
        <v>186.0</v>
      </c>
      <c r="B188" s="4" t="s">
        <v>236</v>
      </c>
      <c r="C188" s="5">
        <v>30802.0</v>
      </c>
      <c r="D188" s="6">
        <v>34.45753424657534</v>
      </c>
      <c r="E188" s="7">
        <v>8.0</v>
      </c>
      <c r="F188" s="7">
        <v>150.0</v>
      </c>
      <c r="G188" s="7">
        <v>4.0</v>
      </c>
      <c r="H188" s="3">
        <v>12.0</v>
      </c>
      <c r="I188" s="3" t="s">
        <v>224</v>
      </c>
      <c r="J188" s="3">
        <v>0.0</v>
      </c>
      <c r="K188" s="9" t="s">
        <v>61</v>
      </c>
      <c r="L188" s="3" t="s">
        <v>981</v>
      </c>
      <c r="M188" s="3">
        <v>1.0</v>
      </c>
      <c r="N188" s="5" t="s">
        <v>63</v>
      </c>
      <c r="O188" s="5" t="s">
        <v>75</v>
      </c>
      <c r="P188" s="5" t="s">
        <v>50</v>
      </c>
      <c r="Q188" s="3">
        <v>9.0</v>
      </c>
      <c r="R188" s="3" t="s">
        <v>982</v>
      </c>
      <c r="S188" s="3" t="s">
        <v>78</v>
      </c>
      <c r="T188" s="4"/>
      <c r="U188" s="4"/>
      <c r="V188" s="4"/>
      <c r="W188" s="3" t="s">
        <v>22</v>
      </c>
      <c r="X188" s="4"/>
      <c r="Y188" s="4"/>
      <c r="Z188" s="4"/>
      <c r="AA188" s="4"/>
      <c r="AB188" s="4"/>
      <c r="AC188" s="4"/>
      <c r="AD188" s="3" t="s">
        <v>66</v>
      </c>
      <c r="AE188" s="4"/>
      <c r="AF188" s="4"/>
      <c r="AG188" s="3">
        <v>20.0</v>
      </c>
      <c r="AH188" s="4"/>
      <c r="AI188" s="3">
        <v>20.0</v>
      </c>
      <c r="AJ188" s="3">
        <v>20.0</v>
      </c>
      <c r="AK188" s="3" t="s">
        <v>983</v>
      </c>
      <c r="AL188" s="3" t="s">
        <v>188</v>
      </c>
      <c r="AM188" s="4"/>
      <c r="AN188" s="3">
        <v>10.0</v>
      </c>
      <c r="AO188" s="3" t="s">
        <v>984</v>
      </c>
      <c r="AP188" s="3" t="s">
        <v>985</v>
      </c>
      <c r="AQ188" s="3" t="s">
        <v>986</v>
      </c>
      <c r="AR188" s="4"/>
      <c r="AS188" s="4"/>
      <c r="AT188" s="4"/>
    </row>
    <row r="189">
      <c r="A189" s="3">
        <v>187.0</v>
      </c>
      <c r="B189" s="4" t="s">
        <v>83</v>
      </c>
      <c r="C189" s="5">
        <v>31003.0</v>
      </c>
      <c r="D189" s="6">
        <v>33.90684931506849</v>
      </c>
      <c r="E189" s="7">
        <v>8.0</v>
      </c>
      <c r="F189" s="7">
        <v>30.0</v>
      </c>
      <c r="G189" s="7">
        <v>10.0</v>
      </c>
      <c r="H189" s="3">
        <v>4.0</v>
      </c>
      <c r="I189" s="3" t="s">
        <v>72</v>
      </c>
      <c r="J189" s="3">
        <v>0.0</v>
      </c>
      <c r="K189" s="3" t="s">
        <v>46</v>
      </c>
      <c r="L189" s="3" t="s">
        <v>99</v>
      </c>
      <c r="M189" s="3">
        <v>1.0</v>
      </c>
      <c r="N189" s="5" t="s">
        <v>132</v>
      </c>
      <c r="O189" s="5" t="s">
        <v>106</v>
      </c>
      <c r="P189" s="5" t="s">
        <v>87</v>
      </c>
      <c r="Q189" s="3">
        <v>11.0</v>
      </c>
      <c r="R189" s="3" t="s">
        <v>987</v>
      </c>
      <c r="S189" s="3" t="s">
        <v>78</v>
      </c>
      <c r="T189" s="4"/>
      <c r="U189" s="4"/>
      <c r="V189" s="4"/>
      <c r="W189" s="3" t="s">
        <v>22</v>
      </c>
      <c r="X189" s="4"/>
      <c r="Y189" s="4"/>
      <c r="Z189" s="4"/>
      <c r="AA189" s="4"/>
      <c r="AB189" s="4"/>
      <c r="AC189" s="4"/>
      <c r="AD189" s="3" t="s">
        <v>79</v>
      </c>
      <c r="AE189" s="4"/>
      <c r="AF189" s="3">
        <v>6.0</v>
      </c>
      <c r="AG189" s="4"/>
      <c r="AH189" s="3">
        <v>6.0</v>
      </c>
      <c r="AI189" s="4"/>
      <c r="AJ189" s="3">
        <v>8.0</v>
      </c>
      <c r="AK189" s="3" t="s">
        <v>988</v>
      </c>
      <c r="AL189" s="3" t="s">
        <v>68</v>
      </c>
      <c r="AM189" s="4"/>
      <c r="AN189" s="3">
        <v>6.0</v>
      </c>
      <c r="AO189" s="3" t="s">
        <v>989</v>
      </c>
      <c r="AP189" s="4"/>
      <c r="AQ189" s="4"/>
      <c r="AR189" s="4"/>
      <c r="AS189" s="4"/>
      <c r="AT189" s="4"/>
    </row>
    <row r="190">
      <c r="A190" s="3">
        <v>188.0</v>
      </c>
      <c r="B190" s="4" t="s">
        <v>230</v>
      </c>
      <c r="C190" s="5">
        <v>32910.0</v>
      </c>
      <c r="D190" s="6">
        <v>28.682191780821917</v>
      </c>
      <c r="E190" s="7">
        <v>7.0</v>
      </c>
      <c r="F190" s="7">
        <v>5.0</v>
      </c>
      <c r="G190" s="7">
        <v>10.0</v>
      </c>
      <c r="H190" s="3">
        <v>5.0</v>
      </c>
      <c r="I190" s="3" t="s">
        <v>307</v>
      </c>
      <c r="J190" s="3">
        <v>1.0</v>
      </c>
      <c r="K190" s="9" t="s">
        <v>61</v>
      </c>
      <c r="L190" s="3" t="s">
        <v>990</v>
      </c>
      <c r="M190" s="3">
        <v>1.0</v>
      </c>
      <c r="N190" s="5" t="s">
        <v>212</v>
      </c>
      <c r="O190" s="5" t="s">
        <v>75</v>
      </c>
      <c r="P190" s="5" t="s">
        <v>460</v>
      </c>
      <c r="Q190" s="3">
        <v>4.0</v>
      </c>
      <c r="R190" s="3" t="s">
        <v>991</v>
      </c>
      <c r="S190" s="3" t="s">
        <v>78</v>
      </c>
      <c r="T190" s="4"/>
      <c r="U190" s="4"/>
      <c r="V190" s="4"/>
      <c r="W190" s="4"/>
      <c r="X190" s="3" t="s">
        <v>23</v>
      </c>
      <c r="Y190" s="4"/>
      <c r="Z190" s="4"/>
      <c r="AA190" s="4"/>
      <c r="AB190" s="4"/>
      <c r="AC190" s="4"/>
      <c r="AD190" s="3" t="s">
        <v>158</v>
      </c>
      <c r="AE190" s="4"/>
      <c r="AF190" s="4"/>
      <c r="AG190" s="3">
        <v>7.0</v>
      </c>
      <c r="AH190" s="4"/>
      <c r="AI190" s="3">
        <v>7.0</v>
      </c>
      <c r="AJ190" s="3">
        <v>15.0</v>
      </c>
      <c r="AK190" s="3" t="s">
        <v>992</v>
      </c>
      <c r="AL190" s="3" t="s">
        <v>68</v>
      </c>
      <c r="AM190" s="4"/>
      <c r="AN190" s="3">
        <v>10.0</v>
      </c>
      <c r="AO190" s="3" t="s">
        <v>993</v>
      </c>
      <c r="AP190" s="3" t="s">
        <v>994</v>
      </c>
      <c r="AQ190" s="4"/>
      <c r="AR190" s="4"/>
      <c r="AS190" s="4"/>
      <c r="AT190" s="4"/>
    </row>
    <row r="191">
      <c r="A191" s="3">
        <v>189.0</v>
      </c>
      <c r="B191" s="4" t="s">
        <v>204</v>
      </c>
      <c r="C191" s="4"/>
      <c r="D191" s="6" t="s">
        <v>44</v>
      </c>
      <c r="E191" s="7">
        <v>7.0</v>
      </c>
      <c r="F191" s="7">
        <v>0.0</v>
      </c>
      <c r="G191" s="7">
        <v>14.0</v>
      </c>
      <c r="H191" s="3">
        <v>7.0</v>
      </c>
      <c r="I191" s="3" t="s">
        <v>187</v>
      </c>
      <c r="J191" s="3">
        <v>1.0</v>
      </c>
      <c r="K191" s="3" t="s">
        <v>61</v>
      </c>
      <c r="L191" s="3" t="s">
        <v>99</v>
      </c>
      <c r="M191" s="3">
        <v>1.0</v>
      </c>
      <c r="N191" s="9" t="s">
        <v>212</v>
      </c>
      <c r="O191" s="9" t="s">
        <v>49</v>
      </c>
      <c r="P191" s="9" t="s">
        <v>87</v>
      </c>
      <c r="Q191" s="3">
        <v>8.0</v>
      </c>
      <c r="R191" s="3" t="s">
        <v>995</v>
      </c>
      <c r="S191" s="3" t="s">
        <v>78</v>
      </c>
      <c r="T191" s="4"/>
      <c r="U191" s="4"/>
      <c r="V191" s="4"/>
      <c r="W191" s="4"/>
      <c r="X191" s="4"/>
      <c r="Y191" s="4"/>
      <c r="Z191" s="4"/>
      <c r="AA191" s="4"/>
      <c r="AB191" s="4"/>
      <c r="AC191" s="3" t="s">
        <v>994</v>
      </c>
      <c r="AD191" s="3" t="s">
        <v>66</v>
      </c>
      <c r="AE191" s="4"/>
      <c r="AF191" s="4"/>
      <c r="AG191" s="3">
        <v>15.0</v>
      </c>
      <c r="AH191" s="4"/>
      <c r="AI191" s="3">
        <v>8.0</v>
      </c>
      <c r="AJ191" s="3">
        <v>16.0</v>
      </c>
      <c r="AK191" s="3" t="s">
        <v>996</v>
      </c>
      <c r="AL191" s="4"/>
      <c r="AM191" s="3" t="s">
        <v>997</v>
      </c>
      <c r="AN191" s="3">
        <v>10.0</v>
      </c>
      <c r="AO191" s="3" t="s">
        <v>998</v>
      </c>
      <c r="AP191" s="3" t="s">
        <v>999</v>
      </c>
      <c r="AQ191" s="4"/>
      <c r="AR191" s="4"/>
      <c r="AS191" s="4"/>
      <c r="AT191" s="4"/>
    </row>
    <row r="192">
      <c r="A192" s="3">
        <v>190.0</v>
      </c>
      <c r="B192" s="4" t="s">
        <v>71</v>
      </c>
      <c r="C192" s="5">
        <v>30953.0</v>
      </c>
      <c r="D192" s="6">
        <v>34.04383561643836</v>
      </c>
      <c r="E192" s="7">
        <v>7.0</v>
      </c>
      <c r="F192" s="7">
        <v>30.0</v>
      </c>
      <c r="G192" s="7">
        <v>10.0</v>
      </c>
      <c r="H192" s="3">
        <v>3.0</v>
      </c>
      <c r="I192" s="3" t="s">
        <v>307</v>
      </c>
      <c r="J192" s="3">
        <v>0.0</v>
      </c>
      <c r="K192" s="3" t="s">
        <v>93</v>
      </c>
      <c r="L192" s="3" t="s">
        <v>99</v>
      </c>
      <c r="M192" s="3">
        <v>1.0</v>
      </c>
      <c r="N192" s="5" t="s">
        <v>63</v>
      </c>
      <c r="O192" s="5" t="s">
        <v>75</v>
      </c>
      <c r="P192" s="5" t="s">
        <v>50</v>
      </c>
      <c r="Q192" s="3">
        <v>3.0</v>
      </c>
      <c r="R192" s="3" t="s">
        <v>1000</v>
      </c>
      <c r="S192" s="3" t="s">
        <v>78</v>
      </c>
      <c r="T192" s="4"/>
      <c r="U192" s="4"/>
      <c r="V192" s="4"/>
      <c r="W192" s="3" t="s">
        <v>22</v>
      </c>
      <c r="X192" s="4"/>
      <c r="Y192" s="4"/>
      <c r="Z192" s="4"/>
      <c r="AA192" s="4"/>
      <c r="AB192" s="4"/>
      <c r="AC192" s="4"/>
      <c r="AD192" s="3" t="s">
        <v>66</v>
      </c>
      <c r="AE192" s="4"/>
      <c r="AF192" s="3">
        <v>4.0</v>
      </c>
      <c r="AG192" s="4"/>
      <c r="AH192" s="3">
        <v>2.0</v>
      </c>
      <c r="AI192" s="4"/>
      <c r="AJ192" s="3">
        <v>8.0</v>
      </c>
      <c r="AK192" s="3" t="s">
        <v>1001</v>
      </c>
      <c r="AL192" s="3" t="s">
        <v>68</v>
      </c>
      <c r="AM192" s="4"/>
      <c r="AN192" s="3">
        <v>9.0</v>
      </c>
      <c r="AO192" s="3" t="s">
        <v>1002</v>
      </c>
      <c r="AP192" s="3" t="s">
        <v>415</v>
      </c>
      <c r="AQ192" s="4"/>
      <c r="AR192" s="4"/>
      <c r="AS192" s="4"/>
      <c r="AT192" s="4"/>
    </row>
    <row r="193">
      <c r="A193" s="3">
        <v>191.0</v>
      </c>
      <c r="B193" s="4" t="s">
        <v>484</v>
      </c>
      <c r="C193" s="5">
        <v>31835.0</v>
      </c>
      <c r="D193" s="6">
        <v>31.627397260273973</v>
      </c>
      <c r="E193" s="7">
        <v>4.0</v>
      </c>
      <c r="F193" s="7">
        <v>20.0</v>
      </c>
      <c r="G193" s="7">
        <v>15.0</v>
      </c>
      <c r="H193" s="3">
        <v>20.0</v>
      </c>
      <c r="I193" s="3" t="s">
        <v>45</v>
      </c>
      <c r="J193" s="3">
        <v>1.0</v>
      </c>
      <c r="K193" s="3" t="s">
        <v>46</v>
      </c>
      <c r="L193" s="3" t="s">
        <v>47</v>
      </c>
      <c r="M193" s="3">
        <v>1.0</v>
      </c>
      <c r="N193" s="5" t="s">
        <v>421</v>
      </c>
      <c r="O193" s="5" t="s">
        <v>49</v>
      </c>
      <c r="P193" s="5" t="s">
        <v>428</v>
      </c>
      <c r="Q193" s="3">
        <v>17.0</v>
      </c>
      <c r="R193" s="3" t="s">
        <v>1003</v>
      </c>
      <c r="S193" s="3" t="s">
        <v>370</v>
      </c>
      <c r="T193" s="4"/>
      <c r="U193" s="4"/>
      <c r="V193" s="4"/>
      <c r="W193" s="4"/>
      <c r="X193" s="4"/>
      <c r="Y193" s="3" t="s">
        <v>24</v>
      </c>
      <c r="Z193" s="4"/>
      <c r="AA193" s="4"/>
      <c r="AB193" s="4"/>
      <c r="AC193" s="4"/>
      <c r="AD193" s="3" t="s">
        <v>79</v>
      </c>
      <c r="AE193" s="4"/>
      <c r="AF193" s="3">
        <v>6.0</v>
      </c>
      <c r="AG193" s="4"/>
      <c r="AH193" s="3">
        <v>5.0</v>
      </c>
      <c r="AI193" s="4"/>
      <c r="AJ193" s="3">
        <v>10.0</v>
      </c>
      <c r="AK193" s="3" t="s">
        <v>1004</v>
      </c>
      <c r="AL193" s="3" t="s">
        <v>68</v>
      </c>
      <c r="AM193" s="4"/>
      <c r="AN193" s="3">
        <v>10.0</v>
      </c>
      <c r="AO193" s="3" t="s">
        <v>1005</v>
      </c>
      <c r="AP193" s="3" t="s">
        <v>1006</v>
      </c>
      <c r="AQ193" s="3" t="s">
        <v>1007</v>
      </c>
      <c r="AR193" s="4"/>
      <c r="AS193" s="4"/>
      <c r="AT193" s="4"/>
    </row>
    <row r="194">
      <c r="A194" s="3">
        <v>192.0</v>
      </c>
      <c r="B194" s="4" t="s">
        <v>204</v>
      </c>
      <c r="C194" s="5">
        <v>21540.0</v>
      </c>
      <c r="D194" s="6">
        <v>59.83287671232877</v>
      </c>
      <c r="E194" s="7">
        <v>7.0</v>
      </c>
      <c r="F194" s="7">
        <v>0.0</v>
      </c>
      <c r="G194" s="7">
        <v>14.0</v>
      </c>
      <c r="H194" s="3">
        <v>2.0</v>
      </c>
      <c r="I194" s="3" t="s">
        <v>45</v>
      </c>
      <c r="J194" s="3">
        <v>0.0</v>
      </c>
      <c r="K194" s="3" t="s">
        <v>46</v>
      </c>
      <c r="L194" s="3" t="s">
        <v>99</v>
      </c>
      <c r="M194" s="3">
        <v>1.0</v>
      </c>
      <c r="N194" s="5" t="s">
        <v>138</v>
      </c>
      <c r="O194" s="5" t="s">
        <v>75</v>
      </c>
      <c r="P194" s="5" t="s">
        <v>76</v>
      </c>
      <c r="Q194" s="3">
        <v>34.0</v>
      </c>
      <c r="R194" s="3" t="s">
        <v>1008</v>
      </c>
      <c r="S194" s="3" t="s">
        <v>78</v>
      </c>
      <c r="T194" s="4"/>
      <c r="U194" s="4"/>
      <c r="V194" s="3" t="s">
        <v>21</v>
      </c>
      <c r="W194" s="4"/>
      <c r="X194" s="3" t="s">
        <v>23</v>
      </c>
      <c r="Y194" s="4"/>
      <c r="Z194" s="4"/>
      <c r="AA194" s="4"/>
      <c r="AB194" s="4"/>
      <c r="AC194" s="4"/>
      <c r="AD194" s="3" t="s">
        <v>79</v>
      </c>
      <c r="AE194" s="4"/>
      <c r="AF194" s="3">
        <v>3.0</v>
      </c>
      <c r="AG194" s="4"/>
      <c r="AH194" s="4"/>
      <c r="AI194" s="3">
        <v>16.0</v>
      </c>
      <c r="AJ194" s="3">
        <v>10.0</v>
      </c>
      <c r="AK194" s="3" t="s">
        <v>1009</v>
      </c>
      <c r="AL194" s="4"/>
      <c r="AM194" s="3" t="s">
        <v>1010</v>
      </c>
      <c r="AN194" s="3">
        <v>9.0</v>
      </c>
      <c r="AO194" s="3" t="s">
        <v>1011</v>
      </c>
      <c r="AP194" s="3" t="s">
        <v>1012</v>
      </c>
      <c r="AQ194" s="3" t="s">
        <v>1013</v>
      </c>
      <c r="AR194" s="4"/>
      <c r="AS194" s="4"/>
      <c r="AT194" s="4"/>
    </row>
    <row r="195">
      <c r="A195" s="3">
        <v>193.0</v>
      </c>
      <c r="B195" s="4" t="s">
        <v>71</v>
      </c>
      <c r="C195" s="5">
        <v>14611.0</v>
      </c>
      <c r="D195" s="6">
        <v>78.81643835616438</v>
      </c>
      <c r="E195" s="7">
        <v>7.0</v>
      </c>
      <c r="F195" s="7">
        <v>75.0</v>
      </c>
      <c r="G195" s="7">
        <v>9.0</v>
      </c>
      <c r="H195" s="3">
        <v>5.0</v>
      </c>
      <c r="I195" s="3" t="s">
        <v>92</v>
      </c>
      <c r="J195" s="3">
        <v>0.0</v>
      </c>
      <c r="K195" s="3" t="s">
        <v>93</v>
      </c>
      <c r="L195" s="3" t="s">
        <v>62</v>
      </c>
      <c r="M195" s="3">
        <v>1.0</v>
      </c>
      <c r="N195" s="5" t="s">
        <v>48</v>
      </c>
      <c r="O195" s="5" t="s">
        <v>75</v>
      </c>
      <c r="P195" s="5" t="s">
        <v>275</v>
      </c>
      <c r="Q195" s="3">
        <v>10.0</v>
      </c>
      <c r="R195" s="3" t="s">
        <v>1014</v>
      </c>
      <c r="S195" s="3" t="s">
        <v>78</v>
      </c>
      <c r="T195" s="4"/>
      <c r="U195" s="4"/>
      <c r="V195" s="3" t="s">
        <v>21</v>
      </c>
      <c r="W195" s="4"/>
      <c r="X195" s="4"/>
      <c r="Y195" s="4"/>
      <c r="Z195" s="4"/>
      <c r="AA195" s="4"/>
      <c r="AB195" s="4"/>
      <c r="AC195" s="4"/>
      <c r="AD195" s="3" t="s">
        <v>66</v>
      </c>
      <c r="AE195" s="4"/>
      <c r="AF195" s="4"/>
      <c r="AG195" s="3">
        <v>25.0</v>
      </c>
      <c r="AH195" s="3">
        <v>5.0</v>
      </c>
      <c r="AI195" s="4"/>
      <c r="AJ195" s="3">
        <v>40.0</v>
      </c>
      <c r="AK195" s="3" t="s">
        <v>1015</v>
      </c>
      <c r="AL195" s="3" t="s">
        <v>68</v>
      </c>
      <c r="AM195" s="4"/>
      <c r="AN195" s="3">
        <v>10.0</v>
      </c>
      <c r="AO195" s="3" t="s">
        <v>1016</v>
      </c>
      <c r="AP195" s="3" t="s">
        <v>1017</v>
      </c>
      <c r="AQ195" s="3" t="s">
        <v>1018</v>
      </c>
      <c r="AR195" s="4"/>
      <c r="AS195" s="4"/>
      <c r="AT195" s="4"/>
    </row>
    <row r="196">
      <c r="A196" s="3">
        <v>194.0</v>
      </c>
      <c r="B196" s="4" t="s">
        <v>161</v>
      </c>
      <c r="C196" s="5">
        <v>29476.0</v>
      </c>
      <c r="D196" s="6">
        <v>38.09041095890411</v>
      </c>
      <c r="E196" s="7">
        <v>6.0</v>
      </c>
      <c r="F196" s="7">
        <v>25.0</v>
      </c>
      <c r="G196" s="7">
        <v>10.0</v>
      </c>
      <c r="H196" s="3">
        <v>4.0</v>
      </c>
      <c r="I196" s="3" t="s">
        <v>307</v>
      </c>
      <c r="J196" s="3">
        <v>0.0</v>
      </c>
      <c r="K196" s="3" t="s">
        <v>61</v>
      </c>
      <c r="L196" s="3" t="s">
        <v>99</v>
      </c>
      <c r="M196" s="3">
        <v>1.0</v>
      </c>
      <c r="N196" s="5" t="s">
        <v>22</v>
      </c>
      <c r="O196" s="5" t="s">
        <v>75</v>
      </c>
      <c r="P196" s="5" t="s">
        <v>87</v>
      </c>
      <c r="Q196" s="3">
        <v>5.0</v>
      </c>
      <c r="R196" s="4"/>
      <c r="S196" s="3" t="s">
        <v>52</v>
      </c>
      <c r="T196" s="4"/>
      <c r="U196" s="4"/>
      <c r="V196" s="3" t="s">
        <v>21</v>
      </c>
      <c r="W196" s="4"/>
      <c r="X196" s="4"/>
      <c r="Y196" s="4"/>
      <c r="Z196" s="4"/>
      <c r="AA196" s="4"/>
      <c r="AB196" s="4"/>
      <c r="AC196" s="4"/>
      <c r="AD196" s="3" t="s">
        <v>66</v>
      </c>
      <c r="AE196" s="4"/>
      <c r="AF196" s="3">
        <v>6.0</v>
      </c>
      <c r="AG196" s="4"/>
      <c r="AH196" s="3">
        <v>6.0</v>
      </c>
      <c r="AI196" s="4"/>
      <c r="AJ196" s="3">
        <v>120.0</v>
      </c>
      <c r="AK196" s="3" t="s">
        <v>1019</v>
      </c>
      <c r="AL196" s="3" t="s">
        <v>68</v>
      </c>
      <c r="AM196" s="4"/>
      <c r="AN196" s="3">
        <v>9.0</v>
      </c>
      <c r="AO196" s="3" t="s">
        <v>1020</v>
      </c>
      <c r="AP196" s="3" t="s">
        <v>1021</v>
      </c>
      <c r="AQ196" s="3" t="s">
        <v>1022</v>
      </c>
      <c r="AR196" s="4"/>
      <c r="AS196" s="4"/>
      <c r="AT196" s="4"/>
    </row>
    <row r="197">
      <c r="A197" s="3">
        <v>195.0</v>
      </c>
      <c r="B197" s="4" t="s">
        <v>161</v>
      </c>
      <c r="C197" s="5">
        <v>27246.0</v>
      </c>
      <c r="D197" s="6">
        <v>44.2</v>
      </c>
      <c r="E197" s="7">
        <v>6.0</v>
      </c>
      <c r="F197" s="7">
        <v>0.0</v>
      </c>
      <c r="G197" s="7">
        <v>14.0</v>
      </c>
      <c r="H197" s="3">
        <v>20.0</v>
      </c>
      <c r="I197" s="3" t="s">
        <v>60</v>
      </c>
      <c r="J197" s="3">
        <v>1.0</v>
      </c>
      <c r="K197" s="3" t="s">
        <v>46</v>
      </c>
      <c r="L197" s="3" t="s">
        <v>94</v>
      </c>
      <c r="M197" s="3">
        <v>1.0</v>
      </c>
      <c r="N197" s="5" t="s">
        <v>105</v>
      </c>
      <c r="O197" s="5" t="s">
        <v>106</v>
      </c>
      <c r="P197" s="5" t="s">
        <v>87</v>
      </c>
      <c r="Q197" s="3">
        <v>17.0</v>
      </c>
      <c r="R197" s="4"/>
      <c r="S197" s="3" t="s">
        <v>78</v>
      </c>
      <c r="T197" s="4"/>
      <c r="U197" s="4"/>
      <c r="V197" s="4"/>
      <c r="W197" s="4"/>
      <c r="X197" s="3" t="s">
        <v>23</v>
      </c>
      <c r="Y197" s="3" t="s">
        <v>24</v>
      </c>
      <c r="Z197" s="4"/>
      <c r="AA197" s="4"/>
      <c r="AB197" s="4"/>
      <c r="AC197" s="4"/>
      <c r="AD197" s="3" t="s">
        <v>581</v>
      </c>
      <c r="AE197" s="4"/>
      <c r="AF197" s="3">
        <v>6.0</v>
      </c>
      <c r="AG197" s="4"/>
      <c r="AH197" s="4"/>
      <c r="AI197" s="3">
        <v>14.0</v>
      </c>
      <c r="AJ197" s="3">
        <v>8.0</v>
      </c>
      <c r="AK197" s="3" t="s">
        <v>1023</v>
      </c>
      <c r="AL197" s="3" t="s">
        <v>68</v>
      </c>
      <c r="AM197" s="4"/>
      <c r="AN197" s="3">
        <v>8.0</v>
      </c>
      <c r="AO197" s="3" t="s">
        <v>1024</v>
      </c>
      <c r="AP197" s="3" t="s">
        <v>1025</v>
      </c>
      <c r="AQ197" s="3" t="s">
        <v>1026</v>
      </c>
      <c r="AR197" s="4"/>
      <c r="AS197" s="4"/>
      <c r="AT197" s="4"/>
    </row>
    <row r="198">
      <c r="A198" s="3">
        <v>196.0</v>
      </c>
      <c r="B198" s="4" t="s">
        <v>83</v>
      </c>
      <c r="C198" s="5">
        <v>29633.0</v>
      </c>
      <c r="D198" s="6">
        <v>37.66027397260274</v>
      </c>
      <c r="E198" s="7">
        <v>8.0</v>
      </c>
      <c r="F198" s="7">
        <v>20.0</v>
      </c>
      <c r="G198" s="7">
        <v>5.0</v>
      </c>
      <c r="H198" s="3">
        <v>10.0</v>
      </c>
      <c r="I198" s="3" t="s">
        <v>340</v>
      </c>
      <c r="J198" s="3">
        <v>0.0</v>
      </c>
      <c r="K198" s="3" t="s">
        <v>61</v>
      </c>
      <c r="L198" s="3" t="s">
        <v>47</v>
      </c>
      <c r="M198" s="3">
        <v>1.0</v>
      </c>
      <c r="N198" s="5" t="s">
        <v>48</v>
      </c>
      <c r="O198" s="5" t="s">
        <v>356</v>
      </c>
      <c r="P198" s="5" t="s">
        <v>1027</v>
      </c>
      <c r="Q198" s="3">
        <v>12.0</v>
      </c>
      <c r="R198" s="3" t="s">
        <v>630</v>
      </c>
      <c r="S198" s="3" t="s">
        <v>65</v>
      </c>
      <c r="T198" s="4"/>
      <c r="U198" s="4"/>
      <c r="V198" s="4"/>
      <c r="W198" s="3" t="s">
        <v>22</v>
      </c>
      <c r="X198" s="4"/>
      <c r="Y198" s="4"/>
      <c r="Z198" s="4"/>
      <c r="AA198" s="4"/>
      <c r="AB198" s="4"/>
      <c r="AC198" s="4"/>
      <c r="AD198" s="3" t="s">
        <v>66</v>
      </c>
      <c r="AE198" s="4"/>
      <c r="AF198" s="3">
        <v>6.0</v>
      </c>
      <c r="AG198" s="4"/>
      <c r="AH198" s="3">
        <v>6.0</v>
      </c>
      <c r="AI198" s="4"/>
      <c r="AJ198" s="3">
        <v>5.0</v>
      </c>
      <c r="AK198" s="3" t="s">
        <v>1028</v>
      </c>
      <c r="AL198" s="3" t="s">
        <v>68</v>
      </c>
      <c r="AM198" s="4"/>
      <c r="AN198" s="3">
        <v>8.0</v>
      </c>
      <c r="AO198" s="3" t="s">
        <v>630</v>
      </c>
      <c r="AP198" s="3" t="s">
        <v>1029</v>
      </c>
      <c r="AQ198" s="3" t="s">
        <v>1018</v>
      </c>
      <c r="AR198" s="4"/>
      <c r="AS198" s="4"/>
      <c r="AT198" s="4"/>
    </row>
    <row r="199">
      <c r="A199" s="3">
        <v>197.0</v>
      </c>
      <c r="B199" s="4" t="s">
        <v>468</v>
      </c>
      <c r="C199" s="5">
        <v>34650.0</v>
      </c>
      <c r="D199" s="6">
        <v>23.915068493150685</v>
      </c>
      <c r="E199" s="7">
        <v>8.0</v>
      </c>
      <c r="F199" s="7">
        <v>2.0</v>
      </c>
      <c r="G199" s="7">
        <v>8.0</v>
      </c>
      <c r="H199" s="3">
        <v>2.0</v>
      </c>
      <c r="I199" s="3" t="s">
        <v>117</v>
      </c>
      <c r="J199" s="3">
        <v>0.0</v>
      </c>
      <c r="K199" s="3" t="s">
        <v>73</v>
      </c>
      <c r="L199" s="3" t="s">
        <v>62</v>
      </c>
      <c r="M199" s="3">
        <v>0.0</v>
      </c>
      <c r="N199" s="5" t="s">
        <v>44</v>
      </c>
      <c r="O199" s="5" t="s">
        <v>44</v>
      </c>
      <c r="P199" s="5" t="s">
        <v>44</v>
      </c>
      <c r="Q199" s="4"/>
      <c r="R199" s="4"/>
      <c r="S199" s="3" t="s">
        <v>52</v>
      </c>
      <c r="T199" s="4"/>
      <c r="U199" s="4"/>
      <c r="V199" s="4"/>
      <c r="W199" s="3" t="s">
        <v>22</v>
      </c>
      <c r="X199" s="4"/>
      <c r="Y199" s="4"/>
      <c r="Z199" s="4"/>
      <c r="AA199" s="4"/>
      <c r="AB199" s="4"/>
      <c r="AC199" s="4"/>
      <c r="AD199" s="3" t="s">
        <v>66</v>
      </c>
      <c r="AE199" s="4"/>
      <c r="AF199" s="3">
        <v>6.0</v>
      </c>
      <c r="AG199" s="4"/>
      <c r="AH199" s="3">
        <v>4.0</v>
      </c>
      <c r="AI199" s="4"/>
      <c r="AJ199" s="3">
        <v>4.0</v>
      </c>
      <c r="AK199" s="3" t="s">
        <v>1030</v>
      </c>
      <c r="AL199" s="3" t="s">
        <v>68</v>
      </c>
      <c r="AM199" s="4"/>
      <c r="AN199" s="3">
        <v>10.0</v>
      </c>
      <c r="AO199" s="3" t="s">
        <v>1031</v>
      </c>
      <c r="AP199" s="3" t="s">
        <v>808</v>
      </c>
      <c r="AQ199" s="4"/>
      <c r="AR199" s="4"/>
      <c r="AS199" s="4"/>
      <c r="AT199" s="4"/>
    </row>
    <row r="200">
      <c r="A200" s="3">
        <v>198.0</v>
      </c>
      <c r="B200" s="4" t="s">
        <v>124</v>
      </c>
      <c r="C200" s="5">
        <v>31399.0</v>
      </c>
      <c r="D200" s="6">
        <v>32.821917808219176</v>
      </c>
      <c r="E200" s="7">
        <v>7.0</v>
      </c>
      <c r="F200" s="7">
        <v>40.0</v>
      </c>
      <c r="G200" s="7">
        <v>10.0</v>
      </c>
      <c r="H200" s="3">
        <v>30.0</v>
      </c>
      <c r="I200" s="3" t="s">
        <v>117</v>
      </c>
      <c r="J200" s="3">
        <v>1.0</v>
      </c>
      <c r="K200" s="3" t="s">
        <v>1032</v>
      </c>
      <c r="L200" s="3" t="s">
        <v>47</v>
      </c>
      <c r="M200" s="3">
        <v>1.0</v>
      </c>
      <c r="N200" s="5" t="s">
        <v>143</v>
      </c>
      <c r="O200" s="5" t="s">
        <v>75</v>
      </c>
      <c r="P200" s="5" t="s">
        <v>120</v>
      </c>
      <c r="Q200" s="3">
        <v>7.0</v>
      </c>
      <c r="R200" s="3" t="s">
        <v>1033</v>
      </c>
      <c r="S200" s="3" t="s">
        <v>52</v>
      </c>
      <c r="T200" s="4"/>
      <c r="U200" s="4"/>
      <c r="V200" s="3" t="s">
        <v>21</v>
      </c>
      <c r="W200" s="4"/>
      <c r="X200" s="4"/>
      <c r="Y200" s="4"/>
      <c r="Z200" s="4"/>
      <c r="AA200" s="4"/>
      <c r="AB200" s="4"/>
      <c r="AC200" s="4"/>
      <c r="AD200" s="3" t="s">
        <v>158</v>
      </c>
      <c r="AE200" s="4"/>
      <c r="AF200" s="4"/>
      <c r="AG200" s="3">
        <v>10.0</v>
      </c>
      <c r="AH200" s="3">
        <v>5.0</v>
      </c>
      <c r="AI200" s="4"/>
      <c r="AJ200" s="3">
        <v>20.0</v>
      </c>
      <c r="AK200" s="3" t="s">
        <v>1034</v>
      </c>
      <c r="AL200" s="3" t="s">
        <v>57</v>
      </c>
      <c r="AM200" s="4"/>
      <c r="AN200" s="3">
        <v>10.0</v>
      </c>
      <c r="AO200" s="3" t="s">
        <v>1035</v>
      </c>
      <c r="AP200" s="3" t="s">
        <v>1036</v>
      </c>
      <c r="AQ200" s="3" t="s">
        <v>1037</v>
      </c>
      <c r="AR200" s="4"/>
      <c r="AS200" s="4"/>
      <c r="AT200" s="4"/>
    </row>
    <row r="201">
      <c r="A201" s="3">
        <v>199.0</v>
      </c>
      <c r="B201" s="4" t="s">
        <v>124</v>
      </c>
      <c r="C201" s="5">
        <v>28804.0</v>
      </c>
      <c r="D201" s="6">
        <v>39.93150684931507</v>
      </c>
      <c r="E201" s="7">
        <v>6.0</v>
      </c>
      <c r="F201" s="7">
        <v>120.0</v>
      </c>
      <c r="G201" s="7">
        <v>10.0</v>
      </c>
      <c r="H201" s="3">
        <v>12.0</v>
      </c>
      <c r="I201" s="3" t="s">
        <v>84</v>
      </c>
      <c r="J201" s="3">
        <v>1.0</v>
      </c>
      <c r="K201" s="3" t="s">
        <v>61</v>
      </c>
      <c r="L201" s="3" t="s">
        <v>99</v>
      </c>
      <c r="M201" s="3">
        <v>1.0</v>
      </c>
      <c r="N201" s="5" t="s">
        <v>416</v>
      </c>
      <c r="O201" s="5" t="s">
        <v>106</v>
      </c>
      <c r="P201" s="5" t="s">
        <v>471</v>
      </c>
      <c r="Q201" s="3">
        <v>12.0</v>
      </c>
      <c r="R201" s="3" t="s">
        <v>1038</v>
      </c>
      <c r="S201" s="3" t="s">
        <v>65</v>
      </c>
      <c r="T201" s="4"/>
      <c r="U201" s="4"/>
      <c r="V201" s="3" t="s">
        <v>21</v>
      </c>
      <c r="W201" s="4"/>
      <c r="X201" s="3" t="s">
        <v>23</v>
      </c>
      <c r="Y201" s="3" t="s">
        <v>24</v>
      </c>
      <c r="Z201" s="4"/>
      <c r="AA201" s="4"/>
      <c r="AB201" s="4"/>
      <c r="AC201" s="4"/>
      <c r="AD201" s="3" t="s">
        <v>53</v>
      </c>
      <c r="AE201" s="4"/>
      <c r="AF201" s="3">
        <v>6.0</v>
      </c>
      <c r="AG201" s="4"/>
      <c r="AH201" s="3">
        <v>4.0</v>
      </c>
      <c r="AI201" s="4"/>
      <c r="AJ201" s="3">
        <v>8.0</v>
      </c>
      <c r="AK201" s="3" t="s">
        <v>1039</v>
      </c>
      <c r="AL201" s="3" t="s">
        <v>68</v>
      </c>
      <c r="AM201" s="4"/>
      <c r="AN201" s="3">
        <v>8.0</v>
      </c>
      <c r="AO201" s="3" t="s">
        <v>1040</v>
      </c>
      <c r="AP201" s="3" t="s">
        <v>1041</v>
      </c>
      <c r="AQ201" s="3" t="s">
        <v>1042</v>
      </c>
      <c r="AR201" s="4"/>
      <c r="AS201" s="4"/>
      <c r="AT201" s="4"/>
    </row>
    <row r="202">
      <c r="A202" s="3">
        <v>200.0</v>
      </c>
      <c r="B202" s="4" t="s">
        <v>83</v>
      </c>
      <c r="C202" s="5">
        <v>31882.0</v>
      </c>
      <c r="D202" s="6">
        <v>31.4986301369863</v>
      </c>
      <c r="E202" s="7">
        <v>7.0</v>
      </c>
      <c r="F202" s="7">
        <v>1.0</v>
      </c>
      <c r="G202" s="7">
        <v>14.0</v>
      </c>
      <c r="H202" s="3">
        <v>20.0</v>
      </c>
      <c r="I202" s="3" t="s">
        <v>72</v>
      </c>
      <c r="J202" s="3">
        <v>1.0</v>
      </c>
      <c r="K202" s="3" t="s">
        <v>61</v>
      </c>
      <c r="L202" s="3" t="s">
        <v>47</v>
      </c>
      <c r="M202" s="3">
        <v>1.0</v>
      </c>
      <c r="N202" s="5" t="s">
        <v>256</v>
      </c>
      <c r="O202" s="5" t="s">
        <v>75</v>
      </c>
      <c r="P202" s="5" t="s">
        <v>300</v>
      </c>
      <c r="Q202" s="3">
        <v>8.0</v>
      </c>
      <c r="R202" s="3" t="s">
        <v>1043</v>
      </c>
      <c r="S202" s="3" t="s">
        <v>52</v>
      </c>
      <c r="T202" s="4"/>
      <c r="U202" s="4"/>
      <c r="V202" s="4"/>
      <c r="W202" s="3" t="s">
        <v>22</v>
      </c>
      <c r="X202" s="3" t="s">
        <v>23</v>
      </c>
      <c r="Y202" s="3" t="s">
        <v>24</v>
      </c>
      <c r="Z202" s="4"/>
      <c r="AA202" s="4"/>
      <c r="AB202" s="4"/>
      <c r="AC202" s="4"/>
      <c r="AD202" s="3" t="s">
        <v>79</v>
      </c>
      <c r="AE202" s="4"/>
      <c r="AF202" s="3">
        <v>6.0</v>
      </c>
      <c r="AG202" s="4"/>
      <c r="AH202" s="3">
        <v>4.0</v>
      </c>
      <c r="AI202" s="4"/>
      <c r="AJ202" s="3">
        <v>6.0</v>
      </c>
      <c r="AK202" s="3" t="s">
        <v>1044</v>
      </c>
      <c r="AL202" s="3" t="s">
        <v>68</v>
      </c>
      <c r="AM202" s="4"/>
      <c r="AN202" s="3">
        <v>10.0</v>
      </c>
      <c r="AO202" s="3" t="s">
        <v>1045</v>
      </c>
      <c r="AP202" s="3" t="s">
        <v>1046</v>
      </c>
      <c r="AQ202" s="3" t="s">
        <v>111</v>
      </c>
      <c r="AR202" s="4"/>
      <c r="AS202" s="4"/>
      <c r="AT202" s="4"/>
    </row>
    <row r="203">
      <c r="A203" s="3">
        <v>201.0</v>
      </c>
      <c r="B203" s="4" t="s">
        <v>461</v>
      </c>
      <c r="C203" s="5">
        <v>33421.0</v>
      </c>
      <c r="D203" s="6">
        <v>27.28219178082192</v>
      </c>
      <c r="E203" s="7">
        <v>7.0</v>
      </c>
      <c r="F203" s="7">
        <v>40.0</v>
      </c>
      <c r="G203" s="7">
        <v>6.0</v>
      </c>
      <c r="H203" s="3">
        <v>12.0</v>
      </c>
      <c r="I203" s="3" t="s">
        <v>187</v>
      </c>
      <c r="J203" s="3">
        <v>1.0</v>
      </c>
      <c r="K203" s="3" t="s">
        <v>93</v>
      </c>
      <c r="L203" s="3" t="s">
        <v>94</v>
      </c>
      <c r="M203" s="3">
        <v>1.0</v>
      </c>
      <c r="N203" s="5" t="s">
        <v>256</v>
      </c>
      <c r="O203" s="5" t="s">
        <v>106</v>
      </c>
      <c r="P203" s="5" t="s">
        <v>300</v>
      </c>
      <c r="Q203" s="3">
        <v>0.0</v>
      </c>
      <c r="R203" s="3" t="s">
        <v>1047</v>
      </c>
      <c r="S203" s="3" t="s">
        <v>65</v>
      </c>
      <c r="T203" s="4"/>
      <c r="U203" s="4"/>
      <c r="V203" s="4"/>
      <c r="W203" s="3" t="s">
        <v>22</v>
      </c>
      <c r="X203" s="4"/>
      <c r="Y203" s="4"/>
      <c r="Z203" s="4"/>
      <c r="AA203" s="4"/>
      <c r="AB203" s="4"/>
      <c r="AC203" s="4"/>
      <c r="AD203" s="4"/>
      <c r="AE203" s="3" t="s">
        <v>1048</v>
      </c>
      <c r="AF203" s="3">
        <v>3.0</v>
      </c>
      <c r="AG203" s="4"/>
      <c r="AH203" s="3">
        <v>1.0</v>
      </c>
      <c r="AI203" s="4"/>
      <c r="AJ203" s="3">
        <v>2.0</v>
      </c>
      <c r="AK203" s="3" t="s">
        <v>1049</v>
      </c>
      <c r="AL203" s="3" t="s">
        <v>68</v>
      </c>
      <c r="AM203" s="4"/>
      <c r="AN203" s="3">
        <v>8.0</v>
      </c>
      <c r="AO203" s="3" t="s">
        <v>1050</v>
      </c>
      <c r="AP203" s="4"/>
      <c r="AQ203" s="4"/>
      <c r="AR203" s="4"/>
      <c r="AS203" s="4"/>
      <c r="AT203" s="4"/>
    </row>
    <row r="204">
      <c r="A204" s="3">
        <v>202.0</v>
      </c>
      <c r="B204" s="4" t="s">
        <v>204</v>
      </c>
      <c r="C204" s="5">
        <v>31693.0</v>
      </c>
      <c r="D204" s="6">
        <v>32.016438356164386</v>
      </c>
      <c r="E204" s="7">
        <v>7.0</v>
      </c>
      <c r="F204" s="7">
        <v>25.0</v>
      </c>
      <c r="G204" s="7">
        <v>12.0</v>
      </c>
      <c r="H204" s="3">
        <v>6.0</v>
      </c>
      <c r="I204" s="3" t="s">
        <v>60</v>
      </c>
      <c r="J204" s="3">
        <v>0.0</v>
      </c>
      <c r="K204" s="3" t="s">
        <v>61</v>
      </c>
      <c r="L204" s="3" t="s">
        <v>47</v>
      </c>
      <c r="M204" s="3">
        <v>1.0</v>
      </c>
      <c r="N204" s="5" t="s">
        <v>151</v>
      </c>
      <c r="O204" s="5" t="s">
        <v>49</v>
      </c>
      <c r="P204" s="5" t="s">
        <v>315</v>
      </c>
      <c r="Q204" s="3">
        <v>3.0</v>
      </c>
      <c r="R204" s="3" t="s">
        <v>1051</v>
      </c>
      <c r="S204" s="3" t="s">
        <v>78</v>
      </c>
      <c r="T204" s="4"/>
      <c r="U204" s="4"/>
      <c r="V204" s="3" t="s">
        <v>21</v>
      </c>
      <c r="W204" s="4"/>
      <c r="X204" s="4"/>
      <c r="Y204" s="4"/>
      <c r="Z204" s="4"/>
      <c r="AA204" s="4"/>
      <c r="AB204" s="4"/>
      <c r="AC204" s="4"/>
      <c r="AD204" s="3" t="s">
        <v>79</v>
      </c>
      <c r="AE204" s="4"/>
      <c r="AF204" s="3">
        <v>4.0</v>
      </c>
      <c r="AG204" s="4"/>
      <c r="AH204" s="3">
        <v>2.0</v>
      </c>
      <c r="AI204" s="4"/>
      <c r="AJ204" s="3">
        <v>20.0</v>
      </c>
      <c r="AK204" s="3" t="s">
        <v>1052</v>
      </c>
      <c r="AL204" s="4"/>
      <c r="AM204" s="3" t="s">
        <v>1053</v>
      </c>
      <c r="AN204" s="3">
        <v>9.0</v>
      </c>
      <c r="AO204" s="3" t="s">
        <v>1054</v>
      </c>
      <c r="AP204" s="3" t="s">
        <v>207</v>
      </c>
      <c r="AQ204" s="3" t="s">
        <v>136</v>
      </c>
      <c r="AR204" s="4"/>
      <c r="AS204" s="4"/>
      <c r="AT204" s="4"/>
    </row>
    <row r="205">
      <c r="A205" s="3">
        <v>203.0</v>
      </c>
      <c r="B205" s="4" t="s">
        <v>83</v>
      </c>
      <c r="C205" s="5">
        <v>31498.0</v>
      </c>
      <c r="D205" s="6">
        <v>32.55068493150685</v>
      </c>
      <c r="E205" s="7">
        <v>8.0</v>
      </c>
      <c r="F205" s="7">
        <v>0.0</v>
      </c>
      <c r="G205" s="7">
        <v>5.0</v>
      </c>
      <c r="H205" s="3">
        <v>12.0</v>
      </c>
      <c r="I205" s="3" t="s">
        <v>45</v>
      </c>
      <c r="J205" s="3">
        <v>1.0</v>
      </c>
      <c r="K205" s="3" t="s">
        <v>93</v>
      </c>
      <c r="L205" s="3" t="s">
        <v>94</v>
      </c>
      <c r="M205" s="3">
        <v>1.0</v>
      </c>
      <c r="N205" s="5" t="s">
        <v>212</v>
      </c>
      <c r="O205" s="5" t="s">
        <v>262</v>
      </c>
      <c r="P205" s="5" t="s">
        <v>87</v>
      </c>
      <c r="Q205" s="3">
        <v>5.0</v>
      </c>
      <c r="R205" s="3" t="s">
        <v>1055</v>
      </c>
      <c r="S205" s="3" t="s">
        <v>78</v>
      </c>
      <c r="T205" s="4"/>
      <c r="U205" s="4"/>
      <c r="V205" s="4"/>
      <c r="W205" s="4"/>
      <c r="X205" s="4"/>
      <c r="Y205" s="3" t="s">
        <v>24</v>
      </c>
      <c r="Z205" s="4"/>
      <c r="AA205" s="4"/>
      <c r="AB205" s="4"/>
      <c r="AC205" s="4"/>
      <c r="AD205" s="3" t="s">
        <v>53</v>
      </c>
      <c r="AE205" s="4"/>
      <c r="AF205" s="3">
        <v>5.0</v>
      </c>
      <c r="AG205" s="4"/>
      <c r="AH205" s="3">
        <v>6.0</v>
      </c>
      <c r="AI205" s="4"/>
      <c r="AJ205" s="3">
        <v>12.0</v>
      </c>
      <c r="AK205" s="3" t="s">
        <v>1056</v>
      </c>
      <c r="AL205" s="3" t="s">
        <v>57</v>
      </c>
      <c r="AM205" s="4"/>
      <c r="AN205" s="3">
        <v>10.0</v>
      </c>
      <c r="AO205" s="3" t="s">
        <v>1057</v>
      </c>
      <c r="AP205" s="3" t="s">
        <v>1058</v>
      </c>
      <c r="AQ205" s="3" t="s">
        <v>1059</v>
      </c>
      <c r="AR205" s="4"/>
      <c r="AS205" s="4"/>
      <c r="AT205" s="4"/>
    </row>
    <row r="206">
      <c r="A206" s="3">
        <v>204.0</v>
      </c>
      <c r="B206" s="4" t="s">
        <v>204</v>
      </c>
      <c r="C206" s="5">
        <v>31738.0</v>
      </c>
      <c r="D206" s="6">
        <v>31.893150684931506</v>
      </c>
      <c r="E206" s="7">
        <v>8.0</v>
      </c>
      <c r="F206" s="7">
        <v>40.0</v>
      </c>
      <c r="G206" s="7">
        <v>10.0</v>
      </c>
      <c r="H206" s="3">
        <v>10.0</v>
      </c>
      <c r="I206" s="3" t="s">
        <v>45</v>
      </c>
      <c r="J206" s="3">
        <v>1.0</v>
      </c>
      <c r="K206" s="3" t="s">
        <v>46</v>
      </c>
      <c r="L206" s="3" t="s">
        <v>94</v>
      </c>
      <c r="M206" s="3">
        <v>1.0</v>
      </c>
      <c r="N206" s="5" t="s">
        <v>151</v>
      </c>
      <c r="O206" s="5" t="s">
        <v>75</v>
      </c>
      <c r="P206" s="5" t="s">
        <v>101</v>
      </c>
      <c r="Q206" s="3">
        <v>5.0</v>
      </c>
      <c r="R206" s="3" t="s">
        <v>1060</v>
      </c>
      <c r="S206" s="3" t="s">
        <v>78</v>
      </c>
      <c r="T206" s="4"/>
      <c r="U206" s="4"/>
      <c r="V206" s="4"/>
      <c r="W206" s="4"/>
      <c r="X206" s="3" t="s">
        <v>23</v>
      </c>
      <c r="Y206" s="4"/>
      <c r="Z206" s="4"/>
      <c r="AA206" s="4"/>
      <c r="AB206" s="3" t="s">
        <v>27</v>
      </c>
      <c r="AC206" s="4"/>
      <c r="AD206" s="4"/>
      <c r="AE206" s="4"/>
      <c r="AF206" s="4"/>
      <c r="AG206" s="4"/>
      <c r="AH206" s="4"/>
      <c r="AI206" s="4"/>
      <c r="AJ206" s="4"/>
      <c r="AK206" s="4"/>
      <c r="AL206" s="3" t="s">
        <v>68</v>
      </c>
      <c r="AM206" s="4"/>
      <c r="AN206" s="3">
        <v>10.0</v>
      </c>
      <c r="AO206" s="3" t="s">
        <v>1061</v>
      </c>
      <c r="AP206" s="3" t="s">
        <v>1062</v>
      </c>
      <c r="AQ206" s="4"/>
      <c r="AR206" s="4"/>
      <c r="AS206" s="4"/>
      <c r="AT206" s="4"/>
    </row>
    <row r="207">
      <c r="A207" s="3">
        <v>205.0</v>
      </c>
      <c r="B207" s="4" t="s">
        <v>161</v>
      </c>
      <c r="C207" s="5">
        <v>28682.0</v>
      </c>
      <c r="D207" s="6">
        <v>40.26575342465753</v>
      </c>
      <c r="E207" s="7">
        <v>8.0</v>
      </c>
      <c r="F207" s="7">
        <v>30.0</v>
      </c>
      <c r="G207" s="7">
        <v>9.0</v>
      </c>
      <c r="H207" s="3">
        <v>10.0</v>
      </c>
      <c r="I207" s="3" t="s">
        <v>117</v>
      </c>
      <c r="J207" s="3">
        <v>0.0</v>
      </c>
      <c r="K207" s="3" t="s">
        <v>46</v>
      </c>
      <c r="L207" s="3" t="s">
        <v>99</v>
      </c>
      <c r="M207" s="3">
        <v>1.0</v>
      </c>
      <c r="N207" s="5" t="s">
        <v>212</v>
      </c>
      <c r="O207" s="5" t="s">
        <v>75</v>
      </c>
      <c r="P207" s="5" t="s">
        <v>87</v>
      </c>
      <c r="Q207" s="3">
        <v>10.0</v>
      </c>
      <c r="R207" s="3" t="s">
        <v>1063</v>
      </c>
      <c r="S207" s="3" t="s">
        <v>78</v>
      </c>
      <c r="T207" s="4"/>
      <c r="U207" s="4"/>
      <c r="V207" s="4"/>
      <c r="W207" s="3" t="s">
        <v>22</v>
      </c>
      <c r="X207" s="4"/>
      <c r="Y207" s="4"/>
      <c r="Z207" s="4"/>
      <c r="AA207" s="4"/>
      <c r="AB207" s="4"/>
      <c r="AC207" s="4"/>
      <c r="AD207" s="3" t="s">
        <v>66</v>
      </c>
      <c r="AE207" s="4"/>
      <c r="AF207" s="4"/>
      <c r="AG207" s="3" t="s">
        <v>1064</v>
      </c>
      <c r="AH207" s="4"/>
      <c r="AI207" s="3" t="s">
        <v>1065</v>
      </c>
      <c r="AJ207" s="3">
        <v>4.0</v>
      </c>
      <c r="AK207" s="3" t="s">
        <v>1066</v>
      </c>
      <c r="AL207" s="3" t="s">
        <v>68</v>
      </c>
      <c r="AM207" s="4"/>
      <c r="AN207" s="3">
        <v>9.0</v>
      </c>
      <c r="AO207" s="3" t="s">
        <v>1067</v>
      </c>
      <c r="AP207" s="4"/>
      <c r="AQ207" s="3" t="s">
        <v>1068</v>
      </c>
      <c r="AR207" s="4"/>
      <c r="AS207" s="4"/>
      <c r="AT207" s="4"/>
    </row>
    <row r="208">
      <c r="A208" s="3">
        <v>206.0</v>
      </c>
      <c r="B208" s="4" t="s">
        <v>71</v>
      </c>
      <c r="C208" s="5">
        <v>27885.0</v>
      </c>
      <c r="D208" s="6">
        <v>42.44931506849315</v>
      </c>
      <c r="E208" s="7">
        <v>6.0</v>
      </c>
      <c r="F208" s="7">
        <v>60.0</v>
      </c>
      <c r="G208" s="7">
        <v>6.0</v>
      </c>
      <c r="H208" s="3">
        <v>10.0</v>
      </c>
      <c r="I208" s="3" t="s">
        <v>84</v>
      </c>
      <c r="J208" s="3">
        <v>1.0</v>
      </c>
      <c r="K208" s="3" t="s">
        <v>93</v>
      </c>
      <c r="L208" s="3" t="s">
        <v>47</v>
      </c>
      <c r="M208" s="3">
        <v>0.0</v>
      </c>
      <c r="N208" s="5" t="s">
        <v>44</v>
      </c>
      <c r="O208" s="5" t="s">
        <v>44</v>
      </c>
      <c r="P208" s="5" t="s">
        <v>44</v>
      </c>
      <c r="Q208" s="4"/>
      <c r="R208" s="4"/>
      <c r="S208" s="3" t="s">
        <v>52</v>
      </c>
      <c r="T208" s="4"/>
      <c r="U208" s="4"/>
      <c r="V208" s="4"/>
      <c r="W208" s="4"/>
      <c r="X208" s="4"/>
      <c r="Y208" s="3" t="s">
        <v>24</v>
      </c>
      <c r="Z208" s="4"/>
      <c r="AA208" s="4"/>
      <c r="AB208" s="4"/>
      <c r="AC208" s="3" t="s">
        <v>1069</v>
      </c>
      <c r="AD208" s="3" t="s">
        <v>66</v>
      </c>
      <c r="AE208" s="4"/>
      <c r="AF208" s="3">
        <v>5.0</v>
      </c>
      <c r="AG208" s="4"/>
      <c r="AH208" s="3">
        <v>4.0</v>
      </c>
      <c r="AI208" s="4"/>
      <c r="AJ208" s="3">
        <v>8.0</v>
      </c>
      <c r="AK208" s="3" t="s">
        <v>1070</v>
      </c>
      <c r="AL208" s="4"/>
      <c r="AM208" s="3" t="s">
        <v>1071</v>
      </c>
      <c r="AN208" s="3">
        <v>9.0</v>
      </c>
      <c r="AO208" s="3" t="s">
        <v>1072</v>
      </c>
      <c r="AP208" s="3" t="s">
        <v>1073</v>
      </c>
      <c r="AQ208" s="3" t="s">
        <v>1074</v>
      </c>
      <c r="AR208" s="4"/>
      <c r="AS208" s="4"/>
      <c r="AT208" s="4"/>
    </row>
    <row r="209">
      <c r="A209" s="3">
        <v>207.0</v>
      </c>
      <c r="B209" s="4" t="s">
        <v>255</v>
      </c>
      <c r="C209" s="5">
        <v>29440.0</v>
      </c>
      <c r="D209" s="6">
        <v>38.18904109589041</v>
      </c>
      <c r="E209" s="7">
        <v>7.0</v>
      </c>
      <c r="F209" s="7">
        <v>30.0</v>
      </c>
      <c r="G209" s="7">
        <v>11.0</v>
      </c>
      <c r="H209" s="3">
        <v>4.0</v>
      </c>
      <c r="I209" s="3" t="s">
        <v>187</v>
      </c>
      <c r="J209" s="3">
        <v>1.0</v>
      </c>
      <c r="K209" s="9" t="s">
        <v>73</v>
      </c>
      <c r="L209" s="3" t="s">
        <v>1075</v>
      </c>
      <c r="M209" s="3">
        <v>1.0</v>
      </c>
      <c r="N209" s="5" t="s">
        <v>212</v>
      </c>
      <c r="O209" s="5" t="s">
        <v>86</v>
      </c>
      <c r="P209" s="5" t="s">
        <v>87</v>
      </c>
      <c r="Q209" s="3">
        <v>11.0</v>
      </c>
      <c r="R209" s="3" t="s">
        <v>1076</v>
      </c>
      <c r="S209" s="3" t="s">
        <v>52</v>
      </c>
      <c r="T209" s="4"/>
      <c r="U209" s="4"/>
      <c r="V209" s="4"/>
      <c r="W209" s="4"/>
      <c r="X209" s="3" t="s">
        <v>23</v>
      </c>
      <c r="Y209" s="4"/>
      <c r="Z209" s="4"/>
      <c r="AA209" s="4"/>
      <c r="AB209" s="4"/>
      <c r="AC209" s="4"/>
      <c r="AD209" s="3" t="s">
        <v>66</v>
      </c>
      <c r="AE209" s="4"/>
      <c r="AF209" s="3">
        <v>6.0</v>
      </c>
      <c r="AG209" s="4"/>
      <c r="AH209" s="3">
        <v>6.0</v>
      </c>
      <c r="AI209" s="4"/>
      <c r="AJ209" s="3">
        <v>30.0</v>
      </c>
      <c r="AK209" s="3" t="s">
        <v>1077</v>
      </c>
      <c r="AL209" s="3" t="s">
        <v>68</v>
      </c>
      <c r="AM209" s="4"/>
      <c r="AN209" s="3">
        <v>10.0</v>
      </c>
      <c r="AO209" s="3" t="s">
        <v>1078</v>
      </c>
      <c r="AP209" s="3" t="s">
        <v>1079</v>
      </c>
      <c r="AQ209" s="3" t="s">
        <v>1080</v>
      </c>
      <c r="AR209" s="4"/>
      <c r="AS209" s="4"/>
      <c r="AT209" s="4"/>
    </row>
    <row r="210">
      <c r="A210" s="3">
        <v>208.0</v>
      </c>
      <c r="B210" s="4" t="s">
        <v>112</v>
      </c>
      <c r="C210" s="5">
        <v>29809.0</v>
      </c>
      <c r="D210" s="6">
        <v>37.178082191780824</v>
      </c>
      <c r="E210" s="7">
        <v>5.0</v>
      </c>
      <c r="F210" s="7">
        <v>20.0</v>
      </c>
      <c r="G210" s="7">
        <v>18.0</v>
      </c>
      <c r="H210" s="3">
        <v>0.0</v>
      </c>
      <c r="I210" s="3" t="s">
        <v>307</v>
      </c>
      <c r="J210" s="3">
        <v>1.0</v>
      </c>
      <c r="K210" s="9" t="s">
        <v>61</v>
      </c>
      <c r="L210" s="3" t="s">
        <v>1081</v>
      </c>
      <c r="M210" s="3">
        <v>1.0</v>
      </c>
      <c r="N210" s="5" t="s">
        <v>416</v>
      </c>
      <c r="O210" s="5" t="s">
        <v>1082</v>
      </c>
      <c r="P210" s="5" t="s">
        <v>50</v>
      </c>
      <c r="Q210" s="3">
        <v>15.0</v>
      </c>
      <c r="R210" s="3" t="s">
        <v>1083</v>
      </c>
      <c r="S210" s="3" t="s">
        <v>65</v>
      </c>
      <c r="T210" s="4"/>
      <c r="U210" s="4"/>
      <c r="V210" s="3" t="s">
        <v>21</v>
      </c>
      <c r="W210" s="4"/>
      <c r="X210" s="4"/>
      <c r="Y210" s="4"/>
      <c r="Z210" s="3" t="s">
        <v>25</v>
      </c>
      <c r="AA210" s="4"/>
      <c r="AB210" s="4"/>
      <c r="AC210" s="4"/>
      <c r="AD210" s="3" t="s">
        <v>53</v>
      </c>
      <c r="AE210" s="4"/>
      <c r="AF210" s="4"/>
      <c r="AG210" s="3">
        <v>16.0</v>
      </c>
      <c r="AH210" s="4"/>
      <c r="AI210" s="3">
        <v>10.0</v>
      </c>
      <c r="AJ210" s="3">
        <v>2.0</v>
      </c>
      <c r="AK210" s="3" t="s">
        <v>1084</v>
      </c>
      <c r="AL210" s="3" t="s">
        <v>57</v>
      </c>
      <c r="AM210" s="4"/>
      <c r="AN210" s="3">
        <v>10.0</v>
      </c>
      <c r="AO210" s="3" t="s">
        <v>1085</v>
      </c>
      <c r="AP210" s="3" t="s">
        <v>1086</v>
      </c>
      <c r="AQ210" s="3" t="s">
        <v>1087</v>
      </c>
      <c r="AR210" s="4"/>
      <c r="AS210" s="4"/>
      <c r="AT210" s="4"/>
    </row>
    <row r="211">
      <c r="A211" s="3">
        <v>209.0</v>
      </c>
      <c r="B211" s="4" t="s">
        <v>124</v>
      </c>
      <c r="C211" s="5">
        <v>43048.0</v>
      </c>
      <c r="D211" s="6">
        <v>0.9068493150684932</v>
      </c>
      <c r="E211" s="7">
        <v>7.0</v>
      </c>
      <c r="F211" s="7">
        <v>120.0</v>
      </c>
      <c r="G211" s="7">
        <v>12.0</v>
      </c>
      <c r="H211" s="3">
        <v>15.0</v>
      </c>
      <c r="I211" s="3" t="s">
        <v>187</v>
      </c>
      <c r="J211" s="3">
        <v>1.0</v>
      </c>
      <c r="K211" s="3" t="s">
        <v>61</v>
      </c>
      <c r="L211" s="3" t="s">
        <v>94</v>
      </c>
      <c r="M211" s="3">
        <v>1.0</v>
      </c>
      <c r="N211" s="5" t="s">
        <v>151</v>
      </c>
      <c r="O211" s="5" t="s">
        <v>356</v>
      </c>
      <c r="P211" s="5" t="s">
        <v>87</v>
      </c>
      <c r="Q211" s="3">
        <v>2.0</v>
      </c>
      <c r="R211" s="3" t="s">
        <v>162</v>
      </c>
      <c r="S211" s="3" t="s">
        <v>52</v>
      </c>
      <c r="T211" s="4"/>
      <c r="U211" s="4"/>
      <c r="V211" s="4"/>
      <c r="W211" s="4"/>
      <c r="X211" s="3" t="s">
        <v>23</v>
      </c>
      <c r="Y211" s="4"/>
      <c r="Z211" s="4"/>
      <c r="AA211" s="4"/>
      <c r="AB211" s="4"/>
      <c r="AC211" s="4"/>
      <c r="AD211" s="3" t="s">
        <v>66</v>
      </c>
      <c r="AE211" s="4"/>
      <c r="AF211" s="4"/>
      <c r="AG211" s="3">
        <v>8.0</v>
      </c>
      <c r="AH211" s="3">
        <v>6.0</v>
      </c>
      <c r="AI211" s="4"/>
      <c r="AJ211" s="3">
        <v>10.0</v>
      </c>
      <c r="AK211" s="3" t="s">
        <v>1088</v>
      </c>
      <c r="AL211" s="3" t="s">
        <v>57</v>
      </c>
      <c r="AM211" s="4"/>
      <c r="AN211" s="3">
        <v>8.0</v>
      </c>
      <c r="AO211" s="3" t="s">
        <v>1089</v>
      </c>
      <c r="AP211" s="3" t="s">
        <v>1090</v>
      </c>
      <c r="AQ211" s="3" t="s">
        <v>323</v>
      </c>
      <c r="AR211" s="4"/>
      <c r="AS211" s="4"/>
      <c r="AT211" s="4"/>
    </row>
    <row r="212">
      <c r="A212" s="3">
        <v>210.0</v>
      </c>
      <c r="B212" s="4" t="s">
        <v>71</v>
      </c>
      <c r="C212" s="5">
        <v>32706.0</v>
      </c>
      <c r="D212" s="6">
        <v>29.24109589041096</v>
      </c>
      <c r="E212" s="7">
        <v>6.0</v>
      </c>
      <c r="F212" s="7">
        <v>120.0</v>
      </c>
      <c r="G212" s="7">
        <v>10.0</v>
      </c>
      <c r="H212" s="3">
        <v>5.0</v>
      </c>
      <c r="I212" s="3" t="s">
        <v>60</v>
      </c>
      <c r="J212" s="3">
        <v>0.0</v>
      </c>
      <c r="K212" s="3" t="s">
        <v>73</v>
      </c>
      <c r="L212" s="3" t="s">
        <v>99</v>
      </c>
      <c r="M212" s="3">
        <v>1.0</v>
      </c>
      <c r="N212" s="5" t="s">
        <v>212</v>
      </c>
      <c r="O212" s="5" t="s">
        <v>106</v>
      </c>
      <c r="P212" s="5" t="s">
        <v>87</v>
      </c>
      <c r="Q212" s="3">
        <v>5.0</v>
      </c>
      <c r="R212" s="3" t="s">
        <v>1091</v>
      </c>
      <c r="S212" s="3" t="s">
        <v>370</v>
      </c>
      <c r="T212" s="4"/>
      <c r="U212" s="4"/>
      <c r="V212" s="4"/>
      <c r="W212" s="4"/>
      <c r="X212" s="3" t="s">
        <v>23</v>
      </c>
      <c r="Y212" s="4"/>
      <c r="Z212" s="4"/>
      <c r="AA212" s="4"/>
      <c r="AB212" s="4"/>
      <c r="AC212" s="4"/>
      <c r="AD212" s="3" t="s">
        <v>79</v>
      </c>
      <c r="AE212" s="4"/>
      <c r="AF212" s="3">
        <v>5.0</v>
      </c>
      <c r="AG212" s="4"/>
      <c r="AH212" s="3">
        <v>5.0</v>
      </c>
      <c r="AI212" s="4"/>
      <c r="AJ212" s="3">
        <v>3.0</v>
      </c>
      <c r="AK212" s="3" t="s">
        <v>1092</v>
      </c>
      <c r="AL212" s="3" t="s">
        <v>68</v>
      </c>
      <c r="AM212" s="4"/>
      <c r="AN212" s="3">
        <v>9.0</v>
      </c>
      <c r="AO212" s="3" t="s">
        <v>1093</v>
      </c>
      <c r="AP212" s="4"/>
      <c r="AQ212" s="4"/>
      <c r="AR212" s="4"/>
      <c r="AS212" s="4"/>
      <c r="AT212" s="4"/>
    </row>
    <row r="213">
      <c r="A213" s="3">
        <v>211.0</v>
      </c>
      <c r="B213" s="4" t="s">
        <v>71</v>
      </c>
      <c r="C213" s="5">
        <v>31548.0</v>
      </c>
      <c r="D213" s="6">
        <v>32.413698630136984</v>
      </c>
      <c r="E213" s="7">
        <v>5.0</v>
      </c>
      <c r="F213" s="7">
        <v>360.0</v>
      </c>
      <c r="G213" s="7">
        <v>8.0</v>
      </c>
      <c r="H213" s="3">
        <v>1.0</v>
      </c>
      <c r="I213" s="3" t="s">
        <v>60</v>
      </c>
      <c r="J213" s="3">
        <v>1.0</v>
      </c>
      <c r="K213" s="3" t="s">
        <v>93</v>
      </c>
      <c r="L213" s="3" t="s">
        <v>94</v>
      </c>
      <c r="M213" s="3">
        <v>0.0</v>
      </c>
      <c r="N213" s="5" t="s">
        <v>44</v>
      </c>
      <c r="O213" s="5" t="s">
        <v>44</v>
      </c>
      <c r="P213" s="5" t="s">
        <v>44</v>
      </c>
      <c r="Q213" s="4"/>
      <c r="R213" s="4"/>
      <c r="S213" s="3" t="s">
        <v>52</v>
      </c>
      <c r="T213" s="4"/>
      <c r="U213" s="4"/>
      <c r="V213" s="4"/>
      <c r="W213" s="4"/>
      <c r="X213" s="4"/>
      <c r="Y213" s="4"/>
      <c r="Z213" s="4"/>
      <c r="AA213" s="4"/>
      <c r="AB213" s="3" t="s">
        <v>27</v>
      </c>
      <c r="AC213" s="4"/>
      <c r="AD213" s="4"/>
      <c r="AE213" s="4"/>
      <c r="AF213" s="4"/>
      <c r="AG213" s="4"/>
      <c r="AH213" s="4"/>
      <c r="AI213" s="4"/>
      <c r="AJ213" s="4"/>
      <c r="AK213" s="4"/>
      <c r="AL213" s="3" t="s">
        <v>57</v>
      </c>
      <c r="AM213" s="4"/>
      <c r="AN213" s="3">
        <v>10.0</v>
      </c>
      <c r="AO213" s="3" t="s">
        <v>1094</v>
      </c>
      <c r="AP213" s="3" t="s">
        <v>346</v>
      </c>
      <c r="AQ213" s="4"/>
      <c r="AR213" s="4"/>
      <c r="AS213" s="4"/>
      <c r="AT213" s="4"/>
    </row>
    <row r="214">
      <c r="A214" s="3">
        <v>212.0</v>
      </c>
      <c r="B214" s="4" t="s">
        <v>1095</v>
      </c>
      <c r="C214" s="5">
        <v>32020.0</v>
      </c>
      <c r="D214" s="6">
        <v>31.12054794520548</v>
      </c>
      <c r="E214" s="7">
        <v>5.0</v>
      </c>
      <c r="F214" s="7">
        <v>120.0</v>
      </c>
      <c r="G214" s="7">
        <v>8.0</v>
      </c>
      <c r="H214" s="3">
        <v>10.0</v>
      </c>
      <c r="I214" s="3" t="s">
        <v>84</v>
      </c>
      <c r="J214" s="3">
        <v>1.0</v>
      </c>
      <c r="K214" s="3" t="s">
        <v>397</v>
      </c>
      <c r="L214" s="3" t="s">
        <v>47</v>
      </c>
      <c r="M214" s="3">
        <v>1.0</v>
      </c>
      <c r="N214" s="5" t="s">
        <v>457</v>
      </c>
      <c r="O214" s="5" t="s">
        <v>49</v>
      </c>
      <c r="P214" s="5" t="s">
        <v>1096</v>
      </c>
      <c r="Q214" s="3">
        <v>5.0</v>
      </c>
      <c r="R214" s="3" t="s">
        <v>1097</v>
      </c>
      <c r="S214" s="3" t="s">
        <v>78</v>
      </c>
      <c r="T214" s="4"/>
      <c r="U214" s="4"/>
      <c r="V214" s="4"/>
      <c r="W214" s="4"/>
      <c r="X214" s="4"/>
      <c r="Y214" s="3" t="s">
        <v>24</v>
      </c>
      <c r="Z214" s="4"/>
      <c r="AA214" s="4"/>
      <c r="AB214" s="4"/>
      <c r="AC214" s="4"/>
      <c r="AD214" s="3" t="s">
        <v>1098</v>
      </c>
      <c r="AE214" s="4"/>
      <c r="AF214" s="3">
        <v>6.0</v>
      </c>
      <c r="AG214" s="4"/>
      <c r="AH214" s="3">
        <v>3.0</v>
      </c>
      <c r="AI214" s="4"/>
      <c r="AJ214" s="3">
        <v>6.0</v>
      </c>
      <c r="AK214" s="3" t="s">
        <v>1099</v>
      </c>
      <c r="AL214" s="3" t="s">
        <v>68</v>
      </c>
      <c r="AM214" s="4"/>
      <c r="AN214" s="3">
        <v>10.0</v>
      </c>
      <c r="AO214" s="3" t="s">
        <v>1100</v>
      </c>
      <c r="AP214" s="3" t="s">
        <v>1101</v>
      </c>
      <c r="AQ214" s="3" t="s">
        <v>1102</v>
      </c>
      <c r="AR214" s="4"/>
      <c r="AS214" s="4"/>
      <c r="AT214" s="4"/>
    </row>
    <row r="215">
      <c r="A215" s="3">
        <v>213.0</v>
      </c>
      <c r="B215" s="4" t="s">
        <v>236</v>
      </c>
      <c r="C215" s="5">
        <v>33934.0</v>
      </c>
      <c r="D215" s="6">
        <v>25.876712328767123</v>
      </c>
      <c r="E215" s="7">
        <v>6.0</v>
      </c>
      <c r="F215" s="7">
        <v>40.0</v>
      </c>
      <c r="G215" s="7">
        <v>5.0</v>
      </c>
      <c r="H215" s="3">
        <v>20.0</v>
      </c>
      <c r="I215" s="3" t="s">
        <v>92</v>
      </c>
      <c r="J215" s="3">
        <v>1.0</v>
      </c>
      <c r="K215" s="3" t="s">
        <v>46</v>
      </c>
      <c r="L215" s="3" t="s">
        <v>99</v>
      </c>
      <c r="M215" s="3">
        <v>1.0</v>
      </c>
      <c r="N215" s="5" t="s">
        <v>212</v>
      </c>
      <c r="O215" s="5" t="s">
        <v>75</v>
      </c>
      <c r="P215" s="5" t="s">
        <v>87</v>
      </c>
      <c r="Q215" s="3">
        <v>2.0</v>
      </c>
      <c r="R215" s="3" t="s">
        <v>1103</v>
      </c>
      <c r="S215" s="3" t="s">
        <v>52</v>
      </c>
      <c r="T215" s="4"/>
      <c r="U215" s="4"/>
      <c r="V215" s="4"/>
      <c r="W215" s="4"/>
      <c r="X215" s="4"/>
      <c r="Y215" s="3" t="s">
        <v>24</v>
      </c>
      <c r="Z215" s="4"/>
      <c r="AA215" s="4"/>
      <c r="AB215" s="4"/>
      <c r="AC215" s="4"/>
      <c r="AD215" s="3" t="s">
        <v>53</v>
      </c>
      <c r="AE215" s="4"/>
      <c r="AF215" s="3">
        <v>5.0</v>
      </c>
      <c r="AG215" s="4"/>
      <c r="AH215" s="3">
        <v>5.0</v>
      </c>
      <c r="AI215" s="4"/>
      <c r="AJ215" s="3">
        <v>30.0</v>
      </c>
      <c r="AK215" s="3" t="s">
        <v>1104</v>
      </c>
      <c r="AL215" s="4"/>
      <c r="AM215" s="3" t="s">
        <v>1105</v>
      </c>
      <c r="AN215" s="3">
        <v>10.0</v>
      </c>
      <c r="AO215" s="3" t="s">
        <v>1106</v>
      </c>
      <c r="AP215" s="3" t="s">
        <v>1107</v>
      </c>
      <c r="AQ215" s="4"/>
      <c r="AR215" s="4"/>
      <c r="AS215" s="4"/>
      <c r="AT215" s="4"/>
    </row>
    <row r="216">
      <c r="A216" s="3">
        <v>214.0</v>
      </c>
      <c r="B216" s="4" t="s">
        <v>348</v>
      </c>
      <c r="C216" s="4"/>
      <c r="D216" s="6" t="s">
        <v>44</v>
      </c>
      <c r="E216" s="7">
        <v>7.0</v>
      </c>
      <c r="F216" s="7">
        <v>40.0</v>
      </c>
      <c r="G216" s="7">
        <v>8.0</v>
      </c>
      <c r="H216" s="3">
        <v>3.0</v>
      </c>
      <c r="I216" s="3" t="s">
        <v>60</v>
      </c>
      <c r="J216" s="3">
        <v>0.0</v>
      </c>
      <c r="K216" s="3" t="s">
        <v>61</v>
      </c>
      <c r="L216" s="3" t="s">
        <v>99</v>
      </c>
      <c r="M216" s="3">
        <v>0.0</v>
      </c>
      <c r="N216" s="9" t="s">
        <v>44</v>
      </c>
      <c r="O216" s="9" t="s">
        <v>44</v>
      </c>
      <c r="P216" s="9" t="s">
        <v>44</v>
      </c>
      <c r="Q216" s="4"/>
      <c r="R216" s="4"/>
      <c r="S216" s="3" t="s">
        <v>78</v>
      </c>
      <c r="T216" s="4"/>
      <c r="U216" s="4"/>
      <c r="V216" s="4"/>
      <c r="W216" s="3" t="s">
        <v>22</v>
      </c>
      <c r="X216" s="4"/>
      <c r="Y216" s="4"/>
      <c r="Z216" s="4"/>
      <c r="AA216" s="4"/>
      <c r="AB216" s="4"/>
      <c r="AC216" s="4"/>
      <c r="AD216" s="3" t="s">
        <v>79</v>
      </c>
      <c r="AE216" s="4"/>
      <c r="AF216" s="3">
        <v>6.0</v>
      </c>
      <c r="AG216" s="4"/>
      <c r="AH216" s="4"/>
      <c r="AI216" s="3">
        <v>30.0</v>
      </c>
      <c r="AJ216" s="3">
        <v>500.0</v>
      </c>
      <c r="AK216" s="3" t="s">
        <v>1108</v>
      </c>
      <c r="AL216" s="3" t="s">
        <v>190</v>
      </c>
      <c r="AM216" s="4"/>
      <c r="AN216" s="3">
        <v>7.0</v>
      </c>
      <c r="AO216" s="3" t="s">
        <v>1109</v>
      </c>
      <c r="AP216" s="3" t="s">
        <v>1110</v>
      </c>
      <c r="AQ216" s="4"/>
      <c r="AR216" s="4"/>
      <c r="AS216" s="4"/>
      <c r="AT216" s="4"/>
    </row>
    <row r="217">
      <c r="A217" s="3">
        <v>215.0</v>
      </c>
      <c r="B217" s="4" t="s">
        <v>83</v>
      </c>
      <c r="C217" s="5">
        <v>32965.0</v>
      </c>
      <c r="D217" s="6">
        <v>28.53150684931507</v>
      </c>
      <c r="E217" s="7">
        <v>7.0</v>
      </c>
      <c r="F217" s="7">
        <v>15.0</v>
      </c>
      <c r="G217" s="7">
        <v>8.0</v>
      </c>
      <c r="H217" s="3">
        <v>1.0</v>
      </c>
      <c r="I217" s="3" t="s">
        <v>130</v>
      </c>
      <c r="J217" s="3">
        <v>0.0</v>
      </c>
      <c r="K217" s="3" t="s">
        <v>397</v>
      </c>
      <c r="L217" s="3" t="s">
        <v>99</v>
      </c>
      <c r="M217" s="3">
        <v>1.0</v>
      </c>
      <c r="N217" s="5" t="s">
        <v>212</v>
      </c>
      <c r="O217" s="5" t="s">
        <v>49</v>
      </c>
      <c r="P217" s="5" t="s">
        <v>87</v>
      </c>
      <c r="Q217" s="3">
        <v>7.0</v>
      </c>
      <c r="R217" s="3" t="s">
        <v>1111</v>
      </c>
      <c r="S217" s="3" t="s">
        <v>78</v>
      </c>
      <c r="T217" s="4"/>
      <c r="U217" s="4"/>
      <c r="V217" s="4"/>
      <c r="W217" s="4"/>
      <c r="X217" s="3" t="s">
        <v>23</v>
      </c>
      <c r="Y217" s="4"/>
      <c r="Z217" s="4"/>
      <c r="AA217" s="4"/>
      <c r="AB217" s="4"/>
      <c r="AC217" s="4"/>
      <c r="AD217" s="3" t="s">
        <v>79</v>
      </c>
      <c r="AE217" s="4"/>
      <c r="AF217" s="3">
        <v>5.0</v>
      </c>
      <c r="AG217" s="4"/>
      <c r="AH217" s="3">
        <v>3.0</v>
      </c>
      <c r="AI217" s="4"/>
      <c r="AJ217" s="3">
        <v>12.0</v>
      </c>
      <c r="AK217" s="3" t="s">
        <v>1112</v>
      </c>
      <c r="AL217" s="3" t="s">
        <v>57</v>
      </c>
      <c r="AM217" s="4"/>
      <c r="AN217" s="3">
        <v>10.0</v>
      </c>
      <c r="AO217" s="3" t="s">
        <v>1113</v>
      </c>
      <c r="AP217" s="3" t="s">
        <v>1114</v>
      </c>
      <c r="AQ217" s="3" t="s">
        <v>1115</v>
      </c>
      <c r="AR217" s="4"/>
      <c r="AS217" s="4"/>
      <c r="AT217" s="4"/>
    </row>
    <row r="218">
      <c r="A218" s="3">
        <v>216.0</v>
      </c>
      <c r="B218" s="4" t="s">
        <v>83</v>
      </c>
      <c r="C218" s="5">
        <v>30084.0</v>
      </c>
      <c r="D218" s="6">
        <v>36.42465753424658</v>
      </c>
      <c r="E218" s="7">
        <v>7.0</v>
      </c>
      <c r="F218" s="7">
        <v>60.0</v>
      </c>
      <c r="G218" s="7">
        <v>7.0</v>
      </c>
      <c r="H218" s="3">
        <v>0.0</v>
      </c>
      <c r="I218" s="3" t="s">
        <v>60</v>
      </c>
      <c r="J218" s="3">
        <v>1.0</v>
      </c>
      <c r="K218" s="3" t="s">
        <v>118</v>
      </c>
      <c r="L218" s="3" t="s">
        <v>99</v>
      </c>
      <c r="M218" s="3">
        <v>1.0</v>
      </c>
      <c r="N218" s="5" t="s">
        <v>21</v>
      </c>
      <c r="O218" s="5" t="s">
        <v>356</v>
      </c>
      <c r="P218" s="5" t="s">
        <v>219</v>
      </c>
      <c r="Q218" s="3">
        <v>7.0</v>
      </c>
      <c r="R218" s="3" t="s">
        <v>1116</v>
      </c>
      <c r="S218" s="3" t="s">
        <v>78</v>
      </c>
      <c r="T218" s="4"/>
      <c r="U218" s="4"/>
      <c r="V218" s="4"/>
      <c r="W218" s="4"/>
      <c r="X218" s="4"/>
      <c r="Y218" s="3" t="s">
        <v>24</v>
      </c>
      <c r="Z218" s="4"/>
      <c r="AA218" s="4"/>
      <c r="AB218" s="4"/>
      <c r="AC218" s="4"/>
      <c r="AD218" s="3" t="s">
        <v>66</v>
      </c>
      <c r="AE218" s="4"/>
      <c r="AF218" s="4"/>
      <c r="AG218" s="3">
        <v>10.0</v>
      </c>
      <c r="AH218" s="4"/>
      <c r="AI218" s="3">
        <v>10.0</v>
      </c>
      <c r="AJ218" s="3">
        <v>15.0</v>
      </c>
      <c r="AK218" s="3" t="s">
        <v>1117</v>
      </c>
      <c r="AL218" s="3" t="s">
        <v>68</v>
      </c>
      <c r="AM218" s="4"/>
      <c r="AN218" s="3">
        <v>9.0</v>
      </c>
      <c r="AO218" s="3" t="s">
        <v>1118</v>
      </c>
      <c r="AP218" s="3" t="s">
        <v>1119</v>
      </c>
      <c r="AQ218" s="4"/>
      <c r="AR218" s="4"/>
      <c r="AS218" s="4"/>
      <c r="AT218" s="4"/>
    </row>
    <row r="219">
      <c r="A219" s="3">
        <v>217.0</v>
      </c>
      <c r="B219" s="4" t="s">
        <v>71</v>
      </c>
      <c r="C219" s="4"/>
      <c r="D219" s="6" t="s">
        <v>44</v>
      </c>
      <c r="E219" s="7">
        <v>7.0</v>
      </c>
      <c r="F219" s="7">
        <v>180.0</v>
      </c>
      <c r="G219" s="7">
        <v>7.0</v>
      </c>
      <c r="H219" s="3">
        <v>2.0</v>
      </c>
      <c r="I219" s="3" t="s">
        <v>224</v>
      </c>
      <c r="J219" s="3">
        <v>0.0</v>
      </c>
      <c r="K219" s="9" t="s">
        <v>93</v>
      </c>
      <c r="L219" s="3" t="s">
        <v>1120</v>
      </c>
      <c r="M219" s="3">
        <v>0.0</v>
      </c>
      <c r="N219" s="9" t="s">
        <v>44</v>
      </c>
      <c r="O219" s="9" t="s">
        <v>44</v>
      </c>
      <c r="P219" s="9" t="s">
        <v>44</v>
      </c>
      <c r="Q219" s="4"/>
      <c r="R219" s="4"/>
      <c r="S219" s="3" t="s">
        <v>78</v>
      </c>
      <c r="T219" s="3" t="s">
        <v>19</v>
      </c>
      <c r="U219" s="4"/>
      <c r="V219" s="3" t="s">
        <v>21</v>
      </c>
      <c r="W219" s="4"/>
      <c r="X219" s="4"/>
      <c r="Y219" s="3" t="s">
        <v>24</v>
      </c>
      <c r="Z219" s="4"/>
      <c r="AA219" s="4"/>
      <c r="AB219" s="4"/>
      <c r="AC219" s="4"/>
      <c r="AD219" s="3" t="s">
        <v>66</v>
      </c>
      <c r="AE219" s="4"/>
      <c r="AF219" s="4"/>
      <c r="AG219" s="3">
        <v>10.0</v>
      </c>
      <c r="AH219" s="4"/>
      <c r="AI219" s="3">
        <v>10.0</v>
      </c>
      <c r="AJ219" s="3">
        <v>8.0</v>
      </c>
      <c r="AK219" s="3" t="s">
        <v>1121</v>
      </c>
      <c r="AL219" s="3" t="s">
        <v>68</v>
      </c>
      <c r="AM219" s="4"/>
      <c r="AN219" s="3">
        <v>6.0</v>
      </c>
      <c r="AO219" s="3" t="s">
        <v>1122</v>
      </c>
      <c r="AP219" s="3" t="s">
        <v>1123</v>
      </c>
      <c r="AQ219" s="3" t="s">
        <v>1124</v>
      </c>
      <c r="AR219" s="4"/>
      <c r="AS219" s="4"/>
      <c r="AT219" s="4"/>
    </row>
    <row r="220">
      <c r="A220" s="3">
        <v>218.0</v>
      </c>
      <c r="B220" s="4" t="s">
        <v>204</v>
      </c>
      <c r="C220" s="5">
        <v>24370.0</v>
      </c>
      <c r="D220" s="6">
        <v>52.07945205479452</v>
      </c>
      <c r="E220" s="7">
        <v>7.0</v>
      </c>
      <c r="F220" s="7">
        <v>30.0</v>
      </c>
      <c r="G220" s="7">
        <v>10.0</v>
      </c>
      <c r="H220" s="3">
        <v>16.0</v>
      </c>
      <c r="I220" s="3" t="s">
        <v>92</v>
      </c>
      <c r="J220" s="3">
        <v>1.0</v>
      </c>
      <c r="K220" s="3" t="s">
        <v>118</v>
      </c>
      <c r="L220" s="3" t="s">
        <v>94</v>
      </c>
      <c r="M220" s="3">
        <v>1.0</v>
      </c>
      <c r="N220" s="5" t="s">
        <v>138</v>
      </c>
      <c r="O220" s="5" t="s">
        <v>139</v>
      </c>
      <c r="P220" s="5" t="s">
        <v>300</v>
      </c>
      <c r="Q220" s="3">
        <v>27.0</v>
      </c>
      <c r="R220" s="3" t="s">
        <v>1125</v>
      </c>
      <c r="S220" s="3" t="s">
        <v>78</v>
      </c>
      <c r="T220" s="4"/>
      <c r="U220" s="4"/>
      <c r="V220" s="4"/>
      <c r="W220" s="4"/>
      <c r="X220" s="4"/>
      <c r="Y220" s="3" t="s">
        <v>24</v>
      </c>
      <c r="Z220" s="4"/>
      <c r="AA220" s="4"/>
      <c r="AB220" s="4"/>
      <c r="AC220" s="4"/>
      <c r="AD220" s="3" t="s">
        <v>53</v>
      </c>
      <c r="AE220" s="4"/>
      <c r="AF220" s="3">
        <v>5.0</v>
      </c>
      <c r="AG220" s="4"/>
      <c r="AH220" s="3">
        <v>3.0</v>
      </c>
      <c r="AI220" s="4"/>
      <c r="AJ220" s="3">
        <v>8.0</v>
      </c>
      <c r="AK220" s="3" t="s">
        <v>1126</v>
      </c>
      <c r="AL220" s="4"/>
      <c r="AM220" s="3" t="s">
        <v>1127</v>
      </c>
      <c r="AN220" s="3">
        <v>8.0</v>
      </c>
      <c r="AO220" s="3" t="s">
        <v>1128</v>
      </c>
      <c r="AP220" s="4"/>
      <c r="AQ220" s="3" t="s">
        <v>1129</v>
      </c>
      <c r="AR220" s="4"/>
      <c r="AS220" s="4"/>
      <c r="AT220" s="4"/>
    </row>
    <row r="221">
      <c r="A221" s="3">
        <v>219.0</v>
      </c>
      <c r="B221" s="4" t="s">
        <v>255</v>
      </c>
      <c r="C221" s="5">
        <v>33182.0</v>
      </c>
      <c r="D221" s="6">
        <v>27.936986301369863</v>
      </c>
      <c r="E221" s="7">
        <v>7.0</v>
      </c>
      <c r="F221" s="7">
        <v>60.0</v>
      </c>
      <c r="G221" s="7">
        <v>10.0</v>
      </c>
      <c r="H221" s="3">
        <v>3.0</v>
      </c>
      <c r="I221" s="3" t="s">
        <v>307</v>
      </c>
      <c r="J221" s="3">
        <v>0.0</v>
      </c>
      <c r="K221" s="3" t="s">
        <v>61</v>
      </c>
      <c r="L221" s="3" t="s">
        <v>47</v>
      </c>
      <c r="M221" s="3">
        <v>1.0</v>
      </c>
      <c r="N221" s="5" t="s">
        <v>212</v>
      </c>
      <c r="O221" s="5" t="s">
        <v>75</v>
      </c>
      <c r="P221" s="5" t="s">
        <v>471</v>
      </c>
      <c r="Q221" s="3">
        <v>2.0</v>
      </c>
      <c r="R221" s="3" t="s">
        <v>1130</v>
      </c>
      <c r="S221" s="3" t="s">
        <v>78</v>
      </c>
      <c r="T221" s="4"/>
      <c r="U221" s="4"/>
      <c r="V221" s="4"/>
      <c r="W221" s="4"/>
      <c r="X221" s="3" t="s">
        <v>23</v>
      </c>
      <c r="Y221" s="4"/>
      <c r="Z221" s="4"/>
      <c r="AA221" s="4"/>
      <c r="AB221" s="4"/>
      <c r="AC221" s="4"/>
      <c r="AD221" s="3" t="s">
        <v>79</v>
      </c>
      <c r="AE221" s="4"/>
      <c r="AF221" s="3">
        <v>6.0</v>
      </c>
      <c r="AG221" s="4"/>
      <c r="AH221" s="3">
        <v>6.0</v>
      </c>
      <c r="AI221" s="4"/>
      <c r="AJ221" s="3">
        <v>6.0</v>
      </c>
      <c r="AK221" s="3" t="s">
        <v>1131</v>
      </c>
      <c r="AL221" s="3" t="s">
        <v>57</v>
      </c>
      <c r="AM221" s="4"/>
      <c r="AN221" s="3">
        <v>9.0</v>
      </c>
      <c r="AO221" s="3" t="s">
        <v>1132</v>
      </c>
      <c r="AP221" s="3" t="s">
        <v>1133</v>
      </c>
      <c r="AQ221" s="3" t="s">
        <v>1134</v>
      </c>
      <c r="AR221" s="4"/>
      <c r="AS221" s="4"/>
      <c r="AT221" s="4"/>
    </row>
    <row r="222">
      <c r="A222" s="3">
        <v>220.0</v>
      </c>
      <c r="B222" s="4" t="s">
        <v>83</v>
      </c>
      <c r="C222" s="5">
        <v>28379.0</v>
      </c>
      <c r="D222" s="6">
        <v>41.0958904109589</v>
      </c>
      <c r="E222" s="7">
        <v>6.0</v>
      </c>
      <c r="F222" s="7">
        <v>90.0</v>
      </c>
      <c r="G222" s="7">
        <v>10.0</v>
      </c>
      <c r="H222" s="3">
        <v>12.0</v>
      </c>
      <c r="I222" s="3" t="s">
        <v>84</v>
      </c>
      <c r="J222" s="3">
        <v>1.0</v>
      </c>
      <c r="K222" s="9" t="s">
        <v>397</v>
      </c>
      <c r="L222" s="3" t="s">
        <v>1135</v>
      </c>
      <c r="M222" s="3">
        <v>1.0</v>
      </c>
      <c r="N222" s="5" t="s">
        <v>256</v>
      </c>
      <c r="O222" s="5" t="s">
        <v>86</v>
      </c>
      <c r="P222" s="5" t="s">
        <v>87</v>
      </c>
      <c r="Q222" s="3">
        <v>25.0</v>
      </c>
      <c r="R222" s="3" t="s">
        <v>1136</v>
      </c>
      <c r="S222" s="3" t="s">
        <v>1137</v>
      </c>
      <c r="T222" s="4"/>
      <c r="U222" s="4"/>
      <c r="V222" s="4"/>
      <c r="W222" s="4"/>
      <c r="X222" s="4"/>
      <c r="Y222" s="3" t="s">
        <v>24</v>
      </c>
      <c r="Z222" s="4"/>
      <c r="AA222" s="4"/>
      <c r="AB222" s="4"/>
      <c r="AC222" s="4"/>
      <c r="AD222" s="3" t="s">
        <v>53</v>
      </c>
      <c r="AE222" s="4"/>
      <c r="AF222" s="3">
        <v>5.0</v>
      </c>
      <c r="AG222" s="4"/>
      <c r="AH222" s="4"/>
      <c r="AI222" s="3">
        <v>15.0</v>
      </c>
      <c r="AJ222" s="3">
        <v>50.0</v>
      </c>
      <c r="AK222" s="3" t="s">
        <v>1138</v>
      </c>
      <c r="AL222" s="3" t="s">
        <v>68</v>
      </c>
      <c r="AM222" s="4"/>
      <c r="AN222" s="3">
        <v>8.0</v>
      </c>
      <c r="AO222" s="3" t="s">
        <v>1139</v>
      </c>
      <c r="AP222" s="3" t="s">
        <v>1140</v>
      </c>
      <c r="AQ222" s="3" t="s">
        <v>1141</v>
      </c>
      <c r="AR222" s="4"/>
      <c r="AS222" s="4"/>
      <c r="AT222" s="4"/>
    </row>
    <row r="223">
      <c r="A223" s="3">
        <v>221.0</v>
      </c>
      <c r="B223" s="4" t="s">
        <v>805</v>
      </c>
      <c r="C223" s="5">
        <v>34862.0</v>
      </c>
      <c r="D223" s="6">
        <v>23.334246575342465</v>
      </c>
      <c r="E223" s="7">
        <v>8.0</v>
      </c>
      <c r="F223" s="7">
        <v>100.0</v>
      </c>
      <c r="G223" s="7">
        <v>6.0</v>
      </c>
      <c r="H223" s="3">
        <v>6.0</v>
      </c>
      <c r="I223" s="3" t="s">
        <v>45</v>
      </c>
      <c r="J223" s="3">
        <v>1.0</v>
      </c>
      <c r="K223" s="3" t="s">
        <v>61</v>
      </c>
      <c r="L223" s="3" t="s">
        <v>47</v>
      </c>
      <c r="M223" s="3">
        <v>1.0</v>
      </c>
      <c r="N223" s="5" t="s">
        <v>1142</v>
      </c>
      <c r="O223" s="5" t="s">
        <v>75</v>
      </c>
      <c r="P223" s="5" t="s">
        <v>275</v>
      </c>
      <c r="Q223" s="3">
        <v>1.0</v>
      </c>
      <c r="R223" s="3" t="s">
        <v>1234</v>
      </c>
      <c r="S223" s="3" t="s">
        <v>370</v>
      </c>
      <c r="T223" s="4"/>
      <c r="U223" s="4"/>
      <c r="V223" s="4"/>
      <c r="W223" s="4"/>
      <c r="X223" s="4"/>
      <c r="Y223" s="3" t="s">
        <v>24</v>
      </c>
      <c r="Z223" s="4"/>
      <c r="AA223" s="4"/>
      <c r="AB223" s="4"/>
      <c r="AC223" s="4"/>
      <c r="AD223" s="3" t="s">
        <v>66</v>
      </c>
      <c r="AE223" s="4"/>
      <c r="AF223" s="3">
        <v>4.0</v>
      </c>
      <c r="AG223" s="4"/>
      <c r="AH223" s="3">
        <v>6.0</v>
      </c>
      <c r="AI223" s="4"/>
      <c r="AJ223" s="3">
        <v>30.0</v>
      </c>
      <c r="AK223" s="3" t="s">
        <v>1236</v>
      </c>
      <c r="AL223" s="3" t="s">
        <v>68</v>
      </c>
      <c r="AM223" s="4"/>
      <c r="AN223" s="3">
        <v>7.0</v>
      </c>
      <c r="AO223" s="3" t="s">
        <v>1237</v>
      </c>
      <c r="AP223" s="3" t="s">
        <v>195</v>
      </c>
      <c r="AQ223" s="4"/>
      <c r="AR223" s="4"/>
      <c r="AS223" s="4"/>
      <c r="AT223" s="4"/>
    </row>
    <row r="224">
      <c r="A224" s="3">
        <v>222.0</v>
      </c>
      <c r="B224" s="4" t="s">
        <v>83</v>
      </c>
      <c r="C224" s="5">
        <v>32966.0</v>
      </c>
      <c r="D224" s="6">
        <v>28.528767123287672</v>
      </c>
      <c r="E224" s="7">
        <v>7.0</v>
      </c>
      <c r="F224" s="7">
        <v>5.0</v>
      </c>
      <c r="G224" s="7">
        <v>5.0</v>
      </c>
      <c r="H224" s="3">
        <v>3.0</v>
      </c>
      <c r="I224" s="3" t="s">
        <v>92</v>
      </c>
      <c r="J224" s="3">
        <v>0.0</v>
      </c>
      <c r="K224" s="3" t="s">
        <v>46</v>
      </c>
      <c r="L224" s="3" t="s">
        <v>99</v>
      </c>
      <c r="M224" s="3">
        <v>1.0</v>
      </c>
      <c r="N224" s="5" t="s">
        <v>457</v>
      </c>
      <c r="O224" s="5" t="s">
        <v>75</v>
      </c>
      <c r="P224" s="5" t="s">
        <v>1143</v>
      </c>
      <c r="Q224" s="3">
        <v>5.0</v>
      </c>
      <c r="R224" s="3" t="s">
        <v>1238</v>
      </c>
      <c r="S224" s="3" t="s">
        <v>78</v>
      </c>
      <c r="T224" s="4"/>
      <c r="U224" s="4"/>
      <c r="V224" s="4"/>
      <c r="W224" s="4"/>
      <c r="X224" s="3" t="s">
        <v>23</v>
      </c>
      <c r="Y224" s="4"/>
      <c r="Z224" s="4"/>
      <c r="AA224" s="4"/>
      <c r="AB224" s="4"/>
      <c r="AC224" s="4"/>
      <c r="AD224" s="3" t="s">
        <v>53</v>
      </c>
      <c r="AE224" s="4"/>
      <c r="AF224" s="3">
        <v>5.0</v>
      </c>
      <c r="AG224" s="4"/>
      <c r="AH224" s="3">
        <v>4.0</v>
      </c>
      <c r="AI224" s="4"/>
      <c r="AJ224" s="3">
        <v>8.0</v>
      </c>
      <c r="AK224" s="3" t="s">
        <v>1239</v>
      </c>
      <c r="AL224" s="3" t="s">
        <v>68</v>
      </c>
      <c r="AM224" s="4"/>
      <c r="AN224" s="3">
        <v>10.0</v>
      </c>
      <c r="AO224" s="3" t="s">
        <v>1240</v>
      </c>
      <c r="AP224" s="3" t="s">
        <v>1241</v>
      </c>
      <c r="AQ224" s="3" t="s">
        <v>136</v>
      </c>
      <c r="AR224" s="4"/>
      <c r="AS224" s="4"/>
      <c r="AT224" s="4"/>
    </row>
    <row r="225">
      <c r="A225" s="3">
        <v>223.0</v>
      </c>
      <c r="B225" s="4" t="s">
        <v>817</v>
      </c>
      <c r="C225" s="5">
        <v>27861.0</v>
      </c>
      <c r="D225" s="6">
        <v>42.515068493150686</v>
      </c>
      <c r="E225" s="7">
        <v>7.0</v>
      </c>
      <c r="F225" s="7">
        <v>20.0</v>
      </c>
      <c r="G225" s="7">
        <v>10.0</v>
      </c>
      <c r="H225" s="3">
        <v>5.0</v>
      </c>
      <c r="I225" s="3" t="s">
        <v>340</v>
      </c>
      <c r="J225" s="3">
        <v>1.0</v>
      </c>
      <c r="K225" s="9" t="s">
        <v>61</v>
      </c>
      <c r="L225" s="3" t="s">
        <v>1144</v>
      </c>
      <c r="M225" s="3">
        <v>1.0</v>
      </c>
      <c r="N225" s="5" t="s">
        <v>105</v>
      </c>
      <c r="O225" s="5" t="s">
        <v>106</v>
      </c>
      <c r="P225" s="5" t="s">
        <v>87</v>
      </c>
      <c r="Q225" s="3">
        <v>18.0</v>
      </c>
      <c r="R225" s="3" t="s">
        <v>1242</v>
      </c>
      <c r="S225" s="3" t="s">
        <v>1137</v>
      </c>
      <c r="T225" s="4"/>
      <c r="U225" s="4"/>
      <c r="V225" s="4"/>
      <c r="W225" s="4"/>
      <c r="X225" s="4"/>
      <c r="Y225" s="3" t="s">
        <v>24</v>
      </c>
      <c r="Z225" s="4"/>
      <c r="AA225" s="4"/>
      <c r="AB225" s="4"/>
      <c r="AC225" s="4"/>
      <c r="AD225" s="3" t="s">
        <v>53</v>
      </c>
      <c r="AE225" s="4"/>
      <c r="AF225" s="3">
        <v>5.0</v>
      </c>
      <c r="AG225" s="4"/>
      <c r="AH225" s="3">
        <v>3.0</v>
      </c>
      <c r="AI225" s="4"/>
      <c r="AJ225" s="3">
        <v>50.0</v>
      </c>
      <c r="AK225" s="3" t="s">
        <v>1243</v>
      </c>
      <c r="AL225" s="3" t="s">
        <v>188</v>
      </c>
      <c r="AM225" s="4"/>
      <c r="AN225" s="3">
        <v>10.0</v>
      </c>
      <c r="AO225" s="3" t="s">
        <v>1244</v>
      </c>
      <c r="AP225" s="3" t="s">
        <v>1245</v>
      </c>
      <c r="AQ225" s="3" t="s">
        <v>1246</v>
      </c>
      <c r="AR225" s="4"/>
      <c r="AS225" s="4"/>
      <c r="AT225" s="4"/>
    </row>
    <row r="226">
      <c r="A226" s="3">
        <v>224.0</v>
      </c>
      <c r="B226" s="4" t="s">
        <v>71</v>
      </c>
      <c r="C226" s="5">
        <v>33281.0</v>
      </c>
      <c r="D226" s="6">
        <v>27.665753424657535</v>
      </c>
      <c r="E226" s="7">
        <v>6.0</v>
      </c>
      <c r="F226" s="7">
        <v>2.0</v>
      </c>
      <c r="G226" s="7">
        <v>10.0</v>
      </c>
      <c r="H226" s="3">
        <v>3.0</v>
      </c>
      <c r="I226" s="3" t="s">
        <v>340</v>
      </c>
      <c r="J226" s="3">
        <v>0.0</v>
      </c>
      <c r="K226" s="3" t="s">
        <v>397</v>
      </c>
      <c r="L226" s="3" t="s">
        <v>47</v>
      </c>
      <c r="M226" s="3">
        <v>1.0</v>
      </c>
      <c r="N226" s="5" t="s">
        <v>85</v>
      </c>
      <c r="O226" s="5" t="s">
        <v>1145</v>
      </c>
      <c r="P226" s="5" t="s">
        <v>87</v>
      </c>
      <c r="Q226" s="3">
        <v>3.0</v>
      </c>
      <c r="R226" s="3" t="s">
        <v>1248</v>
      </c>
      <c r="S226" s="3" t="s">
        <v>370</v>
      </c>
      <c r="T226" s="4"/>
      <c r="U226" s="4"/>
      <c r="V226" s="4"/>
      <c r="W226" s="4"/>
      <c r="X226" s="4"/>
      <c r="Y226" s="3" t="s">
        <v>24</v>
      </c>
      <c r="Z226" s="4"/>
      <c r="AA226" s="4"/>
      <c r="AB226" s="4"/>
      <c r="AC226" s="4"/>
      <c r="AD226" s="3" t="s">
        <v>53</v>
      </c>
      <c r="AE226" s="4"/>
      <c r="AF226" s="3">
        <v>4.0</v>
      </c>
      <c r="AG226" s="4"/>
      <c r="AH226" s="4"/>
      <c r="AI226" s="3">
        <v>8.0</v>
      </c>
      <c r="AJ226" s="3">
        <v>9.0</v>
      </c>
      <c r="AK226" s="3" t="s">
        <v>1249</v>
      </c>
      <c r="AL226" s="3" t="s">
        <v>68</v>
      </c>
      <c r="AM226" s="4"/>
      <c r="AN226" s="3">
        <v>7.0</v>
      </c>
      <c r="AO226" s="3" t="s">
        <v>1250</v>
      </c>
      <c r="AP226" s="4"/>
      <c r="AQ226" s="4"/>
      <c r="AR226" s="4"/>
      <c r="AS226" s="4"/>
      <c r="AT226" s="4"/>
    </row>
    <row r="227">
      <c r="A227" s="3">
        <v>225.0</v>
      </c>
      <c r="B227" s="4" t="s">
        <v>836</v>
      </c>
      <c r="C227" s="5">
        <v>34191.0</v>
      </c>
      <c r="D227" s="6">
        <v>25.172602739726027</v>
      </c>
      <c r="E227" s="7">
        <v>8.0</v>
      </c>
      <c r="F227" s="7">
        <v>2.0</v>
      </c>
      <c r="G227" s="7">
        <v>9.0</v>
      </c>
      <c r="H227" s="3">
        <v>30.0</v>
      </c>
      <c r="I227" s="3" t="s">
        <v>130</v>
      </c>
      <c r="J227" s="3">
        <v>1.0</v>
      </c>
      <c r="K227" s="3" t="s">
        <v>93</v>
      </c>
      <c r="L227" s="3" t="s">
        <v>94</v>
      </c>
      <c r="M227" s="3">
        <v>0.0</v>
      </c>
      <c r="N227" s="5" t="s">
        <v>44</v>
      </c>
      <c r="O227" s="5" t="s">
        <v>44</v>
      </c>
      <c r="P227" s="5" t="s">
        <v>44</v>
      </c>
      <c r="Q227" s="4"/>
      <c r="R227" s="4"/>
      <c r="S227" s="3" t="s">
        <v>65</v>
      </c>
      <c r="T227" s="4"/>
      <c r="U227" s="4"/>
      <c r="V227" s="4"/>
      <c r="W227" s="3" t="s">
        <v>22</v>
      </c>
      <c r="X227" s="4"/>
      <c r="Y227" s="3" t="s">
        <v>24</v>
      </c>
      <c r="Z227" s="4"/>
      <c r="AA227" s="4"/>
      <c r="AB227" s="4"/>
      <c r="AC227" s="4"/>
      <c r="AD227" s="3" t="s">
        <v>66</v>
      </c>
      <c r="AE227" s="4"/>
      <c r="AF227" s="3">
        <v>6.0</v>
      </c>
      <c r="AG227" s="4"/>
      <c r="AH227" s="3">
        <v>3.0</v>
      </c>
      <c r="AI227" s="4"/>
      <c r="AJ227" s="3">
        <v>60.0</v>
      </c>
      <c r="AK227" s="3" t="s">
        <v>1251</v>
      </c>
      <c r="AL227" s="4"/>
      <c r="AM227" s="3" t="s">
        <v>1252</v>
      </c>
      <c r="AN227" s="3">
        <v>10.0</v>
      </c>
      <c r="AO227" s="3" t="s">
        <v>1253</v>
      </c>
      <c r="AP227" s="3" t="s">
        <v>1254</v>
      </c>
      <c r="AQ227" s="3" t="s">
        <v>1255</v>
      </c>
      <c r="AR227" s="4"/>
      <c r="AS227" s="4"/>
      <c r="AT227" s="4"/>
    </row>
    <row r="228">
      <c r="A228" s="3">
        <v>226.0</v>
      </c>
      <c r="B228" s="4" t="s">
        <v>161</v>
      </c>
      <c r="C228" s="5">
        <v>32528.0</v>
      </c>
      <c r="D228" s="6">
        <v>29.72876712328767</v>
      </c>
      <c r="E228" s="7">
        <v>6.0</v>
      </c>
      <c r="F228" s="7">
        <v>10.0</v>
      </c>
      <c r="G228" s="7">
        <v>8.0</v>
      </c>
      <c r="H228" s="3">
        <v>12.0</v>
      </c>
      <c r="I228" s="3" t="s">
        <v>60</v>
      </c>
      <c r="J228" s="3">
        <v>1.0</v>
      </c>
      <c r="K228" s="3" t="s">
        <v>46</v>
      </c>
      <c r="L228" s="3" t="s">
        <v>62</v>
      </c>
      <c r="M228" s="3">
        <v>1.0</v>
      </c>
      <c r="N228" s="5" t="s">
        <v>48</v>
      </c>
      <c r="O228" s="5" t="s">
        <v>75</v>
      </c>
      <c r="P228" s="5" t="s">
        <v>231</v>
      </c>
      <c r="Q228" s="3">
        <v>4.0</v>
      </c>
      <c r="R228" s="3" t="s">
        <v>188</v>
      </c>
      <c r="S228" s="3" t="s">
        <v>52</v>
      </c>
      <c r="T228" s="4"/>
      <c r="U228" s="4"/>
      <c r="V228" s="3" t="s">
        <v>21</v>
      </c>
      <c r="W228" s="4"/>
      <c r="X228" s="4"/>
      <c r="Y228" s="4"/>
      <c r="Z228" s="4"/>
      <c r="AA228" s="4"/>
      <c r="AB228" s="4"/>
      <c r="AC228" s="4"/>
      <c r="AD228" s="3" t="s">
        <v>1098</v>
      </c>
      <c r="AE228" s="4"/>
      <c r="AF228" s="3">
        <v>5.0</v>
      </c>
      <c r="AG228" s="4"/>
      <c r="AH228" s="3">
        <v>2.0</v>
      </c>
      <c r="AI228" s="4"/>
      <c r="AJ228" s="3">
        <v>6.0</v>
      </c>
      <c r="AK228" s="3" t="s">
        <v>1257</v>
      </c>
      <c r="AL228" s="4"/>
      <c r="AM228" s="3" t="s">
        <v>1258</v>
      </c>
      <c r="AN228" s="3">
        <v>8.0</v>
      </c>
      <c r="AO228" s="3" t="s">
        <v>1259</v>
      </c>
      <c r="AP228" s="4"/>
      <c r="AQ228" s="3" t="s">
        <v>1260</v>
      </c>
      <c r="AR228" s="4"/>
      <c r="AS228" s="4"/>
      <c r="AT228" s="4"/>
    </row>
    <row r="229">
      <c r="A229" s="3">
        <v>227.0</v>
      </c>
      <c r="B229" s="4" t="s">
        <v>124</v>
      </c>
      <c r="C229" s="5">
        <v>33163.0</v>
      </c>
      <c r="D229" s="6">
        <v>27.98904109589041</v>
      </c>
      <c r="E229" s="7">
        <v>6.0</v>
      </c>
      <c r="F229" s="7">
        <v>0.0</v>
      </c>
      <c r="G229" s="7">
        <v>8.0</v>
      </c>
      <c r="H229" s="3">
        <v>5.0</v>
      </c>
      <c r="I229" s="3" t="s">
        <v>92</v>
      </c>
      <c r="J229" s="3">
        <v>1.0</v>
      </c>
      <c r="K229" s="9" t="s">
        <v>46</v>
      </c>
      <c r="L229" s="3" t="s">
        <v>1146</v>
      </c>
      <c r="M229" s="3">
        <v>0.0</v>
      </c>
      <c r="N229" s="5" t="s">
        <v>44</v>
      </c>
      <c r="O229" s="5" t="s">
        <v>44</v>
      </c>
      <c r="P229" s="5" t="s">
        <v>44</v>
      </c>
      <c r="Q229" s="4"/>
      <c r="R229" s="4"/>
      <c r="S229" s="3" t="s">
        <v>52</v>
      </c>
      <c r="T229" s="4"/>
      <c r="U229" s="4"/>
      <c r="V229" s="4"/>
      <c r="W229" s="4"/>
      <c r="X229" s="3" t="s">
        <v>23</v>
      </c>
      <c r="Y229" s="4"/>
      <c r="Z229" s="4"/>
      <c r="AA229" s="4"/>
      <c r="AB229" s="4"/>
      <c r="AC229" s="4"/>
      <c r="AD229" s="3" t="s">
        <v>79</v>
      </c>
      <c r="AE229" s="4"/>
      <c r="AF229" s="3">
        <v>4.0</v>
      </c>
      <c r="AG229" s="4"/>
      <c r="AH229" s="4"/>
      <c r="AI229" s="3" t="s">
        <v>1262</v>
      </c>
      <c r="AJ229" s="3">
        <v>3.0</v>
      </c>
      <c r="AK229" s="3" t="s">
        <v>1263</v>
      </c>
      <c r="AL229" s="3" t="s">
        <v>68</v>
      </c>
      <c r="AM229" s="4"/>
      <c r="AN229" s="3">
        <v>8.0</v>
      </c>
      <c r="AO229" s="3" t="s">
        <v>1264</v>
      </c>
      <c r="AP229" s="3" t="s">
        <v>1265</v>
      </c>
      <c r="AQ229" s="3" t="s">
        <v>136</v>
      </c>
      <c r="AR229" s="4"/>
      <c r="AS229" s="4"/>
      <c r="AT229" s="4"/>
    </row>
    <row r="230">
      <c r="A230" s="3">
        <v>228.0</v>
      </c>
      <c r="B230" s="4" t="s">
        <v>817</v>
      </c>
      <c r="C230" s="5">
        <v>34165.0</v>
      </c>
      <c r="D230" s="6">
        <v>25.243835616438357</v>
      </c>
      <c r="E230" s="7">
        <v>8.0</v>
      </c>
      <c r="F230" s="7">
        <v>45.0</v>
      </c>
      <c r="G230" s="7">
        <v>8.0</v>
      </c>
      <c r="H230" s="3">
        <v>6.0</v>
      </c>
      <c r="I230" s="3" t="s">
        <v>340</v>
      </c>
      <c r="J230" s="3">
        <v>0.0</v>
      </c>
      <c r="K230" s="3" t="s">
        <v>61</v>
      </c>
      <c r="L230" s="3" t="s">
        <v>47</v>
      </c>
      <c r="M230" s="3">
        <v>1.0</v>
      </c>
      <c r="N230" s="5" t="s">
        <v>21</v>
      </c>
      <c r="O230" s="5" t="s">
        <v>75</v>
      </c>
      <c r="P230" s="5" t="s">
        <v>152</v>
      </c>
      <c r="Q230" s="3">
        <v>1.0</v>
      </c>
      <c r="R230" s="3" t="s">
        <v>1267</v>
      </c>
      <c r="S230" s="3" t="s">
        <v>52</v>
      </c>
      <c r="T230" s="4"/>
      <c r="U230" s="4"/>
      <c r="V230" s="3" t="s">
        <v>21</v>
      </c>
      <c r="W230" s="4"/>
      <c r="X230" s="4"/>
      <c r="Y230" s="4"/>
      <c r="Z230" s="4"/>
      <c r="AA230" s="4"/>
      <c r="AB230" s="4"/>
      <c r="AC230" s="4"/>
      <c r="AD230" s="3" t="s">
        <v>79</v>
      </c>
      <c r="AE230" s="4"/>
      <c r="AF230" s="3">
        <v>6.0</v>
      </c>
      <c r="AG230" s="4"/>
      <c r="AH230" s="3">
        <v>5.0</v>
      </c>
      <c r="AI230" s="4"/>
      <c r="AJ230" s="3">
        <v>25.0</v>
      </c>
      <c r="AK230" s="3" t="s">
        <v>1268</v>
      </c>
      <c r="AL230" s="3" t="s">
        <v>68</v>
      </c>
      <c r="AM230" s="4"/>
      <c r="AN230" s="3">
        <v>10.0</v>
      </c>
      <c r="AO230" s="3" t="s">
        <v>1269</v>
      </c>
      <c r="AP230" s="3" t="s">
        <v>1270</v>
      </c>
      <c r="AQ230" s="4"/>
      <c r="AR230" s="4"/>
      <c r="AS230" s="4"/>
      <c r="AT230" s="4"/>
    </row>
    <row r="231">
      <c r="A231" s="3">
        <v>229.0</v>
      </c>
      <c r="B231" s="4" t="s">
        <v>71</v>
      </c>
      <c r="C231" s="5">
        <v>25799.0</v>
      </c>
      <c r="D231" s="6">
        <v>48.16438356164384</v>
      </c>
      <c r="E231" s="7">
        <v>7.0</v>
      </c>
      <c r="F231" s="7">
        <v>60.0</v>
      </c>
      <c r="G231" s="7">
        <v>8.0</v>
      </c>
      <c r="H231" s="3">
        <v>5.0</v>
      </c>
      <c r="I231" s="3" t="s">
        <v>130</v>
      </c>
      <c r="J231" s="3">
        <v>0.0</v>
      </c>
      <c r="K231" s="3" t="s">
        <v>93</v>
      </c>
      <c r="L231" s="3" t="s">
        <v>94</v>
      </c>
      <c r="M231" s="3">
        <v>1.0</v>
      </c>
      <c r="N231" s="5" t="s">
        <v>1147</v>
      </c>
      <c r="O231" s="5" t="s">
        <v>75</v>
      </c>
      <c r="P231" s="5" t="s">
        <v>107</v>
      </c>
      <c r="Q231" s="3">
        <v>15.0</v>
      </c>
      <c r="R231" s="3" t="s">
        <v>1271</v>
      </c>
      <c r="S231" s="3" t="s">
        <v>52</v>
      </c>
      <c r="T231" s="4"/>
      <c r="U231" s="4"/>
      <c r="V231" s="3" t="s">
        <v>21</v>
      </c>
      <c r="W231" s="4"/>
      <c r="X231" s="4"/>
      <c r="Y231" s="4"/>
      <c r="Z231" s="4"/>
      <c r="AA231" s="4"/>
      <c r="AB231" s="4"/>
      <c r="AC231" s="4"/>
      <c r="AD231" s="3" t="s">
        <v>66</v>
      </c>
      <c r="AE231" s="4"/>
      <c r="AF231" s="4"/>
      <c r="AG231" s="3">
        <v>15.0</v>
      </c>
      <c r="AH231" s="3">
        <v>5.0</v>
      </c>
      <c r="AI231" s="4"/>
      <c r="AJ231" s="3">
        <v>40.0</v>
      </c>
      <c r="AK231" s="3" t="s">
        <v>1272</v>
      </c>
      <c r="AL231" s="3" t="s">
        <v>68</v>
      </c>
      <c r="AM231" s="4"/>
      <c r="AN231" s="3">
        <v>10.0</v>
      </c>
      <c r="AO231" s="3" t="s">
        <v>1273</v>
      </c>
      <c r="AP231" s="3" t="s">
        <v>783</v>
      </c>
      <c r="AQ231" s="3" t="s">
        <v>783</v>
      </c>
      <c r="AR231" s="4"/>
      <c r="AS231" s="4"/>
      <c r="AT231" s="4"/>
    </row>
    <row r="232">
      <c r="A232" s="3">
        <v>230.0</v>
      </c>
      <c r="B232" s="4" t="s">
        <v>204</v>
      </c>
      <c r="C232" s="5">
        <v>28204.0</v>
      </c>
      <c r="D232" s="6">
        <v>41.57534246575342</v>
      </c>
      <c r="E232" s="7">
        <v>7.0</v>
      </c>
      <c r="F232" s="7">
        <v>0.0</v>
      </c>
      <c r="G232" s="7">
        <v>14.0</v>
      </c>
      <c r="H232" s="3">
        <v>12.0</v>
      </c>
      <c r="I232" s="3" t="s">
        <v>117</v>
      </c>
      <c r="J232" s="3">
        <v>1.0</v>
      </c>
      <c r="K232" s="3" t="s">
        <v>61</v>
      </c>
      <c r="L232" s="3" t="s">
        <v>94</v>
      </c>
      <c r="M232" s="3">
        <v>1.0</v>
      </c>
      <c r="N232" s="5" t="s">
        <v>21</v>
      </c>
      <c r="O232" s="5" t="s">
        <v>75</v>
      </c>
      <c r="P232" s="5" t="s">
        <v>50</v>
      </c>
      <c r="Q232" s="3">
        <v>15.0</v>
      </c>
      <c r="R232" s="3" t="s">
        <v>1275</v>
      </c>
      <c r="S232" s="3" t="s">
        <v>52</v>
      </c>
      <c r="T232" s="4"/>
      <c r="U232" s="4"/>
      <c r="V232" s="4"/>
      <c r="W232" s="4"/>
      <c r="X232" s="3" t="s">
        <v>23</v>
      </c>
      <c r="Y232" s="3" t="s">
        <v>24</v>
      </c>
      <c r="Z232" s="3" t="s">
        <v>25</v>
      </c>
      <c r="AA232" s="3" t="s">
        <v>26</v>
      </c>
      <c r="AB232" s="4"/>
      <c r="AC232" s="4"/>
      <c r="AD232" s="3" t="s">
        <v>79</v>
      </c>
      <c r="AE232" s="4"/>
      <c r="AF232" s="3">
        <v>2.0</v>
      </c>
      <c r="AG232" s="4"/>
      <c r="AH232" s="3">
        <v>3.0</v>
      </c>
      <c r="AI232" s="4"/>
      <c r="AJ232" s="3">
        <v>4.0</v>
      </c>
      <c r="AK232" s="3" t="s">
        <v>202</v>
      </c>
      <c r="AL232" s="3" t="s">
        <v>68</v>
      </c>
      <c r="AM232" s="4"/>
      <c r="AN232" s="3">
        <v>8.0</v>
      </c>
      <c r="AO232" s="3" t="s">
        <v>202</v>
      </c>
      <c r="AP232" s="3" t="s">
        <v>202</v>
      </c>
      <c r="AQ232" s="3" t="s">
        <v>202</v>
      </c>
      <c r="AR232" s="4"/>
      <c r="AS232" s="4"/>
      <c r="AT232" s="4"/>
    </row>
    <row r="233">
      <c r="A233" s="3">
        <v>231.0</v>
      </c>
      <c r="B233" s="4" t="s">
        <v>484</v>
      </c>
      <c r="C233" s="5">
        <v>34312.0</v>
      </c>
      <c r="D233" s="6">
        <v>24.84109589041096</v>
      </c>
      <c r="E233" s="7">
        <v>8.0</v>
      </c>
      <c r="F233" s="7">
        <v>120.0</v>
      </c>
      <c r="G233" s="7">
        <v>15.0</v>
      </c>
      <c r="H233" s="3">
        <v>2.0</v>
      </c>
      <c r="I233" s="3" t="s">
        <v>224</v>
      </c>
      <c r="J233" s="3">
        <v>1.0</v>
      </c>
      <c r="K233" s="3" t="s">
        <v>73</v>
      </c>
      <c r="L233" s="3" t="s">
        <v>94</v>
      </c>
      <c r="M233" s="3">
        <v>1.0</v>
      </c>
      <c r="N233" s="5" t="s">
        <v>212</v>
      </c>
      <c r="O233" s="5" t="s">
        <v>356</v>
      </c>
      <c r="P233" s="5" t="s">
        <v>918</v>
      </c>
      <c r="Q233" s="3">
        <v>0.0</v>
      </c>
      <c r="R233" s="3" t="s">
        <v>1276</v>
      </c>
      <c r="S233" s="3" t="s">
        <v>52</v>
      </c>
      <c r="T233" s="4"/>
      <c r="U233" s="4"/>
      <c r="V233" s="4"/>
      <c r="W233" s="3" t="s">
        <v>22</v>
      </c>
      <c r="X233" s="4"/>
      <c r="Y233" s="4"/>
      <c r="Z233" s="4"/>
      <c r="AA233" s="4"/>
      <c r="AB233" s="4"/>
      <c r="AC233" s="4"/>
      <c r="AD233" s="3" t="s">
        <v>158</v>
      </c>
      <c r="AE233" s="4"/>
      <c r="AF233" s="3">
        <v>6.0</v>
      </c>
      <c r="AG233" s="4"/>
      <c r="AH233" s="3">
        <v>4.0</v>
      </c>
      <c r="AI233" s="4"/>
      <c r="AJ233" s="3">
        <v>100.0</v>
      </c>
      <c r="AK233" s="3" t="s">
        <v>1277</v>
      </c>
      <c r="AL233" s="3" t="s">
        <v>68</v>
      </c>
      <c r="AM233" s="4"/>
      <c r="AN233" s="3">
        <v>10.0</v>
      </c>
      <c r="AO233" s="3" t="s">
        <v>1278</v>
      </c>
      <c r="AP233" s="3" t="s">
        <v>1279</v>
      </c>
      <c r="AQ233" s="3" t="s">
        <v>1280</v>
      </c>
      <c r="AR233" s="4"/>
      <c r="AS233" s="4"/>
      <c r="AT233" s="4"/>
    </row>
    <row r="234">
      <c r="A234" s="3">
        <v>232.0</v>
      </c>
      <c r="B234" s="4" t="s">
        <v>204</v>
      </c>
      <c r="C234" s="5">
        <v>33022.0</v>
      </c>
      <c r="D234" s="6">
        <v>28.375342465753423</v>
      </c>
      <c r="E234" s="7">
        <v>7.0</v>
      </c>
      <c r="F234" s="7">
        <v>40.0</v>
      </c>
      <c r="G234" s="7">
        <v>14.0</v>
      </c>
      <c r="H234" s="3">
        <v>4.0</v>
      </c>
      <c r="I234" s="3" t="s">
        <v>98</v>
      </c>
      <c r="J234" s="3">
        <v>0.0</v>
      </c>
      <c r="K234" s="3" t="s">
        <v>73</v>
      </c>
      <c r="L234" s="3" t="s">
        <v>99</v>
      </c>
      <c r="M234" s="3">
        <v>1.0</v>
      </c>
      <c r="N234" s="5" t="s">
        <v>481</v>
      </c>
      <c r="O234" s="5" t="s">
        <v>391</v>
      </c>
      <c r="P234" s="5" t="s">
        <v>87</v>
      </c>
      <c r="Q234" s="3">
        <v>6.0</v>
      </c>
      <c r="R234" s="3" t="s">
        <v>1281</v>
      </c>
      <c r="S234" s="3" t="s">
        <v>52</v>
      </c>
      <c r="T234" s="4"/>
      <c r="U234" s="3" t="s">
        <v>20</v>
      </c>
      <c r="V234" s="4"/>
      <c r="W234" s="4"/>
      <c r="X234" s="4"/>
      <c r="Y234" s="4"/>
      <c r="Z234" s="4"/>
      <c r="AA234" s="4"/>
      <c r="AB234" s="4"/>
      <c r="AC234" s="4"/>
      <c r="AD234" s="3" t="s">
        <v>53</v>
      </c>
      <c r="AE234" s="4"/>
      <c r="AF234" s="3">
        <v>6.0</v>
      </c>
      <c r="AG234" s="4"/>
      <c r="AH234" s="3">
        <v>2.0</v>
      </c>
      <c r="AI234" s="4"/>
      <c r="AJ234" s="3">
        <v>100.0</v>
      </c>
      <c r="AK234" s="3" t="s">
        <v>1282</v>
      </c>
      <c r="AL234" s="3" t="s">
        <v>57</v>
      </c>
      <c r="AM234" s="4"/>
      <c r="AN234" s="3">
        <v>10.0</v>
      </c>
      <c r="AO234" s="3" t="s">
        <v>1283</v>
      </c>
      <c r="AP234" s="3" t="s">
        <v>1284</v>
      </c>
      <c r="AQ234" s="3" t="s">
        <v>1285</v>
      </c>
      <c r="AR234" s="4"/>
      <c r="AS234" s="4"/>
      <c r="AT234" s="4"/>
    </row>
    <row r="235">
      <c r="A235" s="3">
        <v>233.0</v>
      </c>
      <c r="B235" s="4" t="s">
        <v>161</v>
      </c>
      <c r="C235" s="5">
        <v>31533.0</v>
      </c>
      <c r="D235" s="6">
        <v>32.45479452054794</v>
      </c>
      <c r="E235" s="7">
        <v>6.0</v>
      </c>
      <c r="F235" s="7">
        <v>35.0</v>
      </c>
      <c r="G235" s="7">
        <v>9.0</v>
      </c>
      <c r="H235" s="3">
        <v>20.0</v>
      </c>
      <c r="I235" s="3" t="s">
        <v>187</v>
      </c>
      <c r="J235" s="3">
        <v>1.0</v>
      </c>
      <c r="K235" s="3" t="s">
        <v>46</v>
      </c>
      <c r="L235" s="3" t="s">
        <v>94</v>
      </c>
      <c r="M235" s="3">
        <v>1.0</v>
      </c>
      <c r="N235" s="5" t="s">
        <v>416</v>
      </c>
      <c r="O235" s="5" t="s">
        <v>49</v>
      </c>
      <c r="P235" s="5" t="s">
        <v>87</v>
      </c>
      <c r="Q235" s="3">
        <v>5.0</v>
      </c>
      <c r="R235" s="3" t="s">
        <v>1286</v>
      </c>
      <c r="S235" s="3" t="s">
        <v>78</v>
      </c>
      <c r="T235" s="4"/>
      <c r="U235" s="4"/>
      <c r="V235" s="4"/>
      <c r="W235" s="4"/>
      <c r="X235" s="4"/>
      <c r="Y235" s="3" t="s">
        <v>24</v>
      </c>
      <c r="Z235" s="4"/>
      <c r="AA235" s="4"/>
      <c r="AB235" s="4"/>
      <c r="AC235" s="4"/>
      <c r="AD235" s="3" t="s">
        <v>66</v>
      </c>
      <c r="AE235" s="4"/>
      <c r="AF235" s="4"/>
      <c r="AG235" s="3">
        <v>25.0</v>
      </c>
      <c r="AH235" s="4"/>
      <c r="AI235" s="3">
        <v>30.0</v>
      </c>
      <c r="AJ235" s="3">
        <v>10.0</v>
      </c>
      <c r="AK235" s="3" t="s">
        <v>1287</v>
      </c>
      <c r="AL235" s="4"/>
      <c r="AM235" s="3" t="s">
        <v>1288</v>
      </c>
      <c r="AN235" s="3">
        <v>10.0</v>
      </c>
      <c r="AO235" s="3" t="s">
        <v>1289</v>
      </c>
      <c r="AP235" s="3" t="s">
        <v>1290</v>
      </c>
      <c r="AQ235" s="3" t="s">
        <v>1291</v>
      </c>
      <c r="AR235" s="4"/>
      <c r="AS235" s="4"/>
      <c r="AT235" s="4"/>
    </row>
    <row r="236">
      <c r="A236" s="3">
        <v>234.0</v>
      </c>
      <c r="B236" s="4" t="s">
        <v>204</v>
      </c>
      <c r="C236" s="5">
        <v>28969.0</v>
      </c>
      <c r="D236" s="6">
        <v>39.47945205479452</v>
      </c>
      <c r="E236" s="7">
        <v>6.0</v>
      </c>
      <c r="F236" s="7">
        <v>40.0</v>
      </c>
      <c r="G236" s="7">
        <v>10.0</v>
      </c>
      <c r="H236" s="3">
        <v>10.0</v>
      </c>
      <c r="I236" s="3" t="s">
        <v>187</v>
      </c>
      <c r="J236" s="3">
        <v>1.0</v>
      </c>
      <c r="K236" s="3" t="s">
        <v>61</v>
      </c>
      <c r="L236" s="3" t="s">
        <v>94</v>
      </c>
      <c r="M236" s="3">
        <v>1.0</v>
      </c>
      <c r="N236" s="5" t="s">
        <v>138</v>
      </c>
      <c r="O236" s="5" t="s">
        <v>49</v>
      </c>
      <c r="P236" s="5" t="s">
        <v>918</v>
      </c>
      <c r="Q236" s="3">
        <v>6.0</v>
      </c>
      <c r="R236" s="3" t="s">
        <v>151</v>
      </c>
      <c r="S236" s="3" t="s">
        <v>65</v>
      </c>
      <c r="T236" s="4"/>
      <c r="U236" s="4"/>
      <c r="V236" s="4"/>
      <c r="W236" s="4"/>
      <c r="X236" s="4"/>
      <c r="Y236" s="3" t="s">
        <v>24</v>
      </c>
      <c r="Z236" s="4"/>
      <c r="AA236" s="4"/>
      <c r="AB236" s="4"/>
      <c r="AC236" s="4"/>
      <c r="AD236" s="3" t="s">
        <v>53</v>
      </c>
      <c r="AE236" s="4"/>
      <c r="AF236" s="4"/>
      <c r="AG236" s="3">
        <v>12.0</v>
      </c>
      <c r="AH236" s="4"/>
      <c r="AI236" s="3">
        <v>12.0</v>
      </c>
      <c r="AJ236" s="3">
        <v>4.0</v>
      </c>
      <c r="AK236" s="3" t="s">
        <v>1293</v>
      </c>
      <c r="AL236" s="3" t="s">
        <v>68</v>
      </c>
      <c r="AM236" s="4"/>
      <c r="AN236" s="3">
        <v>9.0</v>
      </c>
      <c r="AO236" s="3" t="s">
        <v>1294</v>
      </c>
      <c r="AP236" s="4"/>
      <c r="AQ236" s="4"/>
      <c r="AR236" s="4"/>
      <c r="AS236" s="4"/>
      <c r="AT236" s="4"/>
    </row>
    <row r="237">
      <c r="A237" s="3">
        <v>235.0</v>
      </c>
      <c r="B237" s="4" t="s">
        <v>124</v>
      </c>
      <c r="C237" s="5">
        <v>31755.0</v>
      </c>
      <c r="D237" s="6">
        <v>31.846575342465755</v>
      </c>
      <c r="E237" s="7">
        <v>7.0</v>
      </c>
      <c r="F237" s="7">
        <v>60.0</v>
      </c>
      <c r="G237" s="7">
        <v>10.0</v>
      </c>
      <c r="H237" s="3">
        <v>5.0</v>
      </c>
      <c r="I237" s="3" t="s">
        <v>117</v>
      </c>
      <c r="J237" s="3">
        <v>1.0</v>
      </c>
      <c r="K237" s="3" t="s">
        <v>93</v>
      </c>
      <c r="L237" s="3" t="s">
        <v>94</v>
      </c>
      <c r="M237" s="3">
        <v>1.0</v>
      </c>
      <c r="N237" s="5" t="s">
        <v>22</v>
      </c>
      <c r="O237" s="5" t="s">
        <v>75</v>
      </c>
      <c r="P237" s="5" t="s">
        <v>471</v>
      </c>
      <c r="Q237" s="3">
        <v>9.0</v>
      </c>
      <c r="R237" s="3" t="s">
        <v>1295</v>
      </c>
      <c r="S237" s="3" t="s">
        <v>52</v>
      </c>
      <c r="T237" s="4"/>
      <c r="U237" s="4"/>
      <c r="V237" s="4"/>
      <c r="W237" s="4"/>
      <c r="X237" s="4"/>
      <c r="Y237" s="3" t="s">
        <v>24</v>
      </c>
      <c r="Z237" s="4"/>
      <c r="AA237" s="4"/>
      <c r="AB237" s="4"/>
      <c r="AC237" s="4"/>
      <c r="AD237" s="3" t="s">
        <v>66</v>
      </c>
      <c r="AE237" s="4"/>
      <c r="AF237" s="3">
        <v>5.0</v>
      </c>
      <c r="AG237" s="4"/>
      <c r="AH237" s="4"/>
      <c r="AI237" s="3">
        <v>20.0</v>
      </c>
      <c r="AJ237" s="3">
        <v>20.0</v>
      </c>
      <c r="AK237" s="3" t="s">
        <v>1296</v>
      </c>
      <c r="AL237" s="3" t="s">
        <v>68</v>
      </c>
      <c r="AM237" s="4"/>
      <c r="AN237" s="3">
        <v>9.0</v>
      </c>
      <c r="AO237" s="3" t="s">
        <v>1298</v>
      </c>
      <c r="AP237" s="3" t="s">
        <v>1299</v>
      </c>
      <c r="AQ237" s="4"/>
      <c r="AR237" s="4"/>
      <c r="AS237" s="4"/>
      <c r="AT237" s="4"/>
    </row>
    <row r="238">
      <c r="A238" s="3">
        <v>236.0</v>
      </c>
      <c r="B238" s="4" t="s">
        <v>236</v>
      </c>
      <c r="C238" s="5">
        <v>28126.0</v>
      </c>
      <c r="D238" s="6">
        <v>41.78904109589041</v>
      </c>
      <c r="E238" s="7">
        <v>6.0</v>
      </c>
      <c r="F238" s="7">
        <v>40.0</v>
      </c>
      <c r="G238" s="7">
        <v>4.0</v>
      </c>
      <c r="H238" s="3">
        <v>5.0</v>
      </c>
      <c r="I238" s="3" t="s">
        <v>60</v>
      </c>
      <c r="J238" s="3">
        <v>1.0</v>
      </c>
      <c r="K238" s="9" t="s">
        <v>73</v>
      </c>
      <c r="L238" s="3" t="s">
        <v>1148</v>
      </c>
      <c r="M238" s="3">
        <v>1.0</v>
      </c>
      <c r="N238" s="5" t="s">
        <v>48</v>
      </c>
      <c r="O238" s="5" t="s">
        <v>49</v>
      </c>
      <c r="P238" s="5" t="s">
        <v>1149</v>
      </c>
      <c r="Q238" s="3">
        <v>20.0</v>
      </c>
      <c r="R238" s="3" t="s">
        <v>1300</v>
      </c>
      <c r="S238" s="3" t="s">
        <v>52</v>
      </c>
      <c r="T238" s="3" t="s">
        <v>19</v>
      </c>
      <c r="U238" s="4"/>
      <c r="V238" s="4"/>
      <c r="W238" s="4"/>
      <c r="X238" s="3" t="s">
        <v>23</v>
      </c>
      <c r="Y238" s="4"/>
      <c r="Z238" s="4"/>
      <c r="AA238" s="4"/>
      <c r="AB238" s="4"/>
      <c r="AC238" s="3" t="s">
        <v>1301</v>
      </c>
      <c r="AD238" s="3" t="s">
        <v>66</v>
      </c>
      <c r="AE238" s="4"/>
      <c r="AF238" s="3">
        <v>6.0</v>
      </c>
      <c r="AG238" s="4"/>
      <c r="AH238" s="3">
        <v>4.0</v>
      </c>
      <c r="AI238" s="4"/>
      <c r="AJ238" s="3">
        <v>150.0</v>
      </c>
      <c r="AK238" s="3" t="s">
        <v>1302</v>
      </c>
      <c r="AL238" s="3" t="s">
        <v>68</v>
      </c>
      <c r="AM238" s="4"/>
      <c r="AN238" s="3">
        <v>10.0</v>
      </c>
      <c r="AO238" s="3" t="s">
        <v>1303</v>
      </c>
      <c r="AP238" s="3" t="s">
        <v>1304</v>
      </c>
      <c r="AQ238" s="4"/>
      <c r="AR238" s="4"/>
      <c r="AS238" s="4"/>
      <c r="AT238" s="4"/>
    </row>
    <row r="239">
      <c r="A239" s="3">
        <v>237.0</v>
      </c>
      <c r="B239" s="4" t="s">
        <v>71</v>
      </c>
      <c r="C239" s="5">
        <v>25050.0</v>
      </c>
      <c r="D239" s="6">
        <v>50.21643835616438</v>
      </c>
      <c r="E239" s="7">
        <v>8.0</v>
      </c>
      <c r="F239" s="7">
        <v>0.0</v>
      </c>
      <c r="G239" s="7">
        <v>10.0</v>
      </c>
      <c r="H239" s="3">
        <v>12.0</v>
      </c>
      <c r="I239" s="3" t="s">
        <v>340</v>
      </c>
      <c r="J239" s="3">
        <v>0.0</v>
      </c>
      <c r="K239" s="3" t="s">
        <v>61</v>
      </c>
      <c r="L239" s="3" t="s">
        <v>99</v>
      </c>
      <c r="M239" s="3">
        <v>1.0</v>
      </c>
      <c r="N239" s="5" t="s">
        <v>143</v>
      </c>
      <c r="O239" s="5" t="s">
        <v>75</v>
      </c>
      <c r="P239" s="5" t="s">
        <v>87</v>
      </c>
      <c r="Q239" s="3">
        <v>1.0</v>
      </c>
      <c r="R239" s="3" t="s">
        <v>1305</v>
      </c>
      <c r="S239" s="3" t="s">
        <v>78</v>
      </c>
      <c r="T239" s="4"/>
      <c r="U239" s="4"/>
      <c r="V239" s="3" t="s">
        <v>21</v>
      </c>
      <c r="W239" s="4"/>
      <c r="X239" s="4"/>
      <c r="Y239" s="4"/>
      <c r="Z239" s="4"/>
      <c r="AA239" s="4"/>
      <c r="AB239" s="4"/>
      <c r="AC239" s="4"/>
      <c r="AD239" s="3" t="s">
        <v>158</v>
      </c>
      <c r="AE239" s="4"/>
      <c r="AF239" s="4"/>
      <c r="AG239" s="3">
        <v>20.0</v>
      </c>
      <c r="AH239" s="4"/>
      <c r="AI239" s="3">
        <v>10.0</v>
      </c>
      <c r="AJ239" s="3">
        <v>40.0</v>
      </c>
      <c r="AK239" s="3" t="s">
        <v>1307</v>
      </c>
      <c r="AL239" s="3" t="s">
        <v>68</v>
      </c>
      <c r="AM239" s="4"/>
      <c r="AN239" s="3">
        <v>9.0</v>
      </c>
      <c r="AO239" s="3" t="s">
        <v>1308</v>
      </c>
      <c r="AP239" s="4"/>
      <c r="AQ239" s="3" t="s">
        <v>1309</v>
      </c>
      <c r="AR239" s="4"/>
      <c r="AS239" s="4"/>
      <c r="AT239" s="4"/>
    </row>
    <row r="240">
      <c r="A240" s="3">
        <v>238.0</v>
      </c>
      <c r="B240" s="4" t="s">
        <v>71</v>
      </c>
      <c r="C240" s="5">
        <v>33695.0</v>
      </c>
      <c r="D240" s="6">
        <v>26.53150684931507</v>
      </c>
      <c r="E240" s="7">
        <v>8.0</v>
      </c>
      <c r="F240" s="7">
        <v>80.0</v>
      </c>
      <c r="G240" s="7">
        <v>8.0</v>
      </c>
      <c r="H240" s="3">
        <v>15.0</v>
      </c>
      <c r="I240" s="3" t="s">
        <v>92</v>
      </c>
      <c r="J240" s="3">
        <v>0.0</v>
      </c>
      <c r="K240" s="3" t="s">
        <v>137</v>
      </c>
      <c r="L240" s="3" t="s">
        <v>47</v>
      </c>
      <c r="M240" s="3">
        <v>0.0</v>
      </c>
      <c r="N240" s="5" t="s">
        <v>44</v>
      </c>
      <c r="O240" s="5" t="s">
        <v>44</v>
      </c>
      <c r="P240" s="5" t="s">
        <v>44</v>
      </c>
      <c r="Q240" s="4"/>
      <c r="R240" s="4"/>
      <c r="S240" s="3" t="s">
        <v>52</v>
      </c>
      <c r="T240" s="4"/>
      <c r="U240" s="4"/>
      <c r="V240" s="3" t="s">
        <v>21</v>
      </c>
      <c r="W240" s="4"/>
      <c r="X240" s="3" t="s">
        <v>23</v>
      </c>
      <c r="Y240" s="4"/>
      <c r="Z240" s="4"/>
      <c r="AA240" s="4"/>
      <c r="AB240" s="4"/>
      <c r="AC240" s="4"/>
      <c r="AD240" s="3" t="s">
        <v>66</v>
      </c>
      <c r="AE240" s="4"/>
      <c r="AF240" s="4"/>
      <c r="AG240" s="3">
        <v>15.0</v>
      </c>
      <c r="AH240" s="3">
        <v>5.0</v>
      </c>
      <c r="AI240" s="4"/>
      <c r="AJ240" s="3">
        <v>20.0</v>
      </c>
      <c r="AK240" s="3" t="s">
        <v>1310</v>
      </c>
      <c r="AL240" s="3" t="s">
        <v>57</v>
      </c>
      <c r="AM240" s="4"/>
      <c r="AN240" s="3">
        <v>10.0</v>
      </c>
      <c r="AO240" s="3" t="s">
        <v>1311</v>
      </c>
      <c r="AP240" s="3" t="s">
        <v>1312</v>
      </c>
      <c r="AQ240" s="4"/>
      <c r="AR240" s="4"/>
      <c r="AS240" s="4"/>
      <c r="AT240" s="4"/>
    </row>
    <row r="241">
      <c r="A241" s="3">
        <v>239.0</v>
      </c>
      <c r="B241" s="4" t="s">
        <v>71</v>
      </c>
      <c r="C241" s="5">
        <v>32523.0</v>
      </c>
      <c r="D241" s="6">
        <v>29.742465753424657</v>
      </c>
      <c r="E241" s="7">
        <v>8.0</v>
      </c>
      <c r="F241" s="7">
        <v>10.0</v>
      </c>
      <c r="G241" s="7">
        <v>10.0</v>
      </c>
      <c r="H241" s="3">
        <v>8.0</v>
      </c>
      <c r="I241" s="3" t="s">
        <v>98</v>
      </c>
      <c r="J241" s="3">
        <v>0.0</v>
      </c>
      <c r="K241" s="3" t="s">
        <v>73</v>
      </c>
      <c r="L241" s="3" t="s">
        <v>94</v>
      </c>
      <c r="M241" s="3">
        <v>1.0</v>
      </c>
      <c r="N241" s="5" t="s">
        <v>143</v>
      </c>
      <c r="O241" s="5" t="s">
        <v>75</v>
      </c>
      <c r="P241" s="5" t="s">
        <v>231</v>
      </c>
      <c r="Q241" s="3">
        <v>3.0</v>
      </c>
      <c r="R241" s="4"/>
      <c r="S241" s="3" t="s">
        <v>52</v>
      </c>
      <c r="T241" s="3" t="s">
        <v>19</v>
      </c>
      <c r="U241" s="4"/>
      <c r="V241" s="3" t="s">
        <v>21</v>
      </c>
      <c r="W241" s="4"/>
      <c r="X241" s="4"/>
      <c r="Y241" s="4"/>
      <c r="Z241" s="4"/>
      <c r="AA241" s="4"/>
      <c r="AB241" s="4"/>
      <c r="AC241" s="4"/>
      <c r="AD241" s="3" t="s">
        <v>66</v>
      </c>
      <c r="AE241" s="4"/>
      <c r="AF241" s="3">
        <v>6.0</v>
      </c>
      <c r="AG241" s="4"/>
      <c r="AH241" s="3">
        <v>5.0</v>
      </c>
      <c r="AI241" s="4"/>
      <c r="AJ241" s="3">
        <v>12.0</v>
      </c>
      <c r="AK241" s="3" t="s">
        <v>1313</v>
      </c>
      <c r="AL241" s="3" t="s">
        <v>57</v>
      </c>
      <c r="AM241" s="4"/>
      <c r="AN241" s="3">
        <v>10.0</v>
      </c>
      <c r="AO241" s="3" t="s">
        <v>1314</v>
      </c>
      <c r="AP241" s="3" t="s">
        <v>1315</v>
      </c>
      <c r="AQ241" s="3" t="s">
        <v>1316</v>
      </c>
      <c r="AR241" s="4"/>
      <c r="AS241" s="4"/>
      <c r="AT241" s="4"/>
    </row>
    <row r="242">
      <c r="A242" s="3">
        <v>240.0</v>
      </c>
      <c r="B242" s="4" t="s">
        <v>255</v>
      </c>
      <c r="C242" s="5">
        <v>27368.0</v>
      </c>
      <c r="D242" s="6">
        <v>43.865753424657534</v>
      </c>
      <c r="E242" s="7">
        <v>7.0</v>
      </c>
      <c r="F242" s="7">
        <v>150.0</v>
      </c>
      <c r="G242" s="7">
        <v>12.0</v>
      </c>
      <c r="H242" s="3">
        <v>24.0</v>
      </c>
      <c r="I242" s="3" t="s">
        <v>72</v>
      </c>
      <c r="J242" s="3">
        <v>0.0</v>
      </c>
      <c r="K242" s="3" t="s">
        <v>61</v>
      </c>
      <c r="L242" s="3" t="s">
        <v>94</v>
      </c>
      <c r="M242" s="3">
        <v>1.0</v>
      </c>
      <c r="N242" s="5" t="s">
        <v>212</v>
      </c>
      <c r="O242" s="5" t="s">
        <v>75</v>
      </c>
      <c r="P242" s="5" t="s">
        <v>76</v>
      </c>
      <c r="Q242" s="3">
        <v>23.0</v>
      </c>
      <c r="R242" s="3" t="s">
        <v>1317</v>
      </c>
      <c r="S242" s="3" t="s">
        <v>370</v>
      </c>
      <c r="T242" s="4"/>
      <c r="U242" s="4"/>
      <c r="V242" s="3" t="s">
        <v>21</v>
      </c>
      <c r="W242" s="4"/>
      <c r="X242" s="4"/>
      <c r="Y242" s="4"/>
      <c r="Z242" s="4"/>
      <c r="AA242" s="4"/>
      <c r="AB242" s="4"/>
      <c r="AC242" s="4"/>
      <c r="AD242" s="3" t="s">
        <v>79</v>
      </c>
      <c r="AE242" s="4"/>
      <c r="AF242" s="3">
        <v>2.0</v>
      </c>
      <c r="AG242" s="4"/>
      <c r="AH242" s="3">
        <v>2.0</v>
      </c>
      <c r="AI242" s="4"/>
      <c r="AJ242" s="3">
        <v>5.0</v>
      </c>
      <c r="AK242" s="3" t="s">
        <v>1318</v>
      </c>
      <c r="AL242" s="4"/>
      <c r="AM242" s="3" t="s">
        <v>1319</v>
      </c>
      <c r="AN242" s="3">
        <v>10.0</v>
      </c>
      <c r="AO242" s="3" t="s">
        <v>1320</v>
      </c>
      <c r="AP242" s="3" t="s">
        <v>1321</v>
      </c>
      <c r="AQ242" s="3" t="s">
        <v>1322</v>
      </c>
      <c r="AR242" s="4"/>
      <c r="AS242" s="4"/>
      <c r="AT242" s="4"/>
    </row>
    <row r="243">
      <c r="A243" s="3">
        <v>241.0</v>
      </c>
      <c r="B243" s="4" t="s">
        <v>255</v>
      </c>
      <c r="C243" s="5">
        <v>32526.0</v>
      </c>
      <c r="D243" s="6">
        <v>29.734246575342464</v>
      </c>
      <c r="E243" s="7">
        <v>7.0</v>
      </c>
      <c r="F243" s="7">
        <v>60.0</v>
      </c>
      <c r="G243" s="7">
        <v>14.0</v>
      </c>
      <c r="H243" s="3">
        <v>2.0</v>
      </c>
      <c r="I243" s="3" t="s">
        <v>45</v>
      </c>
      <c r="J243" s="3">
        <v>1.0</v>
      </c>
      <c r="K243" s="9" t="s">
        <v>397</v>
      </c>
      <c r="L243" s="3" t="s">
        <v>1150</v>
      </c>
      <c r="M243" s="3">
        <v>1.0</v>
      </c>
      <c r="N243" s="5" t="s">
        <v>48</v>
      </c>
      <c r="O243" s="5" t="s">
        <v>49</v>
      </c>
      <c r="P243" s="5" t="s">
        <v>76</v>
      </c>
      <c r="Q243" s="3">
        <v>6.0</v>
      </c>
      <c r="R243" s="3" t="s">
        <v>1323</v>
      </c>
      <c r="S243" s="3" t="s">
        <v>78</v>
      </c>
      <c r="T243" s="4"/>
      <c r="U243" s="4"/>
      <c r="V243" s="4"/>
      <c r="W243" s="4"/>
      <c r="X243" s="4"/>
      <c r="Y243" s="4"/>
      <c r="Z243" s="4"/>
      <c r="AA243" s="4"/>
      <c r="AB243" s="3" t="s">
        <v>27</v>
      </c>
      <c r="AC243" s="4"/>
      <c r="AD243" s="4"/>
      <c r="AE243" s="4"/>
      <c r="AF243" s="4"/>
      <c r="AG243" s="4"/>
      <c r="AH243" s="4"/>
      <c r="AI243" s="4"/>
      <c r="AJ243" s="4"/>
      <c r="AK243" s="4"/>
      <c r="AL243" s="3" t="s">
        <v>68</v>
      </c>
      <c r="AM243" s="4"/>
      <c r="AN243" s="3">
        <v>10.0</v>
      </c>
      <c r="AO243" s="3" t="s">
        <v>1324</v>
      </c>
      <c r="AP243" s="3" t="s">
        <v>1325</v>
      </c>
      <c r="AQ243" s="3" t="s">
        <v>1326</v>
      </c>
      <c r="AR243" s="4"/>
      <c r="AS243" s="4"/>
      <c r="AT243" s="4"/>
    </row>
    <row r="244">
      <c r="A244" s="3">
        <v>242.0</v>
      </c>
      <c r="B244" s="4" t="s">
        <v>124</v>
      </c>
      <c r="C244" s="5">
        <v>25259.0</v>
      </c>
      <c r="D244" s="6">
        <v>49.64383561643836</v>
      </c>
      <c r="E244" s="7">
        <v>8.0</v>
      </c>
      <c r="F244" s="7">
        <v>0.0</v>
      </c>
      <c r="G244" s="7">
        <v>12.0</v>
      </c>
      <c r="H244" s="3">
        <v>15.0</v>
      </c>
      <c r="I244" s="3" t="s">
        <v>45</v>
      </c>
      <c r="J244" s="3">
        <v>0.0</v>
      </c>
      <c r="K244" s="9" t="s">
        <v>93</v>
      </c>
      <c r="L244" s="3" t="s">
        <v>1151</v>
      </c>
      <c r="M244" s="3">
        <v>1.0</v>
      </c>
      <c r="N244" s="5" t="s">
        <v>467</v>
      </c>
      <c r="O244" s="5" t="s">
        <v>1152</v>
      </c>
      <c r="P244" s="5" t="s">
        <v>87</v>
      </c>
      <c r="Q244" s="3">
        <v>20.0</v>
      </c>
      <c r="R244" s="3" t="s">
        <v>1327</v>
      </c>
      <c r="S244" s="3" t="s">
        <v>52</v>
      </c>
      <c r="T244" s="4"/>
      <c r="U244" s="4"/>
      <c r="V244" s="3" t="s">
        <v>21</v>
      </c>
      <c r="W244" s="3" t="s">
        <v>22</v>
      </c>
      <c r="X244" s="4"/>
      <c r="Y244" s="4"/>
      <c r="Z244" s="4"/>
      <c r="AA244" s="4"/>
      <c r="AB244" s="4"/>
      <c r="AC244" s="4"/>
      <c r="AD244" s="3" t="s">
        <v>66</v>
      </c>
      <c r="AE244" s="4"/>
      <c r="AF244" s="3">
        <v>6.0</v>
      </c>
      <c r="AG244" s="4"/>
      <c r="AH244" s="3">
        <v>6.0</v>
      </c>
      <c r="AI244" s="4"/>
      <c r="AJ244" s="3">
        <v>8.0</v>
      </c>
      <c r="AK244" s="3" t="s">
        <v>1328</v>
      </c>
      <c r="AL244" s="3" t="s">
        <v>57</v>
      </c>
      <c r="AM244" s="4"/>
      <c r="AN244" s="3">
        <v>8.0</v>
      </c>
      <c r="AO244" s="3" t="s">
        <v>1329</v>
      </c>
      <c r="AP244" s="3" t="s">
        <v>1330</v>
      </c>
      <c r="AQ244" s="3" t="s">
        <v>1331</v>
      </c>
      <c r="AR244" s="4"/>
      <c r="AS244" s="4"/>
      <c r="AT244" s="4"/>
    </row>
    <row r="245">
      <c r="A245" s="3">
        <v>243.0</v>
      </c>
      <c r="B245" s="4" t="s">
        <v>112</v>
      </c>
      <c r="C245" s="5">
        <v>34537.0</v>
      </c>
      <c r="D245" s="6">
        <v>24.224657534246575</v>
      </c>
      <c r="E245" s="7">
        <v>7.0</v>
      </c>
      <c r="F245" s="7">
        <v>40.0</v>
      </c>
      <c r="G245" s="7">
        <v>9.0</v>
      </c>
      <c r="H245" s="3">
        <v>4.0</v>
      </c>
      <c r="I245" s="3" t="s">
        <v>130</v>
      </c>
      <c r="J245" s="3">
        <v>1.0</v>
      </c>
      <c r="K245" s="3" t="s">
        <v>61</v>
      </c>
      <c r="L245" s="3" t="s">
        <v>47</v>
      </c>
      <c r="M245" s="3">
        <v>1.0</v>
      </c>
      <c r="N245" s="5" t="s">
        <v>85</v>
      </c>
      <c r="O245" s="5" t="s">
        <v>1153</v>
      </c>
      <c r="P245" s="5" t="s">
        <v>219</v>
      </c>
      <c r="Q245" s="3">
        <v>1.0</v>
      </c>
      <c r="R245" s="3" t="s">
        <v>1332</v>
      </c>
      <c r="S245" s="3" t="s">
        <v>370</v>
      </c>
      <c r="T245" s="4"/>
      <c r="U245" s="4"/>
      <c r="V245" s="3" t="s">
        <v>21</v>
      </c>
      <c r="W245" s="3" t="s">
        <v>22</v>
      </c>
      <c r="X245" s="4"/>
      <c r="Y245" s="4"/>
      <c r="Z245" s="4"/>
      <c r="AA245" s="4"/>
      <c r="AB245" s="4"/>
      <c r="AC245" s="4"/>
      <c r="AD245" s="3" t="s">
        <v>66</v>
      </c>
      <c r="AE245" s="4"/>
      <c r="AF245" s="4"/>
      <c r="AG245" s="3">
        <v>20.0</v>
      </c>
      <c r="AH245" s="3">
        <v>5.0</v>
      </c>
      <c r="AI245" s="4"/>
      <c r="AJ245" s="3">
        <v>5.0</v>
      </c>
      <c r="AK245" s="3" t="s">
        <v>1333</v>
      </c>
      <c r="AL245" s="3" t="s">
        <v>57</v>
      </c>
      <c r="AM245" s="4"/>
      <c r="AN245" s="3">
        <v>10.0</v>
      </c>
      <c r="AO245" s="3" t="s">
        <v>1334</v>
      </c>
      <c r="AP245" s="3" t="s">
        <v>1335</v>
      </c>
      <c r="AQ245" s="3" t="s">
        <v>1336</v>
      </c>
      <c r="AR245" s="4"/>
      <c r="AS245" s="4"/>
      <c r="AT245" s="4"/>
    </row>
    <row r="246">
      <c r="A246" s="3">
        <v>244.0</v>
      </c>
      <c r="B246" s="4" t="s">
        <v>461</v>
      </c>
      <c r="C246" s="5">
        <v>25710.0</v>
      </c>
      <c r="D246" s="6">
        <v>48.40821917808219</v>
      </c>
      <c r="E246" s="7">
        <v>5.0</v>
      </c>
      <c r="F246" s="7">
        <v>3.0</v>
      </c>
      <c r="G246" s="7">
        <v>9.0</v>
      </c>
      <c r="H246" s="3">
        <v>12.0</v>
      </c>
      <c r="I246" s="3" t="s">
        <v>224</v>
      </c>
      <c r="J246" s="3">
        <v>0.0</v>
      </c>
      <c r="K246" s="3" t="s">
        <v>61</v>
      </c>
      <c r="L246" s="3" t="s">
        <v>94</v>
      </c>
      <c r="M246" s="3">
        <v>1.0</v>
      </c>
      <c r="N246" s="5" t="s">
        <v>132</v>
      </c>
      <c r="O246" s="5" t="s">
        <v>119</v>
      </c>
      <c r="P246" s="5" t="s">
        <v>375</v>
      </c>
      <c r="Q246" s="3">
        <v>20.0</v>
      </c>
      <c r="R246" s="3" t="s">
        <v>1337</v>
      </c>
      <c r="S246" s="3" t="s">
        <v>65</v>
      </c>
      <c r="T246" s="4"/>
      <c r="U246" s="4"/>
      <c r="V246" s="4"/>
      <c r="W246" s="4"/>
      <c r="X246" s="4"/>
      <c r="Y246" s="4"/>
      <c r="Z246" s="4"/>
      <c r="AA246" s="4"/>
      <c r="AB246" s="4"/>
      <c r="AC246" s="3" t="s">
        <v>1338</v>
      </c>
      <c r="AD246" s="3" t="s">
        <v>53</v>
      </c>
      <c r="AE246" s="4"/>
      <c r="AF246" s="3">
        <v>6.0</v>
      </c>
      <c r="AG246" s="4"/>
      <c r="AH246" s="4"/>
      <c r="AI246" s="3">
        <v>8.0</v>
      </c>
      <c r="AJ246" s="3">
        <v>15.0</v>
      </c>
      <c r="AK246" s="3" t="s">
        <v>1339</v>
      </c>
      <c r="AL246" s="3" t="s">
        <v>68</v>
      </c>
      <c r="AM246" s="4"/>
      <c r="AN246" s="3">
        <v>10.0</v>
      </c>
      <c r="AO246" s="3" t="s">
        <v>1340</v>
      </c>
      <c r="AP246" s="3" t="s">
        <v>1341</v>
      </c>
      <c r="AQ246" s="3" t="s">
        <v>1342</v>
      </c>
      <c r="AR246" s="4"/>
      <c r="AS246" s="4"/>
      <c r="AT246" s="4"/>
    </row>
    <row r="247">
      <c r="A247" s="3">
        <v>245.0</v>
      </c>
      <c r="B247" s="4" t="s">
        <v>124</v>
      </c>
      <c r="C247" s="5">
        <v>30999.0</v>
      </c>
      <c r="D247" s="6">
        <v>33.917808219178085</v>
      </c>
      <c r="E247" s="7">
        <v>6.0</v>
      </c>
      <c r="F247" s="7">
        <v>0.0</v>
      </c>
      <c r="G247" s="7">
        <v>12.0</v>
      </c>
      <c r="H247" s="3">
        <v>5.0</v>
      </c>
      <c r="I247" s="3" t="s">
        <v>45</v>
      </c>
      <c r="J247" s="3">
        <v>1.0</v>
      </c>
      <c r="K247" s="3" t="s">
        <v>93</v>
      </c>
      <c r="L247" s="3" t="s">
        <v>47</v>
      </c>
      <c r="M247" s="3">
        <v>1.0</v>
      </c>
      <c r="N247" s="5" t="s">
        <v>138</v>
      </c>
      <c r="O247" s="5" t="s">
        <v>75</v>
      </c>
      <c r="P247" s="5" t="s">
        <v>87</v>
      </c>
      <c r="Q247" s="3">
        <v>10.0</v>
      </c>
      <c r="R247" s="3" t="s">
        <v>1343</v>
      </c>
      <c r="S247" s="3" t="s">
        <v>78</v>
      </c>
      <c r="T247" s="4"/>
      <c r="U247" s="4"/>
      <c r="V247" s="4"/>
      <c r="W247" s="4"/>
      <c r="X247" s="4"/>
      <c r="Y247" s="3" t="s">
        <v>24</v>
      </c>
      <c r="Z247" s="4"/>
      <c r="AA247" s="4"/>
      <c r="AB247" s="4"/>
      <c r="AC247" s="4"/>
      <c r="AD247" s="3" t="s">
        <v>53</v>
      </c>
      <c r="AE247" s="4"/>
      <c r="AF247" s="3">
        <v>6.0</v>
      </c>
      <c r="AG247" s="4"/>
      <c r="AH247" s="3">
        <v>6.0</v>
      </c>
      <c r="AI247" s="4"/>
      <c r="AJ247" s="3">
        <v>20.0</v>
      </c>
      <c r="AK247" s="3" t="s">
        <v>1344</v>
      </c>
      <c r="AL247" s="3" t="s">
        <v>385</v>
      </c>
      <c r="AM247" s="4"/>
      <c r="AN247" s="3">
        <v>10.0</v>
      </c>
      <c r="AO247" s="3" t="s">
        <v>1345</v>
      </c>
      <c r="AP247" s="3" t="s">
        <v>1346</v>
      </c>
      <c r="AQ247" s="4"/>
      <c r="AR247" s="4"/>
      <c r="AS247" s="4"/>
      <c r="AT247" s="4"/>
    </row>
    <row r="248">
      <c r="A248" s="3">
        <v>246.0</v>
      </c>
      <c r="B248" s="4" t="s">
        <v>161</v>
      </c>
      <c r="C248" s="5">
        <v>32618.0</v>
      </c>
      <c r="D248" s="6">
        <v>29.482191780821918</v>
      </c>
      <c r="E248" s="7">
        <v>7.0</v>
      </c>
      <c r="F248" s="7">
        <v>80.0</v>
      </c>
      <c r="G248" s="7">
        <v>9.0</v>
      </c>
      <c r="H248" s="3">
        <v>10.0</v>
      </c>
      <c r="I248" s="3" t="s">
        <v>45</v>
      </c>
      <c r="J248" s="3">
        <v>1.0</v>
      </c>
      <c r="K248" s="3" t="s">
        <v>46</v>
      </c>
      <c r="L248" s="3" t="s">
        <v>94</v>
      </c>
      <c r="M248" s="3">
        <v>1.0</v>
      </c>
      <c r="N248" s="5" t="s">
        <v>212</v>
      </c>
      <c r="O248" s="5" t="s">
        <v>1154</v>
      </c>
      <c r="P248" s="5" t="s">
        <v>1155</v>
      </c>
      <c r="Q248" s="3">
        <v>4.0</v>
      </c>
      <c r="R248" s="3" t="s">
        <v>1347</v>
      </c>
      <c r="S248" s="3" t="s">
        <v>78</v>
      </c>
      <c r="T248" s="4"/>
      <c r="U248" s="4"/>
      <c r="V248" s="4"/>
      <c r="W248" s="4"/>
      <c r="X248" s="4"/>
      <c r="Y248" s="4"/>
      <c r="Z248" s="4"/>
      <c r="AA248" s="4"/>
      <c r="AB248" s="3" t="s">
        <v>27</v>
      </c>
      <c r="AC248" s="4"/>
      <c r="AD248" s="4"/>
      <c r="AE248" s="4"/>
      <c r="AF248" s="4"/>
      <c r="AG248" s="4"/>
      <c r="AH248" s="4"/>
      <c r="AI248" s="4"/>
      <c r="AJ248" s="4"/>
      <c r="AK248" s="4"/>
      <c r="AL248" s="3" t="s">
        <v>68</v>
      </c>
      <c r="AM248" s="4"/>
      <c r="AN248" s="3">
        <v>10.0</v>
      </c>
      <c r="AO248" s="3" t="s">
        <v>1348</v>
      </c>
      <c r="AP248" s="3" t="s">
        <v>1349</v>
      </c>
      <c r="AQ248" s="3" t="s">
        <v>1350</v>
      </c>
      <c r="AR248" s="4"/>
      <c r="AS248" s="4"/>
      <c r="AT248" s="4"/>
    </row>
    <row r="249">
      <c r="A249" s="3">
        <v>247.0</v>
      </c>
      <c r="B249" s="4" t="s">
        <v>71</v>
      </c>
      <c r="C249" s="5">
        <v>31550.0</v>
      </c>
      <c r="D249" s="6">
        <v>32.40821917808219</v>
      </c>
      <c r="E249" s="7">
        <v>8.0</v>
      </c>
      <c r="F249" s="7">
        <v>30.0</v>
      </c>
      <c r="G249" s="7">
        <v>10.0</v>
      </c>
      <c r="H249" s="3">
        <v>3.0</v>
      </c>
      <c r="I249" s="3" t="s">
        <v>92</v>
      </c>
      <c r="J249" s="3">
        <v>0.0</v>
      </c>
      <c r="K249" s="3" t="s">
        <v>46</v>
      </c>
      <c r="L249" s="3" t="s">
        <v>99</v>
      </c>
      <c r="M249" s="3">
        <v>1.0</v>
      </c>
      <c r="N249" s="5" t="s">
        <v>212</v>
      </c>
      <c r="O249" s="5" t="s">
        <v>75</v>
      </c>
      <c r="P249" s="5" t="s">
        <v>471</v>
      </c>
      <c r="Q249" s="3">
        <v>6.0</v>
      </c>
      <c r="R249" s="3" t="s">
        <v>1351</v>
      </c>
      <c r="S249" s="3" t="s">
        <v>78</v>
      </c>
      <c r="T249" s="4"/>
      <c r="U249" s="4"/>
      <c r="V249" s="3" t="s">
        <v>21</v>
      </c>
      <c r="W249" s="4"/>
      <c r="X249" s="4"/>
      <c r="Y249" s="4"/>
      <c r="Z249" s="3" t="s">
        <v>25</v>
      </c>
      <c r="AA249" s="4"/>
      <c r="AB249" s="4"/>
      <c r="AC249" s="4"/>
      <c r="AD249" s="3" t="s">
        <v>66</v>
      </c>
      <c r="AE249" s="4"/>
      <c r="AF249" s="4"/>
      <c r="AG249" s="3">
        <v>10.0</v>
      </c>
      <c r="AH249" s="4"/>
      <c r="AI249" s="3">
        <v>10.0</v>
      </c>
      <c r="AJ249" s="3">
        <v>30.0</v>
      </c>
      <c r="AK249" s="3" t="s">
        <v>1352</v>
      </c>
      <c r="AL249" s="3" t="s">
        <v>68</v>
      </c>
      <c r="AM249" s="4"/>
      <c r="AN249" s="3">
        <v>10.0</v>
      </c>
      <c r="AO249" s="3" t="s">
        <v>1353</v>
      </c>
      <c r="AP249" s="4"/>
      <c r="AQ249" s="4"/>
      <c r="AR249" s="4"/>
      <c r="AS249" s="4"/>
      <c r="AT249" s="4"/>
    </row>
    <row r="250">
      <c r="A250" s="3">
        <v>248.0</v>
      </c>
      <c r="B250" s="4" t="s">
        <v>1156</v>
      </c>
      <c r="C250" s="5">
        <v>30922.0</v>
      </c>
      <c r="D250" s="6">
        <v>34.12876712328767</v>
      </c>
      <c r="E250" s="7">
        <v>6.0</v>
      </c>
      <c r="F250" s="7">
        <v>2.0</v>
      </c>
      <c r="G250" s="7">
        <v>10.0</v>
      </c>
      <c r="H250" s="3">
        <v>5.0</v>
      </c>
      <c r="I250" s="3" t="s">
        <v>45</v>
      </c>
      <c r="J250" s="3">
        <v>0.0</v>
      </c>
      <c r="K250" s="3" t="s">
        <v>46</v>
      </c>
      <c r="L250" s="3" t="s">
        <v>62</v>
      </c>
      <c r="M250" s="3">
        <v>0.0</v>
      </c>
      <c r="N250" s="5" t="s">
        <v>44</v>
      </c>
      <c r="O250" s="5" t="s">
        <v>44</v>
      </c>
      <c r="P250" s="5" t="s">
        <v>44</v>
      </c>
      <c r="Q250" s="4"/>
      <c r="R250" s="4"/>
      <c r="S250" s="3" t="s">
        <v>52</v>
      </c>
      <c r="T250" s="4"/>
      <c r="U250" s="4"/>
      <c r="V250" s="3" t="s">
        <v>21</v>
      </c>
      <c r="W250" s="4"/>
      <c r="X250" s="4"/>
      <c r="Y250" s="4"/>
      <c r="Z250" s="4"/>
      <c r="AA250" s="4"/>
      <c r="AB250" s="4"/>
      <c r="AC250" s="4"/>
      <c r="AD250" s="3" t="s">
        <v>79</v>
      </c>
      <c r="AE250" s="4"/>
      <c r="AF250" s="3">
        <v>6.0</v>
      </c>
      <c r="AG250" s="4"/>
      <c r="AH250" s="4"/>
      <c r="AI250" s="3">
        <v>8.0</v>
      </c>
      <c r="AJ250" s="3">
        <v>80.0</v>
      </c>
      <c r="AK250" s="3" t="s">
        <v>1354</v>
      </c>
      <c r="AL250" s="3" t="s">
        <v>190</v>
      </c>
      <c r="AM250" s="4"/>
      <c r="AN250" s="3">
        <v>10.0</v>
      </c>
      <c r="AO250" s="3" t="s">
        <v>1355</v>
      </c>
      <c r="AP250" s="3" t="s">
        <v>1356</v>
      </c>
      <c r="AQ250" s="4"/>
      <c r="AR250" s="4"/>
      <c r="AS250" s="4"/>
      <c r="AT250" s="4"/>
    </row>
    <row r="251">
      <c r="A251" s="3">
        <v>249.0</v>
      </c>
      <c r="B251" s="4" t="s">
        <v>204</v>
      </c>
      <c r="C251" s="5">
        <v>33878.0</v>
      </c>
      <c r="D251" s="6">
        <v>26.03013698630137</v>
      </c>
      <c r="E251" s="7">
        <v>10.0</v>
      </c>
      <c r="F251" s="7">
        <v>60.0</v>
      </c>
      <c r="G251" s="7">
        <v>8.0</v>
      </c>
      <c r="H251" s="3">
        <v>0.0</v>
      </c>
      <c r="I251" s="3" t="s">
        <v>84</v>
      </c>
      <c r="J251" s="3">
        <v>0.0</v>
      </c>
      <c r="K251" s="9" t="s">
        <v>1157</v>
      </c>
      <c r="L251" s="3" t="s">
        <v>1158</v>
      </c>
      <c r="M251" s="3">
        <v>0.0</v>
      </c>
      <c r="N251" s="5" t="s">
        <v>44</v>
      </c>
      <c r="O251" s="5" t="s">
        <v>44</v>
      </c>
      <c r="P251" s="5" t="s">
        <v>44</v>
      </c>
      <c r="Q251" s="4"/>
      <c r="R251" s="4"/>
      <c r="S251" s="3" t="s">
        <v>78</v>
      </c>
      <c r="T251" s="4"/>
      <c r="U251" s="4"/>
      <c r="V251" s="4"/>
      <c r="W251" s="4"/>
      <c r="X251" s="4"/>
      <c r="Y251" s="3" t="s">
        <v>24</v>
      </c>
      <c r="Z251" s="4"/>
      <c r="AA251" s="4"/>
      <c r="AB251" s="4"/>
      <c r="AC251" s="4"/>
      <c r="AD251" s="3" t="s">
        <v>79</v>
      </c>
      <c r="AE251" s="4"/>
      <c r="AF251" s="3">
        <v>5.0</v>
      </c>
      <c r="AG251" s="4"/>
      <c r="AH251" s="3">
        <v>6.0</v>
      </c>
      <c r="AI251" s="4"/>
      <c r="AJ251" s="3">
        <v>10.0</v>
      </c>
      <c r="AK251" s="3" t="s">
        <v>1357</v>
      </c>
      <c r="AL251" s="3" t="s">
        <v>57</v>
      </c>
      <c r="AM251" s="4"/>
      <c r="AN251" s="3">
        <v>10.0</v>
      </c>
      <c r="AO251" s="3" t="s">
        <v>1358</v>
      </c>
      <c r="AP251" s="3" t="s">
        <v>1359</v>
      </c>
      <c r="AQ251" s="3" t="s">
        <v>1360</v>
      </c>
      <c r="AR251" s="4"/>
      <c r="AS251" s="4"/>
      <c r="AT251" s="4"/>
    </row>
    <row r="252">
      <c r="A252" s="3">
        <v>250.0</v>
      </c>
      <c r="B252" s="4" t="s">
        <v>255</v>
      </c>
      <c r="C252" s="5">
        <v>35106.0</v>
      </c>
      <c r="D252" s="6">
        <v>22.665753424657535</v>
      </c>
      <c r="E252" s="7">
        <v>8.0</v>
      </c>
      <c r="F252" s="7">
        <v>30.0</v>
      </c>
      <c r="G252" s="7">
        <v>8.0</v>
      </c>
      <c r="H252" s="3">
        <v>15.0</v>
      </c>
      <c r="I252" s="3" t="s">
        <v>92</v>
      </c>
      <c r="J252" s="3">
        <v>1.0</v>
      </c>
      <c r="K252" s="3" t="s">
        <v>61</v>
      </c>
      <c r="L252" s="3" t="s">
        <v>62</v>
      </c>
      <c r="M252" s="3">
        <v>1.0</v>
      </c>
      <c r="N252" s="5" t="s">
        <v>132</v>
      </c>
      <c r="O252" s="5" t="s">
        <v>139</v>
      </c>
      <c r="P252" s="5" t="s">
        <v>87</v>
      </c>
      <c r="Q252" s="3">
        <v>2.0</v>
      </c>
      <c r="R252" s="3" t="s">
        <v>1361</v>
      </c>
      <c r="S252" s="3" t="s">
        <v>370</v>
      </c>
      <c r="T252" s="4"/>
      <c r="U252" s="4"/>
      <c r="V252" s="3" t="s">
        <v>21</v>
      </c>
      <c r="W252" s="4"/>
      <c r="X252" s="3" t="s">
        <v>23</v>
      </c>
      <c r="Y252" s="4"/>
      <c r="Z252" s="4"/>
      <c r="AA252" s="4"/>
      <c r="AB252" s="4"/>
      <c r="AC252" s="4"/>
      <c r="AD252" s="3" t="s">
        <v>79</v>
      </c>
      <c r="AE252" s="4"/>
      <c r="AF252" s="4"/>
      <c r="AG252" s="3">
        <v>15.0</v>
      </c>
      <c r="AH252" s="4"/>
      <c r="AI252" s="3">
        <v>10.0</v>
      </c>
      <c r="AJ252" s="3">
        <v>120.0</v>
      </c>
      <c r="AK252" s="3" t="s">
        <v>1362</v>
      </c>
      <c r="AL252" s="3" t="s">
        <v>68</v>
      </c>
      <c r="AM252" s="4"/>
      <c r="AN252" s="3">
        <v>10.0</v>
      </c>
      <c r="AO252" s="3" t="s">
        <v>1363</v>
      </c>
      <c r="AP252" s="3" t="s">
        <v>1364</v>
      </c>
      <c r="AQ252" s="3" t="s">
        <v>1365</v>
      </c>
      <c r="AR252" s="4"/>
      <c r="AS252" s="4"/>
      <c r="AT252" s="4"/>
    </row>
    <row r="253">
      <c r="A253" s="3">
        <v>251.0</v>
      </c>
      <c r="B253" s="4" t="s">
        <v>204</v>
      </c>
      <c r="C253" s="5">
        <v>29900.0</v>
      </c>
      <c r="D253" s="6">
        <v>36.92876712328767</v>
      </c>
      <c r="E253" s="7">
        <v>8.0</v>
      </c>
      <c r="F253" s="7">
        <v>60.0</v>
      </c>
      <c r="G253" s="7">
        <v>10.0</v>
      </c>
      <c r="H253" s="3">
        <v>60.0</v>
      </c>
      <c r="I253" s="3" t="s">
        <v>45</v>
      </c>
      <c r="J253" s="3">
        <v>0.0</v>
      </c>
      <c r="K253" s="3" t="s">
        <v>46</v>
      </c>
      <c r="L253" s="3" t="s">
        <v>62</v>
      </c>
      <c r="M253" s="3">
        <v>1.0</v>
      </c>
      <c r="N253" s="5" t="s">
        <v>212</v>
      </c>
      <c r="O253" s="5" t="s">
        <v>49</v>
      </c>
      <c r="P253" s="5" t="s">
        <v>87</v>
      </c>
      <c r="Q253" s="3">
        <v>14.0</v>
      </c>
      <c r="R253" s="4"/>
      <c r="S253" s="3" t="s">
        <v>78</v>
      </c>
      <c r="T253" s="4"/>
      <c r="U253" s="4"/>
      <c r="V253" s="4"/>
      <c r="W253" s="4"/>
      <c r="X253" s="4"/>
      <c r="Y253" s="3" t="s">
        <v>24</v>
      </c>
      <c r="Z253" s="4"/>
      <c r="AA253" s="4"/>
      <c r="AB253" s="4"/>
      <c r="AC253" s="4"/>
      <c r="AD253" s="3" t="s">
        <v>53</v>
      </c>
      <c r="AE253" s="4"/>
      <c r="AF253" s="3">
        <v>4.0</v>
      </c>
      <c r="AG253" s="4"/>
      <c r="AH253" s="3">
        <v>4.0</v>
      </c>
      <c r="AI253" s="4"/>
      <c r="AJ253" s="3">
        <v>8.0</v>
      </c>
      <c r="AK253" s="3" t="s">
        <v>1366</v>
      </c>
      <c r="AL253" s="4"/>
      <c r="AM253" s="3" t="s">
        <v>1367</v>
      </c>
      <c r="AN253" s="3">
        <v>10.0</v>
      </c>
      <c r="AO253" s="3" t="s">
        <v>1368</v>
      </c>
      <c r="AP253" s="3" t="s">
        <v>437</v>
      </c>
      <c r="AQ253" s="4"/>
      <c r="AR253" s="4"/>
      <c r="AS253" s="4"/>
      <c r="AT253" s="4"/>
    </row>
    <row r="254">
      <c r="A254" s="3">
        <v>252.0</v>
      </c>
      <c r="B254" s="4" t="s">
        <v>255</v>
      </c>
      <c r="C254" s="5">
        <v>26165.0</v>
      </c>
      <c r="D254" s="6">
        <v>47.16164383561644</v>
      </c>
      <c r="E254" s="7">
        <v>8.0</v>
      </c>
      <c r="F254" s="7">
        <v>0.0</v>
      </c>
      <c r="G254" s="7">
        <v>12.0</v>
      </c>
      <c r="H254" s="3">
        <v>12.0</v>
      </c>
      <c r="I254" s="3" t="s">
        <v>224</v>
      </c>
      <c r="J254" s="3">
        <v>0.0</v>
      </c>
      <c r="K254" s="3" t="s">
        <v>61</v>
      </c>
      <c r="L254" s="3" t="s">
        <v>47</v>
      </c>
      <c r="M254" s="3">
        <v>0.0</v>
      </c>
      <c r="N254" s="5" t="s">
        <v>44</v>
      </c>
      <c r="O254" s="5" t="s">
        <v>44</v>
      </c>
      <c r="P254" s="5" t="s">
        <v>44</v>
      </c>
      <c r="Q254" s="4"/>
      <c r="R254" s="4"/>
      <c r="S254" s="3" t="s">
        <v>78</v>
      </c>
      <c r="T254" s="4"/>
      <c r="U254" s="4"/>
      <c r="V254" s="4"/>
      <c r="W254" s="4"/>
      <c r="X254" s="4"/>
      <c r="Y254" s="3" t="s">
        <v>24</v>
      </c>
      <c r="Z254" s="4"/>
      <c r="AA254" s="4"/>
      <c r="AB254" s="4"/>
      <c r="AC254" s="4"/>
      <c r="AD254" s="3" t="s">
        <v>66</v>
      </c>
      <c r="AE254" s="4"/>
      <c r="AF254" s="3">
        <v>6.0</v>
      </c>
      <c r="AG254" s="4"/>
      <c r="AH254" s="4"/>
      <c r="AI254" s="3">
        <v>40.0</v>
      </c>
      <c r="AJ254" s="3">
        <v>40.0</v>
      </c>
      <c r="AK254" s="3" t="s">
        <v>1369</v>
      </c>
      <c r="AL254" s="3" t="s">
        <v>68</v>
      </c>
      <c r="AM254" s="4"/>
      <c r="AN254" s="3">
        <v>10.0</v>
      </c>
      <c r="AO254" s="3" t="s">
        <v>1370</v>
      </c>
      <c r="AP254" s="3" t="s">
        <v>1371</v>
      </c>
      <c r="AQ254" s="3" t="s">
        <v>1372</v>
      </c>
      <c r="AR254" s="4"/>
      <c r="AS254" s="4"/>
      <c r="AT254" s="4"/>
    </row>
    <row r="255">
      <c r="A255" s="3">
        <v>253.0</v>
      </c>
      <c r="B255" s="4" t="s">
        <v>255</v>
      </c>
      <c r="C255" s="5">
        <v>31950.0</v>
      </c>
      <c r="D255" s="6">
        <v>31.312328767123287</v>
      </c>
      <c r="E255" s="7">
        <v>7.0</v>
      </c>
      <c r="F255" s="7">
        <v>0.0</v>
      </c>
      <c r="G255" s="7">
        <v>5.0</v>
      </c>
      <c r="H255" s="3">
        <v>18.0</v>
      </c>
      <c r="I255" s="3" t="s">
        <v>117</v>
      </c>
      <c r="J255" s="3">
        <v>1.0</v>
      </c>
      <c r="K255" s="9" t="s">
        <v>46</v>
      </c>
      <c r="L255" s="3" t="s">
        <v>1159</v>
      </c>
      <c r="M255" s="3">
        <v>1.0</v>
      </c>
      <c r="N255" s="5" t="s">
        <v>1160</v>
      </c>
      <c r="O255" s="5" t="s">
        <v>1161</v>
      </c>
      <c r="P255" s="5" t="s">
        <v>101</v>
      </c>
      <c r="Q255" s="3">
        <v>12.0</v>
      </c>
      <c r="R255" s="3" t="s">
        <v>1373</v>
      </c>
      <c r="S255" s="3" t="s">
        <v>370</v>
      </c>
      <c r="T255" s="4"/>
      <c r="U255" s="4"/>
      <c r="V255" s="3" t="s">
        <v>21</v>
      </c>
      <c r="W255" s="4"/>
      <c r="X255" s="4"/>
      <c r="Y255" s="4"/>
      <c r="Z255" s="4"/>
      <c r="AA255" s="4"/>
      <c r="AB255" s="4"/>
      <c r="AC255" s="4"/>
      <c r="AD255" s="3" t="s">
        <v>79</v>
      </c>
      <c r="AE255" s="4"/>
      <c r="AF255" s="4"/>
      <c r="AG255" s="3">
        <v>12.0</v>
      </c>
      <c r="AH255" s="3">
        <v>6.0</v>
      </c>
      <c r="AI255" s="4"/>
      <c r="AJ255" s="3">
        <v>14.0</v>
      </c>
      <c r="AK255" s="3" t="s">
        <v>1374</v>
      </c>
      <c r="AL255" s="3" t="s">
        <v>68</v>
      </c>
      <c r="AM255" s="4"/>
      <c r="AN255" s="3">
        <v>8.0</v>
      </c>
      <c r="AO255" s="3" t="s">
        <v>1375</v>
      </c>
      <c r="AP255" s="3" t="s">
        <v>1376</v>
      </c>
      <c r="AQ255" s="3" t="s">
        <v>1377</v>
      </c>
      <c r="AR255" s="4"/>
      <c r="AS255" s="4"/>
      <c r="AT255" s="4"/>
    </row>
    <row r="256">
      <c r="A256" s="3">
        <v>254.0</v>
      </c>
      <c r="B256" s="4" t="s">
        <v>380</v>
      </c>
      <c r="C256" s="5">
        <v>34235.0</v>
      </c>
      <c r="D256" s="6">
        <v>25.052054794520547</v>
      </c>
      <c r="E256" s="7">
        <v>7.0</v>
      </c>
      <c r="F256" s="7">
        <v>0.0</v>
      </c>
      <c r="G256" s="7">
        <v>13.0</v>
      </c>
      <c r="H256" s="3">
        <v>10.0</v>
      </c>
      <c r="I256" s="3" t="s">
        <v>84</v>
      </c>
      <c r="J256" s="3">
        <v>1.0</v>
      </c>
      <c r="K256" s="3" t="s">
        <v>61</v>
      </c>
      <c r="L256" s="3" t="s">
        <v>47</v>
      </c>
      <c r="M256" s="3">
        <v>1.0</v>
      </c>
      <c r="N256" s="5" t="s">
        <v>212</v>
      </c>
      <c r="O256" s="5" t="s">
        <v>75</v>
      </c>
      <c r="P256" s="5" t="s">
        <v>87</v>
      </c>
      <c r="Q256" s="3">
        <v>2.0</v>
      </c>
      <c r="R256" s="3" t="s">
        <v>1378</v>
      </c>
      <c r="S256" s="3" t="s">
        <v>52</v>
      </c>
      <c r="T256" s="4"/>
      <c r="U256" s="4"/>
      <c r="V256" s="4"/>
      <c r="W256" s="4"/>
      <c r="X256" s="4"/>
      <c r="Y256" s="3" t="s">
        <v>24</v>
      </c>
      <c r="Z256" s="4"/>
      <c r="AA256" s="4"/>
      <c r="AB256" s="4"/>
      <c r="AC256" s="4"/>
      <c r="AD256" s="3" t="s">
        <v>79</v>
      </c>
      <c r="AE256" s="4"/>
      <c r="AF256" s="3">
        <v>4.0</v>
      </c>
      <c r="AG256" s="4"/>
      <c r="AH256" s="3">
        <v>4.0</v>
      </c>
      <c r="AI256" s="4"/>
      <c r="AJ256" s="3">
        <v>5.0</v>
      </c>
      <c r="AK256" s="3" t="s">
        <v>1379</v>
      </c>
      <c r="AL256" s="3" t="s">
        <v>68</v>
      </c>
      <c r="AM256" s="4"/>
      <c r="AN256" s="3">
        <v>10.0</v>
      </c>
      <c r="AO256" s="3" t="s">
        <v>1380</v>
      </c>
      <c r="AP256" s="3" t="s">
        <v>1381</v>
      </c>
      <c r="AQ256" s="3" t="s">
        <v>1382</v>
      </c>
      <c r="AR256" s="4"/>
      <c r="AS256" s="4"/>
      <c r="AT256" s="4"/>
    </row>
    <row r="257">
      <c r="A257" s="3">
        <v>255.0</v>
      </c>
      <c r="B257" s="4" t="s">
        <v>314</v>
      </c>
      <c r="C257" s="5">
        <v>28973.0</v>
      </c>
      <c r="D257" s="6">
        <v>39.46849315068493</v>
      </c>
      <c r="E257" s="7">
        <v>6.0</v>
      </c>
      <c r="F257" s="7">
        <v>45.0</v>
      </c>
      <c r="G257" s="7">
        <v>5.0</v>
      </c>
      <c r="H257" s="3">
        <v>5.0</v>
      </c>
      <c r="I257" s="3" t="s">
        <v>307</v>
      </c>
      <c r="J257" s="3">
        <v>1.0</v>
      </c>
      <c r="K257" s="3" t="s">
        <v>61</v>
      </c>
      <c r="L257" s="3" t="s">
        <v>62</v>
      </c>
      <c r="M257" s="3">
        <v>1.0</v>
      </c>
      <c r="N257" s="5" t="s">
        <v>21</v>
      </c>
      <c r="O257" s="5" t="s">
        <v>75</v>
      </c>
      <c r="P257" s="5" t="s">
        <v>152</v>
      </c>
      <c r="Q257" s="3">
        <v>8.0</v>
      </c>
      <c r="R257" s="3" t="s">
        <v>1383</v>
      </c>
      <c r="S257" s="3" t="s">
        <v>78</v>
      </c>
      <c r="T257" s="4"/>
      <c r="U257" s="4"/>
      <c r="V257" s="4"/>
      <c r="W257" s="4"/>
      <c r="X257" s="4"/>
      <c r="Y257" s="3" t="s">
        <v>24</v>
      </c>
      <c r="Z257" s="4"/>
      <c r="AA257" s="4"/>
      <c r="AB257" s="4"/>
      <c r="AC257" s="4"/>
      <c r="AD257" s="3" t="s">
        <v>581</v>
      </c>
      <c r="AE257" s="4"/>
      <c r="AF257" s="3">
        <v>6.0</v>
      </c>
      <c r="AG257" s="4"/>
      <c r="AH257" s="3">
        <v>4.0</v>
      </c>
      <c r="AI257" s="4"/>
      <c r="AJ257" s="3">
        <v>5.0</v>
      </c>
      <c r="AK257" s="3" t="s">
        <v>1384</v>
      </c>
      <c r="AL257" s="3" t="s">
        <v>68</v>
      </c>
      <c r="AM257" s="4"/>
      <c r="AN257" s="3">
        <v>10.0</v>
      </c>
      <c r="AO257" s="3" t="s">
        <v>1385</v>
      </c>
      <c r="AP257" s="3" t="s">
        <v>1386</v>
      </c>
      <c r="AQ257" s="3" t="s">
        <v>1387</v>
      </c>
      <c r="AR257" s="4"/>
      <c r="AS257" s="4"/>
      <c r="AT257" s="4"/>
    </row>
    <row r="258">
      <c r="A258" s="3">
        <v>256.0</v>
      </c>
      <c r="B258" s="4" t="s">
        <v>161</v>
      </c>
      <c r="C258" s="5">
        <v>25130.0</v>
      </c>
      <c r="D258" s="6">
        <v>49.9972602739726</v>
      </c>
      <c r="E258" s="7">
        <v>8.0</v>
      </c>
      <c r="F258" s="7">
        <v>0.0</v>
      </c>
      <c r="G258" s="7">
        <v>8.0</v>
      </c>
      <c r="H258" s="3">
        <v>50.0</v>
      </c>
      <c r="I258" s="3" t="s">
        <v>98</v>
      </c>
      <c r="J258" s="3">
        <v>1.0</v>
      </c>
      <c r="K258" s="9" t="s">
        <v>93</v>
      </c>
      <c r="L258" s="3" t="s">
        <v>1162</v>
      </c>
      <c r="M258" s="3">
        <v>0.0</v>
      </c>
      <c r="N258" s="5" t="s">
        <v>44</v>
      </c>
      <c r="O258" s="5" t="s">
        <v>44</v>
      </c>
      <c r="P258" s="5" t="s">
        <v>44</v>
      </c>
      <c r="Q258" s="4"/>
      <c r="R258" s="4"/>
      <c r="S258" s="3" t="s">
        <v>78</v>
      </c>
      <c r="T258" s="4"/>
      <c r="U258" s="4"/>
      <c r="V258" s="4"/>
      <c r="W258" s="4"/>
      <c r="X258" s="4"/>
      <c r="Y258" s="3" t="s">
        <v>24</v>
      </c>
      <c r="Z258" s="4"/>
      <c r="AA258" s="4"/>
      <c r="AB258" s="4"/>
      <c r="AC258" s="3" t="s">
        <v>1388</v>
      </c>
      <c r="AD258" s="3" t="s">
        <v>66</v>
      </c>
      <c r="AE258" s="4"/>
      <c r="AF258" s="3">
        <v>5.0</v>
      </c>
      <c r="AG258" s="4"/>
      <c r="AH258" s="4"/>
      <c r="AI258" s="3">
        <v>10.0</v>
      </c>
      <c r="AJ258" s="3">
        <v>24.0</v>
      </c>
      <c r="AK258" s="3" t="s">
        <v>1389</v>
      </c>
      <c r="AL258" s="3" t="s">
        <v>190</v>
      </c>
      <c r="AM258" s="4"/>
      <c r="AN258" s="3">
        <v>9.0</v>
      </c>
      <c r="AO258" s="3" t="s">
        <v>1390</v>
      </c>
      <c r="AP258" s="3" t="s">
        <v>1391</v>
      </c>
      <c r="AQ258" s="3" t="s">
        <v>1392</v>
      </c>
      <c r="AR258" s="4"/>
      <c r="AS258" s="4"/>
      <c r="AT258" s="4"/>
    </row>
    <row r="259">
      <c r="A259" s="3">
        <v>257.0</v>
      </c>
      <c r="B259" s="4" t="s">
        <v>71</v>
      </c>
      <c r="C259" s="5">
        <v>31616.0</v>
      </c>
      <c r="D259" s="6">
        <v>32.227397260273975</v>
      </c>
      <c r="E259" s="7">
        <v>6.0</v>
      </c>
      <c r="F259" s="7">
        <v>2.0</v>
      </c>
      <c r="G259" s="7">
        <v>11.0</v>
      </c>
      <c r="H259" s="3">
        <v>10.0</v>
      </c>
      <c r="I259" s="3" t="s">
        <v>130</v>
      </c>
      <c r="J259" s="3">
        <v>1.0</v>
      </c>
      <c r="K259" s="3" t="s">
        <v>93</v>
      </c>
      <c r="L259" s="3" t="s">
        <v>94</v>
      </c>
      <c r="M259" s="3">
        <v>1.0</v>
      </c>
      <c r="N259" s="5" t="s">
        <v>212</v>
      </c>
      <c r="O259" s="5" t="s">
        <v>356</v>
      </c>
      <c r="P259" s="5" t="s">
        <v>428</v>
      </c>
      <c r="Q259" s="3">
        <v>10.0</v>
      </c>
      <c r="R259" s="3" t="s">
        <v>1393</v>
      </c>
      <c r="S259" s="3" t="s">
        <v>78</v>
      </c>
      <c r="T259" s="4"/>
      <c r="U259" s="4"/>
      <c r="V259" s="4"/>
      <c r="W259" s="4"/>
      <c r="X259" s="4"/>
      <c r="Y259" s="3" t="s">
        <v>24</v>
      </c>
      <c r="Z259" s="4"/>
      <c r="AA259" s="4"/>
      <c r="AB259" s="4"/>
      <c r="AC259" s="3" t="s">
        <v>1394</v>
      </c>
      <c r="AD259" s="3" t="s">
        <v>66</v>
      </c>
      <c r="AE259" s="4"/>
      <c r="AF259" s="3">
        <v>2.0</v>
      </c>
      <c r="AG259" s="4"/>
      <c r="AH259" s="3">
        <v>1.0</v>
      </c>
      <c r="AI259" s="4"/>
      <c r="AJ259" s="3">
        <v>3.0</v>
      </c>
      <c r="AK259" s="3" t="s">
        <v>1395</v>
      </c>
      <c r="AL259" s="3" t="s">
        <v>68</v>
      </c>
      <c r="AM259" s="4"/>
      <c r="AN259" s="3">
        <v>10.0</v>
      </c>
      <c r="AO259" s="3" t="s">
        <v>1396</v>
      </c>
      <c r="AP259" s="3" t="s">
        <v>1397</v>
      </c>
      <c r="AQ259" s="3" t="s">
        <v>1398</v>
      </c>
      <c r="AR259" s="4"/>
      <c r="AS259" s="4"/>
      <c r="AT259" s="4"/>
    </row>
    <row r="260">
      <c r="A260" s="3">
        <v>258.0</v>
      </c>
      <c r="B260" s="4" t="s">
        <v>161</v>
      </c>
      <c r="C260" s="5">
        <v>30646.0</v>
      </c>
      <c r="D260" s="6">
        <v>34.88493150684931</v>
      </c>
      <c r="E260" s="7">
        <v>7.0</v>
      </c>
      <c r="F260" s="7">
        <v>15.0</v>
      </c>
      <c r="G260" s="7">
        <v>3.0</v>
      </c>
      <c r="H260" s="3">
        <v>12.0</v>
      </c>
      <c r="I260" s="3" t="s">
        <v>307</v>
      </c>
      <c r="J260" s="3">
        <v>0.0</v>
      </c>
      <c r="K260" s="3" t="s">
        <v>73</v>
      </c>
      <c r="L260" s="3" t="s">
        <v>99</v>
      </c>
      <c r="M260" s="3">
        <v>1.0</v>
      </c>
      <c r="N260" s="5" t="s">
        <v>212</v>
      </c>
      <c r="O260" s="5" t="s">
        <v>75</v>
      </c>
      <c r="P260" s="5" t="s">
        <v>1163</v>
      </c>
      <c r="Q260" s="3">
        <v>5.0</v>
      </c>
      <c r="R260" s="3" t="s">
        <v>1399</v>
      </c>
      <c r="S260" s="3" t="s">
        <v>78</v>
      </c>
      <c r="T260" s="4"/>
      <c r="U260" s="4"/>
      <c r="V260" s="4"/>
      <c r="W260" s="4"/>
      <c r="X260" s="3" t="s">
        <v>23</v>
      </c>
      <c r="Y260" s="4"/>
      <c r="Z260" s="4"/>
      <c r="AA260" s="4"/>
      <c r="AB260" s="4"/>
      <c r="AC260" s="4"/>
      <c r="AD260" s="3" t="s">
        <v>66</v>
      </c>
      <c r="AE260" s="4"/>
      <c r="AF260" s="3">
        <v>4.0</v>
      </c>
      <c r="AG260" s="4"/>
      <c r="AH260" s="3">
        <v>6.0</v>
      </c>
      <c r="AI260" s="4"/>
      <c r="AJ260" s="3">
        <v>10.0</v>
      </c>
      <c r="AK260" s="3" t="s">
        <v>1400</v>
      </c>
      <c r="AL260" s="3" t="s">
        <v>68</v>
      </c>
      <c r="AM260" s="4"/>
      <c r="AN260" s="3">
        <v>10.0</v>
      </c>
      <c r="AO260" s="3" t="s">
        <v>1401</v>
      </c>
      <c r="AP260" s="3" t="s">
        <v>1402</v>
      </c>
      <c r="AQ260" s="3" t="s">
        <v>1403</v>
      </c>
      <c r="AR260" s="4"/>
      <c r="AS260" s="4"/>
      <c r="AT260" s="4"/>
    </row>
    <row r="261">
      <c r="A261" s="3">
        <v>259.0</v>
      </c>
      <c r="B261" s="4" t="s">
        <v>864</v>
      </c>
      <c r="C261" s="5">
        <v>34504.0</v>
      </c>
      <c r="D261" s="6">
        <v>24.315068493150687</v>
      </c>
      <c r="E261" s="7">
        <v>5.0</v>
      </c>
      <c r="F261" s="7">
        <v>0.0</v>
      </c>
      <c r="G261" s="7">
        <v>16.0</v>
      </c>
      <c r="H261" s="3">
        <v>5.0</v>
      </c>
      <c r="I261" s="3" t="s">
        <v>60</v>
      </c>
      <c r="J261" s="3">
        <v>0.0</v>
      </c>
      <c r="K261" s="3" t="s">
        <v>93</v>
      </c>
      <c r="L261" s="3" t="s">
        <v>99</v>
      </c>
      <c r="M261" s="3">
        <v>1.0</v>
      </c>
      <c r="N261" s="5" t="s">
        <v>63</v>
      </c>
      <c r="O261" s="5" t="s">
        <v>75</v>
      </c>
      <c r="P261" s="5" t="s">
        <v>50</v>
      </c>
      <c r="Q261" s="3">
        <v>1.0</v>
      </c>
      <c r="R261" s="3" t="s">
        <v>51</v>
      </c>
      <c r="S261" s="3" t="s">
        <v>52</v>
      </c>
      <c r="T261" s="4"/>
      <c r="U261" s="4"/>
      <c r="V261" s="3" t="s">
        <v>21</v>
      </c>
      <c r="W261" s="4"/>
      <c r="X261" s="4"/>
      <c r="Y261" s="4"/>
      <c r="Z261" s="4"/>
      <c r="AA261" s="4"/>
      <c r="AB261" s="4"/>
      <c r="AC261" s="4"/>
      <c r="AD261" s="3" t="s">
        <v>66</v>
      </c>
      <c r="AE261" s="4"/>
      <c r="AF261" s="3">
        <v>6.0</v>
      </c>
      <c r="AG261" s="4"/>
      <c r="AH261" s="3">
        <v>5.0</v>
      </c>
      <c r="AI261" s="4"/>
      <c r="AJ261" s="3">
        <v>20.0</v>
      </c>
      <c r="AK261" s="3" t="s">
        <v>1404</v>
      </c>
      <c r="AL261" s="4"/>
      <c r="AM261" s="3" t="s">
        <v>1405</v>
      </c>
      <c r="AN261" s="3">
        <v>10.0</v>
      </c>
      <c r="AO261" s="3" t="s">
        <v>1406</v>
      </c>
      <c r="AP261" s="3" t="s">
        <v>1407</v>
      </c>
      <c r="AQ261" s="3" t="s">
        <v>1408</v>
      </c>
      <c r="AR261" s="4"/>
      <c r="AS261" s="4"/>
      <c r="AT261" s="4"/>
    </row>
    <row r="262">
      <c r="A262" s="3">
        <v>260.0</v>
      </c>
      <c r="B262" s="4" t="s">
        <v>83</v>
      </c>
      <c r="C262" s="5">
        <v>29665.0</v>
      </c>
      <c r="D262" s="6">
        <v>37.57260273972603</v>
      </c>
      <c r="E262" s="7">
        <v>6.0</v>
      </c>
      <c r="F262" s="7">
        <v>90.0</v>
      </c>
      <c r="G262" s="7">
        <v>5.0</v>
      </c>
      <c r="H262" s="3">
        <v>5.0</v>
      </c>
      <c r="I262" s="3" t="s">
        <v>340</v>
      </c>
      <c r="J262" s="3">
        <v>1.0</v>
      </c>
      <c r="K262" s="3" t="s">
        <v>61</v>
      </c>
      <c r="L262" s="3" t="s">
        <v>99</v>
      </c>
      <c r="M262" s="3">
        <v>1.0</v>
      </c>
      <c r="N262" s="5" t="s">
        <v>48</v>
      </c>
      <c r="O262" s="5" t="s">
        <v>49</v>
      </c>
      <c r="P262" s="5" t="s">
        <v>87</v>
      </c>
      <c r="Q262" s="3">
        <v>14.0</v>
      </c>
      <c r="R262" s="3" t="s">
        <v>887</v>
      </c>
      <c r="S262" s="3" t="s">
        <v>78</v>
      </c>
      <c r="T262" s="4"/>
      <c r="U262" s="4"/>
      <c r="V262" s="4"/>
      <c r="W262" s="4"/>
      <c r="X262" s="4"/>
      <c r="Y262" s="3" t="s">
        <v>24</v>
      </c>
      <c r="Z262" s="4"/>
      <c r="AA262" s="4"/>
      <c r="AB262" s="4"/>
      <c r="AC262" s="4"/>
      <c r="AD262" s="3" t="s">
        <v>66</v>
      </c>
      <c r="AE262" s="4"/>
      <c r="AF262" s="3">
        <v>3.0</v>
      </c>
      <c r="AG262" s="4"/>
      <c r="AH262" s="3">
        <v>2.0</v>
      </c>
      <c r="AI262" s="4"/>
      <c r="AJ262" s="3">
        <v>60.0</v>
      </c>
      <c r="AK262" s="3" t="s">
        <v>1409</v>
      </c>
      <c r="AL262" s="3" t="s">
        <v>68</v>
      </c>
      <c r="AM262" s="4"/>
      <c r="AN262" s="3">
        <v>10.0</v>
      </c>
      <c r="AO262" s="3" t="s">
        <v>1410</v>
      </c>
      <c r="AP262" s="3" t="s">
        <v>1411</v>
      </c>
      <c r="AQ262" s="3" t="s">
        <v>27</v>
      </c>
      <c r="AR262" s="4"/>
      <c r="AS262" s="4"/>
      <c r="AT262" s="4"/>
    </row>
    <row r="263">
      <c r="A263" s="3">
        <v>261.0</v>
      </c>
      <c r="B263" s="4" t="s">
        <v>167</v>
      </c>
      <c r="C263" s="5">
        <v>32765.0</v>
      </c>
      <c r="D263" s="6">
        <v>29.07945205479452</v>
      </c>
      <c r="E263" s="7">
        <v>7.0</v>
      </c>
      <c r="F263" s="7">
        <v>90.0</v>
      </c>
      <c r="G263" s="7">
        <v>15.0</v>
      </c>
      <c r="H263" s="3">
        <v>6.0</v>
      </c>
      <c r="I263" s="3" t="s">
        <v>307</v>
      </c>
      <c r="J263" s="3">
        <v>1.0</v>
      </c>
      <c r="K263" s="3" t="s">
        <v>46</v>
      </c>
      <c r="L263" s="3" t="s">
        <v>99</v>
      </c>
      <c r="M263" s="3">
        <v>1.0</v>
      </c>
      <c r="N263" s="5" t="s">
        <v>21</v>
      </c>
      <c r="O263" s="5" t="s">
        <v>75</v>
      </c>
      <c r="P263" s="5" t="s">
        <v>152</v>
      </c>
      <c r="Q263" s="3">
        <v>3.0</v>
      </c>
      <c r="R263" s="3" t="s">
        <v>1412</v>
      </c>
      <c r="S263" s="3" t="s">
        <v>52</v>
      </c>
      <c r="T263" s="4"/>
      <c r="U263" s="4"/>
      <c r="V263" s="3" t="s">
        <v>21</v>
      </c>
      <c r="W263" s="4"/>
      <c r="X263" s="4"/>
      <c r="Y263" s="4"/>
      <c r="Z263" s="4"/>
      <c r="AA263" s="4"/>
      <c r="AB263" s="4"/>
      <c r="AC263" s="4"/>
      <c r="AD263" s="3" t="s">
        <v>66</v>
      </c>
      <c r="AE263" s="4"/>
      <c r="AF263" s="3">
        <v>6.0</v>
      </c>
      <c r="AG263" s="4"/>
      <c r="AH263" s="3">
        <v>4.0</v>
      </c>
      <c r="AI263" s="4"/>
      <c r="AJ263" s="3">
        <v>25.0</v>
      </c>
      <c r="AK263" s="3" t="s">
        <v>1413</v>
      </c>
      <c r="AL263" s="4"/>
      <c r="AM263" s="3" t="s">
        <v>1414</v>
      </c>
      <c r="AN263" s="3">
        <v>10.0</v>
      </c>
      <c r="AO263" s="3" t="s">
        <v>1415</v>
      </c>
      <c r="AP263" s="3" t="s">
        <v>1416</v>
      </c>
      <c r="AQ263" s="3" t="s">
        <v>1417</v>
      </c>
      <c r="AR263" s="4"/>
      <c r="AS263" s="4"/>
      <c r="AT263" s="4"/>
    </row>
    <row r="264">
      <c r="A264" s="3">
        <v>262.0</v>
      </c>
      <c r="B264" s="4" t="s">
        <v>112</v>
      </c>
      <c r="C264" s="5">
        <v>33475.0</v>
      </c>
      <c r="D264" s="6">
        <v>27.134246575342466</v>
      </c>
      <c r="E264" s="7">
        <v>8.0</v>
      </c>
      <c r="F264" s="7">
        <v>100.0</v>
      </c>
      <c r="G264" s="7">
        <v>10.0</v>
      </c>
      <c r="H264" s="3">
        <v>20.0</v>
      </c>
      <c r="I264" s="3" t="s">
        <v>60</v>
      </c>
      <c r="J264" s="3">
        <v>0.0</v>
      </c>
      <c r="K264" s="3" t="s">
        <v>61</v>
      </c>
      <c r="L264" s="3" t="s">
        <v>94</v>
      </c>
      <c r="M264" s="3">
        <v>0.0</v>
      </c>
      <c r="N264" s="5" t="s">
        <v>44</v>
      </c>
      <c r="O264" s="5" t="s">
        <v>44</v>
      </c>
      <c r="P264" s="5" t="s">
        <v>44</v>
      </c>
      <c r="Q264" s="4"/>
      <c r="R264" s="4"/>
      <c r="S264" s="3" t="s">
        <v>52</v>
      </c>
      <c r="T264" s="4"/>
      <c r="U264" s="4"/>
      <c r="V264" s="4"/>
      <c r="W264" s="3" t="s">
        <v>22</v>
      </c>
      <c r="X264" s="4"/>
      <c r="Y264" s="4"/>
      <c r="Z264" s="4"/>
      <c r="AA264" s="4"/>
      <c r="AB264" s="4"/>
      <c r="AC264" s="4"/>
      <c r="AD264" s="3" t="s">
        <v>79</v>
      </c>
      <c r="AE264" s="4"/>
      <c r="AF264" s="4"/>
      <c r="AG264" s="3">
        <v>10.0</v>
      </c>
      <c r="AH264" s="3">
        <v>6.0</v>
      </c>
      <c r="AI264" s="4"/>
      <c r="AJ264" s="3">
        <v>50.0</v>
      </c>
      <c r="AK264" s="3" t="s">
        <v>1418</v>
      </c>
      <c r="AL264" s="4"/>
      <c r="AM264" s="3" t="s">
        <v>1419</v>
      </c>
      <c r="AN264" s="3">
        <v>10.0</v>
      </c>
      <c r="AO264" s="3" t="s">
        <v>1420</v>
      </c>
      <c r="AP264" s="3" t="s">
        <v>1421</v>
      </c>
      <c r="AQ264" s="3" t="s">
        <v>1422</v>
      </c>
      <c r="AR264" s="4"/>
      <c r="AS264" s="4"/>
      <c r="AT264" s="4"/>
    </row>
    <row r="265">
      <c r="A265" s="3">
        <v>263.0</v>
      </c>
      <c r="B265" s="4" t="s">
        <v>204</v>
      </c>
      <c r="C265" s="5">
        <v>31986.0</v>
      </c>
      <c r="D265" s="6">
        <v>31.213698630136985</v>
      </c>
      <c r="E265" s="7">
        <v>6.0</v>
      </c>
      <c r="F265" s="7">
        <v>15.0</v>
      </c>
      <c r="G265" s="7">
        <v>12.0</v>
      </c>
      <c r="H265" s="3">
        <v>4.0</v>
      </c>
      <c r="I265" s="3" t="s">
        <v>60</v>
      </c>
      <c r="J265" s="3">
        <v>0.0</v>
      </c>
      <c r="K265" s="3" t="s">
        <v>61</v>
      </c>
      <c r="L265" s="3" t="s">
        <v>94</v>
      </c>
      <c r="M265" s="3">
        <v>1.0</v>
      </c>
      <c r="N265" s="5" t="s">
        <v>1164</v>
      </c>
      <c r="O265" s="5" t="s">
        <v>86</v>
      </c>
      <c r="P265" s="5" t="s">
        <v>50</v>
      </c>
      <c r="Q265" s="3">
        <v>9.0</v>
      </c>
      <c r="R265" s="3" t="s">
        <v>1423</v>
      </c>
      <c r="S265" s="3" t="s">
        <v>1137</v>
      </c>
      <c r="T265" s="4"/>
      <c r="U265" s="4"/>
      <c r="V265" s="4"/>
      <c r="W265" s="4"/>
      <c r="X265" s="4"/>
      <c r="Y265" s="3" t="s">
        <v>24</v>
      </c>
      <c r="Z265" s="4"/>
      <c r="AA265" s="4"/>
      <c r="AB265" s="4"/>
      <c r="AC265" s="4"/>
      <c r="AD265" s="3" t="s">
        <v>66</v>
      </c>
      <c r="AE265" s="4"/>
      <c r="AF265" s="3">
        <v>2.0</v>
      </c>
      <c r="AG265" s="4"/>
      <c r="AH265" s="3">
        <v>5.0</v>
      </c>
      <c r="AI265" s="4"/>
      <c r="AJ265" s="3">
        <v>4.0</v>
      </c>
      <c r="AK265" s="3" t="s">
        <v>1424</v>
      </c>
      <c r="AL265" s="4"/>
      <c r="AM265" s="3" t="s">
        <v>1425</v>
      </c>
      <c r="AN265" s="3">
        <v>10.0</v>
      </c>
      <c r="AO265" s="3" t="s">
        <v>1426</v>
      </c>
      <c r="AP265" s="3" t="s">
        <v>1427</v>
      </c>
      <c r="AQ265" s="3" t="s">
        <v>1428</v>
      </c>
      <c r="AR265" s="4"/>
      <c r="AS265" s="4"/>
      <c r="AT265" s="4"/>
    </row>
    <row r="266">
      <c r="A266" s="3">
        <v>264.0</v>
      </c>
      <c r="B266" s="4" t="s">
        <v>161</v>
      </c>
      <c r="C266" s="5">
        <v>30012.0</v>
      </c>
      <c r="D266" s="6">
        <v>36.62191780821918</v>
      </c>
      <c r="E266" s="7">
        <v>6.0</v>
      </c>
      <c r="F266" s="7">
        <v>2.0</v>
      </c>
      <c r="G266" s="7">
        <v>5.0</v>
      </c>
      <c r="H266" s="3">
        <v>32.0</v>
      </c>
      <c r="I266" s="3" t="s">
        <v>340</v>
      </c>
      <c r="J266" s="3">
        <v>0.0</v>
      </c>
      <c r="K266" s="3" t="s">
        <v>73</v>
      </c>
      <c r="L266" s="3" t="s">
        <v>99</v>
      </c>
      <c r="M266" s="3">
        <v>1.0</v>
      </c>
      <c r="N266" s="5" t="s">
        <v>151</v>
      </c>
      <c r="O266" s="5" t="s">
        <v>75</v>
      </c>
      <c r="P266" s="5" t="s">
        <v>87</v>
      </c>
      <c r="Q266" s="3">
        <v>3.0</v>
      </c>
      <c r="R266" s="3" t="s">
        <v>1429</v>
      </c>
      <c r="S266" s="3" t="s">
        <v>65</v>
      </c>
      <c r="T266" s="4"/>
      <c r="U266" s="4"/>
      <c r="V266" s="4"/>
      <c r="W266" s="4"/>
      <c r="X266" s="4"/>
      <c r="Y266" s="3" t="s">
        <v>24</v>
      </c>
      <c r="Z266" s="4"/>
      <c r="AA266" s="4"/>
      <c r="AB266" s="4"/>
      <c r="AC266" s="4"/>
      <c r="AD266" s="3" t="s">
        <v>53</v>
      </c>
      <c r="AE266" s="4"/>
      <c r="AF266" s="3">
        <v>5.0</v>
      </c>
      <c r="AG266" s="4"/>
      <c r="AH266" s="3">
        <v>5.0</v>
      </c>
      <c r="AI266" s="4"/>
      <c r="AJ266" s="3">
        <v>10.0</v>
      </c>
      <c r="AK266" s="3" t="s">
        <v>1430</v>
      </c>
      <c r="AL266" s="3" t="s">
        <v>68</v>
      </c>
      <c r="AM266" s="4"/>
      <c r="AN266" s="3">
        <v>9.0</v>
      </c>
      <c r="AO266" s="3" t="s">
        <v>1431</v>
      </c>
      <c r="AP266" s="3" t="s">
        <v>1432</v>
      </c>
      <c r="AQ266" s="4"/>
      <c r="AR266" s="4"/>
      <c r="AS266" s="4"/>
      <c r="AT266" s="4"/>
    </row>
    <row r="267">
      <c r="A267" s="3">
        <v>265.0</v>
      </c>
      <c r="B267" s="4" t="s">
        <v>230</v>
      </c>
      <c r="C267" s="5">
        <v>32105.0</v>
      </c>
      <c r="D267" s="6">
        <v>30.887671232876713</v>
      </c>
      <c r="E267" s="7">
        <v>8.0</v>
      </c>
      <c r="F267" s="7">
        <v>15.0</v>
      </c>
      <c r="G267" s="7">
        <v>12.0</v>
      </c>
      <c r="H267" s="3">
        <v>3.0</v>
      </c>
      <c r="I267" s="3" t="s">
        <v>340</v>
      </c>
      <c r="J267" s="3">
        <v>0.0</v>
      </c>
      <c r="K267" s="3" t="s">
        <v>93</v>
      </c>
      <c r="L267" s="3" t="s">
        <v>62</v>
      </c>
      <c r="M267" s="3">
        <v>1.0</v>
      </c>
      <c r="N267" s="5" t="s">
        <v>151</v>
      </c>
      <c r="O267" s="5" t="s">
        <v>75</v>
      </c>
      <c r="P267" s="5" t="s">
        <v>471</v>
      </c>
      <c r="Q267" s="3">
        <v>3.0</v>
      </c>
      <c r="R267" s="3" t="s">
        <v>1433</v>
      </c>
      <c r="S267" s="3" t="s">
        <v>78</v>
      </c>
      <c r="T267" s="4"/>
      <c r="U267" s="4"/>
      <c r="V267" s="4"/>
      <c r="W267" s="3" t="s">
        <v>22</v>
      </c>
      <c r="X267" s="4"/>
      <c r="Y267" s="4"/>
      <c r="Z267" s="4"/>
      <c r="AA267" s="4"/>
      <c r="AB267" s="4"/>
      <c r="AC267" s="4"/>
      <c r="AD267" s="3" t="s">
        <v>66</v>
      </c>
      <c r="AE267" s="4"/>
      <c r="AF267" s="3">
        <v>6.0</v>
      </c>
      <c r="AG267" s="4"/>
      <c r="AH267" s="3">
        <v>6.0</v>
      </c>
      <c r="AI267" s="4"/>
      <c r="AJ267" s="3">
        <v>8.0</v>
      </c>
      <c r="AK267" s="3" t="s">
        <v>1434</v>
      </c>
      <c r="AL267" s="3" t="s">
        <v>68</v>
      </c>
      <c r="AM267" s="4"/>
      <c r="AN267" s="3">
        <v>10.0</v>
      </c>
      <c r="AO267" s="3" t="s">
        <v>1435</v>
      </c>
      <c r="AP267" s="4"/>
      <c r="AQ267" s="3" t="s">
        <v>1436</v>
      </c>
      <c r="AR267" s="4"/>
      <c r="AS267" s="4"/>
      <c r="AT267" s="4"/>
    </row>
    <row r="268">
      <c r="A268" s="3">
        <v>266.0</v>
      </c>
      <c r="B268" s="4" t="s">
        <v>161</v>
      </c>
      <c r="C268" s="5">
        <v>31253.0</v>
      </c>
      <c r="D268" s="6">
        <v>33.221917808219175</v>
      </c>
      <c r="E268" s="7">
        <v>6.0</v>
      </c>
      <c r="F268" s="7">
        <v>270.0</v>
      </c>
      <c r="G268" s="7">
        <v>9.0</v>
      </c>
      <c r="H268" s="3">
        <v>2.0</v>
      </c>
      <c r="I268" s="3" t="s">
        <v>117</v>
      </c>
      <c r="J268" s="3">
        <v>0.0</v>
      </c>
      <c r="K268" s="3" t="s">
        <v>46</v>
      </c>
      <c r="L268" s="3" t="s">
        <v>99</v>
      </c>
      <c r="M268" s="3">
        <v>1.0</v>
      </c>
      <c r="N268" s="5" t="s">
        <v>212</v>
      </c>
      <c r="O268" s="5" t="s">
        <v>75</v>
      </c>
      <c r="P268" s="5" t="s">
        <v>219</v>
      </c>
      <c r="Q268" s="3">
        <v>7.0</v>
      </c>
      <c r="R268" s="3" t="s">
        <v>1437</v>
      </c>
      <c r="S268" s="3" t="s">
        <v>78</v>
      </c>
      <c r="T268" s="4"/>
      <c r="U268" s="4"/>
      <c r="V268" s="3" t="s">
        <v>21</v>
      </c>
      <c r="W268" s="4"/>
      <c r="X268" s="4"/>
      <c r="Y268" s="4"/>
      <c r="Z268" s="4"/>
      <c r="AA268" s="4"/>
      <c r="AB268" s="4"/>
      <c r="AC268" s="3" t="s">
        <v>1438</v>
      </c>
      <c r="AD268" s="3" t="s">
        <v>79</v>
      </c>
      <c r="AE268" s="4"/>
      <c r="AF268" s="3">
        <v>6.0</v>
      </c>
      <c r="AG268" s="4"/>
      <c r="AH268" s="3">
        <v>4.0</v>
      </c>
      <c r="AI268" s="4"/>
      <c r="AJ268" s="3">
        <v>100.0</v>
      </c>
      <c r="AK268" s="3" t="s">
        <v>1439</v>
      </c>
      <c r="AL268" s="3" t="s">
        <v>57</v>
      </c>
      <c r="AM268" s="4"/>
      <c r="AN268" s="3">
        <v>8.0</v>
      </c>
      <c r="AO268" s="3" t="s">
        <v>1440</v>
      </c>
      <c r="AP268" s="4"/>
      <c r="AQ268" s="4"/>
      <c r="AR268" s="4"/>
      <c r="AS268" s="4"/>
      <c r="AT268" s="4"/>
    </row>
    <row r="269">
      <c r="A269" s="3">
        <v>267.0</v>
      </c>
      <c r="B269" s="4" t="s">
        <v>71</v>
      </c>
      <c r="C269" s="5">
        <v>35274.0</v>
      </c>
      <c r="D269" s="6">
        <v>22.205479452054796</v>
      </c>
      <c r="E269" s="7">
        <v>6.0</v>
      </c>
      <c r="F269" s="7">
        <v>20.0</v>
      </c>
      <c r="G269" s="7">
        <v>12.0</v>
      </c>
      <c r="H269" s="3">
        <v>10.0</v>
      </c>
      <c r="I269" s="3" t="s">
        <v>187</v>
      </c>
      <c r="J269" s="3">
        <v>0.0</v>
      </c>
      <c r="K269" s="3" t="s">
        <v>61</v>
      </c>
      <c r="L269" s="3" t="s">
        <v>94</v>
      </c>
      <c r="M269" s="3">
        <v>0.0</v>
      </c>
      <c r="N269" s="5" t="s">
        <v>44</v>
      </c>
      <c r="O269" s="5" t="s">
        <v>44</v>
      </c>
      <c r="P269" s="5" t="s">
        <v>44</v>
      </c>
      <c r="Q269" s="4"/>
      <c r="R269" s="4"/>
      <c r="S269" s="3" t="s">
        <v>52</v>
      </c>
      <c r="T269" s="4"/>
      <c r="U269" s="4"/>
      <c r="V269" s="4"/>
      <c r="W269" s="4"/>
      <c r="X269" s="4"/>
      <c r="Y269" s="4"/>
      <c r="Z269" s="4"/>
      <c r="AA269" s="4"/>
      <c r="AB269" s="3" t="s">
        <v>27</v>
      </c>
      <c r="AC269" s="4"/>
      <c r="AD269" s="4"/>
      <c r="AE269" s="4"/>
      <c r="AF269" s="4"/>
      <c r="AG269" s="4"/>
      <c r="AH269" s="4"/>
      <c r="AI269" s="4"/>
      <c r="AJ269" s="4"/>
      <c r="AK269" s="4"/>
      <c r="AL269" s="3" t="s">
        <v>68</v>
      </c>
      <c r="AM269" s="4"/>
      <c r="AN269" s="3">
        <v>10.0</v>
      </c>
      <c r="AO269" s="3" t="s">
        <v>1441</v>
      </c>
      <c r="AP269" s="3" t="s">
        <v>1442</v>
      </c>
      <c r="AQ269" s="3" t="s">
        <v>1443</v>
      </c>
      <c r="AR269" s="4"/>
      <c r="AS269" s="4"/>
      <c r="AT269" s="4"/>
    </row>
    <row r="270">
      <c r="A270" s="3">
        <v>268.0</v>
      </c>
      <c r="B270" s="4" t="s">
        <v>186</v>
      </c>
      <c r="C270" s="5">
        <v>32057.0</v>
      </c>
      <c r="D270" s="6">
        <v>31.019178082191782</v>
      </c>
      <c r="E270" s="7">
        <v>6.0</v>
      </c>
      <c r="F270" s="7">
        <v>60.0</v>
      </c>
      <c r="G270" s="7">
        <v>7.0</v>
      </c>
      <c r="H270" s="3">
        <v>4.0</v>
      </c>
      <c r="I270" s="3" t="s">
        <v>92</v>
      </c>
      <c r="J270" s="3">
        <v>1.0</v>
      </c>
      <c r="K270" s="3" t="s">
        <v>61</v>
      </c>
      <c r="L270" s="3" t="s">
        <v>94</v>
      </c>
      <c r="M270" s="3">
        <v>1.0</v>
      </c>
      <c r="N270" s="5" t="s">
        <v>416</v>
      </c>
      <c r="O270" s="5" t="s">
        <v>1165</v>
      </c>
      <c r="P270" s="5" t="s">
        <v>1166</v>
      </c>
      <c r="Q270" s="3">
        <v>7.0</v>
      </c>
      <c r="R270" s="3" t="s">
        <v>1444</v>
      </c>
      <c r="S270" s="3" t="s">
        <v>65</v>
      </c>
      <c r="T270" s="4"/>
      <c r="U270" s="4"/>
      <c r="V270" s="4"/>
      <c r="W270" s="4"/>
      <c r="X270" s="4"/>
      <c r="Y270" s="4"/>
      <c r="Z270" s="4"/>
      <c r="AA270" s="4"/>
      <c r="AB270" s="3" t="s">
        <v>27</v>
      </c>
      <c r="AC270" s="4"/>
      <c r="AD270" s="4"/>
      <c r="AE270" s="4"/>
      <c r="AF270" s="4"/>
      <c r="AG270" s="4"/>
      <c r="AH270" s="4"/>
      <c r="AI270" s="4"/>
      <c r="AJ270" s="4"/>
      <c r="AK270" s="4"/>
      <c r="AL270" s="3" t="s">
        <v>68</v>
      </c>
      <c r="AM270" s="4"/>
      <c r="AN270" s="3">
        <v>10.0</v>
      </c>
      <c r="AO270" s="3" t="s">
        <v>1445</v>
      </c>
      <c r="AP270" s="3" t="s">
        <v>1446</v>
      </c>
      <c r="AQ270" s="3" t="s">
        <v>1447</v>
      </c>
      <c r="AR270" s="4"/>
      <c r="AS270" s="4"/>
      <c r="AT270" s="4"/>
    </row>
    <row r="271">
      <c r="A271" s="3">
        <v>269.0</v>
      </c>
      <c r="B271" s="4" t="s">
        <v>805</v>
      </c>
      <c r="C271" s="5">
        <v>22548.0</v>
      </c>
      <c r="D271" s="6">
        <v>57.07123287671233</v>
      </c>
      <c r="E271" s="7">
        <v>6.0</v>
      </c>
      <c r="F271" s="7">
        <v>0.0</v>
      </c>
      <c r="G271" s="7">
        <v>15.0</v>
      </c>
      <c r="H271" s="3">
        <v>26.0</v>
      </c>
      <c r="I271" s="3" t="s">
        <v>187</v>
      </c>
      <c r="J271" s="3">
        <v>1.0</v>
      </c>
      <c r="K271" s="3" t="s">
        <v>93</v>
      </c>
      <c r="L271" s="3" t="s">
        <v>94</v>
      </c>
      <c r="M271" s="3">
        <v>1.0</v>
      </c>
      <c r="N271" s="5" t="s">
        <v>467</v>
      </c>
      <c r="O271" s="5" t="s">
        <v>106</v>
      </c>
      <c r="P271" s="5" t="s">
        <v>471</v>
      </c>
      <c r="Q271" s="3">
        <v>33.0</v>
      </c>
      <c r="R271" s="3" t="s">
        <v>1448</v>
      </c>
      <c r="S271" s="3" t="s">
        <v>52</v>
      </c>
      <c r="T271" s="4"/>
      <c r="U271" s="4"/>
      <c r="V271" s="4"/>
      <c r="W271" s="4"/>
      <c r="X271" s="4"/>
      <c r="Y271" s="3" t="s">
        <v>24</v>
      </c>
      <c r="Z271" s="4"/>
      <c r="AA271" s="4"/>
      <c r="AB271" s="4"/>
      <c r="AC271" s="4"/>
      <c r="AD271" s="3" t="s">
        <v>53</v>
      </c>
      <c r="AE271" s="4"/>
      <c r="AF271" s="4"/>
      <c r="AG271" s="3">
        <v>20.0</v>
      </c>
      <c r="AH271" s="4"/>
      <c r="AI271" s="3">
        <v>10.0</v>
      </c>
      <c r="AJ271" s="3">
        <v>36.0</v>
      </c>
      <c r="AK271" s="3" t="s">
        <v>1449</v>
      </c>
      <c r="AL271" s="4"/>
      <c r="AM271" s="3" t="s">
        <v>1450</v>
      </c>
      <c r="AN271" s="3">
        <v>7.0</v>
      </c>
      <c r="AO271" s="3" t="s">
        <v>1451</v>
      </c>
      <c r="AP271" s="3" t="s">
        <v>1452</v>
      </c>
      <c r="AQ271" s="3" t="s">
        <v>1453</v>
      </c>
      <c r="AR271" s="4"/>
      <c r="AS271" s="4"/>
      <c r="AT271" s="4"/>
    </row>
    <row r="272">
      <c r="A272" s="3">
        <v>270.0</v>
      </c>
      <c r="B272" s="4" t="s">
        <v>805</v>
      </c>
      <c r="C272" s="5">
        <v>32996.0</v>
      </c>
      <c r="D272" s="6">
        <v>28.446575342465753</v>
      </c>
      <c r="E272" s="7">
        <v>6.0</v>
      </c>
      <c r="F272" s="7">
        <v>30.0</v>
      </c>
      <c r="G272" s="7">
        <v>8.0</v>
      </c>
      <c r="H272" s="3">
        <v>10.0</v>
      </c>
      <c r="I272" s="3" t="s">
        <v>340</v>
      </c>
      <c r="J272" s="3">
        <v>1.0</v>
      </c>
      <c r="K272" s="3" t="s">
        <v>131</v>
      </c>
      <c r="L272" s="3" t="s">
        <v>47</v>
      </c>
      <c r="M272" s="3">
        <v>1.0</v>
      </c>
      <c r="N272" s="5" t="s">
        <v>1142</v>
      </c>
      <c r="O272" s="5" t="s">
        <v>75</v>
      </c>
      <c r="P272" s="5" t="s">
        <v>87</v>
      </c>
      <c r="Q272" s="3">
        <v>3.0</v>
      </c>
      <c r="R272" s="3" t="s">
        <v>1454</v>
      </c>
      <c r="S272" s="3" t="s">
        <v>52</v>
      </c>
      <c r="T272" s="4"/>
      <c r="U272" s="4"/>
      <c r="V272" s="3" t="s">
        <v>21</v>
      </c>
      <c r="W272" s="3" t="s">
        <v>22</v>
      </c>
      <c r="X272" s="4"/>
      <c r="Y272" s="4"/>
      <c r="Z272" s="4"/>
      <c r="AA272" s="4"/>
      <c r="AB272" s="4"/>
      <c r="AC272" s="4"/>
      <c r="AD272" s="3" t="s">
        <v>79</v>
      </c>
      <c r="AE272" s="4"/>
      <c r="AF272" s="3">
        <v>3.0</v>
      </c>
      <c r="AG272" s="4"/>
      <c r="AH272" s="3">
        <v>2.0</v>
      </c>
      <c r="AI272" s="4"/>
      <c r="AJ272" s="3">
        <v>20.0</v>
      </c>
      <c r="AK272" s="3" t="s">
        <v>1455</v>
      </c>
      <c r="AL272" s="3" t="s">
        <v>68</v>
      </c>
      <c r="AM272" s="4"/>
      <c r="AN272" s="3">
        <v>7.0</v>
      </c>
      <c r="AO272" s="3" t="s">
        <v>1456</v>
      </c>
      <c r="AP272" s="3" t="s">
        <v>195</v>
      </c>
      <c r="AQ272" s="3" t="s">
        <v>293</v>
      </c>
      <c r="AR272" s="4"/>
      <c r="AS272" s="4"/>
      <c r="AT272" s="4"/>
    </row>
    <row r="273">
      <c r="A273" s="3">
        <v>271.0</v>
      </c>
      <c r="B273" s="4" t="s">
        <v>161</v>
      </c>
      <c r="C273" s="5">
        <v>27656.0</v>
      </c>
      <c r="D273" s="6">
        <v>43.07671232876712</v>
      </c>
      <c r="E273" s="7">
        <v>8.0</v>
      </c>
      <c r="F273" s="7">
        <v>0.0</v>
      </c>
      <c r="G273" s="7">
        <v>10.0</v>
      </c>
      <c r="H273" s="3">
        <v>10.0</v>
      </c>
      <c r="I273" s="3" t="s">
        <v>60</v>
      </c>
      <c r="J273" s="3">
        <v>1.0</v>
      </c>
      <c r="K273" s="3" t="s">
        <v>61</v>
      </c>
      <c r="L273" s="3" t="s">
        <v>94</v>
      </c>
      <c r="M273" s="3">
        <v>1.0</v>
      </c>
      <c r="N273" s="5" t="s">
        <v>132</v>
      </c>
      <c r="O273" s="5" t="s">
        <v>139</v>
      </c>
      <c r="P273" s="5" t="s">
        <v>87</v>
      </c>
      <c r="Q273" s="3">
        <v>18.0</v>
      </c>
      <c r="R273" s="3" t="s">
        <v>1457</v>
      </c>
      <c r="S273" s="3" t="s">
        <v>78</v>
      </c>
      <c r="T273" s="4"/>
      <c r="U273" s="4"/>
      <c r="V273" s="4"/>
      <c r="W273" s="4"/>
      <c r="X273" s="4"/>
      <c r="Y273" s="3" t="s">
        <v>24</v>
      </c>
      <c r="Z273" s="4"/>
      <c r="AA273" s="4"/>
      <c r="AB273" s="4"/>
      <c r="AC273" s="4"/>
      <c r="AD273" s="3" t="s">
        <v>79</v>
      </c>
      <c r="AE273" s="4"/>
      <c r="AF273" s="3">
        <v>4.0</v>
      </c>
      <c r="AG273" s="4"/>
      <c r="AH273" s="4"/>
      <c r="AI273" s="3">
        <v>30.0</v>
      </c>
      <c r="AJ273" s="3">
        <v>50.0</v>
      </c>
      <c r="AK273" s="3" t="s">
        <v>1458</v>
      </c>
      <c r="AL273" s="3" t="s">
        <v>68</v>
      </c>
      <c r="AM273" s="4"/>
      <c r="AN273" s="3">
        <v>10.0</v>
      </c>
      <c r="AO273" s="3" t="s">
        <v>1459</v>
      </c>
      <c r="AP273" s="3" t="s">
        <v>1460</v>
      </c>
      <c r="AQ273" s="3" t="s">
        <v>1461</v>
      </c>
      <c r="AR273" s="4"/>
      <c r="AS273" s="4"/>
      <c r="AT273" s="4"/>
    </row>
    <row r="274">
      <c r="A274" s="3">
        <v>272.0</v>
      </c>
      <c r="B274" s="4" t="s">
        <v>83</v>
      </c>
      <c r="C274" s="5">
        <v>30771.0</v>
      </c>
      <c r="D274" s="6">
        <v>34.54246575342466</v>
      </c>
      <c r="E274" s="7">
        <v>8.0</v>
      </c>
      <c r="F274" s="7">
        <v>0.0</v>
      </c>
      <c r="G274" s="7">
        <v>10.0</v>
      </c>
      <c r="H274" s="3">
        <v>2.0</v>
      </c>
      <c r="I274" s="3" t="s">
        <v>60</v>
      </c>
      <c r="J274" s="3">
        <v>0.0</v>
      </c>
      <c r="K274" s="3" t="s">
        <v>118</v>
      </c>
      <c r="L274" s="3" t="s">
        <v>62</v>
      </c>
      <c r="M274" s="3">
        <v>1.0</v>
      </c>
      <c r="N274" s="5" t="s">
        <v>212</v>
      </c>
      <c r="O274" s="5" t="s">
        <v>75</v>
      </c>
      <c r="P274" s="5" t="s">
        <v>87</v>
      </c>
      <c r="Q274" s="3">
        <v>14.0</v>
      </c>
      <c r="R274" s="3" t="s">
        <v>1462</v>
      </c>
      <c r="S274" s="3" t="s">
        <v>52</v>
      </c>
      <c r="T274" s="4"/>
      <c r="U274" s="4"/>
      <c r="V274" s="4"/>
      <c r="W274" s="4"/>
      <c r="X274" s="4"/>
      <c r="Y274" s="3" t="s">
        <v>24</v>
      </c>
      <c r="Z274" s="4"/>
      <c r="AA274" s="4"/>
      <c r="AB274" s="4"/>
      <c r="AC274" s="4"/>
      <c r="AD274" s="3" t="s">
        <v>66</v>
      </c>
      <c r="AE274" s="4"/>
      <c r="AF274" s="3">
        <v>6.0</v>
      </c>
      <c r="AG274" s="4"/>
      <c r="AH274" s="3">
        <v>2.0</v>
      </c>
      <c r="AI274" s="4"/>
      <c r="AJ274" s="3">
        <v>12.0</v>
      </c>
      <c r="AK274" s="3" t="s">
        <v>1463</v>
      </c>
      <c r="AL274" s="3" t="s">
        <v>188</v>
      </c>
      <c r="AM274" s="4"/>
      <c r="AN274" s="3">
        <v>8.0</v>
      </c>
      <c r="AO274" s="3" t="s">
        <v>1464</v>
      </c>
      <c r="AP274" s="3" t="s">
        <v>1465</v>
      </c>
      <c r="AQ274" s="3" t="s">
        <v>1466</v>
      </c>
      <c r="AR274" s="4"/>
      <c r="AS274" s="4"/>
      <c r="AT274" s="4"/>
    </row>
    <row r="275">
      <c r="A275" s="3">
        <v>273.0</v>
      </c>
      <c r="B275" s="4" t="s">
        <v>83</v>
      </c>
      <c r="C275" s="5">
        <v>32356.0</v>
      </c>
      <c r="D275" s="6">
        <v>30.2</v>
      </c>
      <c r="E275" s="7">
        <v>7.0</v>
      </c>
      <c r="F275" s="7">
        <v>50.0</v>
      </c>
      <c r="G275" s="7">
        <v>10.0</v>
      </c>
      <c r="H275" s="3">
        <v>10.0</v>
      </c>
      <c r="I275" s="3" t="s">
        <v>224</v>
      </c>
      <c r="J275" s="3">
        <v>0.0</v>
      </c>
      <c r="K275" s="3" t="s">
        <v>61</v>
      </c>
      <c r="L275" s="3" t="s">
        <v>94</v>
      </c>
      <c r="M275" s="3">
        <v>1.0</v>
      </c>
      <c r="N275" s="5" t="s">
        <v>212</v>
      </c>
      <c r="O275" s="5" t="s">
        <v>75</v>
      </c>
      <c r="P275" s="5" t="s">
        <v>152</v>
      </c>
      <c r="Q275" s="3">
        <v>7.0</v>
      </c>
      <c r="R275" s="4"/>
      <c r="S275" s="3" t="s">
        <v>78</v>
      </c>
      <c r="T275" s="4"/>
      <c r="U275" s="4"/>
      <c r="V275" s="4"/>
      <c r="W275" s="3" t="s">
        <v>22</v>
      </c>
      <c r="X275" s="4"/>
      <c r="Y275" s="4"/>
      <c r="Z275" s="4"/>
      <c r="AA275" s="4"/>
      <c r="AB275" s="4"/>
      <c r="AC275" s="4"/>
      <c r="AD275" s="3" t="s">
        <v>66</v>
      </c>
      <c r="AE275" s="4"/>
      <c r="AF275" s="3">
        <v>3.0</v>
      </c>
      <c r="AG275" s="4"/>
      <c r="AH275" s="3">
        <v>2.0</v>
      </c>
      <c r="AI275" s="4"/>
      <c r="AJ275" s="3">
        <v>8.0</v>
      </c>
      <c r="AK275" s="3" t="s">
        <v>1467</v>
      </c>
      <c r="AL275" s="3" t="s">
        <v>57</v>
      </c>
      <c r="AM275" s="4"/>
      <c r="AN275" s="3">
        <v>10.0</v>
      </c>
      <c r="AO275" s="3" t="s">
        <v>1468</v>
      </c>
      <c r="AP275" s="4"/>
      <c r="AQ275" s="4"/>
      <c r="AR275" s="4"/>
      <c r="AS275" s="4"/>
      <c r="AT275" s="4"/>
    </row>
    <row r="276">
      <c r="A276" s="3">
        <v>274.0</v>
      </c>
      <c r="B276" s="4" t="s">
        <v>204</v>
      </c>
      <c r="C276" s="5">
        <v>32492.0</v>
      </c>
      <c r="D276" s="6">
        <v>29.827397260273973</v>
      </c>
      <c r="E276" s="7">
        <v>7.0</v>
      </c>
      <c r="F276" s="7">
        <v>120.0</v>
      </c>
      <c r="G276" s="7">
        <v>11.0</v>
      </c>
      <c r="H276" s="3">
        <v>6.0</v>
      </c>
      <c r="I276" s="3" t="s">
        <v>92</v>
      </c>
      <c r="J276" s="3">
        <v>1.0</v>
      </c>
      <c r="K276" s="3" t="s">
        <v>61</v>
      </c>
      <c r="L276" s="3" t="s">
        <v>47</v>
      </c>
      <c r="M276" s="3">
        <v>1.0</v>
      </c>
      <c r="N276" s="5" t="s">
        <v>212</v>
      </c>
      <c r="O276" s="5" t="s">
        <v>75</v>
      </c>
      <c r="P276" s="5" t="s">
        <v>87</v>
      </c>
      <c r="Q276" s="3">
        <v>3.0</v>
      </c>
      <c r="R276" s="3" t="s">
        <v>1469</v>
      </c>
      <c r="S276" s="3" t="s">
        <v>52</v>
      </c>
      <c r="T276" s="4"/>
      <c r="U276" s="4"/>
      <c r="V276" s="4"/>
      <c r="W276" s="4"/>
      <c r="X276" s="4"/>
      <c r="Y276" s="3" t="s">
        <v>24</v>
      </c>
      <c r="Z276" s="4"/>
      <c r="AA276" s="4"/>
      <c r="AB276" s="4"/>
      <c r="AC276" s="4"/>
      <c r="AD276" s="3" t="s">
        <v>66</v>
      </c>
      <c r="AE276" s="4"/>
      <c r="AF276" s="3">
        <v>6.0</v>
      </c>
      <c r="AG276" s="4"/>
      <c r="AH276" s="3">
        <v>3.0</v>
      </c>
      <c r="AI276" s="4"/>
      <c r="AJ276" s="3">
        <v>72.0</v>
      </c>
      <c r="AK276" s="3" t="s">
        <v>1470</v>
      </c>
      <c r="AL276" s="3" t="s">
        <v>188</v>
      </c>
      <c r="AM276" s="4"/>
      <c r="AN276" s="3">
        <v>9.0</v>
      </c>
      <c r="AO276" s="3" t="s">
        <v>1471</v>
      </c>
      <c r="AP276" s="3" t="s">
        <v>1472</v>
      </c>
      <c r="AQ276" s="3" t="s">
        <v>1473</v>
      </c>
      <c r="AR276" s="4"/>
      <c r="AS276" s="4"/>
      <c r="AT276" s="4"/>
    </row>
    <row r="277">
      <c r="A277" s="3">
        <v>275.0</v>
      </c>
      <c r="B277" s="4" t="s">
        <v>124</v>
      </c>
      <c r="C277" s="5">
        <v>31335.0</v>
      </c>
      <c r="D277" s="6">
        <v>32.9972602739726</v>
      </c>
      <c r="E277" s="7">
        <v>7.0</v>
      </c>
      <c r="F277" s="7">
        <v>30.0</v>
      </c>
      <c r="G277" s="7">
        <v>11.0</v>
      </c>
      <c r="H277" s="3">
        <v>5.0</v>
      </c>
      <c r="I277" s="3" t="s">
        <v>130</v>
      </c>
      <c r="J277" s="3">
        <v>0.0</v>
      </c>
      <c r="K277" s="3" t="s">
        <v>46</v>
      </c>
      <c r="L277" s="3" t="s">
        <v>47</v>
      </c>
      <c r="M277" s="3">
        <v>1.0</v>
      </c>
      <c r="N277" s="5" t="s">
        <v>21</v>
      </c>
      <c r="O277" s="5" t="s">
        <v>75</v>
      </c>
      <c r="P277" s="5" t="s">
        <v>219</v>
      </c>
      <c r="Q277" s="3">
        <v>4.0</v>
      </c>
      <c r="R277" s="3" t="s">
        <v>1474</v>
      </c>
      <c r="S277" s="3" t="s">
        <v>78</v>
      </c>
      <c r="T277" s="3" t="s">
        <v>19</v>
      </c>
      <c r="U277" s="3" t="s">
        <v>20</v>
      </c>
      <c r="V277" s="4"/>
      <c r="W277" s="4"/>
      <c r="X277" s="4"/>
      <c r="Y277" s="4"/>
      <c r="Z277" s="4"/>
      <c r="AA277" s="4"/>
      <c r="AB277" s="4"/>
      <c r="AC277" s="4"/>
      <c r="AD277" s="3" t="s">
        <v>158</v>
      </c>
      <c r="AE277" s="4"/>
      <c r="AF277" s="3">
        <v>3.0</v>
      </c>
      <c r="AG277" s="4"/>
      <c r="AH277" s="3">
        <v>5.0</v>
      </c>
      <c r="AI277" s="4"/>
      <c r="AJ277" s="3">
        <v>60.0</v>
      </c>
      <c r="AK277" s="3" t="s">
        <v>1475</v>
      </c>
      <c r="AL277" s="3" t="s">
        <v>68</v>
      </c>
      <c r="AM277" s="4"/>
      <c r="AN277" s="3">
        <v>7.0</v>
      </c>
      <c r="AO277" s="3" t="s">
        <v>1476</v>
      </c>
      <c r="AP277" s="3" t="s">
        <v>1477</v>
      </c>
      <c r="AQ277" s="3" t="s">
        <v>293</v>
      </c>
      <c r="AR277" s="4"/>
      <c r="AS277" s="4"/>
      <c r="AT277" s="4"/>
    </row>
    <row r="278">
      <c r="A278" s="3">
        <v>276.0</v>
      </c>
      <c r="B278" s="4" t="s">
        <v>71</v>
      </c>
      <c r="C278" s="5">
        <v>32604.0</v>
      </c>
      <c r="D278" s="6">
        <v>29.52054794520548</v>
      </c>
      <c r="E278" s="7">
        <v>8.0</v>
      </c>
      <c r="F278" s="7">
        <v>60.0</v>
      </c>
      <c r="G278" s="7">
        <v>13.0</v>
      </c>
      <c r="H278" s="3">
        <v>3.0</v>
      </c>
      <c r="I278" s="3" t="s">
        <v>98</v>
      </c>
      <c r="J278" s="3">
        <v>1.0</v>
      </c>
      <c r="K278" s="3" t="s">
        <v>73</v>
      </c>
      <c r="L278" s="3" t="s">
        <v>62</v>
      </c>
      <c r="M278" s="3">
        <v>1.0</v>
      </c>
      <c r="N278" s="5" t="s">
        <v>212</v>
      </c>
      <c r="O278" s="5" t="s">
        <v>75</v>
      </c>
      <c r="P278" s="5" t="s">
        <v>309</v>
      </c>
      <c r="Q278" s="3">
        <v>5.0</v>
      </c>
      <c r="R278" s="3" t="s">
        <v>1478</v>
      </c>
      <c r="S278" s="3" t="s">
        <v>52</v>
      </c>
      <c r="T278" s="4"/>
      <c r="U278" s="4"/>
      <c r="V278" s="4"/>
      <c r="W278" s="4"/>
      <c r="X278" s="4"/>
      <c r="Y278" s="4"/>
      <c r="Z278" s="4"/>
      <c r="AA278" s="4"/>
      <c r="AB278" s="4"/>
      <c r="AC278" s="3" t="s">
        <v>1479</v>
      </c>
      <c r="AD278" s="3" t="s">
        <v>53</v>
      </c>
      <c r="AE278" s="4"/>
      <c r="AF278" s="3">
        <v>3.0</v>
      </c>
      <c r="AG278" s="4"/>
      <c r="AH278" s="3">
        <v>6.0</v>
      </c>
      <c r="AI278" s="4"/>
      <c r="AJ278" s="3">
        <v>12.0</v>
      </c>
      <c r="AK278" s="3" t="s">
        <v>1480</v>
      </c>
      <c r="AL278" s="3" t="s">
        <v>68</v>
      </c>
      <c r="AM278" s="4"/>
      <c r="AN278" s="3">
        <v>10.0</v>
      </c>
      <c r="AO278" s="3" t="s">
        <v>1481</v>
      </c>
      <c r="AP278" s="3" t="s">
        <v>1482</v>
      </c>
      <c r="AQ278" s="3" t="s">
        <v>1483</v>
      </c>
      <c r="AR278" s="4"/>
      <c r="AS278" s="4"/>
      <c r="AT278" s="4"/>
    </row>
    <row r="279">
      <c r="A279" s="3">
        <v>277.0</v>
      </c>
      <c r="B279" s="4" t="s">
        <v>204</v>
      </c>
      <c r="C279" s="5">
        <v>33046.0</v>
      </c>
      <c r="D279" s="6">
        <v>28.30958904109589</v>
      </c>
      <c r="E279" s="7">
        <v>9.0</v>
      </c>
      <c r="F279" s="7">
        <v>0.0</v>
      </c>
      <c r="G279" s="7">
        <v>10.0</v>
      </c>
      <c r="H279" s="3">
        <v>10.0</v>
      </c>
      <c r="I279" s="3" t="s">
        <v>84</v>
      </c>
      <c r="J279" s="3">
        <v>0.0</v>
      </c>
      <c r="K279" s="3" t="s">
        <v>46</v>
      </c>
      <c r="L279" s="3" t="s">
        <v>99</v>
      </c>
      <c r="M279" s="3">
        <v>1.0</v>
      </c>
      <c r="N279" s="5" t="s">
        <v>63</v>
      </c>
      <c r="O279" s="5" t="s">
        <v>86</v>
      </c>
      <c r="P279" s="5" t="s">
        <v>50</v>
      </c>
      <c r="Q279" s="3">
        <v>3.0</v>
      </c>
      <c r="R279" s="3" t="s">
        <v>1484</v>
      </c>
      <c r="S279" s="3" t="s">
        <v>65</v>
      </c>
      <c r="T279" s="4"/>
      <c r="U279" s="4"/>
      <c r="V279" s="4"/>
      <c r="W279" s="4"/>
      <c r="X279" s="4"/>
      <c r="Y279" s="3" t="s">
        <v>24</v>
      </c>
      <c r="Z279" s="4"/>
      <c r="AA279" s="4"/>
      <c r="AB279" s="4"/>
      <c r="AC279" s="4"/>
      <c r="AD279" s="3" t="s">
        <v>53</v>
      </c>
      <c r="AE279" s="4"/>
      <c r="AF279" s="3">
        <v>4.0</v>
      </c>
      <c r="AG279" s="4"/>
      <c r="AH279" s="3">
        <v>3.0</v>
      </c>
      <c r="AI279" s="4"/>
      <c r="AJ279" s="3">
        <v>6.0</v>
      </c>
      <c r="AK279" s="3" t="s">
        <v>1485</v>
      </c>
      <c r="AL279" s="3" t="s">
        <v>57</v>
      </c>
      <c r="AM279" s="4"/>
      <c r="AN279" s="3">
        <v>8.0</v>
      </c>
      <c r="AO279" s="3" t="s">
        <v>1486</v>
      </c>
      <c r="AP279" s="3" t="s">
        <v>1487</v>
      </c>
      <c r="AQ279" s="3" t="s">
        <v>1488</v>
      </c>
      <c r="AR279" s="4"/>
      <c r="AS279" s="4"/>
      <c r="AT279" s="4"/>
    </row>
    <row r="280">
      <c r="A280" s="3">
        <v>278.0</v>
      </c>
      <c r="B280" s="4" t="s">
        <v>71</v>
      </c>
      <c r="C280" s="5">
        <v>28811.0</v>
      </c>
      <c r="D280" s="6">
        <v>39.912328767123284</v>
      </c>
      <c r="E280" s="7">
        <v>7.0</v>
      </c>
      <c r="F280" s="7">
        <v>30.0</v>
      </c>
      <c r="G280" s="7">
        <v>14.0</v>
      </c>
      <c r="H280" s="3">
        <v>6.0</v>
      </c>
      <c r="I280" s="3" t="s">
        <v>340</v>
      </c>
      <c r="J280" s="3">
        <v>1.0</v>
      </c>
      <c r="K280" s="3" t="s">
        <v>46</v>
      </c>
      <c r="L280" s="3" t="s">
        <v>47</v>
      </c>
      <c r="M280" s="3">
        <v>1.0</v>
      </c>
      <c r="N280" s="5" t="s">
        <v>74</v>
      </c>
      <c r="O280" s="5" t="s">
        <v>139</v>
      </c>
      <c r="P280" s="5" t="s">
        <v>87</v>
      </c>
      <c r="Q280" s="3">
        <v>16.0</v>
      </c>
      <c r="R280" s="3" t="s">
        <v>1489</v>
      </c>
      <c r="S280" s="3" t="s">
        <v>52</v>
      </c>
      <c r="T280" s="4"/>
      <c r="U280" s="4"/>
      <c r="V280" s="4"/>
      <c r="W280" s="4"/>
      <c r="X280" s="3" t="s">
        <v>23</v>
      </c>
      <c r="Y280" s="4"/>
      <c r="Z280" s="4"/>
      <c r="AA280" s="4"/>
      <c r="AB280" s="4"/>
      <c r="AC280" s="4"/>
      <c r="AD280" s="3" t="s">
        <v>158</v>
      </c>
      <c r="AE280" s="4"/>
      <c r="AF280" s="3">
        <v>6.0</v>
      </c>
      <c r="AG280" s="4"/>
      <c r="AH280" s="3">
        <v>6.0</v>
      </c>
      <c r="AI280" s="4"/>
      <c r="AJ280" s="3">
        <v>40.0</v>
      </c>
      <c r="AK280" s="3" t="s">
        <v>1490</v>
      </c>
      <c r="AL280" s="3" t="s">
        <v>68</v>
      </c>
      <c r="AM280" s="4"/>
      <c r="AN280" s="3">
        <v>9.0</v>
      </c>
      <c r="AO280" s="3" t="s">
        <v>1491</v>
      </c>
      <c r="AP280" s="3" t="s">
        <v>1492</v>
      </c>
      <c r="AQ280" s="3" t="s">
        <v>323</v>
      </c>
      <c r="AR280" s="4"/>
      <c r="AS280" s="4"/>
      <c r="AT280" s="4"/>
    </row>
    <row r="281">
      <c r="A281" s="3">
        <v>279.0</v>
      </c>
      <c r="B281" s="4" t="s">
        <v>124</v>
      </c>
      <c r="C281" s="5">
        <v>34183.0</v>
      </c>
      <c r="D281" s="6">
        <v>25.194520547945206</v>
      </c>
      <c r="E281" s="7">
        <v>8.0</v>
      </c>
      <c r="F281" s="7">
        <v>50.0</v>
      </c>
      <c r="G281" s="7">
        <v>3.0</v>
      </c>
      <c r="H281" s="3">
        <v>5.0</v>
      </c>
      <c r="I281" s="3" t="s">
        <v>45</v>
      </c>
      <c r="J281" s="3">
        <v>1.0</v>
      </c>
      <c r="K281" s="9" t="s">
        <v>61</v>
      </c>
      <c r="L281" s="3" t="s">
        <v>1167</v>
      </c>
      <c r="M281" s="3">
        <v>0.0</v>
      </c>
      <c r="N281" s="5" t="s">
        <v>44</v>
      </c>
      <c r="O281" s="5" t="s">
        <v>44</v>
      </c>
      <c r="P281" s="5" t="s">
        <v>44</v>
      </c>
      <c r="Q281" s="4"/>
      <c r="R281" s="4"/>
      <c r="S281" s="3" t="s">
        <v>52</v>
      </c>
      <c r="T281" s="4"/>
      <c r="U281" s="4"/>
      <c r="V281" s="4"/>
      <c r="W281" s="4"/>
      <c r="X281" s="4"/>
      <c r="Y281" s="3" t="s">
        <v>24</v>
      </c>
      <c r="Z281" s="4"/>
      <c r="AA281" s="4"/>
      <c r="AB281" s="4"/>
      <c r="AC281" s="4"/>
      <c r="AD281" s="3" t="s">
        <v>53</v>
      </c>
      <c r="AE281" s="4"/>
      <c r="AF281" s="3">
        <v>1.0</v>
      </c>
      <c r="AG281" s="4"/>
      <c r="AH281" s="3">
        <v>3.0</v>
      </c>
      <c r="AI281" s="4"/>
      <c r="AJ281" s="3">
        <v>4.0</v>
      </c>
      <c r="AK281" s="3" t="s">
        <v>1493</v>
      </c>
      <c r="AL281" s="3" t="s">
        <v>68</v>
      </c>
      <c r="AM281" s="4"/>
      <c r="AN281" s="3">
        <v>10.0</v>
      </c>
      <c r="AO281" s="3" t="s">
        <v>1494</v>
      </c>
      <c r="AP281" s="3" t="s">
        <v>1495</v>
      </c>
      <c r="AQ281" s="4"/>
      <c r="AR281" s="4"/>
      <c r="AS281" s="4"/>
      <c r="AT281" s="4"/>
    </row>
    <row r="282">
      <c r="A282" s="3">
        <v>280.0</v>
      </c>
      <c r="B282" s="4" t="s">
        <v>236</v>
      </c>
      <c r="C282" s="5">
        <v>31141.0</v>
      </c>
      <c r="D282" s="6">
        <v>33.52876712328767</v>
      </c>
      <c r="E282" s="7">
        <v>8.0</v>
      </c>
      <c r="F282" s="7">
        <v>120.0</v>
      </c>
      <c r="G282" s="7">
        <v>10.0</v>
      </c>
      <c r="H282" s="3">
        <v>10.0</v>
      </c>
      <c r="I282" s="3" t="s">
        <v>60</v>
      </c>
      <c r="J282" s="3">
        <v>1.0</v>
      </c>
      <c r="K282" s="3" t="s">
        <v>46</v>
      </c>
      <c r="L282" s="3" t="s">
        <v>94</v>
      </c>
      <c r="M282" s="3">
        <v>1.0</v>
      </c>
      <c r="N282" s="5" t="s">
        <v>416</v>
      </c>
      <c r="O282" s="5" t="s">
        <v>49</v>
      </c>
      <c r="P282" s="5" t="s">
        <v>87</v>
      </c>
      <c r="Q282" s="3">
        <v>10.0</v>
      </c>
      <c r="R282" s="3" t="s">
        <v>1496</v>
      </c>
      <c r="S282" s="3" t="s">
        <v>52</v>
      </c>
      <c r="T282" s="4"/>
      <c r="U282" s="4"/>
      <c r="V282" s="4"/>
      <c r="W282" s="4"/>
      <c r="X282" s="3" t="s">
        <v>23</v>
      </c>
      <c r="Y282" s="4"/>
      <c r="Z282" s="4"/>
      <c r="AA282" s="4"/>
      <c r="AB282" s="4"/>
      <c r="AC282" s="4"/>
      <c r="AD282" s="3" t="s">
        <v>66</v>
      </c>
      <c r="AE282" s="4"/>
      <c r="AF282" s="3">
        <v>6.0</v>
      </c>
      <c r="AG282" s="4"/>
      <c r="AH282" s="3">
        <v>6.0</v>
      </c>
      <c r="AI282" s="4"/>
      <c r="AJ282" s="3">
        <v>48.0</v>
      </c>
      <c r="AK282" s="3" t="s">
        <v>1497</v>
      </c>
      <c r="AL282" s="3" t="s">
        <v>68</v>
      </c>
      <c r="AM282" s="4"/>
      <c r="AN282" s="3">
        <v>10.0</v>
      </c>
      <c r="AO282" s="3" t="s">
        <v>1498</v>
      </c>
      <c r="AP282" s="3" t="s">
        <v>1499</v>
      </c>
      <c r="AQ282" s="3" t="s">
        <v>1500</v>
      </c>
      <c r="AR282" s="4"/>
      <c r="AS282" s="4"/>
      <c r="AT282" s="4"/>
    </row>
    <row r="283">
      <c r="A283" s="3">
        <v>281.0</v>
      </c>
      <c r="B283" s="4" t="s">
        <v>255</v>
      </c>
      <c r="C283" s="5">
        <v>31929.0</v>
      </c>
      <c r="D283" s="6">
        <v>31.36986301369863</v>
      </c>
      <c r="E283" s="7">
        <v>8.0</v>
      </c>
      <c r="F283" s="7">
        <v>0.0</v>
      </c>
      <c r="G283" s="7">
        <v>8.0</v>
      </c>
      <c r="H283" s="3">
        <v>10.0</v>
      </c>
      <c r="I283" s="3" t="s">
        <v>130</v>
      </c>
      <c r="J283" s="3">
        <v>1.0</v>
      </c>
      <c r="K283" s="9" t="s">
        <v>61</v>
      </c>
      <c r="L283" s="3" t="s">
        <v>1168</v>
      </c>
      <c r="M283" s="3">
        <v>1.0</v>
      </c>
      <c r="N283" s="5" t="s">
        <v>105</v>
      </c>
      <c r="O283" s="5" t="s">
        <v>106</v>
      </c>
      <c r="P283" s="5" t="s">
        <v>87</v>
      </c>
      <c r="Q283" s="3">
        <v>5.0</v>
      </c>
      <c r="R283" s="3" t="s">
        <v>197</v>
      </c>
      <c r="S283" s="3" t="s">
        <v>370</v>
      </c>
      <c r="T283" s="4"/>
      <c r="U283" s="4"/>
      <c r="V283" s="4"/>
      <c r="W283" s="4"/>
      <c r="X283" s="4"/>
      <c r="Y283" s="3" t="s">
        <v>24</v>
      </c>
      <c r="Z283" s="4"/>
      <c r="AA283" s="4"/>
      <c r="AB283" s="4"/>
      <c r="AC283" s="4"/>
      <c r="AD283" s="3" t="s">
        <v>1098</v>
      </c>
      <c r="AE283" s="4"/>
      <c r="AF283" s="3">
        <v>6.0</v>
      </c>
      <c r="AG283" s="4"/>
      <c r="AH283" s="4"/>
      <c r="AI283" s="3">
        <v>10.0</v>
      </c>
      <c r="AJ283" s="3">
        <v>10.0</v>
      </c>
      <c r="AK283" s="3" t="s">
        <v>1501</v>
      </c>
      <c r="AL283" s="3" t="s">
        <v>57</v>
      </c>
      <c r="AM283" s="4"/>
      <c r="AN283" s="3">
        <v>10.0</v>
      </c>
      <c r="AO283" s="3" t="s">
        <v>1502</v>
      </c>
      <c r="AP283" s="3" t="s">
        <v>1503</v>
      </c>
      <c r="AQ283" s="3" t="s">
        <v>1504</v>
      </c>
      <c r="AR283" s="4"/>
      <c r="AS283" s="4"/>
      <c r="AT283" s="4"/>
    </row>
    <row r="284">
      <c r="A284" s="3">
        <v>282.0</v>
      </c>
      <c r="B284" s="4" t="s">
        <v>83</v>
      </c>
      <c r="C284" s="5">
        <v>34818.0</v>
      </c>
      <c r="D284" s="6">
        <v>23.454794520547946</v>
      </c>
      <c r="E284" s="7">
        <v>8.0</v>
      </c>
      <c r="F284" s="7">
        <v>150.0</v>
      </c>
      <c r="G284" s="7">
        <v>12.0</v>
      </c>
      <c r="H284" s="3">
        <v>2.0</v>
      </c>
      <c r="I284" s="3" t="s">
        <v>60</v>
      </c>
      <c r="J284" s="3">
        <v>1.0</v>
      </c>
      <c r="K284" s="3" t="s">
        <v>61</v>
      </c>
      <c r="L284" s="3" t="s">
        <v>99</v>
      </c>
      <c r="M284" s="3">
        <v>1.0</v>
      </c>
      <c r="N284" s="5" t="s">
        <v>212</v>
      </c>
      <c r="O284" s="5" t="s">
        <v>1169</v>
      </c>
      <c r="P284" s="5" t="s">
        <v>87</v>
      </c>
      <c r="Q284" s="3">
        <v>0.0</v>
      </c>
      <c r="R284" s="3" t="s">
        <v>1505</v>
      </c>
      <c r="S284" s="3" t="s">
        <v>52</v>
      </c>
      <c r="T284" s="4"/>
      <c r="U284" s="4"/>
      <c r="V284" s="4"/>
      <c r="W284" s="3" t="s">
        <v>22</v>
      </c>
      <c r="X284" s="4"/>
      <c r="Y284" s="4"/>
      <c r="Z284" s="4"/>
      <c r="AA284" s="4"/>
      <c r="AB284" s="4"/>
      <c r="AC284" s="4"/>
      <c r="AD284" s="3" t="s">
        <v>66</v>
      </c>
      <c r="AE284" s="4"/>
      <c r="AF284" s="4"/>
      <c r="AG284" s="3">
        <v>10.0</v>
      </c>
      <c r="AH284" s="3">
        <v>5.0</v>
      </c>
      <c r="AI284" s="4"/>
      <c r="AJ284" s="3">
        <v>8.0</v>
      </c>
      <c r="AK284" s="3" t="s">
        <v>1506</v>
      </c>
      <c r="AL284" s="3" t="s">
        <v>68</v>
      </c>
      <c r="AM284" s="4"/>
      <c r="AN284" s="3">
        <v>10.0</v>
      </c>
      <c r="AO284" s="3" t="s">
        <v>1507</v>
      </c>
      <c r="AP284" s="4"/>
      <c r="AQ284" s="4"/>
      <c r="AR284" s="4"/>
      <c r="AS284" s="4"/>
      <c r="AT284" s="4"/>
    </row>
    <row r="285">
      <c r="A285" s="3">
        <v>283.0</v>
      </c>
      <c r="B285" s="4" t="s">
        <v>124</v>
      </c>
      <c r="C285" s="5">
        <v>33030.0</v>
      </c>
      <c r="D285" s="6">
        <v>28.353424657534248</v>
      </c>
      <c r="E285" s="7">
        <v>7.0</v>
      </c>
      <c r="F285" s="7">
        <v>30.0</v>
      </c>
      <c r="G285" s="7">
        <v>10.0</v>
      </c>
      <c r="H285" s="3">
        <v>18.0</v>
      </c>
      <c r="I285" s="3" t="s">
        <v>224</v>
      </c>
      <c r="J285" s="3">
        <v>1.0</v>
      </c>
      <c r="K285" s="3" t="s">
        <v>46</v>
      </c>
      <c r="L285" s="3" t="s">
        <v>94</v>
      </c>
      <c r="M285" s="3">
        <v>1.0</v>
      </c>
      <c r="N285" s="5" t="s">
        <v>151</v>
      </c>
      <c r="O285" s="5" t="s">
        <v>75</v>
      </c>
      <c r="P285" s="5" t="s">
        <v>363</v>
      </c>
      <c r="Q285" s="3">
        <v>4.0</v>
      </c>
      <c r="R285" s="3" t="s">
        <v>1508</v>
      </c>
      <c r="S285" s="3" t="s">
        <v>370</v>
      </c>
      <c r="T285" s="4"/>
      <c r="U285" s="4"/>
      <c r="V285" s="3" t="s">
        <v>21</v>
      </c>
      <c r="W285" s="3" t="s">
        <v>22</v>
      </c>
      <c r="X285" s="4"/>
      <c r="Y285" s="4"/>
      <c r="Z285" s="4"/>
      <c r="AA285" s="4"/>
      <c r="AB285" s="4"/>
      <c r="AC285" s="4"/>
      <c r="AD285" s="3" t="s">
        <v>66</v>
      </c>
      <c r="AE285" s="4"/>
      <c r="AF285" s="3">
        <v>6.0</v>
      </c>
      <c r="AG285" s="4"/>
      <c r="AH285" s="3">
        <v>4.0</v>
      </c>
      <c r="AI285" s="4"/>
      <c r="AJ285" s="3">
        <v>10.0</v>
      </c>
      <c r="AK285" s="3" t="s">
        <v>1509</v>
      </c>
      <c r="AL285" s="3" t="s">
        <v>68</v>
      </c>
      <c r="AM285" s="4"/>
      <c r="AN285" s="3">
        <v>10.0</v>
      </c>
      <c r="AO285" s="3" t="s">
        <v>1510</v>
      </c>
      <c r="AP285" s="3" t="s">
        <v>1511</v>
      </c>
      <c r="AQ285" s="3" t="s">
        <v>1512</v>
      </c>
      <c r="AR285" s="4"/>
      <c r="AS285" s="4"/>
      <c r="AT285" s="4"/>
    </row>
    <row r="286">
      <c r="A286" s="3">
        <v>284.0</v>
      </c>
      <c r="B286" s="4" t="s">
        <v>255</v>
      </c>
      <c r="C286" s="5">
        <v>42813.0</v>
      </c>
      <c r="D286" s="6">
        <v>1.5506849315068494</v>
      </c>
      <c r="E286" s="7">
        <v>7.0</v>
      </c>
      <c r="F286" s="7">
        <v>0.0</v>
      </c>
      <c r="G286" s="7">
        <v>13.0</v>
      </c>
      <c r="H286" s="3">
        <v>5.0</v>
      </c>
      <c r="I286" s="3" t="s">
        <v>98</v>
      </c>
      <c r="J286" s="3">
        <v>1.0</v>
      </c>
      <c r="K286" s="3" t="s">
        <v>61</v>
      </c>
      <c r="L286" s="3" t="s">
        <v>99</v>
      </c>
      <c r="M286" s="3">
        <v>0.0</v>
      </c>
      <c r="N286" s="5" t="s">
        <v>44</v>
      </c>
      <c r="O286" s="5" t="s">
        <v>44</v>
      </c>
      <c r="P286" s="5" t="s">
        <v>44</v>
      </c>
      <c r="Q286" s="4"/>
      <c r="R286" s="4"/>
      <c r="S286" s="3" t="s">
        <v>52</v>
      </c>
      <c r="T286" s="4"/>
      <c r="U286" s="4"/>
      <c r="V286" s="4"/>
      <c r="W286" s="3" t="s">
        <v>22</v>
      </c>
      <c r="X286" s="4"/>
      <c r="Y286" s="4"/>
      <c r="Z286" s="4"/>
      <c r="AA286" s="4"/>
      <c r="AB286" s="4"/>
      <c r="AC286" s="4"/>
      <c r="AD286" s="3" t="s">
        <v>79</v>
      </c>
      <c r="AE286" s="4"/>
      <c r="AF286" s="4"/>
      <c r="AG286" s="3">
        <v>25.0</v>
      </c>
      <c r="AH286" s="4"/>
      <c r="AI286" s="3">
        <v>15.0</v>
      </c>
      <c r="AJ286" s="3">
        <v>50.0</v>
      </c>
      <c r="AK286" s="3" t="s">
        <v>1513</v>
      </c>
      <c r="AL286" s="3" t="s">
        <v>57</v>
      </c>
      <c r="AM286" s="4"/>
      <c r="AN286" s="3">
        <v>9.0</v>
      </c>
      <c r="AO286" s="3" t="s">
        <v>1514</v>
      </c>
      <c r="AP286" s="3" t="s">
        <v>1515</v>
      </c>
      <c r="AQ286" s="3" t="s">
        <v>293</v>
      </c>
      <c r="AR286" s="4"/>
      <c r="AS286" s="4"/>
      <c r="AT286" s="4"/>
    </row>
    <row r="287">
      <c r="A287" s="3">
        <v>285.0</v>
      </c>
      <c r="B287" s="4" t="s">
        <v>83</v>
      </c>
      <c r="C287" s="5">
        <v>31988.0</v>
      </c>
      <c r="D287" s="6">
        <v>31.208219178082192</v>
      </c>
      <c r="E287" s="7">
        <v>7.0</v>
      </c>
      <c r="F287" s="7">
        <v>20.0</v>
      </c>
      <c r="G287" s="7">
        <v>7.0</v>
      </c>
      <c r="H287" s="3">
        <v>10.0</v>
      </c>
      <c r="I287" s="3" t="s">
        <v>130</v>
      </c>
      <c r="J287" s="3">
        <v>1.0</v>
      </c>
      <c r="K287" s="3" t="s">
        <v>61</v>
      </c>
      <c r="L287" s="3" t="s">
        <v>94</v>
      </c>
      <c r="M287" s="3">
        <v>1.0</v>
      </c>
      <c r="N287" s="5" t="s">
        <v>212</v>
      </c>
      <c r="O287" s="5" t="s">
        <v>75</v>
      </c>
      <c r="P287" s="5" t="s">
        <v>87</v>
      </c>
      <c r="Q287" s="3">
        <v>8.0</v>
      </c>
      <c r="R287" s="3" t="s">
        <v>1516</v>
      </c>
      <c r="S287" s="3" t="s">
        <v>52</v>
      </c>
      <c r="T287" s="4"/>
      <c r="U287" s="4"/>
      <c r="V287" s="4"/>
      <c r="W287" s="4"/>
      <c r="X287" s="4"/>
      <c r="Y287" s="3" t="s">
        <v>24</v>
      </c>
      <c r="Z287" s="4"/>
      <c r="AA287" s="4"/>
      <c r="AB287" s="4"/>
      <c r="AC287" s="4"/>
      <c r="AD287" s="3" t="s">
        <v>53</v>
      </c>
      <c r="AE287" s="4"/>
      <c r="AF287" s="3">
        <v>3.0</v>
      </c>
      <c r="AG287" s="4"/>
      <c r="AH287" s="3">
        <v>3.0</v>
      </c>
      <c r="AI287" s="4"/>
      <c r="AJ287" s="3">
        <v>8.0</v>
      </c>
      <c r="AK287" s="3" t="s">
        <v>1517</v>
      </c>
      <c r="AL287" s="4"/>
      <c r="AM287" s="3" t="s">
        <v>1518</v>
      </c>
      <c r="AN287" s="3">
        <v>10.0</v>
      </c>
      <c r="AO287" s="3" t="s">
        <v>1519</v>
      </c>
      <c r="AP287" s="4"/>
      <c r="AQ287" s="4"/>
      <c r="AR287" s="4"/>
      <c r="AS287" s="4"/>
      <c r="AT287" s="4"/>
    </row>
    <row r="288">
      <c r="A288" s="3">
        <v>286.0</v>
      </c>
      <c r="B288" s="4" t="s">
        <v>161</v>
      </c>
      <c r="C288" s="5">
        <v>32991.0</v>
      </c>
      <c r="D288" s="6">
        <v>28.46027397260274</v>
      </c>
      <c r="E288" s="7">
        <v>7.0</v>
      </c>
      <c r="F288" s="7">
        <v>45.0</v>
      </c>
      <c r="G288" s="7">
        <v>12.0</v>
      </c>
      <c r="H288" s="3">
        <v>2.0</v>
      </c>
      <c r="I288" s="3" t="s">
        <v>307</v>
      </c>
      <c r="J288" s="3">
        <v>1.0</v>
      </c>
      <c r="K288" s="3" t="s">
        <v>61</v>
      </c>
      <c r="L288" s="3" t="s">
        <v>47</v>
      </c>
      <c r="M288" s="3">
        <v>1.0</v>
      </c>
      <c r="N288" s="5" t="s">
        <v>151</v>
      </c>
      <c r="O288" s="5" t="s">
        <v>483</v>
      </c>
      <c r="P288" s="5" t="s">
        <v>1170</v>
      </c>
      <c r="Q288" s="3">
        <v>2.0</v>
      </c>
      <c r="R288" s="12" t="s">
        <v>1520</v>
      </c>
      <c r="S288" s="3" t="s">
        <v>78</v>
      </c>
      <c r="T288" s="4"/>
      <c r="U288" s="4"/>
      <c r="V288" s="4"/>
      <c r="W288" s="4"/>
      <c r="X288" s="4"/>
      <c r="Y288" s="3" t="s">
        <v>24</v>
      </c>
      <c r="Z288" s="4"/>
      <c r="AA288" s="4"/>
      <c r="AB288" s="4"/>
      <c r="AC288" s="4"/>
      <c r="AD288" s="3" t="s">
        <v>79</v>
      </c>
      <c r="AE288" s="4"/>
      <c r="AF288" s="3">
        <v>6.0</v>
      </c>
      <c r="AG288" s="4"/>
      <c r="AH288" s="3">
        <v>4.0</v>
      </c>
      <c r="AI288" s="4"/>
      <c r="AJ288" s="3">
        <v>6.0</v>
      </c>
      <c r="AK288" s="3" t="s">
        <v>1521</v>
      </c>
      <c r="AL288" s="3" t="s">
        <v>385</v>
      </c>
      <c r="AM288" s="4"/>
      <c r="AN288" s="3">
        <v>9.0</v>
      </c>
      <c r="AO288" s="3" t="s">
        <v>1522</v>
      </c>
      <c r="AP288" s="4"/>
      <c r="AQ288" s="4"/>
      <c r="AR288" s="4"/>
      <c r="AS288" s="4"/>
      <c r="AT288" s="4"/>
    </row>
    <row r="289">
      <c r="A289" s="3">
        <v>287.0</v>
      </c>
      <c r="B289" s="4" t="s">
        <v>124</v>
      </c>
      <c r="C289" s="5">
        <v>27674.0</v>
      </c>
      <c r="D289" s="6">
        <v>43.02739726027397</v>
      </c>
      <c r="E289" s="7">
        <v>5.0</v>
      </c>
      <c r="F289" s="7">
        <v>75.0</v>
      </c>
      <c r="G289" s="7">
        <v>10.0</v>
      </c>
      <c r="H289" s="3">
        <v>10.0</v>
      </c>
      <c r="I289" s="3" t="s">
        <v>92</v>
      </c>
      <c r="J289" s="3">
        <v>1.0</v>
      </c>
      <c r="K289" s="3" t="s">
        <v>61</v>
      </c>
      <c r="L289" s="3" t="s">
        <v>94</v>
      </c>
      <c r="M289" s="3">
        <v>1.0</v>
      </c>
      <c r="N289" s="5" t="s">
        <v>212</v>
      </c>
      <c r="O289" s="5" t="s">
        <v>75</v>
      </c>
      <c r="P289" s="5" t="s">
        <v>152</v>
      </c>
      <c r="Q289" s="3">
        <v>17.0</v>
      </c>
      <c r="R289" s="4"/>
      <c r="S289" s="3" t="s">
        <v>52</v>
      </c>
      <c r="T289" s="4"/>
      <c r="U289" s="4"/>
      <c r="V289" s="4"/>
      <c r="W289" s="4"/>
      <c r="X289" s="4"/>
      <c r="Y289" s="3" t="s">
        <v>24</v>
      </c>
      <c r="Z289" s="4"/>
      <c r="AA289" s="4"/>
      <c r="AB289" s="4"/>
      <c r="AC289" s="3" t="s">
        <v>1523</v>
      </c>
      <c r="AD289" s="3" t="s">
        <v>66</v>
      </c>
      <c r="AE289" s="4"/>
      <c r="AF289" s="4"/>
      <c r="AG289" s="3">
        <v>10.0</v>
      </c>
      <c r="AH289" s="4"/>
      <c r="AI289" s="3">
        <v>10.0</v>
      </c>
      <c r="AJ289" s="3">
        <v>15.0</v>
      </c>
      <c r="AK289" s="3" t="s">
        <v>1524</v>
      </c>
      <c r="AL289" s="3" t="s">
        <v>57</v>
      </c>
      <c r="AM289" s="4"/>
      <c r="AN289" s="3">
        <v>10.0</v>
      </c>
      <c r="AO289" s="3" t="s">
        <v>1525</v>
      </c>
      <c r="AP289" s="3" t="s">
        <v>327</v>
      </c>
      <c r="AQ289" s="4"/>
      <c r="AR289" s="4"/>
      <c r="AS289" s="4"/>
      <c r="AT289" s="4"/>
    </row>
    <row r="290">
      <c r="A290" s="3">
        <v>288.0</v>
      </c>
      <c r="B290" s="4" t="s">
        <v>236</v>
      </c>
      <c r="C290" s="5">
        <v>30999.0</v>
      </c>
      <c r="D290" s="6">
        <v>33.917808219178085</v>
      </c>
      <c r="E290" s="7">
        <v>6.0</v>
      </c>
      <c r="F290" s="7">
        <v>35.0</v>
      </c>
      <c r="G290" s="7">
        <v>10.0</v>
      </c>
      <c r="H290" s="3">
        <v>1.0</v>
      </c>
      <c r="I290" s="3" t="s">
        <v>45</v>
      </c>
      <c r="J290" s="3">
        <v>1.0</v>
      </c>
      <c r="K290" s="3" t="s">
        <v>93</v>
      </c>
      <c r="L290" s="3" t="s">
        <v>99</v>
      </c>
      <c r="M290" s="3">
        <v>1.0</v>
      </c>
      <c r="N290" s="5" t="s">
        <v>421</v>
      </c>
      <c r="O290" s="5" t="s">
        <v>75</v>
      </c>
      <c r="P290" s="5" t="s">
        <v>363</v>
      </c>
      <c r="Q290" s="3">
        <v>10.0</v>
      </c>
      <c r="R290" s="3" t="s">
        <v>1008</v>
      </c>
      <c r="S290" s="3" t="s">
        <v>52</v>
      </c>
      <c r="T290" s="4"/>
      <c r="U290" s="4"/>
      <c r="V290" s="3" t="s">
        <v>21</v>
      </c>
      <c r="W290" s="4"/>
      <c r="X290" s="4"/>
      <c r="Y290" s="4"/>
      <c r="Z290" s="4"/>
      <c r="AA290" s="4"/>
      <c r="AB290" s="4"/>
      <c r="AC290" s="4"/>
      <c r="AD290" s="3" t="s">
        <v>79</v>
      </c>
      <c r="AE290" s="4"/>
      <c r="AF290" s="3">
        <v>5.0</v>
      </c>
      <c r="AG290" s="4"/>
      <c r="AH290" s="3">
        <v>5.0</v>
      </c>
      <c r="AI290" s="4"/>
      <c r="AJ290" s="3">
        <v>15.0</v>
      </c>
      <c r="AK290" s="3" t="s">
        <v>1526</v>
      </c>
      <c r="AL290" s="3" t="s">
        <v>57</v>
      </c>
      <c r="AM290" s="4"/>
      <c r="AN290" s="3">
        <v>10.0</v>
      </c>
      <c r="AO290" s="3" t="s">
        <v>1527</v>
      </c>
      <c r="AP290" s="3" t="s">
        <v>1528</v>
      </c>
      <c r="AQ290" s="3" t="s">
        <v>111</v>
      </c>
      <c r="AR290" s="4"/>
      <c r="AS290" s="4"/>
      <c r="AT290" s="4"/>
    </row>
    <row r="291">
      <c r="A291" s="3">
        <v>289.0</v>
      </c>
      <c r="B291" s="4" t="s">
        <v>83</v>
      </c>
      <c r="C291" s="5">
        <v>29004.0</v>
      </c>
      <c r="D291" s="6">
        <v>39.38356164383562</v>
      </c>
      <c r="E291" s="7">
        <v>6.0</v>
      </c>
      <c r="F291" s="7">
        <v>30.0</v>
      </c>
      <c r="G291" s="7">
        <v>10.0</v>
      </c>
      <c r="H291" s="3">
        <v>5.0</v>
      </c>
      <c r="I291" s="3" t="s">
        <v>224</v>
      </c>
      <c r="J291" s="3">
        <v>1.0</v>
      </c>
      <c r="K291" s="3" t="s">
        <v>61</v>
      </c>
      <c r="L291" s="3" t="s">
        <v>94</v>
      </c>
      <c r="M291" s="3">
        <v>1.0</v>
      </c>
      <c r="N291" s="5" t="s">
        <v>256</v>
      </c>
      <c r="O291" s="5" t="s">
        <v>86</v>
      </c>
      <c r="P291" s="5" t="s">
        <v>219</v>
      </c>
      <c r="Q291" s="3">
        <v>17.0</v>
      </c>
      <c r="R291" s="3" t="s">
        <v>1529</v>
      </c>
      <c r="S291" s="3" t="s">
        <v>78</v>
      </c>
      <c r="T291" s="4"/>
      <c r="U291" s="4"/>
      <c r="V291" s="4"/>
      <c r="W291" s="4"/>
      <c r="X291" s="4"/>
      <c r="Y291" s="3" t="s">
        <v>24</v>
      </c>
      <c r="Z291" s="4"/>
      <c r="AA291" s="4"/>
      <c r="AB291" s="4"/>
      <c r="AC291" s="4"/>
      <c r="AD291" s="3" t="s">
        <v>53</v>
      </c>
      <c r="AE291" s="4"/>
      <c r="AF291" s="3">
        <v>4.0</v>
      </c>
      <c r="AG291" s="4"/>
      <c r="AH291" s="4"/>
      <c r="AI291" s="3">
        <v>10.0</v>
      </c>
      <c r="AJ291" s="3">
        <v>12.0</v>
      </c>
      <c r="AK291" s="3" t="s">
        <v>1530</v>
      </c>
      <c r="AL291" s="3" t="s">
        <v>190</v>
      </c>
      <c r="AM291" s="4"/>
      <c r="AN291" s="3">
        <v>10.0</v>
      </c>
      <c r="AO291" s="3" t="s">
        <v>1531</v>
      </c>
      <c r="AP291" s="3" t="s">
        <v>1532</v>
      </c>
      <c r="AQ291" s="4"/>
      <c r="AR291" s="4"/>
      <c r="AS291" s="4"/>
      <c r="AT291" s="4"/>
    </row>
    <row r="292">
      <c r="A292" s="3">
        <v>290.0</v>
      </c>
      <c r="B292" s="4" t="s">
        <v>444</v>
      </c>
      <c r="C292" s="5">
        <v>32562.0</v>
      </c>
      <c r="D292" s="6">
        <v>29.635616438356163</v>
      </c>
      <c r="E292" s="7">
        <v>6.0</v>
      </c>
      <c r="F292" s="7">
        <v>90.0</v>
      </c>
      <c r="G292" s="7">
        <v>7.0</v>
      </c>
      <c r="H292" s="3">
        <v>5.0</v>
      </c>
      <c r="I292" s="3" t="s">
        <v>45</v>
      </c>
      <c r="J292" s="3">
        <v>0.0</v>
      </c>
      <c r="K292" s="3" t="s">
        <v>131</v>
      </c>
      <c r="L292" s="3" t="s">
        <v>94</v>
      </c>
      <c r="M292" s="3">
        <v>1.0</v>
      </c>
      <c r="N292" s="5" t="s">
        <v>63</v>
      </c>
      <c r="O292" s="5" t="s">
        <v>356</v>
      </c>
      <c r="P292" s="5" t="s">
        <v>50</v>
      </c>
      <c r="Q292" s="3">
        <v>0.0</v>
      </c>
      <c r="R292" s="3" t="s">
        <v>51</v>
      </c>
      <c r="S292" s="3" t="s">
        <v>65</v>
      </c>
      <c r="T292" s="4"/>
      <c r="U292" s="4"/>
      <c r="V292" s="4"/>
      <c r="W292" s="4"/>
      <c r="X292" s="4"/>
      <c r="Y292" s="3" t="s">
        <v>24</v>
      </c>
      <c r="Z292" s="4"/>
      <c r="AA292" s="4"/>
      <c r="AB292" s="4"/>
      <c r="AC292" s="4"/>
      <c r="AD292" s="3" t="s">
        <v>66</v>
      </c>
      <c r="AE292" s="4"/>
      <c r="AF292" s="3">
        <v>4.0</v>
      </c>
      <c r="AG292" s="4"/>
      <c r="AH292" s="3">
        <v>6.0</v>
      </c>
      <c r="AI292" s="4"/>
      <c r="AJ292" s="3">
        <v>6.0</v>
      </c>
      <c r="AK292" s="3" t="s">
        <v>1533</v>
      </c>
      <c r="AL292" s="4"/>
      <c r="AM292" s="3" t="s">
        <v>1534</v>
      </c>
      <c r="AN292" s="3">
        <v>8.0</v>
      </c>
      <c r="AO292" s="3" t="s">
        <v>1535</v>
      </c>
      <c r="AP292" s="3" t="s">
        <v>1536</v>
      </c>
      <c r="AQ292" s="3" t="s">
        <v>1537</v>
      </c>
      <c r="AR292" s="4"/>
      <c r="AS292" s="4"/>
      <c r="AT292" s="4"/>
    </row>
    <row r="293">
      <c r="A293" s="3">
        <v>291.0</v>
      </c>
      <c r="B293" s="4" t="s">
        <v>124</v>
      </c>
      <c r="C293" s="5">
        <v>31633.0</v>
      </c>
      <c r="D293" s="6">
        <v>32.18082191780822</v>
      </c>
      <c r="E293" s="7">
        <v>9.0</v>
      </c>
      <c r="F293" s="7">
        <v>20.0</v>
      </c>
      <c r="G293" s="7">
        <v>10.0</v>
      </c>
      <c r="H293" s="3">
        <v>40.0</v>
      </c>
      <c r="I293" s="3" t="s">
        <v>92</v>
      </c>
      <c r="J293" s="3">
        <v>0.0</v>
      </c>
      <c r="K293" s="3" t="s">
        <v>131</v>
      </c>
      <c r="L293" s="3" t="s">
        <v>99</v>
      </c>
      <c r="M293" s="3">
        <v>1.0</v>
      </c>
      <c r="N293" s="5" t="s">
        <v>212</v>
      </c>
      <c r="O293" s="5" t="s">
        <v>75</v>
      </c>
      <c r="P293" s="5" t="s">
        <v>50</v>
      </c>
      <c r="Q293" s="3">
        <v>11.0</v>
      </c>
      <c r="R293" s="3" t="s">
        <v>51</v>
      </c>
      <c r="S293" s="3" t="s">
        <v>157</v>
      </c>
      <c r="T293" s="4"/>
      <c r="U293" s="4"/>
      <c r="V293" s="4"/>
      <c r="W293" s="3" t="s">
        <v>22</v>
      </c>
      <c r="X293" s="4"/>
      <c r="Y293" s="3" t="s">
        <v>24</v>
      </c>
      <c r="Z293" s="4"/>
      <c r="AA293" s="4"/>
      <c r="AB293" s="4"/>
      <c r="AC293" s="4"/>
      <c r="AD293" s="4"/>
      <c r="AE293" s="3" t="s">
        <v>1538</v>
      </c>
      <c r="AF293" s="3">
        <v>6.0</v>
      </c>
      <c r="AG293" s="4"/>
      <c r="AH293" s="3">
        <v>4.0</v>
      </c>
      <c r="AI293" s="4"/>
      <c r="AJ293" s="3">
        <v>3.0</v>
      </c>
      <c r="AK293" s="3" t="s">
        <v>1539</v>
      </c>
      <c r="AL293" s="3" t="s">
        <v>68</v>
      </c>
      <c r="AM293" s="4"/>
      <c r="AN293" s="3">
        <v>7.0</v>
      </c>
      <c r="AO293" s="3" t="s">
        <v>1540</v>
      </c>
      <c r="AP293" s="3" t="s">
        <v>1541</v>
      </c>
      <c r="AQ293" s="4"/>
      <c r="AR293" s="4"/>
      <c r="AS293" s="4"/>
      <c r="AT293" s="4"/>
    </row>
    <row r="294">
      <c r="A294" s="3">
        <v>292.0</v>
      </c>
      <c r="B294" s="4" t="s">
        <v>83</v>
      </c>
      <c r="C294" s="5">
        <v>31426.0</v>
      </c>
      <c r="D294" s="6">
        <v>32.74794520547945</v>
      </c>
      <c r="E294" s="7">
        <v>8.0</v>
      </c>
      <c r="F294" s="7">
        <v>0.0</v>
      </c>
      <c r="G294" s="7">
        <v>10.0</v>
      </c>
      <c r="H294" s="3">
        <v>10.0</v>
      </c>
      <c r="I294" s="3" t="s">
        <v>84</v>
      </c>
      <c r="J294" s="3">
        <v>0.0</v>
      </c>
      <c r="K294" s="3" t="s">
        <v>46</v>
      </c>
      <c r="L294" s="3" t="s">
        <v>47</v>
      </c>
      <c r="M294" s="3">
        <v>1.0</v>
      </c>
      <c r="N294" s="5" t="s">
        <v>1171</v>
      </c>
      <c r="O294" s="5" t="s">
        <v>391</v>
      </c>
      <c r="P294" s="5" t="s">
        <v>87</v>
      </c>
      <c r="Q294" s="3">
        <v>12.0</v>
      </c>
      <c r="R294" s="3" t="s">
        <v>1542</v>
      </c>
      <c r="S294" s="3" t="s">
        <v>370</v>
      </c>
      <c r="T294" s="4"/>
      <c r="U294" s="4"/>
      <c r="V294" s="4"/>
      <c r="W294" s="3" t="s">
        <v>22</v>
      </c>
      <c r="X294" s="4"/>
      <c r="Y294" s="4"/>
      <c r="Z294" s="4"/>
      <c r="AA294" s="4"/>
      <c r="AB294" s="4"/>
      <c r="AC294" s="4"/>
      <c r="AD294" s="3" t="s">
        <v>66</v>
      </c>
      <c r="AE294" s="4"/>
      <c r="AF294" s="3">
        <v>3.0</v>
      </c>
      <c r="AG294" s="4"/>
      <c r="AH294" s="3">
        <v>5.0</v>
      </c>
      <c r="AI294" s="4"/>
      <c r="AJ294" s="3">
        <v>15.0</v>
      </c>
      <c r="AK294" s="3" t="s">
        <v>1543</v>
      </c>
      <c r="AL294" s="3" t="s">
        <v>190</v>
      </c>
      <c r="AM294" s="4"/>
      <c r="AN294" s="3">
        <v>9.0</v>
      </c>
      <c r="AO294" s="3" t="s">
        <v>69</v>
      </c>
      <c r="AP294" s="3" t="s">
        <v>1544</v>
      </c>
      <c r="AQ294" s="4"/>
      <c r="AR294" s="4"/>
      <c r="AS294" s="4"/>
      <c r="AT294" s="4"/>
    </row>
    <row r="295">
      <c r="A295" s="3">
        <v>293.0</v>
      </c>
      <c r="B295" s="4" t="s">
        <v>71</v>
      </c>
      <c r="C295" s="5">
        <v>34741.0</v>
      </c>
      <c r="D295" s="6">
        <v>23.665753424657535</v>
      </c>
      <c r="E295" s="7">
        <v>7.0</v>
      </c>
      <c r="F295" s="7">
        <v>120.0</v>
      </c>
      <c r="G295" s="7">
        <v>9.0</v>
      </c>
      <c r="H295" s="3">
        <v>4.0</v>
      </c>
      <c r="I295" s="3" t="s">
        <v>340</v>
      </c>
      <c r="J295" s="3">
        <v>0.0</v>
      </c>
      <c r="K295" s="3" t="s">
        <v>46</v>
      </c>
      <c r="L295" s="3" t="s">
        <v>94</v>
      </c>
      <c r="M295" s="3">
        <v>0.0</v>
      </c>
      <c r="N295" s="5" t="s">
        <v>44</v>
      </c>
      <c r="O295" s="5" t="s">
        <v>44</v>
      </c>
      <c r="P295" s="5" t="s">
        <v>44</v>
      </c>
      <c r="Q295" s="4"/>
      <c r="R295" s="4"/>
      <c r="S295" s="3" t="s">
        <v>52</v>
      </c>
      <c r="T295" s="4"/>
      <c r="U295" s="4"/>
      <c r="V295" s="4"/>
      <c r="W295" s="3" t="s">
        <v>22</v>
      </c>
      <c r="X295" s="4"/>
      <c r="Y295" s="4"/>
      <c r="Z295" s="4"/>
      <c r="AA295" s="4"/>
      <c r="AB295" s="4"/>
      <c r="AC295" s="4"/>
      <c r="AD295" s="3" t="s">
        <v>53</v>
      </c>
      <c r="AE295" s="4"/>
      <c r="AF295" s="4"/>
      <c r="AG295" s="3">
        <v>20.0</v>
      </c>
      <c r="AH295" s="4"/>
      <c r="AI295" s="3">
        <v>20.0</v>
      </c>
      <c r="AJ295" s="3">
        <v>10.0</v>
      </c>
      <c r="AK295" s="3" t="s">
        <v>1545</v>
      </c>
      <c r="AL295" s="3" t="s">
        <v>57</v>
      </c>
      <c r="AM295" s="4"/>
      <c r="AN295" s="3">
        <v>8.0</v>
      </c>
      <c r="AO295" s="3" t="s">
        <v>1546</v>
      </c>
      <c r="AP295" s="3" t="s">
        <v>1547</v>
      </c>
      <c r="AQ295" s="3" t="s">
        <v>1548</v>
      </c>
      <c r="AR295" s="4"/>
      <c r="AS295" s="4"/>
      <c r="AT295" s="4"/>
    </row>
    <row r="296">
      <c r="A296" s="3">
        <v>294.0</v>
      </c>
      <c r="B296" s="4" t="s">
        <v>817</v>
      </c>
      <c r="C296" s="5">
        <v>33422.0</v>
      </c>
      <c r="D296" s="6">
        <v>27.279452054794522</v>
      </c>
      <c r="E296" s="7">
        <v>8.0</v>
      </c>
      <c r="F296" s="7">
        <v>6.0</v>
      </c>
      <c r="G296" s="7">
        <v>15.0</v>
      </c>
      <c r="H296" s="3">
        <v>2.0</v>
      </c>
      <c r="I296" s="3" t="s">
        <v>130</v>
      </c>
      <c r="J296" s="3">
        <v>0.0</v>
      </c>
      <c r="K296" s="3" t="s">
        <v>131</v>
      </c>
      <c r="L296" s="3" t="s">
        <v>94</v>
      </c>
      <c r="M296" s="3">
        <v>0.0</v>
      </c>
      <c r="N296" s="5" t="s">
        <v>44</v>
      </c>
      <c r="O296" s="5" t="s">
        <v>44</v>
      </c>
      <c r="P296" s="5" t="s">
        <v>44</v>
      </c>
      <c r="Q296" s="4"/>
      <c r="R296" s="4"/>
      <c r="S296" s="3" t="s">
        <v>78</v>
      </c>
      <c r="T296" s="4"/>
      <c r="U296" s="4"/>
      <c r="V296" s="4"/>
      <c r="W296" s="4"/>
      <c r="X296" s="4"/>
      <c r="Y296" s="3" t="s">
        <v>24</v>
      </c>
      <c r="Z296" s="4"/>
      <c r="AA296" s="4"/>
      <c r="AB296" s="4"/>
      <c r="AC296" s="4"/>
      <c r="AD296" s="3" t="s">
        <v>66</v>
      </c>
      <c r="AE296" s="4"/>
      <c r="AF296" s="3">
        <v>6.0</v>
      </c>
      <c r="AG296" s="4"/>
      <c r="AH296" s="3">
        <v>4.0</v>
      </c>
      <c r="AI296" s="4"/>
      <c r="AJ296" s="3">
        <v>48.0</v>
      </c>
      <c r="AK296" s="3" t="s">
        <v>1550</v>
      </c>
      <c r="AL296" s="3" t="s">
        <v>68</v>
      </c>
      <c r="AM296" s="4"/>
      <c r="AN296" s="3">
        <v>10.0</v>
      </c>
      <c r="AO296" s="3" t="s">
        <v>1551</v>
      </c>
      <c r="AP296" s="3" t="s">
        <v>1552</v>
      </c>
      <c r="AQ296" s="4"/>
      <c r="AR296" s="4"/>
      <c r="AS296" s="4"/>
      <c r="AT296" s="4"/>
    </row>
    <row r="297">
      <c r="A297" s="3">
        <v>295.0</v>
      </c>
      <c r="B297" s="4" t="s">
        <v>124</v>
      </c>
      <c r="C297" s="5">
        <v>27453.0</v>
      </c>
      <c r="D297" s="6">
        <v>43.632876712328766</v>
      </c>
      <c r="E297" s="7">
        <v>6.0</v>
      </c>
      <c r="F297" s="7">
        <v>0.0</v>
      </c>
      <c r="G297" s="7">
        <v>88.0</v>
      </c>
      <c r="H297" s="3">
        <v>2.0</v>
      </c>
      <c r="I297" s="3" t="s">
        <v>340</v>
      </c>
      <c r="J297" s="3">
        <v>1.0</v>
      </c>
      <c r="K297" s="3" t="s">
        <v>61</v>
      </c>
      <c r="L297" s="3" t="s">
        <v>94</v>
      </c>
      <c r="M297" s="3">
        <v>1.0</v>
      </c>
      <c r="N297" s="5" t="s">
        <v>212</v>
      </c>
      <c r="O297" s="5" t="s">
        <v>75</v>
      </c>
      <c r="P297" s="5" t="s">
        <v>428</v>
      </c>
      <c r="Q297" s="3">
        <v>12.0</v>
      </c>
      <c r="R297" s="3" t="s">
        <v>1555</v>
      </c>
      <c r="S297" s="3" t="s">
        <v>1137</v>
      </c>
      <c r="T297" s="4"/>
      <c r="U297" s="4"/>
      <c r="V297" s="4"/>
      <c r="W297" s="4"/>
      <c r="X297" s="4"/>
      <c r="Y297" s="4"/>
      <c r="Z297" s="4"/>
      <c r="AA297" s="4"/>
      <c r="AB297" s="3" t="s">
        <v>27</v>
      </c>
      <c r="AC297" s="4"/>
      <c r="AD297" s="4"/>
      <c r="AE297" s="4"/>
      <c r="AF297" s="4"/>
      <c r="AG297" s="4"/>
      <c r="AH297" s="4"/>
      <c r="AI297" s="4"/>
      <c r="AJ297" s="4"/>
      <c r="AK297" s="4"/>
      <c r="AL297" s="3" t="s">
        <v>57</v>
      </c>
      <c r="AM297" s="4"/>
      <c r="AN297" s="3">
        <v>8.0</v>
      </c>
      <c r="AO297" s="3" t="s">
        <v>1557</v>
      </c>
      <c r="AP297" s="3" t="s">
        <v>1558</v>
      </c>
      <c r="AQ297" s="3" t="s">
        <v>111</v>
      </c>
      <c r="AR297" s="4"/>
      <c r="AS297" s="4"/>
      <c r="AT297" s="4"/>
    </row>
    <row r="298">
      <c r="A298" s="3">
        <v>296.0</v>
      </c>
      <c r="B298" s="4" t="s">
        <v>71</v>
      </c>
      <c r="C298" s="5">
        <v>32851.0</v>
      </c>
      <c r="D298" s="6">
        <v>28.843835616438355</v>
      </c>
      <c r="E298" s="7">
        <v>8.0</v>
      </c>
      <c r="F298" s="7">
        <v>0.0</v>
      </c>
      <c r="G298" s="7">
        <v>10.0</v>
      </c>
      <c r="H298" s="3">
        <v>30.0</v>
      </c>
      <c r="I298" s="3" t="s">
        <v>340</v>
      </c>
      <c r="J298" s="3">
        <v>0.0</v>
      </c>
      <c r="K298" s="3" t="s">
        <v>61</v>
      </c>
      <c r="L298" s="3" t="s">
        <v>47</v>
      </c>
      <c r="M298" s="3">
        <v>1.0</v>
      </c>
      <c r="N298" s="5" t="s">
        <v>212</v>
      </c>
      <c r="O298" s="5" t="s">
        <v>75</v>
      </c>
      <c r="P298" s="5" t="s">
        <v>87</v>
      </c>
      <c r="Q298" s="3">
        <v>7.0</v>
      </c>
      <c r="R298" s="3" t="s">
        <v>1559</v>
      </c>
      <c r="S298" s="3" t="s">
        <v>78</v>
      </c>
      <c r="T298" s="4"/>
      <c r="U298" s="4"/>
      <c r="V298" s="4"/>
      <c r="W298" s="4"/>
      <c r="X298" s="4"/>
      <c r="Y298" s="4"/>
      <c r="Z298" s="4"/>
      <c r="AA298" s="4"/>
      <c r="AB298" s="3" t="s">
        <v>27</v>
      </c>
      <c r="AC298" s="4"/>
      <c r="AD298" s="4"/>
      <c r="AE298" s="4"/>
      <c r="AF298" s="4"/>
      <c r="AG298" s="4"/>
      <c r="AH298" s="4"/>
      <c r="AI298" s="4"/>
      <c r="AJ298" s="4"/>
      <c r="AK298" s="4"/>
      <c r="AL298" s="3" t="s">
        <v>190</v>
      </c>
      <c r="AM298" s="4"/>
      <c r="AN298" s="3">
        <v>8.0</v>
      </c>
      <c r="AO298" s="3" t="s">
        <v>1560</v>
      </c>
      <c r="AP298" s="3" t="s">
        <v>1561</v>
      </c>
      <c r="AQ298" s="4"/>
      <c r="AR298" s="4"/>
      <c r="AS298" s="4"/>
      <c r="AT298" s="4"/>
    </row>
    <row r="299">
      <c r="A299" s="3">
        <v>297.0</v>
      </c>
      <c r="B299" s="4" t="s">
        <v>255</v>
      </c>
      <c r="C299" s="5">
        <v>30785.0</v>
      </c>
      <c r="D299" s="6">
        <v>34.50410958904109</v>
      </c>
      <c r="E299" s="7">
        <v>7.0</v>
      </c>
      <c r="F299" s="7">
        <v>0.0</v>
      </c>
      <c r="G299" s="7">
        <v>12.0</v>
      </c>
      <c r="H299" s="3">
        <v>8.0</v>
      </c>
      <c r="I299" s="3" t="s">
        <v>84</v>
      </c>
      <c r="J299" s="3">
        <v>1.0</v>
      </c>
      <c r="K299" s="3" t="s">
        <v>93</v>
      </c>
      <c r="L299" s="3" t="s">
        <v>99</v>
      </c>
      <c r="M299" s="3">
        <v>1.0</v>
      </c>
      <c r="N299" s="5" t="s">
        <v>1172</v>
      </c>
      <c r="O299" s="5" t="s">
        <v>75</v>
      </c>
      <c r="P299" s="5" t="s">
        <v>87</v>
      </c>
      <c r="Q299" s="3">
        <v>10.0</v>
      </c>
      <c r="R299" s="3" t="s">
        <v>1562</v>
      </c>
      <c r="S299" s="3" t="s">
        <v>370</v>
      </c>
      <c r="T299" s="4"/>
      <c r="U299" s="4"/>
      <c r="V299" s="4"/>
      <c r="W299" s="3" t="s">
        <v>22</v>
      </c>
      <c r="X299" s="4"/>
      <c r="Y299" s="3" t="s">
        <v>24</v>
      </c>
      <c r="Z299" s="4"/>
      <c r="AA299" s="4"/>
      <c r="AB299" s="4"/>
      <c r="AC299" s="4"/>
      <c r="AD299" s="3" t="s">
        <v>79</v>
      </c>
      <c r="AE299" s="4"/>
      <c r="AF299" s="3">
        <v>3.0</v>
      </c>
      <c r="AG299" s="4"/>
      <c r="AH299" s="3">
        <v>5.0</v>
      </c>
      <c r="AI299" s="4"/>
      <c r="AJ299" s="3">
        <v>10.0</v>
      </c>
      <c r="AK299" s="3" t="s">
        <v>1563</v>
      </c>
      <c r="AL299" s="3" t="s">
        <v>57</v>
      </c>
      <c r="AM299" s="4"/>
      <c r="AN299" s="3">
        <v>10.0</v>
      </c>
      <c r="AO299" s="3" t="s">
        <v>1564</v>
      </c>
      <c r="AP299" s="3" t="s">
        <v>1565</v>
      </c>
      <c r="AQ299" s="3" t="s">
        <v>1566</v>
      </c>
      <c r="AR299" s="4"/>
      <c r="AS299" s="4"/>
      <c r="AT299" s="4"/>
    </row>
    <row r="300">
      <c r="A300" s="3">
        <v>298.0</v>
      </c>
      <c r="B300" s="4" t="s">
        <v>841</v>
      </c>
      <c r="C300" s="5">
        <v>32331.0</v>
      </c>
      <c r="D300" s="6">
        <v>30.268493150684932</v>
      </c>
      <c r="E300" s="7">
        <v>6.0</v>
      </c>
      <c r="F300" s="7">
        <v>0.0</v>
      </c>
      <c r="G300" s="7">
        <v>10.0</v>
      </c>
      <c r="H300" s="3">
        <v>20.0</v>
      </c>
      <c r="I300" s="3" t="s">
        <v>60</v>
      </c>
      <c r="J300" s="3">
        <v>0.0</v>
      </c>
      <c r="K300" s="3" t="s">
        <v>46</v>
      </c>
      <c r="L300" s="3" t="s">
        <v>62</v>
      </c>
      <c r="M300" s="3">
        <v>1.0</v>
      </c>
      <c r="N300" s="5" t="s">
        <v>212</v>
      </c>
      <c r="O300" s="5" t="s">
        <v>75</v>
      </c>
      <c r="P300" s="5" t="s">
        <v>87</v>
      </c>
      <c r="Q300" s="3">
        <v>6.0</v>
      </c>
      <c r="R300" s="3" t="s">
        <v>197</v>
      </c>
      <c r="S300" s="3" t="s">
        <v>78</v>
      </c>
      <c r="T300" s="4"/>
      <c r="U300" s="4"/>
      <c r="V300" s="4"/>
      <c r="W300" s="4"/>
      <c r="X300" s="3" t="s">
        <v>23</v>
      </c>
      <c r="Y300" s="4"/>
      <c r="Z300" s="4"/>
      <c r="AA300" s="4"/>
      <c r="AB300" s="4"/>
      <c r="AC300" s="4"/>
      <c r="AD300" s="3" t="s">
        <v>53</v>
      </c>
      <c r="AE300" s="4"/>
      <c r="AF300" s="3">
        <v>5.0</v>
      </c>
      <c r="AG300" s="4"/>
      <c r="AH300" s="3">
        <v>3.0</v>
      </c>
      <c r="AI300" s="4"/>
      <c r="AJ300" s="3">
        <v>20.0</v>
      </c>
      <c r="AK300" s="3" t="s">
        <v>1567</v>
      </c>
      <c r="AL300" s="3" t="s">
        <v>57</v>
      </c>
      <c r="AM300" s="4"/>
      <c r="AN300" s="3">
        <v>7.0</v>
      </c>
      <c r="AO300" s="3" t="s">
        <v>1568</v>
      </c>
      <c r="AP300" s="3" t="s">
        <v>1569</v>
      </c>
      <c r="AQ300" s="3" t="s">
        <v>1570</v>
      </c>
      <c r="AR300" s="4"/>
      <c r="AS300" s="4"/>
      <c r="AT300" s="4"/>
    </row>
    <row r="301">
      <c r="A301" s="3">
        <v>299.0</v>
      </c>
      <c r="B301" s="4" t="s">
        <v>83</v>
      </c>
      <c r="C301" s="5">
        <v>21991.0</v>
      </c>
      <c r="D301" s="6">
        <v>58.5972602739726</v>
      </c>
      <c r="E301" s="7">
        <v>6.0</v>
      </c>
      <c r="F301" s="7">
        <v>60.0</v>
      </c>
      <c r="G301" s="7">
        <v>10.0</v>
      </c>
      <c r="H301" s="3">
        <v>6.0</v>
      </c>
      <c r="I301" s="3" t="s">
        <v>45</v>
      </c>
      <c r="J301" s="3">
        <v>0.0</v>
      </c>
      <c r="K301" s="9" t="s">
        <v>73</v>
      </c>
      <c r="L301" s="3" t="s">
        <v>1173</v>
      </c>
      <c r="M301" s="3">
        <v>1.0</v>
      </c>
      <c r="N301" s="5" t="s">
        <v>132</v>
      </c>
      <c r="O301" s="5" t="s">
        <v>139</v>
      </c>
      <c r="P301" s="5" t="s">
        <v>1174</v>
      </c>
      <c r="Q301" s="3">
        <v>33.0</v>
      </c>
      <c r="R301" s="3" t="s">
        <v>1572</v>
      </c>
      <c r="S301" s="3" t="s">
        <v>78</v>
      </c>
      <c r="T301" s="4"/>
      <c r="U301" s="4"/>
      <c r="V301" s="4"/>
      <c r="W301" s="4"/>
      <c r="X301" s="4"/>
      <c r="Y301" s="3" t="s">
        <v>24</v>
      </c>
      <c r="Z301" s="4"/>
      <c r="AA301" s="4"/>
      <c r="AB301" s="4"/>
      <c r="AC301" s="4"/>
      <c r="AD301" s="3" t="s">
        <v>66</v>
      </c>
      <c r="AE301" s="4"/>
      <c r="AF301" s="3">
        <v>3.0</v>
      </c>
      <c r="AG301" s="4"/>
      <c r="AH301" s="3">
        <v>5.0</v>
      </c>
      <c r="AI301" s="4"/>
      <c r="AJ301" s="3">
        <v>12.0</v>
      </c>
      <c r="AK301" s="3" t="s">
        <v>1573</v>
      </c>
      <c r="AL301" s="4"/>
      <c r="AM301" s="3" t="s">
        <v>1574</v>
      </c>
      <c r="AN301" s="3">
        <v>10.0</v>
      </c>
      <c r="AO301" s="3" t="s">
        <v>1575</v>
      </c>
      <c r="AP301" s="3" t="s">
        <v>1576</v>
      </c>
      <c r="AQ301" s="3" t="s">
        <v>1577</v>
      </c>
      <c r="AR301" s="4"/>
      <c r="AS301" s="4"/>
      <c r="AT301" s="4"/>
    </row>
    <row r="302">
      <c r="A302" s="3">
        <v>300.0</v>
      </c>
      <c r="B302" s="4" t="s">
        <v>1175</v>
      </c>
      <c r="C302" s="5">
        <v>32557.0</v>
      </c>
      <c r="D302" s="6">
        <v>29.649315068493152</v>
      </c>
      <c r="E302" s="7">
        <v>8.0</v>
      </c>
      <c r="F302" s="7">
        <v>5.0</v>
      </c>
      <c r="G302" s="7">
        <v>12.0</v>
      </c>
      <c r="H302" s="3">
        <v>4.0</v>
      </c>
      <c r="I302" s="3" t="s">
        <v>187</v>
      </c>
      <c r="J302" s="3">
        <v>1.0</v>
      </c>
      <c r="K302" s="3" t="s">
        <v>46</v>
      </c>
      <c r="L302" s="3" t="s">
        <v>94</v>
      </c>
      <c r="M302" s="3">
        <v>0.0</v>
      </c>
      <c r="N302" s="5" t="s">
        <v>44</v>
      </c>
      <c r="O302" s="5" t="s">
        <v>44</v>
      </c>
      <c r="P302" s="5" t="s">
        <v>44</v>
      </c>
      <c r="Q302" s="4"/>
      <c r="R302" s="4"/>
      <c r="S302" s="3" t="s">
        <v>52</v>
      </c>
      <c r="T302" s="3" t="s">
        <v>19</v>
      </c>
      <c r="U302" s="4"/>
      <c r="V302" s="3" t="s">
        <v>21</v>
      </c>
      <c r="W302" s="3" t="s">
        <v>22</v>
      </c>
      <c r="X302" s="4"/>
      <c r="Y302" s="3" t="s">
        <v>24</v>
      </c>
      <c r="Z302" s="4"/>
      <c r="AA302" s="4"/>
      <c r="AB302" s="4"/>
      <c r="AC302" s="4"/>
      <c r="AD302" s="3" t="s">
        <v>66</v>
      </c>
      <c r="AE302" s="4"/>
      <c r="AF302" s="4"/>
      <c r="AG302" s="3">
        <v>40.0</v>
      </c>
      <c r="AH302" s="3">
        <v>6.0</v>
      </c>
      <c r="AI302" s="4"/>
      <c r="AJ302" s="3">
        <v>6.0</v>
      </c>
      <c r="AK302" s="3" t="s">
        <v>1578</v>
      </c>
      <c r="AL302" s="3" t="s">
        <v>188</v>
      </c>
      <c r="AM302" s="4"/>
      <c r="AN302" s="3">
        <v>10.0</v>
      </c>
      <c r="AO302" s="3" t="s">
        <v>1579</v>
      </c>
      <c r="AP302" s="3" t="s">
        <v>1580</v>
      </c>
      <c r="AQ302" s="3" t="s">
        <v>1581</v>
      </c>
      <c r="AR302" s="4"/>
      <c r="AS302" s="4"/>
      <c r="AT302" s="4"/>
    </row>
    <row r="303">
      <c r="A303" s="3">
        <v>301.0</v>
      </c>
      <c r="B303" s="4" t="s">
        <v>167</v>
      </c>
      <c r="C303" s="5">
        <v>43019.0</v>
      </c>
      <c r="D303" s="6">
        <v>0.9863013698630136</v>
      </c>
      <c r="E303" s="7">
        <v>7.0</v>
      </c>
      <c r="F303" s="7">
        <v>60.0</v>
      </c>
      <c r="G303" s="7">
        <v>11.0</v>
      </c>
      <c r="H303" s="3">
        <v>25.0</v>
      </c>
      <c r="I303" s="3" t="s">
        <v>187</v>
      </c>
      <c r="J303" s="3">
        <v>0.0</v>
      </c>
      <c r="K303" s="3" t="s">
        <v>46</v>
      </c>
      <c r="L303" s="3" t="s">
        <v>94</v>
      </c>
      <c r="M303" s="3">
        <v>1.0</v>
      </c>
      <c r="N303" s="5" t="s">
        <v>151</v>
      </c>
      <c r="O303" s="5" t="s">
        <v>75</v>
      </c>
      <c r="P303" s="5" t="s">
        <v>363</v>
      </c>
      <c r="Q303" s="3">
        <v>11.0</v>
      </c>
      <c r="R303" s="3" t="s">
        <v>1582</v>
      </c>
      <c r="S303" s="3" t="s">
        <v>78</v>
      </c>
      <c r="T303" s="4"/>
      <c r="U303" s="4"/>
      <c r="V303" s="4"/>
      <c r="W303" s="4"/>
      <c r="X303" s="4"/>
      <c r="Y303" s="3" t="s">
        <v>24</v>
      </c>
      <c r="Z303" s="4"/>
      <c r="AA303" s="4"/>
      <c r="AB303" s="4"/>
      <c r="AC303" s="4"/>
      <c r="AD303" s="3" t="s">
        <v>53</v>
      </c>
      <c r="AE303" s="4"/>
      <c r="AF303" s="3">
        <v>3.0</v>
      </c>
      <c r="AG303" s="4"/>
      <c r="AH303" s="3">
        <v>6.0</v>
      </c>
      <c r="AI303" s="4"/>
      <c r="AJ303" s="3">
        <v>10.0</v>
      </c>
      <c r="AK303" s="3" t="s">
        <v>1583</v>
      </c>
      <c r="AL303" s="3" t="s">
        <v>57</v>
      </c>
      <c r="AM303" s="4"/>
      <c r="AN303" s="3">
        <v>10.0</v>
      </c>
      <c r="AO303" s="3" t="s">
        <v>154</v>
      </c>
      <c r="AP303" s="3" t="s">
        <v>1584</v>
      </c>
      <c r="AQ303" s="4"/>
      <c r="AR303" s="4"/>
      <c r="AS303" s="4"/>
      <c r="AT303" s="4"/>
    </row>
    <row r="304">
      <c r="A304" s="3">
        <v>302.0</v>
      </c>
      <c r="B304" s="4" t="s">
        <v>230</v>
      </c>
      <c r="C304" s="5">
        <v>29941.0</v>
      </c>
      <c r="D304" s="6">
        <v>36.81643835616438</v>
      </c>
      <c r="E304" s="7">
        <v>7.0</v>
      </c>
      <c r="F304" s="7">
        <v>80.0</v>
      </c>
      <c r="G304" s="7">
        <v>9.0</v>
      </c>
      <c r="H304" s="3">
        <v>20.0</v>
      </c>
      <c r="I304" s="3" t="s">
        <v>84</v>
      </c>
      <c r="J304" s="3">
        <v>0.0</v>
      </c>
      <c r="K304" s="3" t="s">
        <v>61</v>
      </c>
      <c r="L304" s="3" t="s">
        <v>62</v>
      </c>
      <c r="M304" s="3">
        <v>1.0</v>
      </c>
      <c r="N304" s="5" t="s">
        <v>212</v>
      </c>
      <c r="O304" s="5" t="s">
        <v>75</v>
      </c>
      <c r="P304" s="5" t="s">
        <v>87</v>
      </c>
      <c r="Q304" s="3">
        <v>15.0</v>
      </c>
      <c r="R304" s="3" t="s">
        <v>1585</v>
      </c>
      <c r="S304" s="3" t="s">
        <v>78</v>
      </c>
      <c r="T304" s="4"/>
      <c r="U304" s="4"/>
      <c r="V304" s="4"/>
      <c r="W304" s="4"/>
      <c r="X304" s="4"/>
      <c r="Y304" s="4"/>
      <c r="Z304" s="4"/>
      <c r="AA304" s="4"/>
      <c r="AB304" s="3" t="s">
        <v>27</v>
      </c>
      <c r="AC304" s="4"/>
      <c r="AD304" s="4"/>
      <c r="AE304" s="4"/>
      <c r="AF304" s="4"/>
      <c r="AG304" s="4"/>
      <c r="AH304" s="4"/>
      <c r="AI304" s="4"/>
      <c r="AJ304" s="4"/>
      <c r="AK304" s="4"/>
      <c r="AL304" s="3" t="s">
        <v>190</v>
      </c>
      <c r="AM304" s="4"/>
      <c r="AN304" s="3">
        <v>7.0</v>
      </c>
      <c r="AO304" s="3" t="s">
        <v>1587</v>
      </c>
      <c r="AP304" s="3" t="s">
        <v>1588</v>
      </c>
      <c r="AQ304" s="3" t="s">
        <v>1589</v>
      </c>
      <c r="AR304" s="4"/>
      <c r="AS304" s="4"/>
      <c r="AT304" s="4"/>
    </row>
    <row r="305">
      <c r="A305" s="3">
        <v>303.0</v>
      </c>
      <c r="B305" s="4" t="s">
        <v>461</v>
      </c>
      <c r="C305" s="5">
        <v>32303.0</v>
      </c>
      <c r="D305" s="6">
        <v>30.345205479452055</v>
      </c>
      <c r="E305" s="7">
        <v>6.0</v>
      </c>
      <c r="F305" s="7">
        <v>25.0</v>
      </c>
      <c r="G305" s="7">
        <v>8.0</v>
      </c>
      <c r="H305" s="3">
        <v>30.0</v>
      </c>
      <c r="I305" s="3" t="s">
        <v>224</v>
      </c>
      <c r="J305" s="3">
        <v>0.0</v>
      </c>
      <c r="K305" s="3" t="s">
        <v>61</v>
      </c>
      <c r="L305" s="3" t="s">
        <v>47</v>
      </c>
      <c r="M305" s="3">
        <v>1.0</v>
      </c>
      <c r="N305" s="5" t="s">
        <v>416</v>
      </c>
      <c r="O305" s="5" t="s">
        <v>1176</v>
      </c>
      <c r="P305" s="5" t="s">
        <v>152</v>
      </c>
      <c r="Q305" s="3">
        <v>4.0</v>
      </c>
      <c r="R305" s="3" t="s">
        <v>1592</v>
      </c>
      <c r="S305" s="3" t="s">
        <v>78</v>
      </c>
      <c r="T305" s="4"/>
      <c r="U305" s="4"/>
      <c r="V305" s="3" t="s">
        <v>21</v>
      </c>
      <c r="W305" s="4"/>
      <c r="X305" s="4"/>
      <c r="Y305" s="4"/>
      <c r="Z305" s="4"/>
      <c r="AA305" s="4"/>
      <c r="AB305" s="4"/>
      <c r="AC305" s="4"/>
      <c r="AD305" s="3" t="s">
        <v>66</v>
      </c>
      <c r="AE305" s="4"/>
      <c r="AF305" s="3">
        <v>5.0</v>
      </c>
      <c r="AG305" s="4"/>
      <c r="AH305" s="3">
        <v>5.0</v>
      </c>
      <c r="AI305" s="4"/>
      <c r="AJ305" s="3">
        <v>20.0</v>
      </c>
      <c r="AK305" s="3" t="s">
        <v>1593</v>
      </c>
      <c r="AL305" s="3" t="s">
        <v>57</v>
      </c>
      <c r="AM305" s="4"/>
      <c r="AN305" s="3">
        <v>10.0</v>
      </c>
      <c r="AO305" s="3" t="s">
        <v>1594</v>
      </c>
      <c r="AP305" s="3" t="s">
        <v>1595</v>
      </c>
      <c r="AQ305" s="4"/>
      <c r="AR305" s="4"/>
      <c r="AS305" s="4"/>
      <c r="AT305" s="4"/>
    </row>
    <row r="306">
      <c r="A306" s="3">
        <v>304.0</v>
      </c>
      <c r="B306" s="4" t="s">
        <v>83</v>
      </c>
      <c r="C306" s="5">
        <v>43056.0</v>
      </c>
      <c r="D306" s="6">
        <v>0.8849315068493151</v>
      </c>
      <c r="E306" s="7">
        <v>8.0</v>
      </c>
      <c r="F306" s="7">
        <v>30.0</v>
      </c>
      <c r="G306" s="7">
        <v>8.0</v>
      </c>
      <c r="H306" s="3">
        <v>5.0</v>
      </c>
      <c r="I306" s="3" t="s">
        <v>60</v>
      </c>
      <c r="J306" s="3">
        <v>0.0</v>
      </c>
      <c r="K306" s="9" t="s">
        <v>27</v>
      </c>
      <c r="L306" s="3" t="s">
        <v>1177</v>
      </c>
      <c r="M306" s="3">
        <v>1.0</v>
      </c>
      <c r="N306" s="5" t="s">
        <v>21</v>
      </c>
      <c r="O306" s="5" t="s">
        <v>356</v>
      </c>
      <c r="P306" s="5" t="s">
        <v>1178</v>
      </c>
      <c r="Q306" s="3">
        <v>10.0</v>
      </c>
      <c r="R306" s="3" t="s">
        <v>1596</v>
      </c>
      <c r="S306" s="3" t="s">
        <v>78</v>
      </c>
      <c r="T306" s="4"/>
      <c r="U306" s="4"/>
      <c r="V306" s="3" t="s">
        <v>21</v>
      </c>
      <c r="W306" s="4"/>
      <c r="X306" s="4"/>
      <c r="Y306" s="4"/>
      <c r="Z306" s="4"/>
      <c r="AA306" s="4"/>
      <c r="AB306" s="4"/>
      <c r="AC306" s="4"/>
      <c r="AD306" s="3" t="s">
        <v>158</v>
      </c>
      <c r="AE306" s="4"/>
      <c r="AF306" s="4"/>
      <c r="AG306" s="3" t="s">
        <v>1597</v>
      </c>
      <c r="AH306" s="4"/>
      <c r="AI306" s="3" t="s">
        <v>1598</v>
      </c>
      <c r="AJ306" s="3">
        <v>5.0</v>
      </c>
      <c r="AK306" s="3" t="s">
        <v>1599</v>
      </c>
      <c r="AL306" s="3" t="s">
        <v>188</v>
      </c>
      <c r="AM306" s="4"/>
      <c r="AN306" s="3">
        <v>6.0</v>
      </c>
      <c r="AO306" s="3" t="s">
        <v>1600</v>
      </c>
      <c r="AP306" s="3" t="s">
        <v>1601</v>
      </c>
      <c r="AQ306" s="3" t="s">
        <v>1602</v>
      </c>
      <c r="AR306" s="4"/>
      <c r="AS306" s="4"/>
      <c r="AT306" s="4"/>
    </row>
    <row r="307">
      <c r="A307" s="3">
        <v>305.0</v>
      </c>
      <c r="B307" s="4" t="s">
        <v>124</v>
      </c>
      <c r="C307" s="5">
        <v>31769.0</v>
      </c>
      <c r="D307" s="6">
        <v>31.80821917808219</v>
      </c>
      <c r="E307" s="7">
        <v>8.0</v>
      </c>
      <c r="F307" s="7">
        <v>90.0</v>
      </c>
      <c r="G307" s="7">
        <v>12.0</v>
      </c>
      <c r="H307" s="3">
        <v>4.0</v>
      </c>
      <c r="I307" s="3" t="s">
        <v>98</v>
      </c>
      <c r="J307" s="3">
        <v>0.0</v>
      </c>
      <c r="K307" s="3" t="s">
        <v>61</v>
      </c>
      <c r="L307" s="3" t="s">
        <v>99</v>
      </c>
      <c r="M307" s="3">
        <v>1.0</v>
      </c>
      <c r="N307" s="5" t="s">
        <v>212</v>
      </c>
      <c r="O307" s="5" t="s">
        <v>75</v>
      </c>
      <c r="P307" s="5" t="s">
        <v>87</v>
      </c>
      <c r="Q307" s="3">
        <v>9.0</v>
      </c>
      <c r="R307" s="3" t="s">
        <v>1603</v>
      </c>
      <c r="S307" s="3" t="s">
        <v>78</v>
      </c>
      <c r="T307" s="4"/>
      <c r="U307" s="4"/>
      <c r="V307" s="4"/>
      <c r="W307" s="3" t="s">
        <v>22</v>
      </c>
      <c r="X307" s="4"/>
      <c r="Y307" s="4"/>
      <c r="Z307" s="4"/>
      <c r="AA307" s="4"/>
      <c r="AB307" s="4"/>
      <c r="AC307" s="4"/>
      <c r="AD307" s="3" t="s">
        <v>79</v>
      </c>
      <c r="AE307" s="4"/>
      <c r="AF307" s="3">
        <v>6.0</v>
      </c>
      <c r="AG307" s="4"/>
      <c r="AH307" s="3">
        <v>6.0</v>
      </c>
      <c r="AI307" s="4"/>
      <c r="AJ307" s="3">
        <v>6.0</v>
      </c>
      <c r="AK307" s="3" t="s">
        <v>1604</v>
      </c>
      <c r="AL307" s="3" t="s">
        <v>57</v>
      </c>
      <c r="AM307" s="4"/>
      <c r="AN307" s="3">
        <v>8.0</v>
      </c>
      <c r="AO307" s="3" t="s">
        <v>1605</v>
      </c>
      <c r="AP307" s="3" t="s">
        <v>1606</v>
      </c>
      <c r="AQ307" s="4"/>
      <c r="AR307" s="4"/>
      <c r="AS307" s="4"/>
      <c r="AT307" s="4"/>
    </row>
    <row r="308">
      <c r="A308" s="3">
        <v>306.0</v>
      </c>
      <c r="B308" s="4" t="s">
        <v>71</v>
      </c>
      <c r="C308" s="5">
        <v>34335.0</v>
      </c>
      <c r="D308" s="6">
        <v>24.778082191780822</v>
      </c>
      <c r="E308" s="7">
        <v>8.0</v>
      </c>
      <c r="F308" s="7">
        <v>150.0</v>
      </c>
      <c r="G308" s="7">
        <v>6.0</v>
      </c>
      <c r="H308" s="3">
        <v>5.0</v>
      </c>
      <c r="I308" s="3" t="s">
        <v>84</v>
      </c>
      <c r="J308" s="3">
        <v>1.0</v>
      </c>
      <c r="K308" s="3" t="s">
        <v>73</v>
      </c>
      <c r="L308" s="3" t="s">
        <v>94</v>
      </c>
      <c r="M308" s="3">
        <v>1.0</v>
      </c>
      <c r="N308" s="5" t="s">
        <v>212</v>
      </c>
      <c r="O308" s="5" t="s">
        <v>75</v>
      </c>
      <c r="P308" s="5" t="s">
        <v>1179</v>
      </c>
      <c r="Q308" s="3">
        <v>2.0</v>
      </c>
      <c r="R308" s="3" t="s">
        <v>1607</v>
      </c>
      <c r="S308" s="3" t="s">
        <v>52</v>
      </c>
      <c r="T308" s="4"/>
      <c r="U308" s="4"/>
      <c r="V308" s="3" t="s">
        <v>21</v>
      </c>
      <c r="W308" s="4"/>
      <c r="X308" s="4"/>
      <c r="Y308" s="4"/>
      <c r="Z308" s="4"/>
      <c r="AA308" s="4"/>
      <c r="AB308" s="4"/>
      <c r="AC308" s="4"/>
      <c r="AD308" s="3" t="s">
        <v>66</v>
      </c>
      <c r="AE308" s="4"/>
      <c r="AF308" s="4"/>
      <c r="AG308" s="3">
        <v>12.0</v>
      </c>
      <c r="AH308" s="3">
        <v>2.0</v>
      </c>
      <c r="AI308" s="4"/>
      <c r="AJ308" s="3">
        <v>50.0</v>
      </c>
      <c r="AK308" s="3" t="s">
        <v>1609</v>
      </c>
      <c r="AL308" s="3" t="s">
        <v>68</v>
      </c>
      <c r="AM308" s="4"/>
      <c r="AN308" s="3">
        <v>10.0</v>
      </c>
      <c r="AO308" s="3" t="s">
        <v>1610</v>
      </c>
      <c r="AP308" s="3" t="s">
        <v>1611</v>
      </c>
      <c r="AQ308" s="3" t="s">
        <v>1280</v>
      </c>
      <c r="AR308" s="4"/>
      <c r="AS308" s="4"/>
      <c r="AT308" s="4"/>
    </row>
    <row r="309">
      <c r="A309" s="3">
        <v>307.0</v>
      </c>
      <c r="B309" s="4" t="s">
        <v>83</v>
      </c>
      <c r="C309" s="5">
        <v>30327.0</v>
      </c>
      <c r="D309" s="6">
        <v>35.75890410958904</v>
      </c>
      <c r="E309" s="7">
        <v>7.0</v>
      </c>
      <c r="F309" s="7">
        <v>30.0</v>
      </c>
      <c r="G309" s="7">
        <v>13.0</v>
      </c>
      <c r="H309" s="3">
        <v>5.0</v>
      </c>
      <c r="I309" s="3" t="s">
        <v>340</v>
      </c>
      <c r="J309" s="3">
        <v>0.0</v>
      </c>
      <c r="K309" s="3" t="s">
        <v>61</v>
      </c>
      <c r="L309" s="3" t="s">
        <v>47</v>
      </c>
      <c r="M309" s="3">
        <v>1.0</v>
      </c>
      <c r="N309" s="5" t="s">
        <v>143</v>
      </c>
      <c r="O309" s="5" t="s">
        <v>75</v>
      </c>
      <c r="P309" s="5" t="s">
        <v>219</v>
      </c>
      <c r="Q309" s="3">
        <v>6.0</v>
      </c>
      <c r="R309" s="3" t="s">
        <v>1612</v>
      </c>
      <c r="S309" s="3" t="s">
        <v>65</v>
      </c>
      <c r="T309" s="4"/>
      <c r="U309" s="4"/>
      <c r="V309" s="4"/>
      <c r="W309" s="4"/>
      <c r="X309" s="4"/>
      <c r="Y309" s="3" t="s">
        <v>24</v>
      </c>
      <c r="Z309" s="4"/>
      <c r="AA309" s="4"/>
      <c r="AB309" s="4"/>
      <c r="AC309" s="4"/>
      <c r="AD309" s="3" t="s">
        <v>66</v>
      </c>
      <c r="AE309" s="4"/>
      <c r="AF309" s="3">
        <v>5.0</v>
      </c>
      <c r="AG309" s="4"/>
      <c r="AH309" s="3">
        <v>2.0</v>
      </c>
      <c r="AI309" s="4"/>
      <c r="AJ309" s="3">
        <v>10.0</v>
      </c>
      <c r="AK309" s="4"/>
      <c r="AL309" s="3" t="s">
        <v>68</v>
      </c>
      <c r="AM309" s="4"/>
      <c r="AN309" s="3">
        <v>10.0</v>
      </c>
      <c r="AO309" s="4"/>
      <c r="AP309" s="4"/>
      <c r="AQ309" s="4"/>
      <c r="AR309" s="4"/>
      <c r="AS309" s="4"/>
      <c r="AT309" s="4"/>
    </row>
    <row r="310">
      <c r="A310" s="3">
        <v>308.0</v>
      </c>
      <c r="B310" s="4" t="s">
        <v>255</v>
      </c>
      <c r="C310" s="5">
        <v>32578.0</v>
      </c>
      <c r="D310" s="6">
        <v>29.59178082191781</v>
      </c>
      <c r="E310" s="7">
        <v>7.0</v>
      </c>
      <c r="F310" s="7">
        <v>60.0</v>
      </c>
      <c r="G310" s="7">
        <v>11.0</v>
      </c>
      <c r="H310" s="3">
        <v>2.0</v>
      </c>
      <c r="I310" s="3" t="s">
        <v>307</v>
      </c>
      <c r="J310" s="3">
        <v>1.0</v>
      </c>
      <c r="K310" s="3" t="s">
        <v>61</v>
      </c>
      <c r="L310" s="3" t="s">
        <v>99</v>
      </c>
      <c r="M310" s="3">
        <v>1.0</v>
      </c>
      <c r="N310" s="5" t="s">
        <v>212</v>
      </c>
      <c r="O310" s="5" t="s">
        <v>106</v>
      </c>
      <c r="P310" s="5" t="s">
        <v>87</v>
      </c>
      <c r="Q310" s="3">
        <v>5.0</v>
      </c>
      <c r="R310" s="3" t="s">
        <v>1613</v>
      </c>
      <c r="S310" s="3" t="s">
        <v>52</v>
      </c>
      <c r="T310" s="4"/>
      <c r="U310" s="4"/>
      <c r="V310" s="4"/>
      <c r="W310" s="4"/>
      <c r="X310" s="4"/>
      <c r="Y310" s="3" t="s">
        <v>24</v>
      </c>
      <c r="Z310" s="4"/>
      <c r="AA310" s="4"/>
      <c r="AB310" s="4"/>
      <c r="AC310" s="4"/>
      <c r="AD310" s="3" t="s">
        <v>79</v>
      </c>
      <c r="AE310" s="4"/>
      <c r="AF310" s="3">
        <v>4.0</v>
      </c>
      <c r="AG310" s="4"/>
      <c r="AH310" s="3">
        <v>2.0</v>
      </c>
      <c r="AI310" s="4"/>
      <c r="AJ310" s="3">
        <v>8.0</v>
      </c>
      <c r="AK310" s="3" t="s">
        <v>1614</v>
      </c>
      <c r="AL310" s="3" t="s">
        <v>57</v>
      </c>
      <c r="AM310" s="4"/>
      <c r="AN310" s="3">
        <v>8.0</v>
      </c>
      <c r="AO310" s="3" t="s">
        <v>1615</v>
      </c>
      <c r="AP310" s="4"/>
      <c r="AQ310" s="4"/>
      <c r="AR310" s="4"/>
      <c r="AS310" s="4"/>
      <c r="AT310" s="4"/>
    </row>
    <row r="311">
      <c r="A311" s="3">
        <v>309.0</v>
      </c>
      <c r="B311" s="4" t="s">
        <v>83</v>
      </c>
      <c r="C311" s="5">
        <v>33278.0</v>
      </c>
      <c r="D311" s="6">
        <v>27.673972602739727</v>
      </c>
      <c r="E311" s="7">
        <v>7.0</v>
      </c>
      <c r="F311" s="7">
        <v>0.0</v>
      </c>
      <c r="G311" s="7">
        <v>8.0</v>
      </c>
      <c r="H311" s="3">
        <v>2.0</v>
      </c>
      <c r="I311" s="3" t="s">
        <v>224</v>
      </c>
      <c r="J311" s="3">
        <v>0.0</v>
      </c>
      <c r="K311" s="3" t="s">
        <v>61</v>
      </c>
      <c r="L311" s="3" t="s">
        <v>94</v>
      </c>
      <c r="M311" s="3">
        <v>0.0</v>
      </c>
      <c r="N311" s="5" t="s">
        <v>44</v>
      </c>
      <c r="O311" s="5" t="s">
        <v>44</v>
      </c>
      <c r="P311" s="5" t="s">
        <v>44</v>
      </c>
      <c r="Q311" s="4"/>
      <c r="R311" s="4"/>
      <c r="S311" s="3" t="s">
        <v>52</v>
      </c>
      <c r="T311" s="4"/>
      <c r="U311" s="4"/>
      <c r="V311" s="3" t="s">
        <v>21</v>
      </c>
      <c r="W311" s="4"/>
      <c r="X311" s="4"/>
      <c r="Y311" s="4"/>
      <c r="Z311" s="4"/>
      <c r="AA311" s="4"/>
      <c r="AB311" s="4"/>
      <c r="AC311" s="4"/>
      <c r="AD311" s="3" t="s">
        <v>158</v>
      </c>
      <c r="AE311" s="4"/>
      <c r="AF311" s="3">
        <v>4.0</v>
      </c>
      <c r="AG311" s="4"/>
      <c r="AH311" s="3">
        <v>4.0</v>
      </c>
      <c r="AI311" s="4"/>
      <c r="AJ311" s="3">
        <v>25.0</v>
      </c>
      <c r="AK311" s="3" t="s">
        <v>1616</v>
      </c>
      <c r="AL311" s="4"/>
      <c r="AM311" s="3" t="s">
        <v>1617</v>
      </c>
      <c r="AN311" s="3">
        <v>10.0</v>
      </c>
      <c r="AO311" s="3" t="s">
        <v>1618</v>
      </c>
      <c r="AP311" s="3" t="s">
        <v>327</v>
      </c>
      <c r="AQ311" s="3" t="s">
        <v>1619</v>
      </c>
      <c r="AR311" s="4"/>
      <c r="AS311" s="4"/>
      <c r="AT311" s="4"/>
    </row>
    <row r="312">
      <c r="A312" s="3">
        <v>310.0</v>
      </c>
      <c r="B312" s="4" t="s">
        <v>362</v>
      </c>
      <c r="C312" s="5">
        <v>30129.0</v>
      </c>
      <c r="D312" s="6">
        <v>36.3013698630137</v>
      </c>
      <c r="E312" s="7">
        <v>6.0</v>
      </c>
      <c r="F312" s="7">
        <v>90.0</v>
      </c>
      <c r="G312" s="7">
        <v>10.0</v>
      </c>
      <c r="H312" s="3">
        <v>10.0</v>
      </c>
      <c r="I312" s="3" t="s">
        <v>307</v>
      </c>
      <c r="J312" s="3">
        <v>1.0</v>
      </c>
      <c r="K312" s="9" t="s">
        <v>46</v>
      </c>
      <c r="L312" s="3" t="s">
        <v>1180</v>
      </c>
      <c r="M312" s="3">
        <v>1.0</v>
      </c>
      <c r="N312" s="5" t="s">
        <v>256</v>
      </c>
      <c r="O312" s="5" t="s">
        <v>86</v>
      </c>
      <c r="P312" s="5" t="s">
        <v>76</v>
      </c>
      <c r="Q312" s="3">
        <v>11.0</v>
      </c>
      <c r="R312" s="3" t="s">
        <v>1620</v>
      </c>
      <c r="S312" s="3" t="s">
        <v>52</v>
      </c>
      <c r="T312" s="4"/>
      <c r="U312" s="4"/>
      <c r="V312" s="4"/>
      <c r="W312" s="4"/>
      <c r="X312" s="4"/>
      <c r="Y312" s="3" t="s">
        <v>24</v>
      </c>
      <c r="Z312" s="4"/>
      <c r="AA312" s="4"/>
      <c r="AB312" s="4"/>
      <c r="AC312" s="4"/>
      <c r="AD312" s="3" t="s">
        <v>53</v>
      </c>
      <c r="AE312" s="4"/>
      <c r="AF312" s="4"/>
      <c r="AG312" s="3">
        <v>15.0</v>
      </c>
      <c r="AH312" s="3">
        <v>6.0</v>
      </c>
      <c r="AI312" s="4"/>
      <c r="AJ312" s="3">
        <v>20.0</v>
      </c>
      <c r="AK312" s="3" t="s">
        <v>1621</v>
      </c>
      <c r="AL312" s="3" t="s">
        <v>57</v>
      </c>
      <c r="AM312" s="4"/>
      <c r="AN312" s="3">
        <v>10.0</v>
      </c>
      <c r="AO312" s="3" t="s">
        <v>1622</v>
      </c>
      <c r="AP312" s="3" t="s">
        <v>1623</v>
      </c>
      <c r="AQ312" s="3" t="s">
        <v>1624</v>
      </c>
      <c r="AR312" s="4"/>
      <c r="AS312" s="4"/>
      <c r="AT312" s="4"/>
    </row>
    <row r="313">
      <c r="A313" s="3">
        <v>311.0</v>
      </c>
      <c r="B313" s="4" t="s">
        <v>83</v>
      </c>
      <c r="C313" s="5">
        <v>27169.0</v>
      </c>
      <c r="D313" s="6">
        <v>44.41095890410959</v>
      </c>
      <c r="E313" s="7">
        <v>8.0</v>
      </c>
      <c r="F313" s="7">
        <v>15.0</v>
      </c>
      <c r="G313" s="7">
        <v>12.0</v>
      </c>
      <c r="H313" s="3">
        <v>2.0</v>
      </c>
      <c r="I313" s="3" t="s">
        <v>117</v>
      </c>
      <c r="J313" s="3">
        <v>1.0</v>
      </c>
      <c r="K313" s="3" t="s">
        <v>61</v>
      </c>
      <c r="L313" s="3" t="s">
        <v>94</v>
      </c>
      <c r="M313" s="3">
        <v>1.0</v>
      </c>
      <c r="N313" s="5" t="s">
        <v>467</v>
      </c>
      <c r="O313" s="5" t="s">
        <v>75</v>
      </c>
      <c r="P313" s="5" t="s">
        <v>87</v>
      </c>
      <c r="Q313" s="3">
        <v>13.0</v>
      </c>
      <c r="R313" s="3" t="s">
        <v>1626</v>
      </c>
      <c r="S313" s="3" t="s">
        <v>52</v>
      </c>
      <c r="T313" s="4"/>
      <c r="U313" s="4"/>
      <c r="V313" s="4"/>
      <c r="W313" s="4"/>
      <c r="X313" s="4"/>
      <c r="Y313" s="3" t="s">
        <v>24</v>
      </c>
      <c r="Z313" s="4"/>
      <c r="AA313" s="4"/>
      <c r="AB313" s="4"/>
      <c r="AC313" s="4"/>
      <c r="AD313" s="3" t="s">
        <v>53</v>
      </c>
      <c r="AE313" s="4"/>
      <c r="AF313" s="4"/>
      <c r="AG313" s="3">
        <v>12.0</v>
      </c>
      <c r="AH313" s="3">
        <v>2.0</v>
      </c>
      <c r="AI313" s="4"/>
      <c r="AJ313" s="3">
        <v>8.0</v>
      </c>
      <c r="AK313" s="3" t="s">
        <v>1628</v>
      </c>
      <c r="AL313" s="3" t="s">
        <v>190</v>
      </c>
      <c r="AM313" s="4"/>
      <c r="AN313" s="3">
        <v>10.0</v>
      </c>
      <c r="AO313" s="3" t="s">
        <v>1629</v>
      </c>
      <c r="AP313" s="3" t="s">
        <v>1630</v>
      </c>
      <c r="AQ313" s="3" t="s">
        <v>1631</v>
      </c>
      <c r="AR313" s="4"/>
      <c r="AS313" s="4"/>
      <c r="AT313" s="4"/>
    </row>
    <row r="314">
      <c r="A314" s="3">
        <v>312.0</v>
      </c>
      <c r="B314" s="4" t="s">
        <v>71</v>
      </c>
      <c r="C314" s="5">
        <v>23937.0</v>
      </c>
      <c r="D314" s="6">
        <v>53.26575342465753</v>
      </c>
      <c r="E314" s="7">
        <v>6.0</v>
      </c>
      <c r="F314" s="7">
        <v>0.0</v>
      </c>
      <c r="G314" s="7">
        <v>10.0</v>
      </c>
      <c r="H314" s="3">
        <v>20.0</v>
      </c>
      <c r="I314" s="3" t="s">
        <v>72</v>
      </c>
      <c r="J314" s="3">
        <v>0.0</v>
      </c>
      <c r="K314" s="3" t="s">
        <v>93</v>
      </c>
      <c r="L314" s="3" t="s">
        <v>94</v>
      </c>
      <c r="M314" s="3">
        <v>0.0</v>
      </c>
      <c r="N314" s="5" t="s">
        <v>44</v>
      </c>
      <c r="O314" s="5" t="s">
        <v>44</v>
      </c>
      <c r="P314" s="5" t="s">
        <v>44</v>
      </c>
      <c r="Q314" s="4"/>
      <c r="R314" s="4"/>
      <c r="S314" s="3" t="s">
        <v>52</v>
      </c>
      <c r="T314" s="4"/>
      <c r="U314" s="4"/>
      <c r="V314" s="4"/>
      <c r="W314" s="3" t="s">
        <v>22</v>
      </c>
      <c r="X314" s="4"/>
      <c r="Y314" s="4"/>
      <c r="Z314" s="4"/>
      <c r="AA314" s="4"/>
      <c r="AB314" s="4"/>
      <c r="AC314" s="4"/>
      <c r="AD314" s="3" t="s">
        <v>53</v>
      </c>
      <c r="AE314" s="4"/>
      <c r="AF314" s="3">
        <v>4.0</v>
      </c>
      <c r="AG314" s="4"/>
      <c r="AH314" s="3">
        <v>6.0</v>
      </c>
      <c r="AI314" s="4"/>
      <c r="AJ314" s="3">
        <v>20.0</v>
      </c>
      <c r="AK314" s="3" t="s">
        <v>1632</v>
      </c>
      <c r="AL314" s="3" t="s">
        <v>57</v>
      </c>
      <c r="AM314" s="4"/>
      <c r="AN314" s="3">
        <v>10.0</v>
      </c>
      <c r="AO314" s="3" t="s">
        <v>1633</v>
      </c>
      <c r="AP314" s="3" t="s">
        <v>1634</v>
      </c>
      <c r="AQ314" s="3" t="s">
        <v>1635</v>
      </c>
      <c r="AR314" s="4"/>
      <c r="AS314" s="4"/>
      <c r="AT314" s="4"/>
    </row>
    <row r="315">
      <c r="A315" s="3">
        <v>313.0</v>
      </c>
      <c r="B315" s="4" t="s">
        <v>71</v>
      </c>
      <c r="C315" s="5">
        <v>26668.0</v>
      </c>
      <c r="D315" s="6">
        <v>45.78356164383562</v>
      </c>
      <c r="E315" s="7">
        <v>7.0</v>
      </c>
      <c r="F315" s="7">
        <v>30.0</v>
      </c>
      <c r="G315" s="7">
        <v>6.0</v>
      </c>
      <c r="H315" s="3">
        <v>20.0</v>
      </c>
      <c r="I315" s="3" t="s">
        <v>45</v>
      </c>
      <c r="J315" s="3">
        <v>1.0</v>
      </c>
      <c r="K315" s="3" t="s">
        <v>61</v>
      </c>
      <c r="L315" s="3" t="s">
        <v>94</v>
      </c>
      <c r="M315" s="3">
        <v>1.0</v>
      </c>
      <c r="N315" s="5" t="s">
        <v>212</v>
      </c>
      <c r="O315" s="5" t="s">
        <v>75</v>
      </c>
      <c r="P315" s="5" t="s">
        <v>87</v>
      </c>
      <c r="Q315" s="3">
        <v>20.0</v>
      </c>
      <c r="R315" s="3" t="s">
        <v>1636</v>
      </c>
      <c r="S315" s="3" t="s">
        <v>52</v>
      </c>
      <c r="T315" s="4"/>
      <c r="U315" s="4"/>
      <c r="V315" s="4"/>
      <c r="W315" s="4"/>
      <c r="X315" s="4"/>
      <c r="Y315" s="4"/>
      <c r="Z315" s="4"/>
      <c r="AA315" s="4"/>
      <c r="AB315" s="3" t="s">
        <v>27</v>
      </c>
      <c r="AC315" s="4"/>
      <c r="AD315" s="4"/>
      <c r="AE315" s="4"/>
      <c r="AF315" s="4"/>
      <c r="AG315" s="4"/>
      <c r="AH315" s="4"/>
      <c r="AI315" s="4"/>
      <c r="AJ315" s="4"/>
      <c r="AK315" s="4"/>
      <c r="AL315" s="4"/>
      <c r="AM315" s="3" t="s">
        <v>1637</v>
      </c>
      <c r="AN315" s="3">
        <v>10.0</v>
      </c>
      <c r="AO315" s="3" t="s">
        <v>1638</v>
      </c>
      <c r="AP315" s="3" t="s">
        <v>1639</v>
      </c>
      <c r="AQ315" s="3" t="s">
        <v>1641</v>
      </c>
      <c r="AR315" s="4"/>
      <c r="AS315" s="4"/>
      <c r="AT315" s="4"/>
    </row>
    <row r="316">
      <c r="A316" s="3">
        <v>314.0</v>
      </c>
      <c r="B316" s="4" t="s">
        <v>161</v>
      </c>
      <c r="C316" s="5">
        <v>33626.0</v>
      </c>
      <c r="D316" s="6">
        <v>26.720547945205478</v>
      </c>
      <c r="E316" s="7">
        <v>8.0</v>
      </c>
      <c r="F316" s="7">
        <v>40.0</v>
      </c>
      <c r="G316" s="7">
        <v>13.0</v>
      </c>
      <c r="H316" s="3">
        <v>6.0</v>
      </c>
      <c r="I316" s="3" t="s">
        <v>187</v>
      </c>
      <c r="J316" s="3">
        <v>1.0</v>
      </c>
      <c r="K316" s="3" t="s">
        <v>137</v>
      </c>
      <c r="L316" s="3" t="s">
        <v>94</v>
      </c>
      <c r="M316" s="3">
        <v>1.0</v>
      </c>
      <c r="N316" s="5" t="s">
        <v>416</v>
      </c>
      <c r="O316" s="5" t="s">
        <v>75</v>
      </c>
      <c r="P316" s="5" t="s">
        <v>50</v>
      </c>
      <c r="Q316" s="3">
        <v>2.0</v>
      </c>
      <c r="R316" s="3" t="s">
        <v>1643</v>
      </c>
      <c r="S316" s="3" t="s">
        <v>78</v>
      </c>
      <c r="T316" s="4"/>
      <c r="U316" s="4"/>
      <c r="V316" s="4"/>
      <c r="W316" s="4"/>
      <c r="X316" s="4"/>
      <c r="Y316" s="4"/>
      <c r="Z316" s="4"/>
      <c r="AA316" s="4"/>
      <c r="AB316" s="3" t="s">
        <v>27</v>
      </c>
      <c r="AC316" s="4"/>
      <c r="AD316" s="4"/>
      <c r="AE316" s="4"/>
      <c r="AF316" s="4"/>
      <c r="AG316" s="4"/>
      <c r="AH316" s="4"/>
      <c r="AI316" s="4"/>
      <c r="AJ316" s="4"/>
      <c r="AK316" s="4"/>
      <c r="AL316" s="3" t="s">
        <v>188</v>
      </c>
      <c r="AM316" s="4"/>
      <c r="AN316" s="3">
        <v>5.0</v>
      </c>
      <c r="AO316" s="3" t="s">
        <v>1644</v>
      </c>
      <c r="AP316" s="3" t="s">
        <v>1645</v>
      </c>
      <c r="AQ316" s="4"/>
      <c r="AR316" s="4"/>
      <c r="AS316" s="4"/>
      <c r="AT316" s="4"/>
    </row>
    <row r="317">
      <c r="A317" s="3">
        <v>315.0</v>
      </c>
      <c r="B317" s="4" t="s">
        <v>161</v>
      </c>
      <c r="C317" s="5">
        <v>26395.0</v>
      </c>
      <c r="D317" s="6">
        <v>46.53150684931507</v>
      </c>
      <c r="E317" s="7">
        <v>6.0</v>
      </c>
      <c r="F317" s="7">
        <v>35.0</v>
      </c>
      <c r="G317" s="7">
        <v>8.0</v>
      </c>
      <c r="H317" s="3">
        <v>7.0</v>
      </c>
      <c r="I317" s="3" t="s">
        <v>92</v>
      </c>
      <c r="J317" s="3">
        <v>1.0</v>
      </c>
      <c r="K317" s="3" t="s">
        <v>118</v>
      </c>
      <c r="L317" s="3" t="s">
        <v>99</v>
      </c>
      <c r="M317" s="3">
        <v>1.0</v>
      </c>
      <c r="N317" s="5" t="s">
        <v>48</v>
      </c>
      <c r="O317" s="5" t="s">
        <v>49</v>
      </c>
      <c r="P317" s="5" t="s">
        <v>87</v>
      </c>
      <c r="Q317" s="3">
        <v>23.0</v>
      </c>
      <c r="R317" s="3" t="s">
        <v>1646</v>
      </c>
      <c r="S317" s="3" t="s">
        <v>78</v>
      </c>
      <c r="T317" s="4"/>
      <c r="U317" s="4"/>
      <c r="V317" s="4"/>
      <c r="W317" s="3" t="s">
        <v>22</v>
      </c>
      <c r="X317" s="4"/>
      <c r="Y317" s="4"/>
      <c r="Z317" s="4"/>
      <c r="AA317" s="4"/>
      <c r="AB317" s="4"/>
      <c r="AC317" s="4"/>
      <c r="AD317" s="3" t="s">
        <v>66</v>
      </c>
      <c r="AE317" s="4"/>
      <c r="AF317" s="4"/>
      <c r="AG317" s="3">
        <v>10.0</v>
      </c>
      <c r="AH317" s="3">
        <v>3.0</v>
      </c>
      <c r="AI317" s="4"/>
      <c r="AJ317" s="3">
        <v>8.0</v>
      </c>
      <c r="AK317" s="3" t="s">
        <v>1647</v>
      </c>
      <c r="AL317" s="3" t="s">
        <v>68</v>
      </c>
      <c r="AM317" s="4"/>
      <c r="AN317" s="3">
        <v>7.0</v>
      </c>
      <c r="AO317" s="3" t="s">
        <v>1648</v>
      </c>
      <c r="AP317" s="3" t="s">
        <v>1649</v>
      </c>
      <c r="AQ317" s="4"/>
      <c r="AR317" s="4"/>
      <c r="AS317" s="4"/>
      <c r="AT317" s="4"/>
    </row>
    <row r="318">
      <c r="A318" s="3">
        <v>316.0</v>
      </c>
      <c r="B318" s="4" t="s">
        <v>236</v>
      </c>
      <c r="C318" s="5">
        <v>32544.0</v>
      </c>
      <c r="D318" s="6">
        <v>29.684931506849313</v>
      </c>
      <c r="E318" s="7">
        <v>7.0</v>
      </c>
      <c r="F318" s="7">
        <v>40.0</v>
      </c>
      <c r="G318" s="7">
        <v>12.0</v>
      </c>
      <c r="H318" s="3">
        <v>25.0</v>
      </c>
      <c r="I318" s="3" t="s">
        <v>130</v>
      </c>
      <c r="J318" s="3">
        <v>0.0</v>
      </c>
      <c r="K318" s="3" t="s">
        <v>61</v>
      </c>
      <c r="L318" s="3" t="s">
        <v>94</v>
      </c>
      <c r="M318" s="3">
        <v>1.0</v>
      </c>
      <c r="N318" s="5" t="s">
        <v>467</v>
      </c>
      <c r="O318" s="5" t="s">
        <v>75</v>
      </c>
      <c r="P318" s="5" t="s">
        <v>87</v>
      </c>
      <c r="Q318" s="3">
        <v>1.0</v>
      </c>
      <c r="R318" s="3" t="s">
        <v>1650</v>
      </c>
      <c r="S318" s="3" t="s">
        <v>78</v>
      </c>
      <c r="T318" s="4"/>
      <c r="U318" s="4"/>
      <c r="V318" s="4"/>
      <c r="W318" s="3" t="s">
        <v>22</v>
      </c>
      <c r="X318" s="4"/>
      <c r="Y318" s="4"/>
      <c r="Z318" s="4"/>
      <c r="AA318" s="4"/>
      <c r="AB318" s="4"/>
      <c r="AC318" s="4"/>
      <c r="AD318" s="3" t="s">
        <v>158</v>
      </c>
      <c r="AE318" s="4"/>
      <c r="AF318" s="3">
        <v>6.0</v>
      </c>
      <c r="AG318" s="4"/>
      <c r="AH318" s="3">
        <v>2.0</v>
      </c>
      <c r="AI318" s="4"/>
      <c r="AJ318" s="3">
        <v>15.0</v>
      </c>
      <c r="AK318" s="3" t="s">
        <v>1652</v>
      </c>
      <c r="AL318" s="3" t="s">
        <v>68</v>
      </c>
      <c r="AM318" s="4"/>
      <c r="AN318" s="3">
        <v>10.0</v>
      </c>
      <c r="AO318" s="3" t="s">
        <v>1653</v>
      </c>
      <c r="AP318" s="4"/>
      <c r="AQ318" s="4"/>
      <c r="AR318" s="4"/>
      <c r="AS318" s="4"/>
      <c r="AT318" s="4"/>
    </row>
    <row r="319">
      <c r="A319" s="3">
        <v>317.0</v>
      </c>
      <c r="B319" s="4" t="s">
        <v>71</v>
      </c>
      <c r="C319" s="5">
        <v>33697.0</v>
      </c>
      <c r="D319" s="6">
        <v>26.526027397260275</v>
      </c>
      <c r="E319" s="7">
        <v>6.0</v>
      </c>
      <c r="F319" s="7">
        <v>30.0</v>
      </c>
      <c r="G319" s="7">
        <v>10.0</v>
      </c>
      <c r="H319" s="3">
        <v>20.0</v>
      </c>
      <c r="I319" s="3" t="s">
        <v>84</v>
      </c>
      <c r="J319" s="3">
        <v>1.0</v>
      </c>
      <c r="K319" s="3" t="s">
        <v>61</v>
      </c>
      <c r="L319" s="3" t="s">
        <v>94</v>
      </c>
      <c r="M319" s="3">
        <v>1.0</v>
      </c>
      <c r="N319" s="5" t="s">
        <v>212</v>
      </c>
      <c r="O319" s="5" t="s">
        <v>75</v>
      </c>
      <c r="P319" s="5" t="s">
        <v>87</v>
      </c>
      <c r="Q319" s="3">
        <v>3.0</v>
      </c>
      <c r="R319" s="3" t="s">
        <v>1654</v>
      </c>
      <c r="S319" s="3" t="s">
        <v>52</v>
      </c>
      <c r="T319" s="4"/>
      <c r="U319" s="4"/>
      <c r="V319" s="4"/>
      <c r="W319" s="4"/>
      <c r="X319" s="4"/>
      <c r="Y319" s="4"/>
      <c r="Z319" s="4"/>
      <c r="AA319" s="4"/>
      <c r="AB319" s="3" t="s">
        <v>27</v>
      </c>
      <c r="AC319" s="4"/>
      <c r="AD319" s="4"/>
      <c r="AE319" s="4"/>
      <c r="AF319" s="4"/>
      <c r="AG319" s="4"/>
      <c r="AH319" s="4"/>
      <c r="AI319" s="4"/>
      <c r="AJ319" s="4"/>
      <c r="AK319" s="4"/>
      <c r="AL319" s="3" t="s">
        <v>68</v>
      </c>
      <c r="AM319" s="4"/>
      <c r="AN319" s="3">
        <v>10.0</v>
      </c>
      <c r="AO319" s="3" t="s">
        <v>1655</v>
      </c>
      <c r="AP319" s="3" t="s">
        <v>1656</v>
      </c>
      <c r="AQ319" s="3" t="s">
        <v>1657</v>
      </c>
      <c r="AR319" s="4"/>
      <c r="AS319" s="4"/>
      <c r="AT319" s="4"/>
    </row>
    <row r="320">
      <c r="A320" s="3">
        <v>318.0</v>
      </c>
      <c r="B320" s="4" t="s">
        <v>794</v>
      </c>
      <c r="C320" s="5">
        <v>33609.0</v>
      </c>
      <c r="D320" s="6">
        <v>26.767123287671232</v>
      </c>
      <c r="E320" s="7">
        <v>7.0</v>
      </c>
      <c r="F320" s="7">
        <v>0.0</v>
      </c>
      <c r="G320" s="7">
        <v>6.0</v>
      </c>
      <c r="H320" s="3">
        <v>15.0</v>
      </c>
      <c r="I320" s="3" t="s">
        <v>84</v>
      </c>
      <c r="J320" s="3">
        <v>1.0</v>
      </c>
      <c r="K320" s="9" t="s">
        <v>93</v>
      </c>
      <c r="L320" s="3" t="s">
        <v>1181</v>
      </c>
      <c r="M320" s="3">
        <v>0.0</v>
      </c>
      <c r="N320" s="5" t="s">
        <v>44</v>
      </c>
      <c r="O320" s="5" t="s">
        <v>44</v>
      </c>
      <c r="P320" s="5" t="s">
        <v>44</v>
      </c>
      <c r="Q320" s="4"/>
      <c r="R320" s="4"/>
      <c r="S320" s="3" t="s">
        <v>52</v>
      </c>
      <c r="T320" s="4"/>
      <c r="U320" s="4"/>
      <c r="V320" s="4"/>
      <c r="W320" s="3" t="s">
        <v>22</v>
      </c>
      <c r="X320" s="4"/>
      <c r="Y320" s="3" t="s">
        <v>24</v>
      </c>
      <c r="Z320" s="4"/>
      <c r="AA320" s="4"/>
      <c r="AB320" s="4"/>
      <c r="AC320" s="4"/>
      <c r="AD320" s="3" t="s">
        <v>66</v>
      </c>
      <c r="AE320" s="4"/>
      <c r="AF320" s="3">
        <v>6.0</v>
      </c>
      <c r="AG320" s="4"/>
      <c r="AH320" s="3">
        <v>6.0</v>
      </c>
      <c r="AI320" s="4"/>
      <c r="AJ320" s="3">
        <v>20.0</v>
      </c>
      <c r="AK320" s="3" t="s">
        <v>1659</v>
      </c>
      <c r="AL320" s="3" t="s">
        <v>68</v>
      </c>
      <c r="AM320" s="4"/>
      <c r="AN320" s="3">
        <v>6.0</v>
      </c>
      <c r="AO320" s="3" t="s">
        <v>1660</v>
      </c>
      <c r="AP320" s="3" t="s">
        <v>202</v>
      </c>
      <c r="AQ320" s="3" t="s">
        <v>1661</v>
      </c>
      <c r="AR320" s="4"/>
      <c r="AS320" s="4"/>
      <c r="AT320" s="4"/>
    </row>
    <row r="321">
      <c r="A321" s="3">
        <v>319.0</v>
      </c>
      <c r="B321" s="4" t="s">
        <v>406</v>
      </c>
      <c r="C321" s="5">
        <v>33386.0</v>
      </c>
      <c r="D321" s="6">
        <v>27.378082191780823</v>
      </c>
      <c r="E321" s="7">
        <v>5.0</v>
      </c>
      <c r="F321" s="7">
        <v>45.0</v>
      </c>
      <c r="G321" s="7">
        <v>12.0</v>
      </c>
      <c r="H321" s="3">
        <v>30.0</v>
      </c>
      <c r="I321" s="3" t="s">
        <v>84</v>
      </c>
      <c r="J321" s="3">
        <v>1.0</v>
      </c>
      <c r="K321" s="9" t="s">
        <v>73</v>
      </c>
      <c r="L321" s="3" t="s">
        <v>1182</v>
      </c>
      <c r="M321" s="3">
        <v>0.0</v>
      </c>
      <c r="N321" s="5" t="s">
        <v>44</v>
      </c>
      <c r="O321" s="5" t="s">
        <v>44</v>
      </c>
      <c r="P321" s="5" t="s">
        <v>44</v>
      </c>
      <c r="Q321" s="4"/>
      <c r="R321" s="4"/>
      <c r="S321" s="3" t="s">
        <v>78</v>
      </c>
      <c r="T321" s="4"/>
      <c r="U321" s="4"/>
      <c r="V321" s="4"/>
      <c r="W321" s="4"/>
      <c r="X321" s="4"/>
      <c r="Y321" s="3" t="s">
        <v>24</v>
      </c>
      <c r="Z321" s="4"/>
      <c r="AA321" s="4"/>
      <c r="AB321" s="4"/>
      <c r="AC321" s="4"/>
      <c r="AD321" s="3" t="s">
        <v>53</v>
      </c>
      <c r="AE321" s="4"/>
      <c r="AF321" s="3">
        <v>3.0</v>
      </c>
      <c r="AG321" s="4"/>
      <c r="AH321" s="3">
        <v>4.0</v>
      </c>
      <c r="AI321" s="4"/>
      <c r="AJ321" s="3">
        <v>6.0</v>
      </c>
      <c r="AK321" s="3" t="s">
        <v>1663</v>
      </c>
      <c r="AL321" s="3" t="s">
        <v>57</v>
      </c>
      <c r="AM321" s="4"/>
      <c r="AN321" s="3">
        <v>8.0</v>
      </c>
      <c r="AO321" s="3" t="s">
        <v>1664</v>
      </c>
      <c r="AP321" s="3" t="s">
        <v>1665</v>
      </c>
      <c r="AQ321" s="3" t="s">
        <v>1666</v>
      </c>
      <c r="AR321" s="4"/>
      <c r="AS321" s="4"/>
      <c r="AT321" s="4"/>
    </row>
    <row r="322">
      <c r="A322" s="3">
        <v>320.0</v>
      </c>
      <c r="B322" s="4" t="s">
        <v>71</v>
      </c>
      <c r="C322" s="5">
        <v>27200.0</v>
      </c>
      <c r="D322" s="6">
        <v>44.326027397260276</v>
      </c>
      <c r="E322" s="7">
        <v>7.0</v>
      </c>
      <c r="F322" s="7">
        <v>0.0</v>
      </c>
      <c r="G322" s="7">
        <v>14.0</v>
      </c>
      <c r="H322" s="3">
        <v>2.0</v>
      </c>
      <c r="I322" s="3" t="s">
        <v>60</v>
      </c>
      <c r="J322" s="3">
        <v>0.0</v>
      </c>
      <c r="K322" s="3" t="s">
        <v>61</v>
      </c>
      <c r="L322" s="3" t="s">
        <v>47</v>
      </c>
      <c r="M322" s="3">
        <v>0.0</v>
      </c>
      <c r="N322" s="5" t="s">
        <v>44</v>
      </c>
      <c r="O322" s="5" t="s">
        <v>44</v>
      </c>
      <c r="P322" s="5" t="s">
        <v>44</v>
      </c>
      <c r="Q322" s="4"/>
      <c r="R322" s="4"/>
      <c r="S322" s="3" t="s">
        <v>52</v>
      </c>
      <c r="T322" s="3" t="s">
        <v>19</v>
      </c>
      <c r="U322" s="4"/>
      <c r="V322" s="3" t="s">
        <v>21</v>
      </c>
      <c r="W322" s="4"/>
      <c r="X322" s="4"/>
      <c r="Y322" s="4"/>
      <c r="Z322" s="4"/>
      <c r="AA322" s="4"/>
      <c r="AB322" s="4"/>
      <c r="AC322" s="4"/>
      <c r="AD322" s="3" t="s">
        <v>66</v>
      </c>
      <c r="AE322" s="4"/>
      <c r="AF322" s="4"/>
      <c r="AG322" s="3">
        <v>10.0</v>
      </c>
      <c r="AH322" s="3">
        <v>2.0</v>
      </c>
      <c r="AI322" s="4"/>
      <c r="AJ322" s="3">
        <v>14.0</v>
      </c>
      <c r="AK322" s="3" t="s">
        <v>1668</v>
      </c>
      <c r="AL322" s="3" t="s">
        <v>188</v>
      </c>
      <c r="AM322" s="4"/>
      <c r="AN322" s="3">
        <v>7.0</v>
      </c>
      <c r="AO322" s="3" t="s">
        <v>1669</v>
      </c>
      <c r="AP322" s="3" t="s">
        <v>1670</v>
      </c>
      <c r="AQ322" s="3" t="s">
        <v>1671</v>
      </c>
      <c r="AR322" s="4"/>
      <c r="AS322" s="4"/>
      <c r="AT322" s="4"/>
    </row>
    <row r="323">
      <c r="A323" s="3">
        <v>321.0</v>
      </c>
      <c r="B323" s="4" t="s">
        <v>204</v>
      </c>
      <c r="C323" s="5">
        <v>33989.0</v>
      </c>
      <c r="D323" s="6">
        <v>25.726027397260275</v>
      </c>
      <c r="E323" s="7">
        <v>8.0</v>
      </c>
      <c r="F323" s="7">
        <v>0.0</v>
      </c>
      <c r="G323" s="7">
        <v>10.0</v>
      </c>
      <c r="H323" s="3">
        <v>30.0</v>
      </c>
      <c r="I323" s="3" t="s">
        <v>340</v>
      </c>
      <c r="J323" s="3">
        <v>0.0</v>
      </c>
      <c r="K323" s="3" t="s">
        <v>61</v>
      </c>
      <c r="L323" s="3" t="s">
        <v>94</v>
      </c>
      <c r="M323" s="3">
        <v>1.0</v>
      </c>
      <c r="N323" s="5" t="s">
        <v>212</v>
      </c>
      <c r="O323" s="5" t="s">
        <v>1183</v>
      </c>
      <c r="P323" s="5" t="s">
        <v>275</v>
      </c>
      <c r="Q323" s="3">
        <v>2.0</v>
      </c>
      <c r="R323" s="3" t="s">
        <v>1680</v>
      </c>
      <c r="S323" s="3" t="s">
        <v>52</v>
      </c>
      <c r="T323" s="4"/>
      <c r="U323" s="4"/>
      <c r="V323" s="4"/>
      <c r="W323" s="3" t="s">
        <v>22</v>
      </c>
      <c r="X323" s="4"/>
      <c r="Y323" s="3" t="s">
        <v>24</v>
      </c>
      <c r="Z323" s="4"/>
      <c r="AA323" s="4"/>
      <c r="AB323" s="4"/>
      <c r="AC323" s="4"/>
      <c r="AD323" s="3" t="s">
        <v>53</v>
      </c>
      <c r="AE323" s="4"/>
      <c r="AF323" s="3">
        <v>4.0</v>
      </c>
      <c r="AG323" s="4"/>
      <c r="AH323" s="3">
        <v>4.0</v>
      </c>
      <c r="AI323" s="4"/>
      <c r="AJ323" s="3">
        <v>3.0</v>
      </c>
      <c r="AK323" s="3" t="s">
        <v>1681</v>
      </c>
      <c r="AL323" s="3" t="s">
        <v>68</v>
      </c>
      <c r="AM323" s="4"/>
      <c r="AN323" s="3">
        <v>8.0</v>
      </c>
      <c r="AO323" s="3" t="s">
        <v>1682</v>
      </c>
      <c r="AP323" s="3" t="s">
        <v>1683</v>
      </c>
      <c r="AQ323" s="4"/>
      <c r="AR323" s="4"/>
      <c r="AS323" s="4"/>
      <c r="AT323" s="4"/>
    </row>
    <row r="324">
      <c r="A324" s="3">
        <v>322.0</v>
      </c>
      <c r="B324" s="4" t="s">
        <v>236</v>
      </c>
      <c r="C324" s="5">
        <v>33399.0</v>
      </c>
      <c r="D324" s="6">
        <v>27.34246575342466</v>
      </c>
      <c r="E324" s="7">
        <v>8.0</v>
      </c>
      <c r="F324" s="7">
        <v>0.0</v>
      </c>
      <c r="G324" s="7">
        <v>7.0</v>
      </c>
      <c r="H324" s="3">
        <v>1.0</v>
      </c>
      <c r="I324" s="3" t="s">
        <v>340</v>
      </c>
      <c r="J324" s="3">
        <v>1.0</v>
      </c>
      <c r="K324" s="3" t="s">
        <v>61</v>
      </c>
      <c r="L324" s="3" t="s">
        <v>47</v>
      </c>
      <c r="M324" s="3">
        <v>0.0</v>
      </c>
      <c r="N324" s="5" t="s">
        <v>44</v>
      </c>
      <c r="O324" s="5" t="s">
        <v>44</v>
      </c>
      <c r="P324" s="5" t="s">
        <v>44</v>
      </c>
      <c r="Q324" s="4"/>
      <c r="R324" s="4"/>
      <c r="S324" s="3" t="s">
        <v>52</v>
      </c>
      <c r="T324" s="4"/>
      <c r="U324" s="4"/>
      <c r="V324" s="4"/>
      <c r="W324" s="4"/>
      <c r="X324" s="4"/>
      <c r="Y324" s="4"/>
      <c r="Z324" s="4"/>
      <c r="AA324" s="4"/>
      <c r="AB324" s="3" t="s">
        <v>27</v>
      </c>
      <c r="AC324" s="4"/>
      <c r="AD324" s="4"/>
      <c r="AE324" s="4"/>
      <c r="AF324" s="4"/>
      <c r="AG324" s="4"/>
      <c r="AH324" s="4"/>
      <c r="AI324" s="4"/>
      <c r="AJ324" s="4"/>
      <c r="AK324" s="4"/>
      <c r="AL324" s="3" t="s">
        <v>68</v>
      </c>
      <c r="AM324" s="4"/>
      <c r="AN324" s="3">
        <v>9.0</v>
      </c>
      <c r="AO324" s="3" t="s">
        <v>1684</v>
      </c>
      <c r="AP324" s="3" t="s">
        <v>1685</v>
      </c>
      <c r="AQ324" s="3" t="s">
        <v>1686</v>
      </c>
      <c r="AR324" s="4"/>
      <c r="AS324" s="4"/>
      <c r="AT324" s="4"/>
    </row>
    <row r="325">
      <c r="A325" s="3">
        <v>323.0</v>
      </c>
      <c r="B325" s="4" t="s">
        <v>161</v>
      </c>
      <c r="C325" s="5">
        <v>28993.0</v>
      </c>
      <c r="D325" s="6">
        <v>39.413698630136984</v>
      </c>
      <c r="E325" s="7">
        <v>6.0</v>
      </c>
      <c r="F325" s="7">
        <v>0.0</v>
      </c>
      <c r="G325" s="7">
        <v>12.0</v>
      </c>
      <c r="H325" s="3">
        <v>12.0</v>
      </c>
      <c r="I325" s="3" t="s">
        <v>224</v>
      </c>
      <c r="J325" s="3">
        <v>1.0</v>
      </c>
      <c r="K325" s="3" t="s">
        <v>46</v>
      </c>
      <c r="L325" s="3" t="s">
        <v>62</v>
      </c>
      <c r="M325" s="3">
        <v>1.0</v>
      </c>
      <c r="N325" s="5" t="s">
        <v>212</v>
      </c>
      <c r="O325" s="5" t="s">
        <v>75</v>
      </c>
      <c r="P325" s="5" t="s">
        <v>87</v>
      </c>
      <c r="Q325" s="3">
        <v>15.0</v>
      </c>
      <c r="R325" s="3" t="s">
        <v>197</v>
      </c>
      <c r="S325" s="3" t="s">
        <v>78</v>
      </c>
      <c r="T325" s="4"/>
      <c r="U325" s="4"/>
      <c r="V325" s="4"/>
      <c r="W325" s="4"/>
      <c r="X325" s="3" t="s">
        <v>23</v>
      </c>
      <c r="Y325" s="4"/>
      <c r="Z325" s="4"/>
      <c r="AA325" s="4"/>
      <c r="AB325" s="4"/>
      <c r="AC325" s="4"/>
      <c r="AD325" s="3" t="s">
        <v>158</v>
      </c>
      <c r="AE325" s="4"/>
      <c r="AF325" s="3">
        <v>6.0</v>
      </c>
      <c r="AG325" s="4"/>
      <c r="AH325" s="3">
        <v>6.0</v>
      </c>
      <c r="AI325" s="4"/>
      <c r="AJ325" s="3">
        <v>30.0</v>
      </c>
      <c r="AK325" s="3" t="s">
        <v>1687</v>
      </c>
      <c r="AL325" s="3" t="s">
        <v>57</v>
      </c>
      <c r="AM325" s="4"/>
      <c r="AN325" s="3">
        <v>9.0</v>
      </c>
      <c r="AO325" s="3" t="s">
        <v>1688</v>
      </c>
      <c r="AP325" s="3" t="s">
        <v>1689</v>
      </c>
      <c r="AQ325" s="3" t="s">
        <v>293</v>
      </c>
      <c r="AR325" s="4"/>
      <c r="AS325" s="4"/>
      <c r="AT325" s="4"/>
    </row>
    <row r="326">
      <c r="A326" s="3">
        <v>324.0</v>
      </c>
      <c r="B326" s="4" t="s">
        <v>124</v>
      </c>
      <c r="C326" s="5">
        <v>29439.0</v>
      </c>
      <c r="D326" s="6">
        <v>38.19178082191781</v>
      </c>
      <c r="E326" s="7">
        <v>7.0</v>
      </c>
      <c r="F326" s="7">
        <v>120.0</v>
      </c>
      <c r="G326" s="7">
        <v>12.0</v>
      </c>
      <c r="H326" s="3">
        <v>12.0</v>
      </c>
      <c r="I326" s="3" t="s">
        <v>92</v>
      </c>
      <c r="J326" s="3">
        <v>1.0</v>
      </c>
      <c r="K326" s="3" t="s">
        <v>131</v>
      </c>
      <c r="L326" s="3" t="s">
        <v>94</v>
      </c>
      <c r="M326" s="3">
        <v>1.0</v>
      </c>
      <c r="N326" s="5" t="s">
        <v>151</v>
      </c>
      <c r="O326" s="5" t="s">
        <v>75</v>
      </c>
      <c r="P326" s="5" t="s">
        <v>87</v>
      </c>
      <c r="Q326" s="3">
        <v>14.0</v>
      </c>
      <c r="R326" s="3" t="s">
        <v>1690</v>
      </c>
      <c r="S326" s="3" t="s">
        <v>78</v>
      </c>
      <c r="T326" s="4"/>
      <c r="U326" s="4"/>
      <c r="V326" s="4"/>
      <c r="W326" s="3" t="s">
        <v>22</v>
      </c>
      <c r="X326" s="4"/>
      <c r="Y326" s="3" t="s">
        <v>24</v>
      </c>
      <c r="Z326" s="4"/>
      <c r="AA326" s="4"/>
      <c r="AB326" s="4"/>
      <c r="AC326" s="4"/>
      <c r="AD326" s="3" t="s">
        <v>66</v>
      </c>
      <c r="AE326" s="4"/>
      <c r="AF326" s="4"/>
      <c r="AG326" s="3">
        <v>10.0</v>
      </c>
      <c r="AH326" s="4"/>
      <c r="AI326" s="3">
        <v>8.0</v>
      </c>
      <c r="AJ326" s="3">
        <v>24.0</v>
      </c>
      <c r="AK326" s="3" t="s">
        <v>1691</v>
      </c>
      <c r="AL326" s="3" t="s">
        <v>68</v>
      </c>
      <c r="AM326" s="4"/>
      <c r="AN326" s="3">
        <v>9.0</v>
      </c>
      <c r="AO326" s="3" t="s">
        <v>1692</v>
      </c>
      <c r="AP326" s="3" t="s">
        <v>1693</v>
      </c>
      <c r="AQ326" s="3" t="s">
        <v>1694</v>
      </c>
      <c r="AR326" s="4"/>
      <c r="AS326" s="4"/>
      <c r="AT326" s="4"/>
    </row>
    <row r="327">
      <c r="A327" s="3">
        <v>325.0</v>
      </c>
      <c r="B327" s="4" t="s">
        <v>348</v>
      </c>
      <c r="C327" s="5">
        <v>28859.0</v>
      </c>
      <c r="D327" s="6">
        <v>39.78082191780822</v>
      </c>
      <c r="E327" s="7">
        <v>8.0</v>
      </c>
      <c r="F327" s="7">
        <v>15.0</v>
      </c>
      <c r="G327" s="7">
        <v>5.0</v>
      </c>
      <c r="H327" s="3">
        <v>10.0</v>
      </c>
      <c r="I327" s="3" t="s">
        <v>307</v>
      </c>
      <c r="J327" s="3">
        <v>0.0</v>
      </c>
      <c r="K327" s="9" t="s">
        <v>137</v>
      </c>
      <c r="L327" s="3" t="s">
        <v>1184</v>
      </c>
      <c r="M327" s="3">
        <v>1.0</v>
      </c>
      <c r="N327" s="5" t="s">
        <v>63</v>
      </c>
      <c r="O327" s="5" t="s">
        <v>407</v>
      </c>
      <c r="P327" s="5" t="s">
        <v>50</v>
      </c>
      <c r="Q327" s="3">
        <v>6.0</v>
      </c>
      <c r="R327" s="3" t="s">
        <v>1695</v>
      </c>
      <c r="S327" s="3" t="s">
        <v>65</v>
      </c>
      <c r="T327" s="4"/>
      <c r="U327" s="4"/>
      <c r="V327" s="4"/>
      <c r="W327" s="3" t="s">
        <v>22</v>
      </c>
      <c r="X327" s="4"/>
      <c r="Y327" s="4"/>
      <c r="Z327" s="4"/>
      <c r="AA327" s="4"/>
      <c r="AB327" s="4"/>
      <c r="AC327" s="4"/>
      <c r="AD327" s="3" t="s">
        <v>66</v>
      </c>
      <c r="AE327" s="4"/>
      <c r="AF327" s="3">
        <v>6.0</v>
      </c>
      <c r="AG327" s="4"/>
      <c r="AH327" s="3">
        <v>6.0</v>
      </c>
      <c r="AI327" s="4"/>
      <c r="AJ327" s="3">
        <v>40.0</v>
      </c>
      <c r="AK327" s="3" t="s">
        <v>1696</v>
      </c>
      <c r="AL327" s="4"/>
      <c r="AM327" s="3" t="s">
        <v>1697</v>
      </c>
      <c r="AN327" s="3">
        <v>10.0</v>
      </c>
      <c r="AO327" s="3" t="s">
        <v>1698</v>
      </c>
      <c r="AP327" s="3" t="s">
        <v>1699</v>
      </c>
      <c r="AQ327" s="3" t="s">
        <v>1700</v>
      </c>
      <c r="AR327" s="4"/>
      <c r="AS327" s="4"/>
      <c r="AT327" s="4"/>
    </row>
    <row r="328">
      <c r="A328" s="3">
        <v>326.0</v>
      </c>
      <c r="B328" s="4" t="s">
        <v>71</v>
      </c>
      <c r="C328" s="5">
        <v>33643.0</v>
      </c>
      <c r="D328" s="6">
        <v>26.673972602739727</v>
      </c>
      <c r="E328" s="7">
        <v>7.0</v>
      </c>
      <c r="F328" s="7">
        <v>180.0</v>
      </c>
      <c r="G328" s="7">
        <v>9.0</v>
      </c>
      <c r="H328" s="3">
        <v>20.0</v>
      </c>
      <c r="I328" s="3" t="s">
        <v>224</v>
      </c>
      <c r="J328" s="3">
        <v>1.0</v>
      </c>
      <c r="K328" s="3" t="s">
        <v>46</v>
      </c>
      <c r="L328" s="3" t="s">
        <v>99</v>
      </c>
      <c r="M328" s="3">
        <v>1.0</v>
      </c>
      <c r="N328" s="5" t="s">
        <v>85</v>
      </c>
      <c r="O328" s="5" t="s">
        <v>75</v>
      </c>
      <c r="P328" s="5" t="s">
        <v>87</v>
      </c>
      <c r="Q328" s="3">
        <v>2.0</v>
      </c>
      <c r="R328" s="3" t="s">
        <v>1701</v>
      </c>
      <c r="S328" s="3" t="s">
        <v>78</v>
      </c>
      <c r="T328" s="4"/>
      <c r="U328" s="4"/>
      <c r="V328" s="4"/>
      <c r="W328" s="3" t="s">
        <v>22</v>
      </c>
      <c r="X328" s="4"/>
      <c r="Y328" s="4"/>
      <c r="Z328" s="3" t="s">
        <v>25</v>
      </c>
      <c r="AA328" s="4"/>
      <c r="AB328" s="4"/>
      <c r="AC328" s="4"/>
      <c r="AD328" s="3" t="s">
        <v>158</v>
      </c>
      <c r="AE328" s="4"/>
      <c r="AF328" s="3">
        <v>4.0</v>
      </c>
      <c r="AG328" s="4"/>
      <c r="AH328" s="3">
        <v>4.0</v>
      </c>
      <c r="AI328" s="4"/>
      <c r="AJ328" s="3">
        <v>10.0</v>
      </c>
      <c r="AK328" s="3" t="s">
        <v>1702</v>
      </c>
      <c r="AL328" s="3" t="s">
        <v>68</v>
      </c>
      <c r="AM328" s="4"/>
      <c r="AN328" s="3">
        <v>6.0</v>
      </c>
      <c r="AO328" s="3" t="s">
        <v>1703</v>
      </c>
      <c r="AP328" s="3" t="s">
        <v>1704</v>
      </c>
      <c r="AQ328" s="3" t="s">
        <v>1705</v>
      </c>
      <c r="AR328" s="4"/>
      <c r="AS328" s="4"/>
      <c r="AT328" s="4"/>
    </row>
    <row r="329">
      <c r="A329" s="3">
        <v>327.0</v>
      </c>
      <c r="B329" s="4" t="s">
        <v>71</v>
      </c>
      <c r="C329" s="5">
        <v>33513.0</v>
      </c>
      <c r="D329" s="6">
        <v>27.03013698630137</v>
      </c>
      <c r="E329" s="7">
        <v>9.0</v>
      </c>
      <c r="F329" s="7">
        <v>2.0</v>
      </c>
      <c r="G329" s="7">
        <v>10.0</v>
      </c>
      <c r="H329" s="3">
        <v>5.0</v>
      </c>
      <c r="I329" s="3" t="s">
        <v>98</v>
      </c>
      <c r="J329" s="3">
        <v>1.0</v>
      </c>
      <c r="K329" s="3" t="s">
        <v>46</v>
      </c>
      <c r="L329" s="3" t="s">
        <v>94</v>
      </c>
      <c r="M329" s="3">
        <v>1.0</v>
      </c>
      <c r="N329" s="5" t="s">
        <v>212</v>
      </c>
      <c r="O329" s="5" t="s">
        <v>75</v>
      </c>
      <c r="P329" s="5" t="s">
        <v>87</v>
      </c>
      <c r="Q329" s="3">
        <v>4.0</v>
      </c>
      <c r="R329" s="3" t="s">
        <v>1295</v>
      </c>
      <c r="S329" s="3" t="s">
        <v>52</v>
      </c>
      <c r="T329" s="4"/>
      <c r="U329" s="4"/>
      <c r="V329" s="4"/>
      <c r="W329" s="4"/>
      <c r="X329" s="4"/>
      <c r="Y329" s="3" t="s">
        <v>24</v>
      </c>
      <c r="Z329" s="4"/>
      <c r="AA329" s="4"/>
      <c r="AB329" s="3" t="s">
        <v>27</v>
      </c>
      <c r="AC329" s="3" t="s">
        <v>1706</v>
      </c>
      <c r="AD329" s="4"/>
      <c r="AE329" s="4"/>
      <c r="AF329" s="4"/>
      <c r="AG329" s="4"/>
      <c r="AH329" s="4"/>
      <c r="AI329" s="4"/>
      <c r="AJ329" s="4"/>
      <c r="AK329" s="4"/>
      <c r="AL329" s="3" t="s">
        <v>57</v>
      </c>
      <c r="AM329" s="4"/>
      <c r="AN329" s="3">
        <v>10.0</v>
      </c>
      <c r="AO329" s="3" t="s">
        <v>1707</v>
      </c>
      <c r="AP329" s="3" t="s">
        <v>1708</v>
      </c>
      <c r="AQ329" s="3" t="s">
        <v>1709</v>
      </c>
      <c r="AR329" s="4"/>
      <c r="AS329" s="4"/>
      <c r="AT329" s="4"/>
    </row>
    <row r="330">
      <c r="A330" s="3">
        <v>328.0</v>
      </c>
      <c r="B330" s="4" t="s">
        <v>362</v>
      </c>
      <c r="C330" s="5">
        <v>26619.0</v>
      </c>
      <c r="D330" s="6">
        <v>45.917808219178085</v>
      </c>
      <c r="E330" s="7">
        <v>8.0</v>
      </c>
      <c r="F330" s="7">
        <v>0.0</v>
      </c>
      <c r="G330" s="7">
        <v>10.0</v>
      </c>
      <c r="H330" s="3">
        <v>50.0</v>
      </c>
      <c r="I330" s="3" t="s">
        <v>84</v>
      </c>
      <c r="J330" s="3">
        <v>1.0</v>
      </c>
      <c r="K330" s="3" t="s">
        <v>73</v>
      </c>
      <c r="L330" s="3" t="s">
        <v>99</v>
      </c>
      <c r="M330" s="3">
        <v>1.0</v>
      </c>
      <c r="N330" s="5" t="s">
        <v>212</v>
      </c>
      <c r="O330" s="5" t="s">
        <v>49</v>
      </c>
      <c r="P330" s="5" t="s">
        <v>87</v>
      </c>
      <c r="Q330" s="3">
        <v>5.0</v>
      </c>
      <c r="R330" s="3" t="s">
        <v>1710</v>
      </c>
      <c r="S330" s="3" t="s">
        <v>370</v>
      </c>
      <c r="T330" s="4"/>
      <c r="U330" s="4"/>
      <c r="V330" s="4"/>
      <c r="W330" s="4"/>
      <c r="X330" s="4"/>
      <c r="Y330" s="3" t="s">
        <v>24</v>
      </c>
      <c r="Z330" s="4"/>
      <c r="AA330" s="4"/>
      <c r="AB330" s="4"/>
      <c r="AC330" s="3" t="s">
        <v>1711</v>
      </c>
      <c r="AD330" s="3" t="s">
        <v>53</v>
      </c>
      <c r="AE330" s="4"/>
      <c r="AF330" s="3">
        <v>5.0</v>
      </c>
      <c r="AG330" s="4"/>
      <c r="AH330" s="3">
        <v>5.0</v>
      </c>
      <c r="AI330" s="4"/>
      <c r="AJ330" s="3">
        <v>8.0</v>
      </c>
      <c r="AK330" s="3" t="s">
        <v>1712</v>
      </c>
      <c r="AL330" s="3" t="s">
        <v>68</v>
      </c>
      <c r="AM330" s="4"/>
      <c r="AN330" s="3">
        <v>8.0</v>
      </c>
      <c r="AO330" s="3" t="s">
        <v>1713</v>
      </c>
      <c r="AP330" s="3" t="s">
        <v>1714</v>
      </c>
      <c r="AQ330" s="3" t="s">
        <v>1715</v>
      </c>
      <c r="AR330" s="4"/>
      <c r="AS330" s="4"/>
      <c r="AT330" s="4"/>
    </row>
    <row r="331">
      <c r="A331" s="3">
        <v>329.0</v>
      </c>
      <c r="B331" s="4" t="s">
        <v>348</v>
      </c>
      <c r="C331" s="5">
        <v>31218.0</v>
      </c>
      <c r="D331" s="6">
        <v>33.31780821917808</v>
      </c>
      <c r="E331" s="7">
        <v>7.0</v>
      </c>
      <c r="F331" s="7">
        <v>30.0</v>
      </c>
      <c r="G331" s="7">
        <v>8.0</v>
      </c>
      <c r="H331" s="3">
        <v>2.0</v>
      </c>
      <c r="I331" s="3" t="s">
        <v>60</v>
      </c>
      <c r="J331" s="3">
        <v>0.0</v>
      </c>
      <c r="K331" s="3" t="s">
        <v>93</v>
      </c>
      <c r="L331" s="3" t="s">
        <v>99</v>
      </c>
      <c r="M331" s="3">
        <v>1.0</v>
      </c>
      <c r="N331" s="5" t="s">
        <v>212</v>
      </c>
      <c r="O331" s="5" t="s">
        <v>75</v>
      </c>
      <c r="P331" s="5" t="s">
        <v>428</v>
      </c>
      <c r="Q331" s="3">
        <v>10.0</v>
      </c>
      <c r="R331" s="3" t="s">
        <v>1716</v>
      </c>
      <c r="S331" s="3" t="s">
        <v>78</v>
      </c>
      <c r="T331" s="4"/>
      <c r="U331" s="3" t="s">
        <v>20</v>
      </c>
      <c r="V331" s="4"/>
      <c r="W331" s="4"/>
      <c r="X331" s="4"/>
      <c r="Y331" s="4"/>
      <c r="Z331" s="4"/>
      <c r="AA331" s="4"/>
      <c r="AB331" s="4"/>
      <c r="AC331" s="4"/>
      <c r="AD331" s="3" t="s">
        <v>53</v>
      </c>
      <c r="AE331" s="4"/>
      <c r="AF331" s="3">
        <v>4.0</v>
      </c>
      <c r="AG331" s="4"/>
      <c r="AH331" s="3">
        <v>4.0</v>
      </c>
      <c r="AI331" s="4"/>
      <c r="AJ331" s="3">
        <v>6.0</v>
      </c>
      <c r="AK331" s="3" t="s">
        <v>1717</v>
      </c>
      <c r="AL331" s="3" t="s">
        <v>57</v>
      </c>
      <c r="AM331" s="4"/>
      <c r="AN331" s="3">
        <v>9.0</v>
      </c>
      <c r="AO331" s="3" t="s">
        <v>1718</v>
      </c>
      <c r="AP331" s="4"/>
      <c r="AQ331" s="4"/>
      <c r="AR331" s="4"/>
      <c r="AS331" s="4"/>
      <c r="AT331" s="4"/>
    </row>
    <row r="332">
      <c r="A332" s="3">
        <v>330.0</v>
      </c>
      <c r="B332" s="4" t="s">
        <v>71</v>
      </c>
      <c r="C332" s="5">
        <v>25259.0</v>
      </c>
      <c r="D332" s="6">
        <v>49.64383561643836</v>
      </c>
      <c r="E332" s="7">
        <v>8.0</v>
      </c>
      <c r="F332" s="7">
        <v>0.0</v>
      </c>
      <c r="G332" s="7">
        <v>14.0</v>
      </c>
      <c r="H332" s="3">
        <v>2.0</v>
      </c>
      <c r="I332" s="3" t="s">
        <v>60</v>
      </c>
      <c r="J332" s="3">
        <v>1.0</v>
      </c>
      <c r="K332" s="9" t="s">
        <v>44</v>
      </c>
      <c r="L332" s="3" t="s">
        <v>44</v>
      </c>
      <c r="M332" s="3">
        <v>0.0</v>
      </c>
      <c r="N332" s="5" t="s">
        <v>44</v>
      </c>
      <c r="O332" s="5" t="s">
        <v>44</v>
      </c>
      <c r="P332" s="5" t="s">
        <v>44</v>
      </c>
      <c r="Q332" s="4"/>
      <c r="R332" s="4"/>
      <c r="S332" s="3" t="s">
        <v>52</v>
      </c>
      <c r="T332" s="4"/>
      <c r="U332" s="4"/>
      <c r="V332" s="4"/>
      <c r="W332" s="3" t="s">
        <v>22</v>
      </c>
      <c r="X332" s="4"/>
      <c r="Y332" s="4"/>
      <c r="Z332" s="4"/>
      <c r="AA332" s="4"/>
      <c r="AB332" s="4"/>
      <c r="AC332" s="4"/>
      <c r="AD332" s="3" t="s">
        <v>66</v>
      </c>
      <c r="AE332" s="4"/>
      <c r="AF332" s="3">
        <v>6.0</v>
      </c>
      <c r="AG332" s="4"/>
      <c r="AH332" s="3">
        <v>6.0</v>
      </c>
      <c r="AI332" s="4"/>
      <c r="AJ332" s="3">
        <v>16.0</v>
      </c>
      <c r="AK332" s="3" t="s">
        <v>1719</v>
      </c>
      <c r="AL332" s="3" t="s">
        <v>68</v>
      </c>
      <c r="AM332" s="4"/>
      <c r="AN332" s="3">
        <v>9.0</v>
      </c>
      <c r="AO332" s="3" t="s">
        <v>1720</v>
      </c>
      <c r="AP332" s="4"/>
      <c r="AQ332" s="3" t="s">
        <v>1721</v>
      </c>
      <c r="AR332" s="4"/>
      <c r="AS332" s="4"/>
      <c r="AT332" s="4"/>
    </row>
    <row r="333">
      <c r="A333" s="3">
        <v>331.0</v>
      </c>
      <c r="B333" s="4" t="s">
        <v>468</v>
      </c>
      <c r="C333" s="5">
        <v>32523.0</v>
      </c>
      <c r="D333" s="6">
        <v>29.742465753424657</v>
      </c>
      <c r="E333" s="7">
        <v>7.0</v>
      </c>
      <c r="F333" s="7">
        <v>10.0</v>
      </c>
      <c r="G333" s="7">
        <v>7.0</v>
      </c>
      <c r="H333" s="3">
        <v>10.0</v>
      </c>
      <c r="I333" s="3" t="s">
        <v>307</v>
      </c>
      <c r="J333" s="3">
        <v>0.0</v>
      </c>
      <c r="K333" s="3" t="s">
        <v>46</v>
      </c>
      <c r="L333" s="3" t="s">
        <v>47</v>
      </c>
      <c r="M333" s="3">
        <v>1.0</v>
      </c>
      <c r="N333" s="5" t="s">
        <v>212</v>
      </c>
      <c r="O333" s="5" t="s">
        <v>106</v>
      </c>
      <c r="P333" s="5" t="s">
        <v>50</v>
      </c>
      <c r="Q333" s="3">
        <v>4.0</v>
      </c>
      <c r="R333" s="3" t="s">
        <v>1722</v>
      </c>
      <c r="S333" s="3" t="s">
        <v>78</v>
      </c>
      <c r="T333" s="4"/>
      <c r="U333" s="4"/>
      <c r="V333" s="3" t="s">
        <v>21</v>
      </c>
      <c r="W333" s="4"/>
      <c r="X333" s="4"/>
      <c r="Y333" s="4"/>
      <c r="Z333" s="4"/>
      <c r="AA333" s="4"/>
      <c r="AB333" s="4"/>
      <c r="AC333" s="4"/>
      <c r="AD333" s="3" t="s">
        <v>66</v>
      </c>
      <c r="AE333" s="4"/>
      <c r="AF333" s="3">
        <v>5.0</v>
      </c>
      <c r="AG333" s="4"/>
      <c r="AH333" s="3">
        <v>5.0</v>
      </c>
      <c r="AI333" s="4"/>
      <c r="AJ333" s="3">
        <v>180.0</v>
      </c>
      <c r="AK333" s="3" t="s">
        <v>1723</v>
      </c>
      <c r="AL333" s="3" t="s">
        <v>57</v>
      </c>
      <c r="AM333" s="4"/>
      <c r="AN333" s="3">
        <v>10.0</v>
      </c>
      <c r="AO333" s="3" t="s">
        <v>1724</v>
      </c>
      <c r="AP333" s="3" t="s">
        <v>1725</v>
      </c>
      <c r="AQ333" s="3" t="s">
        <v>1726</v>
      </c>
      <c r="AR333" s="4"/>
      <c r="AS333" s="4"/>
      <c r="AT333" s="4"/>
    </row>
    <row r="334">
      <c r="A334" s="3">
        <v>332.0</v>
      </c>
      <c r="B334" s="4" t="s">
        <v>255</v>
      </c>
      <c r="C334" s="5">
        <v>33568.0</v>
      </c>
      <c r="D334" s="6">
        <v>26.87945205479452</v>
      </c>
      <c r="E334" s="7">
        <v>8.0</v>
      </c>
      <c r="F334" s="7">
        <v>110.0</v>
      </c>
      <c r="G334" s="7">
        <v>10.0</v>
      </c>
      <c r="H334" s="3">
        <v>0.0</v>
      </c>
      <c r="I334" s="3" t="s">
        <v>130</v>
      </c>
      <c r="J334" s="3">
        <v>0.0</v>
      </c>
      <c r="K334" s="3" t="s">
        <v>93</v>
      </c>
      <c r="L334" s="3" t="s">
        <v>99</v>
      </c>
      <c r="M334" s="3">
        <v>1.0</v>
      </c>
      <c r="N334" s="5" t="s">
        <v>212</v>
      </c>
      <c r="O334" s="5" t="s">
        <v>75</v>
      </c>
      <c r="P334" s="5" t="s">
        <v>87</v>
      </c>
      <c r="Q334" s="3">
        <v>3.0</v>
      </c>
      <c r="R334" s="3" t="s">
        <v>1727</v>
      </c>
      <c r="S334" s="3" t="s">
        <v>52</v>
      </c>
      <c r="T334" s="4"/>
      <c r="U334" s="4"/>
      <c r="V334" s="4"/>
      <c r="W334" s="4"/>
      <c r="X334" s="4"/>
      <c r="Y334" s="3" t="s">
        <v>24</v>
      </c>
      <c r="Z334" s="4"/>
      <c r="AA334" s="4"/>
      <c r="AB334" s="4"/>
      <c r="AC334" s="4"/>
      <c r="AD334" s="3" t="s">
        <v>66</v>
      </c>
      <c r="AE334" s="4"/>
      <c r="AF334" s="3">
        <v>6.0</v>
      </c>
      <c r="AG334" s="4"/>
      <c r="AH334" s="3">
        <v>6.0</v>
      </c>
      <c r="AI334" s="4"/>
      <c r="AJ334" s="3">
        <v>6.0</v>
      </c>
      <c r="AK334" s="3" t="s">
        <v>1728</v>
      </c>
      <c r="AL334" s="3" t="s">
        <v>68</v>
      </c>
      <c r="AM334" s="4"/>
      <c r="AN334" s="3">
        <v>9.0</v>
      </c>
      <c r="AO334" s="3" t="s">
        <v>1729</v>
      </c>
      <c r="AP334" s="3" t="s">
        <v>633</v>
      </c>
      <c r="AQ334" s="3" t="s">
        <v>1730</v>
      </c>
      <c r="AR334" s="4"/>
      <c r="AS334" s="4"/>
      <c r="AT334" s="4"/>
    </row>
    <row r="335">
      <c r="A335" s="3">
        <v>333.0</v>
      </c>
      <c r="B335" s="4" t="s">
        <v>204</v>
      </c>
      <c r="C335" s="5">
        <v>26479.0</v>
      </c>
      <c r="D335" s="6">
        <v>46.3013698630137</v>
      </c>
      <c r="E335" s="7">
        <v>7.0</v>
      </c>
      <c r="F335" s="7">
        <v>60.0</v>
      </c>
      <c r="G335" s="7">
        <v>11.0</v>
      </c>
      <c r="H335" s="3">
        <v>20.0</v>
      </c>
      <c r="I335" s="3" t="s">
        <v>224</v>
      </c>
      <c r="J335" s="3">
        <v>0.0</v>
      </c>
      <c r="K335" s="3" t="s">
        <v>137</v>
      </c>
      <c r="L335" s="3" t="s">
        <v>94</v>
      </c>
      <c r="M335" s="3">
        <v>1.0</v>
      </c>
      <c r="N335" s="5" t="s">
        <v>105</v>
      </c>
      <c r="O335" s="5" t="s">
        <v>75</v>
      </c>
      <c r="P335" s="5" t="s">
        <v>87</v>
      </c>
      <c r="Q335" s="3">
        <v>15.0</v>
      </c>
      <c r="R335" s="3" t="s">
        <v>1731</v>
      </c>
      <c r="S335" s="3" t="s">
        <v>78</v>
      </c>
      <c r="T335" s="4"/>
      <c r="U335" s="4"/>
      <c r="V335" s="4"/>
      <c r="W335" s="4"/>
      <c r="X335" s="3" t="s">
        <v>23</v>
      </c>
      <c r="Y335" s="4"/>
      <c r="Z335" s="4"/>
      <c r="AA335" s="4"/>
      <c r="AB335" s="4"/>
      <c r="AC335" s="4"/>
      <c r="AD335" s="3" t="s">
        <v>66</v>
      </c>
      <c r="AE335" s="4"/>
      <c r="AF335" s="3">
        <v>4.0</v>
      </c>
      <c r="AG335" s="4"/>
      <c r="AH335" s="3">
        <v>6.0</v>
      </c>
      <c r="AI335" s="4"/>
      <c r="AJ335" s="3">
        <v>25.0</v>
      </c>
      <c r="AK335" s="3" t="s">
        <v>1732</v>
      </c>
      <c r="AL335" s="3" t="s">
        <v>68</v>
      </c>
      <c r="AM335" s="4"/>
      <c r="AN335" s="3">
        <v>9.0</v>
      </c>
      <c r="AO335" s="3" t="s">
        <v>1733</v>
      </c>
      <c r="AP335" s="3" t="s">
        <v>1734</v>
      </c>
      <c r="AQ335" s="3" t="s">
        <v>1735</v>
      </c>
      <c r="AR335" s="4"/>
      <c r="AS335" s="4"/>
      <c r="AT335" s="4"/>
    </row>
    <row r="336">
      <c r="A336" s="3">
        <v>334.0</v>
      </c>
      <c r="B336" s="4" t="s">
        <v>204</v>
      </c>
      <c r="C336" s="5">
        <v>30461.0</v>
      </c>
      <c r="D336" s="6">
        <v>35.391780821917806</v>
      </c>
      <c r="E336" s="7">
        <v>8.0</v>
      </c>
      <c r="F336" s="7">
        <v>0.0</v>
      </c>
      <c r="G336" s="7">
        <v>16.0</v>
      </c>
      <c r="H336" s="3">
        <v>2.0</v>
      </c>
      <c r="I336" s="3" t="s">
        <v>187</v>
      </c>
      <c r="J336" s="3">
        <v>0.0</v>
      </c>
      <c r="K336" s="3" t="s">
        <v>61</v>
      </c>
      <c r="L336" s="3" t="s">
        <v>94</v>
      </c>
      <c r="M336" s="3">
        <v>1.0</v>
      </c>
      <c r="N336" s="5" t="s">
        <v>212</v>
      </c>
      <c r="O336" s="5" t="s">
        <v>75</v>
      </c>
      <c r="P336" s="5" t="s">
        <v>101</v>
      </c>
      <c r="Q336" s="3">
        <v>12.0</v>
      </c>
      <c r="R336" s="3" t="s">
        <v>1736</v>
      </c>
      <c r="S336" s="3" t="s">
        <v>157</v>
      </c>
      <c r="T336" s="4"/>
      <c r="U336" s="4"/>
      <c r="V336" s="4"/>
      <c r="W336" s="3" t="s">
        <v>22</v>
      </c>
      <c r="X336" s="4"/>
      <c r="Y336" s="3" t="s">
        <v>24</v>
      </c>
      <c r="Z336" s="4"/>
      <c r="AA336" s="4"/>
      <c r="AB336" s="4"/>
      <c r="AC336" s="4"/>
      <c r="AD336" s="3" t="s">
        <v>66</v>
      </c>
      <c r="AE336" s="4"/>
      <c r="AF336" s="3">
        <v>6.0</v>
      </c>
      <c r="AG336" s="4"/>
      <c r="AH336" s="3">
        <v>6.0</v>
      </c>
      <c r="AI336" s="4"/>
      <c r="AJ336" s="3">
        <v>4.0</v>
      </c>
      <c r="AK336" s="3" t="s">
        <v>1737</v>
      </c>
      <c r="AL336" s="3" t="s">
        <v>68</v>
      </c>
      <c r="AM336" s="4"/>
      <c r="AN336" s="3">
        <v>10.0</v>
      </c>
      <c r="AO336" s="3" t="s">
        <v>1738</v>
      </c>
      <c r="AP336" s="3" t="s">
        <v>1739</v>
      </c>
      <c r="AQ336" s="4"/>
      <c r="AR336" s="4"/>
      <c r="AS336" s="4"/>
      <c r="AT336" s="4"/>
    </row>
    <row r="337">
      <c r="A337" s="3">
        <v>335.0</v>
      </c>
      <c r="B337" s="4" t="s">
        <v>484</v>
      </c>
      <c r="C337" s="4"/>
      <c r="D337" s="6" t="s">
        <v>44</v>
      </c>
      <c r="E337" s="7">
        <v>6.0</v>
      </c>
      <c r="F337" s="7">
        <v>120.0</v>
      </c>
      <c r="G337" s="7">
        <v>9.0</v>
      </c>
      <c r="H337" s="3">
        <v>10.0</v>
      </c>
      <c r="I337" s="3" t="s">
        <v>224</v>
      </c>
      <c r="J337" s="3">
        <v>0.0</v>
      </c>
      <c r="K337" s="3" t="s">
        <v>131</v>
      </c>
      <c r="L337" s="3" t="s">
        <v>94</v>
      </c>
      <c r="M337" s="3">
        <v>1.0</v>
      </c>
      <c r="N337" s="9" t="s">
        <v>212</v>
      </c>
      <c r="O337" s="9" t="s">
        <v>75</v>
      </c>
      <c r="P337" s="9" t="s">
        <v>87</v>
      </c>
      <c r="Q337" s="3">
        <v>2.0</v>
      </c>
      <c r="R337" s="3" t="s">
        <v>1740</v>
      </c>
      <c r="S337" s="3" t="s">
        <v>370</v>
      </c>
      <c r="T337" s="4"/>
      <c r="U337" s="4"/>
      <c r="V337" s="4"/>
      <c r="W337" s="3" t="s">
        <v>22</v>
      </c>
      <c r="X337" s="4"/>
      <c r="Y337" s="4"/>
      <c r="Z337" s="4"/>
      <c r="AA337" s="4"/>
      <c r="AB337" s="4"/>
      <c r="AC337" s="4"/>
      <c r="AD337" s="3" t="s">
        <v>158</v>
      </c>
      <c r="AE337" s="4"/>
      <c r="AF337" s="3">
        <v>6.0</v>
      </c>
      <c r="AG337" s="4"/>
      <c r="AH337" s="3">
        <v>4.0</v>
      </c>
      <c r="AI337" s="4"/>
      <c r="AJ337" s="3">
        <v>12.0</v>
      </c>
      <c r="AK337" s="3" t="s">
        <v>1741</v>
      </c>
      <c r="AL337" s="3" t="s">
        <v>68</v>
      </c>
      <c r="AM337" s="4"/>
      <c r="AN337" s="3">
        <v>10.0</v>
      </c>
      <c r="AO337" s="3" t="s">
        <v>1742</v>
      </c>
      <c r="AP337" s="3" t="s">
        <v>1743</v>
      </c>
      <c r="AQ337" s="3" t="s">
        <v>111</v>
      </c>
      <c r="AR337" s="4"/>
      <c r="AS337" s="4"/>
      <c r="AT337" s="4"/>
    </row>
    <row r="338">
      <c r="A338" s="3">
        <v>336.0</v>
      </c>
      <c r="B338" s="4" t="s">
        <v>255</v>
      </c>
      <c r="C338" s="5">
        <v>32534.0</v>
      </c>
      <c r="D338" s="6">
        <v>29.71232876712329</v>
      </c>
      <c r="E338" s="7">
        <v>8.0</v>
      </c>
      <c r="F338" s="7">
        <v>0.0</v>
      </c>
      <c r="G338" s="7">
        <v>4.0</v>
      </c>
      <c r="H338" s="3">
        <v>20.0</v>
      </c>
      <c r="I338" s="3" t="s">
        <v>117</v>
      </c>
      <c r="J338" s="3">
        <v>1.0</v>
      </c>
      <c r="K338" s="3" t="s">
        <v>46</v>
      </c>
      <c r="L338" s="3" t="s">
        <v>94</v>
      </c>
      <c r="M338" s="3">
        <v>1.0</v>
      </c>
      <c r="N338" s="5" t="s">
        <v>132</v>
      </c>
      <c r="O338" s="5" t="s">
        <v>139</v>
      </c>
      <c r="P338" s="5" t="s">
        <v>87</v>
      </c>
      <c r="Q338" s="3">
        <v>2.0</v>
      </c>
      <c r="R338" s="4"/>
      <c r="S338" s="3" t="s">
        <v>370</v>
      </c>
      <c r="T338" s="4"/>
      <c r="U338" s="4"/>
      <c r="V338" s="4"/>
      <c r="W338" s="3" t="s">
        <v>22</v>
      </c>
      <c r="X338" s="4"/>
      <c r="Y338" s="4"/>
      <c r="Z338" s="4"/>
      <c r="AA338" s="4"/>
      <c r="AB338" s="4"/>
      <c r="AC338" s="3" t="s">
        <v>1744</v>
      </c>
      <c r="AD338" s="3" t="s">
        <v>53</v>
      </c>
      <c r="AE338" s="4"/>
      <c r="AF338" s="3">
        <v>6.0</v>
      </c>
      <c r="AG338" s="4"/>
      <c r="AH338" s="3">
        <v>6.0</v>
      </c>
      <c r="AI338" s="4"/>
      <c r="AJ338" s="3">
        <v>20.0</v>
      </c>
      <c r="AK338" s="3" t="s">
        <v>1745</v>
      </c>
      <c r="AL338" s="3" t="s">
        <v>68</v>
      </c>
      <c r="AM338" s="4"/>
      <c r="AN338" s="3">
        <v>10.0</v>
      </c>
      <c r="AO338" s="3" t="s">
        <v>1237</v>
      </c>
      <c r="AP338" s="3" t="s">
        <v>1746</v>
      </c>
      <c r="AQ338" s="3" t="s">
        <v>1747</v>
      </c>
      <c r="AR338" s="4"/>
      <c r="AS338" s="4"/>
      <c r="AT338" s="4"/>
    </row>
    <row r="339">
      <c r="A339" s="3">
        <v>337.0</v>
      </c>
      <c r="B339" s="4" t="s">
        <v>71</v>
      </c>
      <c r="C339" s="5">
        <v>35711.0</v>
      </c>
      <c r="D339" s="6">
        <v>21.008219178082193</v>
      </c>
      <c r="E339" s="7">
        <v>7.0</v>
      </c>
      <c r="F339" s="7">
        <v>120.0</v>
      </c>
      <c r="G339" s="7">
        <v>12.0</v>
      </c>
      <c r="H339" s="3">
        <v>3.0</v>
      </c>
      <c r="I339" s="3" t="s">
        <v>340</v>
      </c>
      <c r="J339" s="3">
        <v>1.0</v>
      </c>
      <c r="K339" s="9" t="s">
        <v>44</v>
      </c>
      <c r="L339" s="3" t="s">
        <v>44</v>
      </c>
      <c r="M339" s="3">
        <v>1.0</v>
      </c>
      <c r="N339" s="5" t="s">
        <v>22</v>
      </c>
      <c r="O339" s="5" t="s">
        <v>356</v>
      </c>
      <c r="P339" s="5" t="s">
        <v>87</v>
      </c>
      <c r="Q339" s="3">
        <v>4.0</v>
      </c>
      <c r="R339" s="3" t="s">
        <v>1748</v>
      </c>
      <c r="S339" s="3" t="s">
        <v>1137</v>
      </c>
      <c r="T339" s="4"/>
      <c r="U339" s="4"/>
      <c r="V339" s="4"/>
      <c r="W339" s="4"/>
      <c r="X339" s="4"/>
      <c r="Y339" s="3" t="s">
        <v>24</v>
      </c>
      <c r="Z339" s="3" t="s">
        <v>25</v>
      </c>
      <c r="AA339" s="4"/>
      <c r="AB339" s="4"/>
      <c r="AC339" s="4"/>
      <c r="AD339" s="3" t="s">
        <v>53</v>
      </c>
      <c r="AE339" s="4"/>
      <c r="AF339" s="3">
        <v>5.0</v>
      </c>
      <c r="AG339" s="4"/>
      <c r="AH339" s="4"/>
      <c r="AI339" s="3" t="s">
        <v>1749</v>
      </c>
      <c r="AJ339" s="3">
        <v>6.0</v>
      </c>
      <c r="AK339" s="3" t="s">
        <v>1750</v>
      </c>
      <c r="AL339" s="3" t="s">
        <v>57</v>
      </c>
      <c r="AM339" s="4"/>
      <c r="AN339" s="3">
        <v>10.0</v>
      </c>
      <c r="AO339" s="3" t="s">
        <v>1751</v>
      </c>
      <c r="AP339" s="3" t="s">
        <v>1752</v>
      </c>
      <c r="AQ339" s="4"/>
      <c r="AR339" s="4"/>
      <c r="AS339" s="4"/>
      <c r="AT339" s="4"/>
    </row>
    <row r="340">
      <c r="A340" s="3">
        <v>338.0</v>
      </c>
      <c r="B340" s="4" t="s">
        <v>805</v>
      </c>
      <c r="C340" s="5">
        <v>34628.0</v>
      </c>
      <c r="D340" s="6">
        <v>23.975342465753425</v>
      </c>
      <c r="E340" s="7">
        <v>6.0</v>
      </c>
      <c r="F340" s="7">
        <v>40.0</v>
      </c>
      <c r="G340" s="7">
        <v>12.0</v>
      </c>
      <c r="H340" s="3">
        <v>5.0</v>
      </c>
      <c r="I340" s="3" t="s">
        <v>340</v>
      </c>
      <c r="J340" s="3">
        <v>1.0</v>
      </c>
      <c r="K340" s="3" t="s">
        <v>73</v>
      </c>
      <c r="L340" s="3" t="s">
        <v>99</v>
      </c>
      <c r="M340" s="3">
        <v>1.0</v>
      </c>
      <c r="N340" s="5" t="s">
        <v>212</v>
      </c>
      <c r="O340" s="5" t="s">
        <v>75</v>
      </c>
      <c r="P340" s="5" t="s">
        <v>76</v>
      </c>
      <c r="Q340" s="3">
        <v>0.0</v>
      </c>
      <c r="R340" s="3" t="s">
        <v>1429</v>
      </c>
      <c r="S340" s="3" t="s">
        <v>52</v>
      </c>
      <c r="T340" s="4"/>
      <c r="U340" s="4"/>
      <c r="V340" s="4"/>
      <c r="W340" s="4"/>
      <c r="X340" s="3" t="s">
        <v>23</v>
      </c>
      <c r="Y340" s="4"/>
      <c r="Z340" s="4"/>
      <c r="AA340" s="4"/>
      <c r="AB340" s="4"/>
      <c r="AC340" s="4"/>
      <c r="AD340" s="3" t="s">
        <v>66</v>
      </c>
      <c r="AE340" s="4"/>
      <c r="AF340" s="3">
        <v>4.0</v>
      </c>
      <c r="AG340" s="4"/>
      <c r="AH340" s="3">
        <v>2.0</v>
      </c>
      <c r="AI340" s="4"/>
      <c r="AJ340" s="3">
        <v>48.0</v>
      </c>
      <c r="AK340" s="3" t="s">
        <v>1753</v>
      </c>
      <c r="AL340" s="3" t="s">
        <v>68</v>
      </c>
      <c r="AM340" s="4"/>
      <c r="AN340" s="3">
        <v>9.0</v>
      </c>
      <c r="AO340" s="3" t="s">
        <v>1754</v>
      </c>
      <c r="AP340" s="3" t="s">
        <v>1755</v>
      </c>
      <c r="AQ340" s="4"/>
      <c r="AR340" s="4"/>
      <c r="AS340" s="4"/>
      <c r="AT340" s="4"/>
    </row>
    <row r="341">
      <c r="A341" s="3">
        <v>339.0</v>
      </c>
      <c r="B341" s="4" t="s">
        <v>161</v>
      </c>
      <c r="C341" s="5">
        <v>35373.0</v>
      </c>
      <c r="D341" s="6">
        <v>21.934246575342467</v>
      </c>
      <c r="E341" s="7">
        <v>6.0</v>
      </c>
      <c r="F341" s="7">
        <v>0.0</v>
      </c>
      <c r="G341" s="7">
        <v>12.0</v>
      </c>
      <c r="H341" s="3">
        <v>4.0</v>
      </c>
      <c r="I341" s="3" t="s">
        <v>117</v>
      </c>
      <c r="J341" s="3">
        <v>1.0</v>
      </c>
      <c r="K341" s="3" t="s">
        <v>93</v>
      </c>
      <c r="L341" s="3" t="s">
        <v>62</v>
      </c>
      <c r="M341" s="3">
        <v>0.0</v>
      </c>
      <c r="N341" s="5" t="s">
        <v>44</v>
      </c>
      <c r="O341" s="5" t="s">
        <v>44</v>
      </c>
      <c r="P341" s="5" t="s">
        <v>44</v>
      </c>
      <c r="Q341" s="4"/>
      <c r="R341" s="4"/>
      <c r="S341" s="3" t="s">
        <v>52</v>
      </c>
      <c r="T341" s="4"/>
      <c r="U341" s="4"/>
      <c r="V341" s="4"/>
      <c r="W341" s="4"/>
      <c r="X341" s="4"/>
      <c r="Y341" s="3" t="s">
        <v>24</v>
      </c>
      <c r="Z341" s="4"/>
      <c r="AA341" s="4"/>
      <c r="AB341" s="4"/>
      <c r="AC341" s="4"/>
      <c r="AD341" s="3" t="s">
        <v>53</v>
      </c>
      <c r="AE341" s="4"/>
      <c r="AF341" s="3">
        <v>3.0</v>
      </c>
      <c r="AG341" s="4"/>
      <c r="AH341" s="3">
        <v>6.0</v>
      </c>
      <c r="AI341" s="4"/>
      <c r="AJ341" s="3">
        <v>80.0</v>
      </c>
      <c r="AK341" s="3" t="s">
        <v>1756</v>
      </c>
      <c r="AL341" s="4"/>
      <c r="AM341" s="3" t="s">
        <v>1534</v>
      </c>
      <c r="AN341" s="3">
        <v>9.0</v>
      </c>
      <c r="AO341" s="3" t="s">
        <v>1757</v>
      </c>
      <c r="AP341" s="3" t="s">
        <v>1758</v>
      </c>
      <c r="AQ341" s="3" t="s">
        <v>1759</v>
      </c>
      <c r="AR341" s="4"/>
      <c r="AS341" s="4"/>
      <c r="AT341" s="4"/>
    </row>
    <row r="342">
      <c r="A342" s="3">
        <v>340.0</v>
      </c>
      <c r="B342" s="4" t="s">
        <v>83</v>
      </c>
      <c r="C342" s="5">
        <v>32492.0</v>
      </c>
      <c r="D342" s="6">
        <v>29.827397260273973</v>
      </c>
      <c r="E342" s="7">
        <v>8.0</v>
      </c>
      <c r="F342" s="7">
        <v>120.0</v>
      </c>
      <c r="G342" s="7">
        <v>10.0</v>
      </c>
      <c r="H342" s="3">
        <v>10.0</v>
      </c>
      <c r="I342" s="3" t="s">
        <v>224</v>
      </c>
      <c r="J342" s="3">
        <v>0.0</v>
      </c>
      <c r="K342" s="3" t="s">
        <v>73</v>
      </c>
      <c r="L342" s="3" t="s">
        <v>47</v>
      </c>
      <c r="M342" s="3">
        <v>1.0</v>
      </c>
      <c r="N342" s="5" t="s">
        <v>212</v>
      </c>
      <c r="O342" s="5" t="s">
        <v>75</v>
      </c>
      <c r="P342" s="5" t="s">
        <v>87</v>
      </c>
      <c r="Q342" s="3">
        <v>7.0</v>
      </c>
      <c r="R342" s="3" t="s">
        <v>1760</v>
      </c>
      <c r="S342" s="3" t="s">
        <v>52</v>
      </c>
      <c r="T342" s="4"/>
      <c r="U342" s="4"/>
      <c r="V342" s="4"/>
      <c r="W342" s="3" t="s">
        <v>22</v>
      </c>
      <c r="X342" s="4"/>
      <c r="Y342" s="4"/>
      <c r="Z342" s="4"/>
      <c r="AA342" s="4"/>
      <c r="AB342" s="4"/>
      <c r="AC342" s="4"/>
      <c r="AD342" s="3" t="s">
        <v>53</v>
      </c>
      <c r="AE342" s="4"/>
      <c r="AF342" s="4"/>
      <c r="AG342" s="3">
        <v>10.0</v>
      </c>
      <c r="AH342" s="3">
        <v>6.0</v>
      </c>
      <c r="AI342" s="4"/>
      <c r="AJ342" s="3">
        <v>6.0</v>
      </c>
      <c r="AK342" s="3" t="s">
        <v>1761</v>
      </c>
      <c r="AL342" s="3" t="s">
        <v>68</v>
      </c>
      <c r="AM342" s="4"/>
      <c r="AN342" s="3">
        <v>10.0</v>
      </c>
      <c r="AO342" s="3" t="s">
        <v>1762</v>
      </c>
      <c r="AP342" s="3" t="s">
        <v>1561</v>
      </c>
      <c r="AQ342" s="4"/>
      <c r="AR342" s="4"/>
      <c r="AS342" s="4"/>
      <c r="AT342" s="4"/>
    </row>
    <row r="343">
      <c r="A343" s="3">
        <v>341.0</v>
      </c>
      <c r="B343" s="4" t="s">
        <v>71</v>
      </c>
      <c r="C343" s="5">
        <v>32577.0</v>
      </c>
      <c r="D343" s="6">
        <v>29.594520547945205</v>
      </c>
      <c r="E343" s="7">
        <v>7.0</v>
      </c>
      <c r="F343" s="7">
        <v>420.0</v>
      </c>
      <c r="G343" s="7">
        <v>5.0</v>
      </c>
      <c r="H343" s="3">
        <v>3.0</v>
      </c>
      <c r="I343" s="3" t="s">
        <v>84</v>
      </c>
      <c r="J343" s="3">
        <v>0.0</v>
      </c>
      <c r="K343" s="3" t="s">
        <v>61</v>
      </c>
      <c r="L343" s="3" t="s">
        <v>94</v>
      </c>
      <c r="M343" s="3">
        <v>0.0</v>
      </c>
      <c r="N343" s="5" t="s">
        <v>44</v>
      </c>
      <c r="O343" s="5" t="s">
        <v>44</v>
      </c>
      <c r="P343" s="5" t="s">
        <v>44</v>
      </c>
      <c r="Q343" s="4"/>
      <c r="R343" s="4"/>
      <c r="S343" s="3" t="s">
        <v>52</v>
      </c>
      <c r="T343" s="4"/>
      <c r="U343" s="4"/>
      <c r="V343" s="4"/>
      <c r="W343" s="3" t="s">
        <v>22</v>
      </c>
      <c r="X343" s="4"/>
      <c r="Y343" s="4"/>
      <c r="Z343" s="4"/>
      <c r="AA343" s="4"/>
      <c r="AB343" s="4"/>
      <c r="AC343" s="4"/>
      <c r="AD343" s="3" t="s">
        <v>66</v>
      </c>
      <c r="AE343" s="4"/>
      <c r="AF343" s="3">
        <v>6.0</v>
      </c>
      <c r="AG343" s="4"/>
      <c r="AH343" s="3">
        <v>6.0</v>
      </c>
      <c r="AI343" s="4"/>
      <c r="AJ343" s="3">
        <v>1.0</v>
      </c>
      <c r="AK343" s="3" t="s">
        <v>1763</v>
      </c>
      <c r="AL343" s="3" t="s">
        <v>68</v>
      </c>
      <c r="AM343" s="4"/>
      <c r="AN343" s="3">
        <v>4.0</v>
      </c>
      <c r="AO343" s="3" t="s">
        <v>1764</v>
      </c>
      <c r="AP343" s="4"/>
      <c r="AQ343" s="4"/>
      <c r="AR343" s="4"/>
      <c r="AS343" s="4"/>
      <c r="AT343" s="4"/>
    </row>
    <row r="344">
      <c r="A344" s="3">
        <v>342.0</v>
      </c>
      <c r="B344" s="4" t="s">
        <v>236</v>
      </c>
      <c r="C344" s="5">
        <v>35261.0</v>
      </c>
      <c r="D344" s="6">
        <v>22.24109589041096</v>
      </c>
      <c r="E344" s="7">
        <v>7.0</v>
      </c>
      <c r="F344" s="7">
        <v>0.0</v>
      </c>
      <c r="G344" s="7">
        <v>10.0</v>
      </c>
      <c r="H344" s="3">
        <v>45.0</v>
      </c>
      <c r="I344" s="3" t="s">
        <v>307</v>
      </c>
      <c r="J344" s="3">
        <v>1.0</v>
      </c>
      <c r="K344" s="3" t="s">
        <v>131</v>
      </c>
      <c r="L344" s="3" t="s">
        <v>94</v>
      </c>
      <c r="M344" s="3">
        <v>0.0</v>
      </c>
      <c r="N344" s="5" t="s">
        <v>44</v>
      </c>
      <c r="O344" s="5" t="s">
        <v>44</v>
      </c>
      <c r="P344" s="5" t="s">
        <v>44</v>
      </c>
      <c r="Q344" s="4"/>
      <c r="R344" s="4"/>
      <c r="S344" s="3" t="s">
        <v>370</v>
      </c>
      <c r="T344" s="3" t="s">
        <v>19</v>
      </c>
      <c r="U344" s="4"/>
      <c r="V344" s="4"/>
      <c r="W344" s="4"/>
      <c r="X344" s="4"/>
      <c r="Y344" s="3" t="s">
        <v>24</v>
      </c>
      <c r="Z344" s="4"/>
      <c r="AA344" s="4"/>
      <c r="AB344" s="4"/>
      <c r="AC344" s="3" t="s">
        <v>1765</v>
      </c>
      <c r="AD344" s="3" t="s">
        <v>53</v>
      </c>
      <c r="AE344" s="4"/>
      <c r="AF344" s="4"/>
      <c r="AG344" s="3">
        <v>18.0</v>
      </c>
      <c r="AH344" s="4"/>
      <c r="AI344" s="3">
        <v>40.0</v>
      </c>
      <c r="AJ344" s="3">
        <v>18.0</v>
      </c>
      <c r="AK344" s="3" t="s">
        <v>1766</v>
      </c>
      <c r="AL344" s="3" t="s">
        <v>68</v>
      </c>
      <c r="AM344" s="4"/>
      <c r="AN344" s="3">
        <v>10.0</v>
      </c>
      <c r="AO344" s="3" t="s">
        <v>1767</v>
      </c>
      <c r="AP344" s="3" t="s">
        <v>1768</v>
      </c>
      <c r="AQ344" s="4"/>
      <c r="AR344" s="4"/>
      <c r="AS344" s="4"/>
      <c r="AT344" s="4"/>
    </row>
    <row r="345">
      <c r="A345" s="3">
        <v>343.0</v>
      </c>
      <c r="B345" s="4" t="s">
        <v>71</v>
      </c>
      <c r="C345" s="5">
        <v>32329.0</v>
      </c>
      <c r="D345" s="6">
        <v>30.273972602739725</v>
      </c>
      <c r="E345" s="7">
        <v>7.0</v>
      </c>
      <c r="F345" s="7">
        <v>25.0</v>
      </c>
      <c r="G345" s="7">
        <v>9.0</v>
      </c>
      <c r="H345" s="3">
        <v>8.0</v>
      </c>
      <c r="I345" s="3" t="s">
        <v>187</v>
      </c>
      <c r="J345" s="3">
        <v>0.0</v>
      </c>
      <c r="K345" s="3" t="s">
        <v>397</v>
      </c>
      <c r="L345" s="3" t="s">
        <v>94</v>
      </c>
      <c r="M345" s="3">
        <v>1.0</v>
      </c>
      <c r="N345" s="5" t="s">
        <v>421</v>
      </c>
      <c r="O345" s="5" t="s">
        <v>75</v>
      </c>
      <c r="P345" s="5" t="s">
        <v>375</v>
      </c>
      <c r="Q345" s="3">
        <v>2.0</v>
      </c>
      <c r="R345" s="3" t="s">
        <v>263</v>
      </c>
      <c r="S345" s="3" t="s">
        <v>78</v>
      </c>
      <c r="T345" s="4"/>
      <c r="U345" s="4"/>
      <c r="V345" s="4"/>
      <c r="W345" s="4"/>
      <c r="X345" s="4"/>
      <c r="Y345" s="3" t="s">
        <v>24</v>
      </c>
      <c r="Z345" s="4"/>
      <c r="AA345" s="4"/>
      <c r="AB345" s="4"/>
      <c r="AC345" s="4"/>
      <c r="AD345" s="3" t="s">
        <v>79</v>
      </c>
      <c r="AE345" s="4"/>
      <c r="AF345" s="4"/>
      <c r="AG345" s="3">
        <v>10.0</v>
      </c>
      <c r="AH345" s="3">
        <v>6.0</v>
      </c>
      <c r="AI345" s="4"/>
      <c r="AJ345" s="3">
        <v>20.0</v>
      </c>
      <c r="AK345" s="3" t="s">
        <v>1769</v>
      </c>
      <c r="AL345" s="4"/>
      <c r="AM345" s="3" t="s">
        <v>1770</v>
      </c>
      <c r="AN345" s="3">
        <v>7.0</v>
      </c>
      <c r="AO345" s="3" t="s">
        <v>400</v>
      </c>
      <c r="AP345" s="3" t="s">
        <v>1771</v>
      </c>
      <c r="AQ345" s="3" t="s">
        <v>1772</v>
      </c>
      <c r="AR345" s="3">
        <v>0.0</v>
      </c>
      <c r="AS345" s="4"/>
      <c r="AT345" s="4"/>
    </row>
    <row r="346">
      <c r="A346" s="3">
        <v>344.0</v>
      </c>
      <c r="B346" s="4" t="s">
        <v>83</v>
      </c>
      <c r="C346" s="5">
        <v>33017.0</v>
      </c>
      <c r="D346" s="6">
        <v>28.389041095890413</v>
      </c>
      <c r="E346" s="7">
        <v>5.0</v>
      </c>
      <c r="F346" s="7">
        <v>30.0</v>
      </c>
      <c r="G346" s="7">
        <v>4.0</v>
      </c>
      <c r="H346" s="3">
        <v>56.0</v>
      </c>
      <c r="I346" s="3" t="s">
        <v>340</v>
      </c>
      <c r="J346" s="3">
        <v>1.0</v>
      </c>
      <c r="K346" s="9" t="s">
        <v>44</v>
      </c>
      <c r="L346" s="3" t="s">
        <v>44</v>
      </c>
      <c r="M346" s="3">
        <v>1.0</v>
      </c>
      <c r="N346" s="5" t="s">
        <v>212</v>
      </c>
      <c r="O346" s="5" t="s">
        <v>106</v>
      </c>
      <c r="P346" s="5" t="s">
        <v>428</v>
      </c>
      <c r="Q346" s="3">
        <v>4.0</v>
      </c>
      <c r="R346" s="3" t="s">
        <v>1773</v>
      </c>
      <c r="S346" s="3" t="s">
        <v>52</v>
      </c>
      <c r="T346" s="4"/>
      <c r="U346" s="4"/>
      <c r="V346" s="4"/>
      <c r="W346" s="4"/>
      <c r="X346" s="4"/>
      <c r="Y346" s="3" t="s">
        <v>24</v>
      </c>
      <c r="Z346" s="4"/>
      <c r="AA346" s="4"/>
      <c r="AB346" s="4"/>
      <c r="AC346" s="3" t="s">
        <v>1774</v>
      </c>
      <c r="AD346" s="3" t="s">
        <v>66</v>
      </c>
      <c r="AE346" s="4"/>
      <c r="AF346" s="3">
        <v>5.0</v>
      </c>
      <c r="AG346" s="4"/>
      <c r="AH346" s="3">
        <v>4.0</v>
      </c>
      <c r="AI346" s="4"/>
      <c r="AJ346" s="3">
        <v>6.0</v>
      </c>
      <c r="AK346" s="3" t="s">
        <v>1775</v>
      </c>
      <c r="AL346" s="3" t="s">
        <v>68</v>
      </c>
      <c r="AM346" s="4"/>
      <c r="AN346" s="3">
        <v>10.0</v>
      </c>
      <c r="AO346" s="3" t="s">
        <v>1776</v>
      </c>
      <c r="AP346" s="3" t="s">
        <v>1777</v>
      </c>
      <c r="AQ346" s="3" t="s">
        <v>1778</v>
      </c>
      <c r="AR346" s="4"/>
      <c r="AS346" s="4"/>
      <c r="AT346" s="4"/>
    </row>
    <row r="347">
      <c r="A347" s="3">
        <v>345.0</v>
      </c>
      <c r="B347" s="4" t="s">
        <v>306</v>
      </c>
      <c r="C347" s="5">
        <v>32297.0</v>
      </c>
      <c r="D347" s="6">
        <v>30.361643835616437</v>
      </c>
      <c r="E347" s="7">
        <v>7.0</v>
      </c>
      <c r="F347" s="7">
        <v>20.0</v>
      </c>
      <c r="G347" s="7">
        <v>10.0</v>
      </c>
      <c r="H347" s="3">
        <v>3.0</v>
      </c>
      <c r="I347" s="3" t="s">
        <v>84</v>
      </c>
      <c r="J347" s="3">
        <v>0.0</v>
      </c>
      <c r="K347" s="3" t="s">
        <v>93</v>
      </c>
      <c r="L347" s="3" t="s">
        <v>62</v>
      </c>
      <c r="M347" s="3">
        <v>1.0</v>
      </c>
      <c r="N347" s="5" t="s">
        <v>151</v>
      </c>
      <c r="O347" s="5" t="s">
        <v>75</v>
      </c>
      <c r="P347" s="5" t="s">
        <v>152</v>
      </c>
      <c r="Q347" s="3">
        <v>3.0</v>
      </c>
      <c r="R347" s="3" t="s">
        <v>1779</v>
      </c>
      <c r="S347" s="3" t="s">
        <v>65</v>
      </c>
      <c r="T347" s="4"/>
      <c r="U347" s="4"/>
      <c r="V347" s="3" t="s">
        <v>21</v>
      </c>
      <c r="W347" s="3" t="s">
        <v>22</v>
      </c>
      <c r="X347" s="4"/>
      <c r="Y347" s="4"/>
      <c r="Z347" s="4"/>
      <c r="AA347" s="4"/>
      <c r="AB347" s="4"/>
      <c r="AC347" s="4"/>
      <c r="AD347" s="3" t="s">
        <v>66</v>
      </c>
      <c r="AE347" s="4"/>
      <c r="AF347" s="3">
        <v>6.0</v>
      </c>
      <c r="AG347" s="4"/>
      <c r="AH347" s="3">
        <v>3.0</v>
      </c>
      <c r="AI347" s="4"/>
      <c r="AJ347" s="3">
        <v>8.0</v>
      </c>
      <c r="AK347" s="3" t="s">
        <v>1780</v>
      </c>
      <c r="AL347" s="3" t="s">
        <v>68</v>
      </c>
      <c r="AM347" s="4"/>
      <c r="AN347" s="3">
        <v>10.0</v>
      </c>
      <c r="AO347" s="3" t="s">
        <v>1781</v>
      </c>
      <c r="AP347" s="4"/>
      <c r="AQ347" s="4"/>
      <c r="AR347" s="4"/>
      <c r="AS347" s="4"/>
      <c r="AT347" s="4"/>
    </row>
    <row r="348">
      <c r="A348" s="3">
        <v>346.0</v>
      </c>
      <c r="B348" s="4" t="s">
        <v>124</v>
      </c>
      <c r="C348" s="5">
        <v>32679.0</v>
      </c>
      <c r="D348" s="6">
        <v>29.315068493150687</v>
      </c>
      <c r="E348" s="7">
        <v>6.0</v>
      </c>
      <c r="F348" s="7">
        <v>10.0</v>
      </c>
      <c r="G348" s="7">
        <v>7.0</v>
      </c>
      <c r="H348" s="3">
        <v>3.0</v>
      </c>
      <c r="I348" s="3" t="s">
        <v>60</v>
      </c>
      <c r="J348" s="3">
        <v>0.0</v>
      </c>
      <c r="K348" s="3" t="s">
        <v>73</v>
      </c>
      <c r="L348" s="3" t="s">
        <v>94</v>
      </c>
      <c r="M348" s="3">
        <v>1.0</v>
      </c>
      <c r="N348" s="5" t="s">
        <v>143</v>
      </c>
      <c r="O348" s="5" t="s">
        <v>75</v>
      </c>
      <c r="P348" s="5" t="s">
        <v>152</v>
      </c>
      <c r="Q348" s="3">
        <v>3.0</v>
      </c>
      <c r="R348" s="3" t="s">
        <v>1782</v>
      </c>
      <c r="S348" s="3" t="s">
        <v>78</v>
      </c>
      <c r="T348" s="3" t="s">
        <v>19</v>
      </c>
      <c r="U348" s="4"/>
      <c r="V348" s="4"/>
      <c r="W348" s="3" t="s">
        <v>22</v>
      </c>
      <c r="X348" s="4"/>
      <c r="Y348" s="4"/>
      <c r="Z348" s="4"/>
      <c r="AA348" s="4"/>
      <c r="AB348" s="4"/>
      <c r="AC348" s="4"/>
      <c r="AD348" s="3" t="s">
        <v>66</v>
      </c>
      <c r="AE348" s="4"/>
      <c r="AF348" s="3">
        <v>6.0</v>
      </c>
      <c r="AG348" s="4"/>
      <c r="AH348" s="3">
        <v>3.0</v>
      </c>
      <c r="AI348" s="4"/>
      <c r="AJ348" s="3">
        <v>9.0</v>
      </c>
      <c r="AK348" s="3" t="s">
        <v>1783</v>
      </c>
      <c r="AL348" s="3" t="s">
        <v>68</v>
      </c>
      <c r="AM348" s="4"/>
      <c r="AN348" s="3">
        <v>9.0</v>
      </c>
      <c r="AO348" s="3" t="s">
        <v>1784</v>
      </c>
      <c r="AP348" s="3" t="s">
        <v>1785</v>
      </c>
      <c r="AQ348" s="3" t="s">
        <v>1786</v>
      </c>
      <c r="AR348" s="4"/>
      <c r="AS348" s="4"/>
      <c r="AT348" s="4"/>
    </row>
    <row r="349">
      <c r="A349" s="3">
        <v>347.0</v>
      </c>
      <c r="B349" s="4" t="s">
        <v>167</v>
      </c>
      <c r="C349" s="5">
        <v>31625.0</v>
      </c>
      <c r="D349" s="6">
        <v>32.202739726027396</v>
      </c>
      <c r="E349" s="7">
        <v>7.0</v>
      </c>
      <c r="F349" s="7">
        <v>25.0</v>
      </c>
      <c r="G349" s="7">
        <v>10.0</v>
      </c>
      <c r="H349" s="3">
        <v>8.0</v>
      </c>
      <c r="I349" s="3" t="s">
        <v>307</v>
      </c>
      <c r="J349" s="3">
        <v>0.0</v>
      </c>
      <c r="K349" s="3" t="s">
        <v>46</v>
      </c>
      <c r="L349" s="3" t="s">
        <v>47</v>
      </c>
      <c r="M349" s="3">
        <v>1.0</v>
      </c>
      <c r="N349" s="5" t="s">
        <v>1185</v>
      </c>
      <c r="O349" s="5" t="s">
        <v>262</v>
      </c>
      <c r="P349" s="5" t="s">
        <v>87</v>
      </c>
      <c r="Q349" s="3">
        <v>4.0</v>
      </c>
      <c r="R349" s="3" t="s">
        <v>495</v>
      </c>
      <c r="S349" s="3" t="s">
        <v>78</v>
      </c>
      <c r="T349" s="4"/>
      <c r="U349" s="4"/>
      <c r="V349" s="4"/>
      <c r="W349" s="4"/>
      <c r="X349" s="4"/>
      <c r="Y349" s="3" t="s">
        <v>24</v>
      </c>
      <c r="Z349" s="4"/>
      <c r="AA349" s="4"/>
      <c r="AB349" s="4"/>
      <c r="AC349" s="4"/>
      <c r="AD349" s="3" t="s">
        <v>66</v>
      </c>
      <c r="AE349" s="4"/>
      <c r="AF349" s="4"/>
      <c r="AG349" s="3">
        <v>8.0</v>
      </c>
      <c r="AH349" s="3">
        <v>6.0</v>
      </c>
      <c r="AI349" s="4"/>
      <c r="AJ349" s="3">
        <v>8.0</v>
      </c>
      <c r="AK349" s="3" t="s">
        <v>1787</v>
      </c>
      <c r="AL349" s="4"/>
      <c r="AM349" s="3" t="s">
        <v>1788</v>
      </c>
      <c r="AN349" s="3">
        <v>10.0</v>
      </c>
      <c r="AO349" s="3" t="s">
        <v>1789</v>
      </c>
      <c r="AP349" s="4"/>
      <c r="AQ349" s="4"/>
      <c r="AR349" s="4"/>
      <c r="AS349" s="4"/>
      <c r="AT349" s="4"/>
    </row>
    <row r="350">
      <c r="A350" s="3">
        <v>348.0</v>
      </c>
      <c r="B350" s="4" t="s">
        <v>406</v>
      </c>
      <c r="C350" s="5">
        <v>32591.0</v>
      </c>
      <c r="D350" s="6">
        <v>29.556164383561644</v>
      </c>
      <c r="E350" s="7">
        <v>7.0</v>
      </c>
      <c r="F350" s="7">
        <v>30.0</v>
      </c>
      <c r="G350" s="7">
        <v>8.0</v>
      </c>
      <c r="H350" s="3">
        <v>12.0</v>
      </c>
      <c r="I350" s="3" t="s">
        <v>307</v>
      </c>
      <c r="J350" s="3">
        <v>1.0</v>
      </c>
      <c r="K350" s="3" t="s">
        <v>1186</v>
      </c>
      <c r="L350" s="3" t="s">
        <v>94</v>
      </c>
      <c r="M350" s="3">
        <v>1.0</v>
      </c>
      <c r="N350" s="5" t="s">
        <v>416</v>
      </c>
      <c r="O350" s="5" t="s">
        <v>75</v>
      </c>
      <c r="P350" s="5" t="s">
        <v>87</v>
      </c>
      <c r="Q350" s="3">
        <v>3.0</v>
      </c>
      <c r="R350" s="3" t="s">
        <v>1790</v>
      </c>
      <c r="S350" s="3" t="s">
        <v>78</v>
      </c>
      <c r="T350" s="4"/>
      <c r="U350" s="4"/>
      <c r="V350" s="4"/>
      <c r="W350" s="3" t="s">
        <v>22</v>
      </c>
      <c r="X350" s="4"/>
      <c r="Y350" s="4"/>
      <c r="Z350" s="4"/>
      <c r="AA350" s="4"/>
      <c r="AB350" s="4"/>
      <c r="AC350" s="4"/>
      <c r="AD350" s="3" t="s">
        <v>79</v>
      </c>
      <c r="AE350" s="4"/>
      <c r="AF350" s="4"/>
      <c r="AG350" s="3">
        <v>21.0</v>
      </c>
      <c r="AH350" s="4"/>
      <c r="AI350" s="3">
        <v>16.0</v>
      </c>
      <c r="AJ350" s="3">
        <v>12.0</v>
      </c>
      <c r="AK350" s="3" t="s">
        <v>1791</v>
      </c>
      <c r="AL350" s="4"/>
      <c r="AM350" s="3" t="s">
        <v>1792</v>
      </c>
      <c r="AN350" s="3">
        <v>10.0</v>
      </c>
      <c r="AO350" s="3" t="s">
        <v>1793</v>
      </c>
      <c r="AP350" s="3" t="s">
        <v>1794</v>
      </c>
      <c r="AQ350" s="3" t="s">
        <v>1795</v>
      </c>
      <c r="AR350" s="4"/>
      <c r="AS350" s="4"/>
      <c r="AT350" s="4"/>
    </row>
    <row r="351">
      <c r="A351" s="3">
        <v>349.0</v>
      </c>
      <c r="B351" s="4" t="s">
        <v>71</v>
      </c>
      <c r="C351" s="4"/>
      <c r="D351" s="6" t="s">
        <v>44</v>
      </c>
      <c r="E351" s="7">
        <v>6.0</v>
      </c>
      <c r="F351" s="7">
        <v>180.0</v>
      </c>
      <c r="G351" s="7">
        <v>12.0</v>
      </c>
      <c r="H351" s="3">
        <v>5.0</v>
      </c>
      <c r="I351" s="3" t="s">
        <v>340</v>
      </c>
      <c r="J351" s="3">
        <v>1.0</v>
      </c>
      <c r="K351" s="3" t="s">
        <v>61</v>
      </c>
      <c r="L351" s="3" t="s">
        <v>62</v>
      </c>
      <c r="M351" s="3">
        <v>1.0</v>
      </c>
      <c r="N351" s="9" t="s">
        <v>256</v>
      </c>
      <c r="O351" s="9" t="s">
        <v>75</v>
      </c>
      <c r="P351" s="9" t="s">
        <v>87</v>
      </c>
      <c r="Q351" s="3">
        <v>13.0</v>
      </c>
      <c r="R351" s="3" t="s">
        <v>1796</v>
      </c>
      <c r="S351" s="3" t="s">
        <v>78</v>
      </c>
      <c r="T351" s="4"/>
      <c r="U351" s="4"/>
      <c r="V351" s="4"/>
      <c r="W351" s="4"/>
      <c r="X351" s="4"/>
      <c r="Y351" s="3" t="s">
        <v>24</v>
      </c>
      <c r="Z351" s="4"/>
      <c r="AA351" s="4"/>
      <c r="AB351" s="4"/>
      <c r="AC351" s="4"/>
      <c r="AD351" s="3" t="s">
        <v>53</v>
      </c>
      <c r="AE351" s="4"/>
      <c r="AF351" s="3">
        <v>5.0</v>
      </c>
      <c r="AG351" s="4"/>
      <c r="AH351" s="3">
        <v>5.0</v>
      </c>
      <c r="AI351" s="4"/>
      <c r="AJ351" s="3">
        <v>15.0</v>
      </c>
      <c r="AK351" s="3" t="s">
        <v>1797</v>
      </c>
      <c r="AL351" s="4"/>
      <c r="AM351" s="3" t="s">
        <v>1798</v>
      </c>
      <c r="AN351" s="3">
        <v>10.0</v>
      </c>
      <c r="AO351" s="3" t="s">
        <v>1799</v>
      </c>
      <c r="AP351" s="3" t="s">
        <v>1800</v>
      </c>
      <c r="AQ351" s="3" t="s">
        <v>1801</v>
      </c>
      <c r="AR351" s="4"/>
      <c r="AS351" s="4"/>
      <c r="AT351" s="4"/>
    </row>
    <row r="352">
      <c r="A352" s="3">
        <v>350.0</v>
      </c>
      <c r="B352" s="4" t="s">
        <v>83</v>
      </c>
      <c r="C352" s="5">
        <v>32005.0</v>
      </c>
      <c r="D352" s="6">
        <v>31.161643835616438</v>
      </c>
      <c r="E352" s="7">
        <v>8.0</v>
      </c>
      <c r="F352" s="7">
        <v>0.0</v>
      </c>
      <c r="G352" s="7">
        <v>12.0</v>
      </c>
      <c r="H352" s="3">
        <v>15.0</v>
      </c>
      <c r="I352" s="3" t="s">
        <v>187</v>
      </c>
      <c r="J352" s="3">
        <v>0.0</v>
      </c>
      <c r="K352" s="9" t="s">
        <v>1187</v>
      </c>
      <c r="L352" s="3" t="s">
        <v>1188</v>
      </c>
      <c r="M352" s="3">
        <v>1.0</v>
      </c>
      <c r="N352" s="5" t="s">
        <v>256</v>
      </c>
      <c r="O352" s="5" t="s">
        <v>106</v>
      </c>
      <c r="P352" s="5" t="s">
        <v>87</v>
      </c>
      <c r="Q352" s="3">
        <v>15.0</v>
      </c>
      <c r="R352" s="3" t="s">
        <v>1802</v>
      </c>
      <c r="S352" s="3" t="s">
        <v>52</v>
      </c>
      <c r="T352" s="4"/>
      <c r="U352" s="4"/>
      <c r="V352" s="4"/>
      <c r="W352" s="3" t="s">
        <v>22</v>
      </c>
      <c r="X352" s="4"/>
      <c r="Y352" s="4"/>
      <c r="Z352" s="4"/>
      <c r="AA352" s="4"/>
      <c r="AB352" s="4"/>
      <c r="AC352" s="4"/>
      <c r="AD352" s="4"/>
      <c r="AE352" s="3" t="s">
        <v>1803</v>
      </c>
      <c r="AF352" s="4"/>
      <c r="AG352" s="3" t="s">
        <v>1804</v>
      </c>
      <c r="AH352" s="4"/>
      <c r="AI352" s="3">
        <v>100.0</v>
      </c>
      <c r="AJ352" s="3">
        <v>50.0</v>
      </c>
      <c r="AK352" s="3" t="s">
        <v>1805</v>
      </c>
      <c r="AL352" s="3" t="s">
        <v>57</v>
      </c>
      <c r="AM352" s="4"/>
      <c r="AN352" s="3">
        <v>6.0</v>
      </c>
      <c r="AO352" s="3" t="s">
        <v>1806</v>
      </c>
      <c r="AP352" s="3" t="s">
        <v>1807</v>
      </c>
      <c r="AQ352" s="3" t="s">
        <v>1808</v>
      </c>
      <c r="AR352" s="4"/>
      <c r="AS352" s="4"/>
      <c r="AT352" s="4"/>
    </row>
    <row r="353">
      <c r="A353" s="3">
        <v>351.0</v>
      </c>
      <c r="B353" s="4" t="s">
        <v>186</v>
      </c>
      <c r="C353" s="5">
        <v>33740.0</v>
      </c>
      <c r="D353" s="6">
        <v>26.40821917808219</v>
      </c>
      <c r="E353" s="7">
        <v>6.0</v>
      </c>
      <c r="F353" s="7">
        <v>2.0</v>
      </c>
      <c r="G353" s="7">
        <v>12.0</v>
      </c>
      <c r="H353" s="3">
        <v>2.0</v>
      </c>
      <c r="I353" s="3" t="s">
        <v>130</v>
      </c>
      <c r="J353" s="3">
        <v>1.0</v>
      </c>
      <c r="K353" s="9" t="s">
        <v>44</v>
      </c>
      <c r="L353" s="3" t="s">
        <v>44</v>
      </c>
      <c r="M353" s="3">
        <v>0.0</v>
      </c>
      <c r="N353" s="5" t="s">
        <v>44</v>
      </c>
      <c r="O353" s="5" t="s">
        <v>44</v>
      </c>
      <c r="P353" s="5" t="s">
        <v>44</v>
      </c>
      <c r="Q353" s="4"/>
      <c r="R353" s="4"/>
      <c r="S353" s="3" t="s">
        <v>78</v>
      </c>
      <c r="T353" s="4"/>
      <c r="U353" s="4"/>
      <c r="V353" s="4"/>
      <c r="W353" s="4"/>
      <c r="X353" s="4"/>
      <c r="Y353" s="3" t="s">
        <v>24</v>
      </c>
      <c r="Z353" s="4"/>
      <c r="AA353" s="4"/>
      <c r="AB353" s="4"/>
      <c r="AC353" s="4"/>
      <c r="AD353" s="3" t="s">
        <v>53</v>
      </c>
      <c r="AE353" s="4"/>
      <c r="AF353" s="3">
        <v>3.0</v>
      </c>
      <c r="AG353" s="4"/>
      <c r="AH353" s="3">
        <v>4.0</v>
      </c>
      <c r="AI353" s="4"/>
      <c r="AJ353" s="3">
        <v>5.0</v>
      </c>
      <c r="AK353" s="3" t="s">
        <v>1809</v>
      </c>
      <c r="AL353" s="3" t="s">
        <v>68</v>
      </c>
      <c r="AM353" s="4"/>
      <c r="AN353" s="3">
        <v>10.0</v>
      </c>
      <c r="AO353" s="3" t="s">
        <v>1810</v>
      </c>
      <c r="AP353" s="3" t="s">
        <v>1811</v>
      </c>
      <c r="AQ353" s="4"/>
      <c r="AR353" s="3">
        <v>1.0</v>
      </c>
      <c r="AS353" s="4"/>
      <c r="AT353" s="4"/>
    </row>
    <row r="354">
      <c r="A354" s="3">
        <v>352.0</v>
      </c>
      <c r="B354" s="4" t="s">
        <v>255</v>
      </c>
      <c r="C354" s="5">
        <v>28642.0</v>
      </c>
      <c r="D354" s="6">
        <v>40.37534246575343</v>
      </c>
      <c r="E354" s="7">
        <v>7.0</v>
      </c>
      <c r="F354" s="7">
        <v>100.0</v>
      </c>
      <c r="G354" s="7">
        <v>7.0</v>
      </c>
      <c r="H354" s="3">
        <v>12.0</v>
      </c>
      <c r="I354" s="3" t="s">
        <v>307</v>
      </c>
      <c r="J354" s="3">
        <v>1.0</v>
      </c>
      <c r="K354" s="9" t="s">
        <v>44</v>
      </c>
      <c r="L354" s="3" t="s">
        <v>44</v>
      </c>
      <c r="M354" s="3">
        <v>1.0</v>
      </c>
      <c r="N354" s="5" t="s">
        <v>85</v>
      </c>
      <c r="O354" s="5" t="s">
        <v>75</v>
      </c>
      <c r="P354" s="5" t="s">
        <v>87</v>
      </c>
      <c r="Q354" s="3">
        <v>15.0</v>
      </c>
      <c r="R354" s="3" t="s">
        <v>467</v>
      </c>
      <c r="S354" s="3" t="s">
        <v>78</v>
      </c>
      <c r="T354" s="4"/>
      <c r="U354" s="4"/>
      <c r="V354" s="4"/>
      <c r="W354" s="4"/>
      <c r="X354" s="4"/>
      <c r="Y354" s="3" t="s">
        <v>24</v>
      </c>
      <c r="Z354" s="4"/>
      <c r="AA354" s="4"/>
      <c r="AB354" s="4"/>
      <c r="AC354" s="4"/>
      <c r="AD354" s="3" t="s">
        <v>66</v>
      </c>
      <c r="AE354" s="4"/>
      <c r="AF354" s="4"/>
      <c r="AG354" s="3">
        <v>10.0</v>
      </c>
      <c r="AH354" s="3">
        <v>5.0</v>
      </c>
      <c r="AI354" s="4"/>
      <c r="AJ354" s="3">
        <v>300.0</v>
      </c>
      <c r="AK354" s="3" t="s">
        <v>1812</v>
      </c>
      <c r="AL354" s="3" t="s">
        <v>68</v>
      </c>
      <c r="AM354" s="4"/>
      <c r="AN354" s="3">
        <v>10.0</v>
      </c>
      <c r="AO354" s="3" t="s">
        <v>1813</v>
      </c>
      <c r="AP354" s="3" t="s">
        <v>1814</v>
      </c>
      <c r="AQ354" s="3" t="s">
        <v>1815</v>
      </c>
      <c r="AR354" s="4"/>
      <c r="AS354" s="4"/>
      <c r="AT354" s="4"/>
    </row>
    <row r="355">
      <c r="A355" s="3">
        <v>353.0</v>
      </c>
      <c r="B355" s="4" t="s">
        <v>204</v>
      </c>
      <c r="C355" s="5">
        <v>30223.0</v>
      </c>
      <c r="D355" s="6">
        <v>36.04383561643836</v>
      </c>
      <c r="E355" s="7">
        <v>7.0</v>
      </c>
      <c r="F355" s="7">
        <v>15.0</v>
      </c>
      <c r="G355" s="7">
        <v>5.0</v>
      </c>
      <c r="H355" s="3">
        <v>1.0</v>
      </c>
      <c r="I355" s="3" t="s">
        <v>187</v>
      </c>
      <c r="J355" s="3">
        <v>1.0</v>
      </c>
      <c r="K355" s="9" t="s">
        <v>44</v>
      </c>
      <c r="L355" s="3" t="s">
        <v>44</v>
      </c>
      <c r="M355" s="3">
        <v>1.0</v>
      </c>
      <c r="N355" s="5" t="s">
        <v>138</v>
      </c>
      <c r="O355" s="5" t="s">
        <v>49</v>
      </c>
      <c r="P355" s="5" t="s">
        <v>309</v>
      </c>
      <c r="Q355" s="3">
        <v>8.0</v>
      </c>
      <c r="R355" s="3" t="s">
        <v>1816</v>
      </c>
      <c r="S355" s="3" t="s">
        <v>52</v>
      </c>
      <c r="T355" s="4"/>
      <c r="U355" s="4"/>
      <c r="V355" s="4"/>
      <c r="W355" s="4"/>
      <c r="X355" s="4"/>
      <c r="Y355" s="3" t="s">
        <v>24</v>
      </c>
      <c r="Z355" s="4"/>
      <c r="AA355" s="4"/>
      <c r="AB355" s="4"/>
      <c r="AC355" s="4"/>
      <c r="AD355" s="3" t="s">
        <v>66</v>
      </c>
      <c r="AE355" s="4"/>
      <c r="AF355" s="4"/>
      <c r="AG355" s="3">
        <v>7.0</v>
      </c>
      <c r="AH355" s="4"/>
      <c r="AI355" s="3">
        <v>7.0</v>
      </c>
      <c r="AJ355" s="3">
        <v>6.0</v>
      </c>
      <c r="AK355" s="3" t="s">
        <v>1817</v>
      </c>
      <c r="AL355" s="4"/>
      <c r="AM355" s="3" t="s">
        <v>425</v>
      </c>
      <c r="AN355" s="3">
        <v>8.0</v>
      </c>
      <c r="AO355" s="3" t="s">
        <v>1818</v>
      </c>
      <c r="AP355" s="3" t="s">
        <v>1819</v>
      </c>
      <c r="AQ355" s="4"/>
      <c r="AR355" s="3">
        <v>1.0</v>
      </c>
      <c r="AS355" s="4"/>
      <c r="AT355" s="4"/>
    </row>
    <row r="356">
      <c r="A356" s="3">
        <v>354.0</v>
      </c>
      <c r="B356" s="4" t="s">
        <v>83</v>
      </c>
      <c r="C356" s="5">
        <v>26617.0</v>
      </c>
      <c r="D356" s="6">
        <v>45.92328767123288</v>
      </c>
      <c r="E356" s="7">
        <v>7.0</v>
      </c>
      <c r="F356" s="7">
        <v>120.0</v>
      </c>
      <c r="G356" s="7">
        <v>10.0</v>
      </c>
      <c r="H356" s="3">
        <v>3.0</v>
      </c>
      <c r="I356" s="3" t="s">
        <v>98</v>
      </c>
      <c r="J356" s="3">
        <v>0.0</v>
      </c>
      <c r="K356" s="3" t="s">
        <v>73</v>
      </c>
      <c r="L356" s="3" t="s">
        <v>94</v>
      </c>
      <c r="M356" s="3">
        <v>1.0</v>
      </c>
      <c r="N356" s="5" t="s">
        <v>48</v>
      </c>
      <c r="O356" s="5" t="s">
        <v>1189</v>
      </c>
      <c r="P356" s="5" t="s">
        <v>87</v>
      </c>
      <c r="Q356" s="3">
        <v>20.0</v>
      </c>
      <c r="R356" s="3" t="s">
        <v>1820</v>
      </c>
      <c r="S356" s="3" t="s">
        <v>78</v>
      </c>
      <c r="T356" s="4"/>
      <c r="U356" s="4"/>
      <c r="V356" s="3" t="s">
        <v>21</v>
      </c>
      <c r="W356" s="4"/>
      <c r="X356" s="4"/>
      <c r="Y356" s="4"/>
      <c r="Z356" s="4"/>
      <c r="AA356" s="4"/>
      <c r="AB356" s="4"/>
      <c r="AC356" s="4"/>
      <c r="AD356" s="3" t="s">
        <v>66</v>
      </c>
      <c r="AE356" s="4"/>
      <c r="AF356" s="3">
        <v>4.0</v>
      </c>
      <c r="AG356" s="4"/>
      <c r="AH356" s="3">
        <v>6.0</v>
      </c>
      <c r="AI356" s="4"/>
      <c r="AJ356" s="3">
        <v>8.0</v>
      </c>
      <c r="AK356" s="3" t="s">
        <v>1821</v>
      </c>
      <c r="AL356" s="4"/>
      <c r="AM356" s="3" t="s">
        <v>1822</v>
      </c>
      <c r="AN356" s="3">
        <v>9.0</v>
      </c>
      <c r="AO356" s="3" t="s">
        <v>1823</v>
      </c>
      <c r="AP356" s="3" t="s">
        <v>1824</v>
      </c>
      <c r="AQ356" s="3" t="s">
        <v>1825</v>
      </c>
      <c r="AR356" s="4"/>
      <c r="AS356" s="4"/>
      <c r="AT356" s="4"/>
    </row>
    <row r="357">
      <c r="A357" s="3">
        <v>355.0</v>
      </c>
      <c r="B357" s="4" t="s">
        <v>83</v>
      </c>
      <c r="C357" s="5">
        <v>33806.0</v>
      </c>
      <c r="D357" s="6">
        <v>26.22739726027397</v>
      </c>
      <c r="E357" s="7">
        <v>7.0</v>
      </c>
      <c r="F357" s="7">
        <v>0.0</v>
      </c>
      <c r="G357" s="7">
        <v>10.0</v>
      </c>
      <c r="H357" s="3">
        <v>4.0</v>
      </c>
      <c r="I357" s="3" t="s">
        <v>117</v>
      </c>
      <c r="J357" s="3">
        <v>1.0</v>
      </c>
      <c r="K357" s="3" t="s">
        <v>131</v>
      </c>
      <c r="L357" s="3" t="s">
        <v>99</v>
      </c>
      <c r="M357" s="3">
        <v>0.0</v>
      </c>
      <c r="N357" s="5" t="s">
        <v>44</v>
      </c>
      <c r="O357" s="5" t="s">
        <v>44</v>
      </c>
      <c r="P357" s="5" t="s">
        <v>44</v>
      </c>
      <c r="Q357" s="4"/>
      <c r="R357" s="4"/>
      <c r="S357" s="3" t="s">
        <v>78</v>
      </c>
      <c r="T357" s="4"/>
      <c r="U357" s="4"/>
      <c r="V357" s="4"/>
      <c r="W357" s="4"/>
      <c r="X357" s="4"/>
      <c r="Y357" s="3" t="s">
        <v>24</v>
      </c>
      <c r="Z357" s="4"/>
      <c r="AA357" s="4"/>
      <c r="AB357" s="4"/>
      <c r="AC357" s="4"/>
      <c r="AD357" s="3" t="s">
        <v>66</v>
      </c>
      <c r="AE357" s="4"/>
      <c r="AF357" s="3">
        <v>6.0</v>
      </c>
      <c r="AG357" s="4"/>
      <c r="AH357" s="3">
        <v>4.0</v>
      </c>
      <c r="AI357" s="4"/>
      <c r="AJ357" s="3">
        <v>10.0</v>
      </c>
      <c r="AK357" s="3" t="s">
        <v>1826</v>
      </c>
      <c r="AL357" s="3" t="s">
        <v>385</v>
      </c>
      <c r="AM357" s="4"/>
      <c r="AN357" s="3">
        <v>9.0</v>
      </c>
      <c r="AO357" s="3" t="s">
        <v>1827</v>
      </c>
      <c r="AP357" s="3" t="s">
        <v>1828</v>
      </c>
      <c r="AQ357" s="3" t="s">
        <v>1829</v>
      </c>
      <c r="AR357" s="4"/>
      <c r="AS357" s="4"/>
      <c r="AT357" s="4"/>
    </row>
    <row r="358">
      <c r="A358" s="3">
        <v>356.0</v>
      </c>
      <c r="B358" s="4" t="s">
        <v>112</v>
      </c>
      <c r="C358" s="5">
        <v>33552.0</v>
      </c>
      <c r="D358" s="6">
        <v>26.923287671232877</v>
      </c>
      <c r="E358" s="7">
        <v>6.0</v>
      </c>
      <c r="F358" s="7">
        <v>10.0</v>
      </c>
      <c r="G358" s="7">
        <v>13.0</v>
      </c>
      <c r="H358" s="3">
        <v>10.0</v>
      </c>
      <c r="I358" s="3" t="s">
        <v>224</v>
      </c>
      <c r="J358" s="3">
        <v>1.0</v>
      </c>
      <c r="K358" s="3" t="s">
        <v>118</v>
      </c>
      <c r="L358" s="3" t="s">
        <v>94</v>
      </c>
      <c r="M358" s="3">
        <v>0.0</v>
      </c>
      <c r="N358" s="5" t="s">
        <v>44</v>
      </c>
      <c r="O358" s="5" t="s">
        <v>44</v>
      </c>
      <c r="P358" s="5" t="s">
        <v>44</v>
      </c>
      <c r="Q358" s="4"/>
      <c r="R358" s="4"/>
      <c r="S358" s="3" t="s">
        <v>78</v>
      </c>
      <c r="T358" s="4"/>
      <c r="U358" s="4"/>
      <c r="V358" s="3" t="s">
        <v>21</v>
      </c>
      <c r="W358" s="4"/>
      <c r="X358" s="4"/>
      <c r="Y358" s="4"/>
      <c r="Z358" s="4"/>
      <c r="AA358" s="4"/>
      <c r="AB358" s="4"/>
      <c r="AC358" s="4"/>
      <c r="AD358" s="3" t="s">
        <v>66</v>
      </c>
      <c r="AE358" s="4"/>
      <c r="AF358" s="3">
        <v>6.0</v>
      </c>
      <c r="AG358" s="4"/>
      <c r="AH358" s="3">
        <v>5.0</v>
      </c>
      <c r="AI358" s="4"/>
      <c r="AJ358" s="3">
        <v>30.0</v>
      </c>
      <c r="AK358" s="3" t="s">
        <v>1830</v>
      </c>
      <c r="AL358" s="3" t="s">
        <v>57</v>
      </c>
      <c r="AM358" s="4"/>
      <c r="AN358" s="3">
        <v>8.0</v>
      </c>
      <c r="AO358" s="3" t="s">
        <v>1831</v>
      </c>
      <c r="AP358" s="3" t="s">
        <v>1832</v>
      </c>
      <c r="AQ358" s="3" t="s">
        <v>1833</v>
      </c>
      <c r="AR358" s="4"/>
      <c r="AS358" s="4"/>
      <c r="AT358" s="4"/>
    </row>
    <row r="359">
      <c r="A359" s="3">
        <v>357.0</v>
      </c>
      <c r="B359" s="4" t="s">
        <v>255</v>
      </c>
      <c r="C359" s="5">
        <v>32063.0</v>
      </c>
      <c r="D359" s="6">
        <v>31.002739726027396</v>
      </c>
      <c r="E359" s="7">
        <v>7.0</v>
      </c>
      <c r="F359" s="7">
        <v>0.0</v>
      </c>
      <c r="G359" s="7">
        <v>12.0</v>
      </c>
      <c r="H359" s="3">
        <v>2.0</v>
      </c>
      <c r="I359" s="3" t="s">
        <v>92</v>
      </c>
      <c r="J359" s="3">
        <v>1.0</v>
      </c>
      <c r="K359" s="9" t="s">
        <v>44</v>
      </c>
      <c r="L359" s="3" t="s">
        <v>44</v>
      </c>
      <c r="M359" s="3">
        <v>1.0</v>
      </c>
      <c r="N359" s="5" t="s">
        <v>212</v>
      </c>
      <c r="O359" s="5" t="s">
        <v>75</v>
      </c>
      <c r="P359" s="5" t="s">
        <v>76</v>
      </c>
      <c r="Q359" s="3">
        <v>4.0</v>
      </c>
      <c r="R359" s="12" t="s">
        <v>1834</v>
      </c>
      <c r="S359" s="3" t="s">
        <v>52</v>
      </c>
      <c r="T359" s="4"/>
      <c r="U359" s="4"/>
      <c r="V359" s="4"/>
      <c r="W359" s="4"/>
      <c r="X359" s="4"/>
      <c r="Y359" s="3" t="s">
        <v>24</v>
      </c>
      <c r="Z359" s="4"/>
      <c r="AA359" s="4"/>
      <c r="AB359" s="4"/>
      <c r="AC359" s="4"/>
      <c r="AD359" s="3" t="s">
        <v>66</v>
      </c>
      <c r="AE359" s="4"/>
      <c r="AF359" s="3">
        <v>6.0</v>
      </c>
      <c r="AG359" s="4"/>
      <c r="AH359" s="4"/>
      <c r="AI359" s="3">
        <v>10.0</v>
      </c>
      <c r="AJ359" s="3">
        <v>10.0</v>
      </c>
      <c r="AK359" s="3" t="s">
        <v>1835</v>
      </c>
      <c r="AL359" s="3" t="s">
        <v>68</v>
      </c>
      <c r="AM359" s="4"/>
      <c r="AN359" s="3">
        <v>10.0</v>
      </c>
      <c r="AO359" s="3" t="s">
        <v>390</v>
      </c>
      <c r="AP359" s="3" t="s">
        <v>1836</v>
      </c>
      <c r="AQ359" s="4"/>
      <c r="AR359" s="4"/>
      <c r="AS359" s="4"/>
      <c r="AT359" s="4"/>
    </row>
    <row r="360">
      <c r="A360" s="3">
        <v>358.0</v>
      </c>
      <c r="B360" s="4" t="s">
        <v>204</v>
      </c>
      <c r="C360" s="5">
        <v>28821.0</v>
      </c>
      <c r="D360" s="6">
        <v>39.88493150684931</v>
      </c>
      <c r="E360" s="7">
        <v>7.0</v>
      </c>
      <c r="F360" s="7">
        <v>20.0</v>
      </c>
      <c r="G360" s="7">
        <v>9.0</v>
      </c>
      <c r="H360" s="3">
        <v>3.0</v>
      </c>
      <c r="I360" s="3" t="s">
        <v>187</v>
      </c>
      <c r="J360" s="3">
        <v>1.0</v>
      </c>
      <c r="K360" s="9" t="s">
        <v>44</v>
      </c>
      <c r="L360" s="3" t="s">
        <v>44</v>
      </c>
      <c r="M360" s="3">
        <v>1.0</v>
      </c>
      <c r="N360" s="5" t="s">
        <v>63</v>
      </c>
      <c r="O360" s="5" t="s">
        <v>49</v>
      </c>
      <c r="P360" s="5" t="s">
        <v>50</v>
      </c>
      <c r="Q360" s="3">
        <v>8.0</v>
      </c>
      <c r="R360" s="3" t="s">
        <v>1837</v>
      </c>
      <c r="S360" s="3" t="s">
        <v>65</v>
      </c>
      <c r="T360" s="4"/>
      <c r="U360" s="4"/>
      <c r="V360" s="4"/>
      <c r="W360" s="4"/>
      <c r="X360" s="3" t="s">
        <v>23</v>
      </c>
      <c r="Y360" s="3" t="s">
        <v>24</v>
      </c>
      <c r="Z360" s="4"/>
      <c r="AA360" s="4"/>
      <c r="AB360" s="4"/>
      <c r="AC360" s="4"/>
      <c r="AD360" s="3" t="s">
        <v>79</v>
      </c>
      <c r="AE360" s="4"/>
      <c r="AF360" s="3">
        <v>6.0</v>
      </c>
      <c r="AG360" s="4"/>
      <c r="AH360" s="3">
        <v>6.0</v>
      </c>
      <c r="AI360" s="4"/>
      <c r="AJ360" s="3">
        <v>36.0</v>
      </c>
      <c r="AK360" s="3" t="s">
        <v>1838</v>
      </c>
      <c r="AL360" s="3" t="s">
        <v>68</v>
      </c>
      <c r="AM360" s="4"/>
      <c r="AN360" s="3">
        <v>8.0</v>
      </c>
      <c r="AO360" s="3" t="s">
        <v>1839</v>
      </c>
      <c r="AP360" s="3" t="s">
        <v>1840</v>
      </c>
      <c r="AQ360" s="3" t="s">
        <v>1841</v>
      </c>
      <c r="AR360" s="3">
        <v>1.0</v>
      </c>
      <c r="AS360" s="4"/>
      <c r="AT360" s="4"/>
    </row>
    <row r="361">
      <c r="A361" s="3">
        <v>359.0</v>
      </c>
      <c r="B361" s="4" t="s">
        <v>314</v>
      </c>
      <c r="C361" s="5">
        <v>31621.0</v>
      </c>
      <c r="D361" s="6">
        <v>32.21369863013699</v>
      </c>
      <c r="E361" s="7">
        <v>7.0</v>
      </c>
      <c r="F361" s="7">
        <v>13.0</v>
      </c>
      <c r="G361" s="7">
        <v>7.0</v>
      </c>
      <c r="H361" s="3">
        <v>5.0</v>
      </c>
      <c r="I361" s="3" t="s">
        <v>98</v>
      </c>
      <c r="J361" s="3">
        <v>1.0</v>
      </c>
      <c r="K361" s="3" t="s">
        <v>61</v>
      </c>
      <c r="L361" s="3" t="s">
        <v>94</v>
      </c>
      <c r="M361" s="3">
        <v>1.0</v>
      </c>
      <c r="N361" s="5" t="s">
        <v>256</v>
      </c>
      <c r="O361" s="5" t="s">
        <v>49</v>
      </c>
      <c r="P361" s="5" t="s">
        <v>1163</v>
      </c>
      <c r="Q361" s="3">
        <v>3.0</v>
      </c>
      <c r="R361" s="3" t="s">
        <v>1842</v>
      </c>
      <c r="S361" s="3" t="s">
        <v>52</v>
      </c>
      <c r="T361" s="4"/>
      <c r="U361" s="4"/>
      <c r="V361" s="4"/>
      <c r="W361" s="4"/>
      <c r="X361" s="4"/>
      <c r="Y361" s="3" t="s">
        <v>24</v>
      </c>
      <c r="Z361" s="4"/>
      <c r="AA361" s="4"/>
      <c r="AB361" s="4"/>
      <c r="AC361" s="4"/>
      <c r="AD361" s="3" t="s">
        <v>158</v>
      </c>
      <c r="AE361" s="4"/>
      <c r="AF361" s="3">
        <v>5.0</v>
      </c>
      <c r="AG361" s="4"/>
      <c r="AH361" s="3">
        <v>6.0</v>
      </c>
      <c r="AI361" s="4"/>
      <c r="AJ361" s="3">
        <v>3.0</v>
      </c>
      <c r="AK361" s="3" t="s">
        <v>1843</v>
      </c>
      <c r="AL361" s="3" t="s">
        <v>68</v>
      </c>
      <c r="AM361" s="4"/>
      <c r="AN361" s="3">
        <v>10.0</v>
      </c>
      <c r="AO361" s="3" t="s">
        <v>1844</v>
      </c>
      <c r="AP361" s="3" t="s">
        <v>1845</v>
      </c>
      <c r="AQ361" s="3" t="s">
        <v>1846</v>
      </c>
      <c r="AR361" s="4"/>
      <c r="AS361" s="4"/>
      <c r="AT361" s="4"/>
    </row>
    <row r="362">
      <c r="A362" s="3">
        <v>360.0</v>
      </c>
      <c r="B362" s="4" t="s">
        <v>204</v>
      </c>
      <c r="C362" s="5">
        <v>26673.0</v>
      </c>
      <c r="D362" s="6">
        <v>45.76986301369863</v>
      </c>
      <c r="E362" s="7">
        <v>6.0</v>
      </c>
      <c r="F362" s="7">
        <v>120.0</v>
      </c>
      <c r="G362" s="7">
        <v>12.0</v>
      </c>
      <c r="H362" s="3">
        <v>15.0</v>
      </c>
      <c r="I362" s="3" t="s">
        <v>117</v>
      </c>
      <c r="J362" s="3">
        <v>0.0</v>
      </c>
      <c r="K362" s="3" t="s">
        <v>46</v>
      </c>
      <c r="L362" s="3" t="s">
        <v>94</v>
      </c>
      <c r="M362" s="3">
        <v>1.0</v>
      </c>
      <c r="N362" s="5" t="s">
        <v>457</v>
      </c>
      <c r="O362" s="5" t="s">
        <v>139</v>
      </c>
      <c r="P362" s="5" t="s">
        <v>231</v>
      </c>
      <c r="Q362" s="3">
        <v>20.0</v>
      </c>
      <c r="R362" s="3" t="s">
        <v>1847</v>
      </c>
      <c r="S362" s="3" t="s">
        <v>78</v>
      </c>
      <c r="T362" s="4"/>
      <c r="U362" s="4"/>
      <c r="V362" s="3" t="s">
        <v>21</v>
      </c>
      <c r="W362" s="4"/>
      <c r="X362" s="4"/>
      <c r="Y362" s="3" t="s">
        <v>24</v>
      </c>
      <c r="Z362" s="4"/>
      <c r="AA362" s="4"/>
      <c r="AB362" s="4"/>
      <c r="AC362" s="4"/>
      <c r="AD362" s="3" t="s">
        <v>66</v>
      </c>
      <c r="AE362" s="4"/>
      <c r="AF362" s="3">
        <v>6.0</v>
      </c>
      <c r="AG362" s="4"/>
      <c r="AH362" s="3">
        <v>5.0</v>
      </c>
      <c r="AI362" s="4"/>
      <c r="AJ362" s="3">
        <v>15.0</v>
      </c>
      <c r="AK362" s="3" t="s">
        <v>1848</v>
      </c>
      <c r="AL362" s="3" t="s">
        <v>68</v>
      </c>
      <c r="AM362" s="4"/>
      <c r="AN362" s="3">
        <v>10.0</v>
      </c>
      <c r="AO362" s="3" t="s">
        <v>1849</v>
      </c>
      <c r="AP362" s="3" t="s">
        <v>1850</v>
      </c>
      <c r="AQ362" s="4"/>
      <c r="AR362" s="3">
        <v>0.0</v>
      </c>
      <c r="AS362" s="4"/>
      <c r="AT362" s="4"/>
    </row>
    <row r="363">
      <c r="A363" s="3">
        <v>361.0</v>
      </c>
      <c r="B363" s="4" t="s">
        <v>124</v>
      </c>
      <c r="C363" s="5">
        <v>28132.0</v>
      </c>
      <c r="D363" s="6">
        <v>41.772602739726025</v>
      </c>
      <c r="E363" s="7">
        <v>8.0</v>
      </c>
      <c r="F363" s="7">
        <v>45.0</v>
      </c>
      <c r="G363" s="7">
        <v>13.0</v>
      </c>
      <c r="H363" s="3">
        <v>20.0</v>
      </c>
      <c r="I363" s="3" t="s">
        <v>72</v>
      </c>
      <c r="J363" s="3">
        <v>0.0</v>
      </c>
      <c r="K363" s="3" t="s">
        <v>61</v>
      </c>
      <c r="L363" s="3" t="s">
        <v>47</v>
      </c>
      <c r="M363" s="3">
        <v>1.0</v>
      </c>
      <c r="N363" s="5" t="s">
        <v>85</v>
      </c>
      <c r="O363" s="5" t="s">
        <v>49</v>
      </c>
      <c r="P363" s="5" t="s">
        <v>363</v>
      </c>
      <c r="Q363" s="3">
        <v>15.0</v>
      </c>
      <c r="R363" s="3" t="s">
        <v>1851</v>
      </c>
      <c r="S363" s="3" t="s">
        <v>78</v>
      </c>
      <c r="T363" s="4"/>
      <c r="U363" s="4"/>
      <c r="V363" s="4"/>
      <c r="W363" s="4"/>
      <c r="X363" s="3" t="s">
        <v>23</v>
      </c>
      <c r="Y363" s="3" t="s">
        <v>24</v>
      </c>
      <c r="Z363" s="4"/>
      <c r="AA363" s="4"/>
      <c r="AB363" s="4"/>
      <c r="AC363" s="4"/>
      <c r="AD363" s="3" t="s">
        <v>53</v>
      </c>
      <c r="AE363" s="4"/>
      <c r="AF363" s="3">
        <v>3.0</v>
      </c>
      <c r="AG363" s="4"/>
      <c r="AH363" s="3">
        <v>5.0</v>
      </c>
      <c r="AI363" s="4"/>
      <c r="AJ363" s="3">
        <v>15.0</v>
      </c>
      <c r="AK363" s="3" t="s">
        <v>1852</v>
      </c>
      <c r="AL363" s="3" t="s">
        <v>68</v>
      </c>
      <c r="AM363" s="4"/>
      <c r="AN363" s="3">
        <v>9.0</v>
      </c>
      <c r="AO363" s="3" t="s">
        <v>1853</v>
      </c>
      <c r="AP363" s="4"/>
      <c r="AQ363" s="4"/>
      <c r="AR363" s="4"/>
      <c r="AS363" s="4"/>
      <c r="AT363" s="4"/>
    </row>
    <row r="364">
      <c r="A364" s="3">
        <v>362.0</v>
      </c>
      <c r="B364" s="4" t="s">
        <v>204</v>
      </c>
      <c r="C364" s="5">
        <v>30041.0</v>
      </c>
      <c r="D364" s="6">
        <v>36.54246575342466</v>
      </c>
      <c r="E364" s="7">
        <v>8.0</v>
      </c>
      <c r="F364" s="7">
        <v>2.0</v>
      </c>
      <c r="G364" s="7">
        <v>10.0</v>
      </c>
      <c r="H364" s="3">
        <v>7.0</v>
      </c>
      <c r="I364" s="3" t="s">
        <v>130</v>
      </c>
      <c r="J364" s="3">
        <v>0.0</v>
      </c>
      <c r="K364" s="3" t="s">
        <v>61</v>
      </c>
      <c r="L364" s="3" t="s">
        <v>99</v>
      </c>
      <c r="M364" s="3">
        <v>1.0</v>
      </c>
      <c r="N364" s="5" t="s">
        <v>74</v>
      </c>
      <c r="O364" s="5" t="s">
        <v>75</v>
      </c>
      <c r="P364" s="5" t="s">
        <v>275</v>
      </c>
      <c r="Q364" s="3">
        <v>11.0</v>
      </c>
      <c r="R364" s="3" t="s">
        <v>1854</v>
      </c>
      <c r="S364" s="3" t="s">
        <v>52</v>
      </c>
      <c r="T364" s="4"/>
      <c r="U364" s="4"/>
      <c r="V364" s="3" t="s">
        <v>21</v>
      </c>
      <c r="W364" s="3" t="s">
        <v>22</v>
      </c>
      <c r="X364" s="4"/>
      <c r="Y364" s="3" t="s">
        <v>24</v>
      </c>
      <c r="Z364" s="4"/>
      <c r="AA364" s="4"/>
      <c r="AB364" s="4"/>
      <c r="AC364" s="4"/>
      <c r="AD364" s="3" t="s">
        <v>79</v>
      </c>
      <c r="AE364" s="4"/>
      <c r="AF364" s="3">
        <v>6.0</v>
      </c>
      <c r="AG364" s="4"/>
      <c r="AH364" s="3">
        <v>5.0</v>
      </c>
      <c r="AI364" s="4"/>
      <c r="AJ364" s="3">
        <v>4.0</v>
      </c>
      <c r="AK364" s="3" t="s">
        <v>1855</v>
      </c>
      <c r="AL364" s="3" t="s">
        <v>68</v>
      </c>
      <c r="AM364" s="4"/>
      <c r="AN364" s="3">
        <v>8.0</v>
      </c>
      <c r="AO364" s="3" t="s">
        <v>1856</v>
      </c>
      <c r="AP364" s="3" t="s">
        <v>1857</v>
      </c>
      <c r="AQ364" s="3" t="s">
        <v>1858</v>
      </c>
      <c r="AR364" s="4"/>
      <c r="AS364" s="4"/>
      <c r="AT364" s="4"/>
    </row>
    <row r="365">
      <c r="A365" s="3">
        <v>363.0</v>
      </c>
      <c r="B365" s="4" t="s">
        <v>71</v>
      </c>
      <c r="C365" s="5">
        <v>33485.0</v>
      </c>
      <c r="D365" s="6">
        <v>27.106849315068494</v>
      </c>
      <c r="E365" s="7">
        <v>8.0</v>
      </c>
      <c r="F365" s="7">
        <v>30.0</v>
      </c>
      <c r="G365" s="7">
        <v>10.0</v>
      </c>
      <c r="H365" s="3">
        <v>1.0</v>
      </c>
      <c r="I365" s="3" t="s">
        <v>117</v>
      </c>
      <c r="J365" s="3">
        <v>0.0</v>
      </c>
      <c r="K365" s="3" t="s">
        <v>61</v>
      </c>
      <c r="L365" s="3" t="s">
        <v>94</v>
      </c>
      <c r="M365" s="3">
        <v>1.0</v>
      </c>
      <c r="N365" s="5" t="s">
        <v>256</v>
      </c>
      <c r="O365" s="5" t="s">
        <v>75</v>
      </c>
      <c r="P365" s="5" t="s">
        <v>471</v>
      </c>
      <c r="Q365" s="3">
        <v>3.0</v>
      </c>
      <c r="R365" s="3" t="s">
        <v>1859</v>
      </c>
      <c r="S365" s="3" t="s">
        <v>78</v>
      </c>
      <c r="T365" s="4"/>
      <c r="U365" s="4"/>
      <c r="V365" s="4"/>
      <c r="W365" s="4"/>
      <c r="X365" s="4"/>
      <c r="Y365" s="3" t="s">
        <v>24</v>
      </c>
      <c r="Z365" s="4"/>
      <c r="AA365" s="4"/>
      <c r="AB365" s="4"/>
      <c r="AC365" s="4"/>
      <c r="AD365" s="3" t="s">
        <v>66</v>
      </c>
      <c r="AE365" s="4"/>
      <c r="AF365" s="3">
        <v>4.0</v>
      </c>
      <c r="AG365" s="4"/>
      <c r="AH365" s="3">
        <v>3.0</v>
      </c>
      <c r="AI365" s="4"/>
      <c r="AJ365" s="3">
        <v>6.0</v>
      </c>
      <c r="AK365" s="3" t="s">
        <v>1860</v>
      </c>
      <c r="AL365" s="3" t="s">
        <v>68</v>
      </c>
      <c r="AM365" s="4"/>
      <c r="AN365" s="3">
        <v>9.0</v>
      </c>
      <c r="AO365" s="3" t="s">
        <v>1861</v>
      </c>
      <c r="AP365" s="3" t="s">
        <v>1862</v>
      </c>
      <c r="AQ365" s="3" t="s">
        <v>1863</v>
      </c>
      <c r="AR365" s="4"/>
      <c r="AS365" s="4"/>
      <c r="AT365" s="4"/>
    </row>
    <row r="366">
      <c r="A366" s="3">
        <v>364.0</v>
      </c>
      <c r="B366" s="4" t="s">
        <v>161</v>
      </c>
      <c r="C366" s="5">
        <v>33430.0</v>
      </c>
      <c r="D366" s="6">
        <v>27.257534246575343</v>
      </c>
      <c r="E366" s="7">
        <v>6.0</v>
      </c>
      <c r="F366" s="7">
        <v>90.0</v>
      </c>
      <c r="G366" s="7">
        <v>8.0</v>
      </c>
      <c r="H366" s="3">
        <v>12.0</v>
      </c>
      <c r="I366" s="3" t="s">
        <v>307</v>
      </c>
      <c r="J366" s="3">
        <v>1.0</v>
      </c>
      <c r="K366" s="9" t="s">
        <v>44</v>
      </c>
      <c r="L366" s="3" t="s">
        <v>44</v>
      </c>
      <c r="M366" s="3">
        <v>1.0</v>
      </c>
      <c r="N366" s="5" t="s">
        <v>143</v>
      </c>
      <c r="O366" s="5" t="s">
        <v>75</v>
      </c>
      <c r="P366" s="5" t="s">
        <v>87</v>
      </c>
      <c r="Q366" s="3">
        <v>3.0</v>
      </c>
      <c r="R366" s="3" t="s">
        <v>1864</v>
      </c>
      <c r="S366" s="3" t="s">
        <v>52</v>
      </c>
      <c r="T366" s="4"/>
      <c r="U366" s="4"/>
      <c r="V366" s="4"/>
      <c r="W366" s="3" t="s">
        <v>22</v>
      </c>
      <c r="X366" s="4"/>
      <c r="Y366" s="3" t="s">
        <v>24</v>
      </c>
      <c r="Z366" s="4"/>
      <c r="AA366" s="4"/>
      <c r="AB366" s="4"/>
      <c r="AC366" s="4"/>
      <c r="AD366" s="3" t="s">
        <v>66</v>
      </c>
      <c r="AE366" s="4"/>
      <c r="AF366" s="3">
        <v>6.0</v>
      </c>
      <c r="AG366" s="4"/>
      <c r="AH366" s="3">
        <v>6.0</v>
      </c>
      <c r="AI366" s="4"/>
      <c r="AJ366" s="3">
        <v>12.0</v>
      </c>
      <c r="AK366" s="3" t="s">
        <v>1865</v>
      </c>
      <c r="AL366" s="3" t="s">
        <v>57</v>
      </c>
      <c r="AM366" s="4"/>
      <c r="AN366" s="3">
        <v>10.0</v>
      </c>
      <c r="AO366" s="3" t="s">
        <v>1866</v>
      </c>
      <c r="AP366" s="3" t="s">
        <v>1867</v>
      </c>
      <c r="AQ366" s="3" t="s">
        <v>1868</v>
      </c>
      <c r="AR366" s="3">
        <v>1.0</v>
      </c>
      <c r="AS366" s="4"/>
      <c r="AT366" s="4"/>
    </row>
    <row r="367">
      <c r="A367" s="3">
        <v>365.0</v>
      </c>
      <c r="B367" s="4" t="s">
        <v>461</v>
      </c>
      <c r="C367" s="5">
        <v>33565.0</v>
      </c>
      <c r="D367" s="6">
        <v>26.887671232876713</v>
      </c>
      <c r="E367" s="7">
        <v>7.0</v>
      </c>
      <c r="F367" s="7">
        <v>0.0</v>
      </c>
      <c r="G367" s="7">
        <v>12.0</v>
      </c>
      <c r="H367" s="3">
        <v>3.0</v>
      </c>
      <c r="I367" s="3" t="s">
        <v>45</v>
      </c>
      <c r="J367" s="3">
        <v>1.0</v>
      </c>
      <c r="K367" s="9" t="s">
        <v>44</v>
      </c>
      <c r="L367" s="3" t="s">
        <v>44</v>
      </c>
      <c r="M367" s="3">
        <v>1.0</v>
      </c>
      <c r="N367" s="5" t="s">
        <v>212</v>
      </c>
      <c r="O367" s="5" t="s">
        <v>106</v>
      </c>
      <c r="P367" s="5" t="s">
        <v>87</v>
      </c>
      <c r="Q367" s="3">
        <v>2.0</v>
      </c>
      <c r="R367" s="3" t="s">
        <v>1869</v>
      </c>
      <c r="S367" s="3" t="s">
        <v>52</v>
      </c>
      <c r="T367" s="4"/>
      <c r="U367" s="4"/>
      <c r="V367" s="4"/>
      <c r="W367" s="4"/>
      <c r="X367" s="4"/>
      <c r="Y367" s="3" t="s">
        <v>24</v>
      </c>
      <c r="Z367" s="4"/>
      <c r="AA367" s="4"/>
      <c r="AB367" s="4"/>
      <c r="AC367" s="4"/>
      <c r="AD367" s="3" t="s">
        <v>53</v>
      </c>
      <c r="AE367" s="4"/>
      <c r="AF367" s="3">
        <v>3.0</v>
      </c>
      <c r="AG367" s="4"/>
      <c r="AH367" s="3">
        <v>6.0</v>
      </c>
      <c r="AI367" s="4"/>
      <c r="AJ367" s="3">
        <v>200.0</v>
      </c>
      <c r="AK367" s="3" t="s">
        <v>1870</v>
      </c>
      <c r="AL367" s="4"/>
      <c r="AM367" s="3" t="s">
        <v>1871</v>
      </c>
      <c r="AN367" s="3">
        <v>8.0</v>
      </c>
      <c r="AO367" s="3" t="s">
        <v>1872</v>
      </c>
      <c r="AP367" s="4"/>
      <c r="AQ367" s="3" t="s">
        <v>1873</v>
      </c>
      <c r="AR367" s="4"/>
      <c r="AS367" s="4"/>
      <c r="AT367" s="4"/>
    </row>
    <row r="368">
      <c r="A368" s="3">
        <v>366.0</v>
      </c>
      <c r="B368" s="4" t="s">
        <v>255</v>
      </c>
      <c r="C368" s="5">
        <v>30676.0</v>
      </c>
      <c r="D368" s="6">
        <v>34.8027397260274</v>
      </c>
      <c r="E368" s="7">
        <v>8.0</v>
      </c>
      <c r="F368" s="7">
        <v>0.0</v>
      </c>
      <c r="G368" s="7">
        <v>8.0</v>
      </c>
      <c r="H368" s="3">
        <v>2.0</v>
      </c>
      <c r="I368" s="3" t="s">
        <v>92</v>
      </c>
      <c r="J368" s="3">
        <v>1.0</v>
      </c>
      <c r="K368" s="9" t="s">
        <v>44</v>
      </c>
      <c r="L368" s="3" t="s">
        <v>44</v>
      </c>
      <c r="M368" s="3">
        <v>1.0</v>
      </c>
      <c r="N368" s="5" t="s">
        <v>132</v>
      </c>
      <c r="O368" s="5" t="s">
        <v>139</v>
      </c>
      <c r="P368" s="5" t="s">
        <v>87</v>
      </c>
      <c r="Q368" s="3">
        <v>12.0</v>
      </c>
      <c r="R368" s="3" t="s">
        <v>1874</v>
      </c>
      <c r="S368" s="3" t="s">
        <v>78</v>
      </c>
      <c r="T368" s="4"/>
      <c r="U368" s="4"/>
      <c r="V368" s="4"/>
      <c r="W368" s="3" t="s">
        <v>22</v>
      </c>
      <c r="X368" s="4"/>
      <c r="Y368" s="4"/>
      <c r="Z368" s="4"/>
      <c r="AA368" s="4"/>
      <c r="AB368" s="4"/>
      <c r="AC368" s="4"/>
      <c r="AD368" s="3" t="s">
        <v>66</v>
      </c>
      <c r="AE368" s="4"/>
      <c r="AF368" s="4"/>
      <c r="AG368" s="3">
        <v>10.0</v>
      </c>
      <c r="AH368" s="4"/>
      <c r="AI368" s="3">
        <v>5.0</v>
      </c>
      <c r="AJ368" s="3">
        <v>8.0</v>
      </c>
      <c r="AK368" s="3" t="s">
        <v>1875</v>
      </c>
      <c r="AL368" s="3" t="s">
        <v>68</v>
      </c>
      <c r="AM368" s="4"/>
      <c r="AN368" s="3">
        <v>10.0</v>
      </c>
      <c r="AO368" s="3" t="s">
        <v>1876</v>
      </c>
      <c r="AP368" s="3" t="s">
        <v>1877</v>
      </c>
      <c r="AQ368" s="3" t="s">
        <v>1878</v>
      </c>
      <c r="AR368" s="3">
        <v>1.0</v>
      </c>
      <c r="AS368" s="4"/>
      <c r="AT368" s="4"/>
    </row>
    <row r="369">
      <c r="A369" s="3">
        <v>367.0</v>
      </c>
      <c r="B369" s="4" t="s">
        <v>255</v>
      </c>
      <c r="C369" s="4"/>
      <c r="D369" s="6" t="s">
        <v>44</v>
      </c>
      <c r="E369" s="7">
        <v>6.0</v>
      </c>
      <c r="F369" s="7">
        <v>0.0</v>
      </c>
      <c r="G369" s="7">
        <v>10.0</v>
      </c>
      <c r="H369" s="3">
        <v>10.0</v>
      </c>
      <c r="I369" s="3" t="s">
        <v>84</v>
      </c>
      <c r="J369" s="3">
        <v>0.0</v>
      </c>
      <c r="K369" s="3" t="s">
        <v>61</v>
      </c>
      <c r="L369" s="3" t="s">
        <v>94</v>
      </c>
      <c r="M369" s="3">
        <v>1.0</v>
      </c>
      <c r="N369" s="9" t="s">
        <v>212</v>
      </c>
      <c r="O369" s="9" t="s">
        <v>86</v>
      </c>
      <c r="P369" s="9" t="s">
        <v>87</v>
      </c>
      <c r="Q369" s="3">
        <v>30.0</v>
      </c>
      <c r="R369" s="4"/>
      <c r="S369" s="3" t="s">
        <v>52</v>
      </c>
      <c r="T369" s="4"/>
      <c r="U369" s="4"/>
      <c r="V369" s="4"/>
      <c r="W369" s="4"/>
      <c r="X369" s="4"/>
      <c r="Y369" s="4"/>
      <c r="Z369" s="4"/>
      <c r="AA369" s="4"/>
      <c r="AB369" s="3" t="s">
        <v>27</v>
      </c>
      <c r="AC369" s="4"/>
      <c r="AD369" s="4"/>
      <c r="AE369" s="4"/>
      <c r="AF369" s="4"/>
      <c r="AG369" s="4"/>
      <c r="AH369" s="4"/>
      <c r="AI369" s="4"/>
      <c r="AJ369" s="4"/>
      <c r="AK369" s="4"/>
      <c r="AL369" s="3" t="s">
        <v>57</v>
      </c>
      <c r="AM369" s="4"/>
      <c r="AN369" s="3">
        <v>9.0</v>
      </c>
      <c r="AO369" s="3" t="s">
        <v>1879</v>
      </c>
      <c r="AP369" s="3" t="s">
        <v>1880</v>
      </c>
      <c r="AQ369" s="3" t="s">
        <v>323</v>
      </c>
      <c r="AR369" s="3">
        <v>0.0</v>
      </c>
      <c r="AS369" s="4"/>
      <c r="AT369" s="4"/>
    </row>
    <row r="370">
      <c r="A370" s="3">
        <v>368.0</v>
      </c>
      <c r="B370" s="4" t="s">
        <v>124</v>
      </c>
      <c r="C370" s="5">
        <v>26365.0</v>
      </c>
      <c r="D370" s="6">
        <v>46.61369863013699</v>
      </c>
      <c r="E370" s="7">
        <v>6.0</v>
      </c>
      <c r="F370" s="7">
        <v>80.0</v>
      </c>
      <c r="G370" s="7">
        <v>10.0</v>
      </c>
      <c r="H370" s="3">
        <v>12.0</v>
      </c>
      <c r="I370" s="3" t="s">
        <v>307</v>
      </c>
      <c r="J370" s="3">
        <v>1.0</v>
      </c>
      <c r="K370" s="9" t="s">
        <v>44</v>
      </c>
      <c r="L370" s="3" t="s">
        <v>44</v>
      </c>
      <c r="M370" s="3">
        <v>1.0</v>
      </c>
      <c r="N370" s="5" t="s">
        <v>212</v>
      </c>
      <c r="O370" s="5" t="s">
        <v>262</v>
      </c>
      <c r="P370" s="5" t="s">
        <v>1178</v>
      </c>
      <c r="Q370" s="3">
        <v>15.0</v>
      </c>
      <c r="R370" s="3" t="s">
        <v>1881</v>
      </c>
      <c r="S370" s="3" t="s">
        <v>78</v>
      </c>
      <c r="T370" s="4"/>
      <c r="U370" s="4"/>
      <c r="V370" s="3" t="s">
        <v>21</v>
      </c>
      <c r="W370" s="4"/>
      <c r="X370" s="4"/>
      <c r="Y370" s="4"/>
      <c r="Z370" s="4"/>
      <c r="AA370" s="4"/>
      <c r="AB370" s="4"/>
      <c r="AC370" s="4"/>
      <c r="AD370" s="3" t="s">
        <v>66</v>
      </c>
      <c r="AE370" s="4"/>
      <c r="AF370" s="3">
        <v>4.0</v>
      </c>
      <c r="AG370" s="4"/>
      <c r="AH370" s="3">
        <v>4.0</v>
      </c>
      <c r="AI370" s="4"/>
      <c r="AJ370" s="3">
        <v>10.0</v>
      </c>
      <c r="AK370" s="3" t="s">
        <v>1882</v>
      </c>
      <c r="AL370" s="3" t="s">
        <v>68</v>
      </c>
      <c r="AM370" s="4"/>
      <c r="AN370" s="3">
        <v>9.0</v>
      </c>
      <c r="AO370" s="3" t="s">
        <v>1883</v>
      </c>
      <c r="AP370" s="4"/>
      <c r="AQ370" s="3" t="s">
        <v>1884</v>
      </c>
      <c r="AR370" s="4"/>
      <c r="AS370" s="4"/>
      <c r="AT370" s="4"/>
    </row>
    <row r="371">
      <c r="A371" s="3">
        <v>369.0</v>
      </c>
      <c r="B371" s="4" t="s">
        <v>71</v>
      </c>
      <c r="C371" s="5">
        <v>33162.0</v>
      </c>
      <c r="D371" s="6">
        <v>27.991780821917807</v>
      </c>
      <c r="E371" s="7">
        <v>7.0</v>
      </c>
      <c r="F371" s="7">
        <v>30.0</v>
      </c>
      <c r="G371" s="7">
        <v>8.0</v>
      </c>
      <c r="H371" s="3">
        <v>8.0</v>
      </c>
      <c r="I371" s="3" t="s">
        <v>307</v>
      </c>
      <c r="J371" s="3">
        <v>1.0</v>
      </c>
      <c r="K371" s="9" t="s">
        <v>44</v>
      </c>
      <c r="L371" s="3" t="s">
        <v>44</v>
      </c>
      <c r="M371" s="3">
        <v>1.0</v>
      </c>
      <c r="N371" s="5" t="s">
        <v>1190</v>
      </c>
      <c r="O371" s="5" t="s">
        <v>1191</v>
      </c>
      <c r="P371" s="5" t="s">
        <v>50</v>
      </c>
      <c r="Q371" s="3">
        <v>1.0</v>
      </c>
      <c r="R371" s="3" t="s">
        <v>51</v>
      </c>
      <c r="S371" s="3" t="s">
        <v>52</v>
      </c>
      <c r="T371" s="4"/>
      <c r="U371" s="4"/>
      <c r="V371" s="4"/>
      <c r="W371" s="3" t="s">
        <v>22</v>
      </c>
      <c r="X371" s="4"/>
      <c r="Y371" s="3" t="s">
        <v>24</v>
      </c>
      <c r="Z371" s="4"/>
      <c r="AA371" s="4"/>
      <c r="AB371" s="4"/>
      <c r="AC371" s="4"/>
      <c r="AD371" s="3" t="s">
        <v>158</v>
      </c>
      <c r="AE371" s="4"/>
      <c r="AF371" s="4"/>
      <c r="AG371" s="3">
        <v>18.0</v>
      </c>
      <c r="AH371" s="3">
        <v>6.0</v>
      </c>
      <c r="AI371" s="4"/>
      <c r="AJ371" s="3">
        <v>10.0</v>
      </c>
      <c r="AK371" s="3" t="s">
        <v>1885</v>
      </c>
      <c r="AL371" s="3" t="s">
        <v>68</v>
      </c>
      <c r="AM371" s="4"/>
      <c r="AN371" s="3">
        <v>10.0</v>
      </c>
      <c r="AO371" s="3" t="s">
        <v>1886</v>
      </c>
      <c r="AP371" s="3" t="s">
        <v>1887</v>
      </c>
      <c r="AQ371" s="3" t="s">
        <v>1888</v>
      </c>
      <c r="AR371" s="3">
        <v>1.0</v>
      </c>
      <c r="AS371" s="4"/>
      <c r="AT371" s="4"/>
    </row>
    <row r="372">
      <c r="A372" s="3">
        <v>370.0</v>
      </c>
      <c r="B372" s="4" t="s">
        <v>71</v>
      </c>
      <c r="C372" s="5">
        <v>32330.0</v>
      </c>
      <c r="D372" s="6">
        <v>30.27123287671233</v>
      </c>
      <c r="E372" s="7">
        <v>7.0</v>
      </c>
      <c r="F372" s="7">
        <v>30.0</v>
      </c>
      <c r="G372" s="7">
        <v>4.0</v>
      </c>
      <c r="H372" s="3">
        <v>10.0</v>
      </c>
      <c r="I372" s="3" t="s">
        <v>224</v>
      </c>
      <c r="J372" s="3">
        <v>1.0</v>
      </c>
      <c r="K372" s="9" t="s">
        <v>44</v>
      </c>
      <c r="L372" s="3" t="s">
        <v>44</v>
      </c>
      <c r="M372" s="3">
        <v>1.0</v>
      </c>
      <c r="N372" s="5" t="s">
        <v>138</v>
      </c>
      <c r="O372" s="5" t="s">
        <v>75</v>
      </c>
      <c r="P372" s="5" t="s">
        <v>152</v>
      </c>
      <c r="Q372" s="3">
        <v>1.0</v>
      </c>
      <c r="R372" s="3" t="s">
        <v>1889</v>
      </c>
      <c r="S372" s="3" t="s">
        <v>78</v>
      </c>
      <c r="T372" s="4"/>
      <c r="U372" s="4"/>
      <c r="V372" s="4"/>
      <c r="W372" s="4"/>
      <c r="X372" s="4"/>
      <c r="Y372" s="3" t="s">
        <v>24</v>
      </c>
      <c r="Z372" s="4"/>
      <c r="AA372" s="4"/>
      <c r="AB372" s="4"/>
      <c r="AC372" s="4"/>
      <c r="AD372" s="3" t="s">
        <v>53</v>
      </c>
      <c r="AE372" s="4"/>
      <c r="AF372" s="3">
        <v>6.0</v>
      </c>
      <c r="AG372" s="4"/>
      <c r="AH372" s="3">
        <v>5.0</v>
      </c>
      <c r="AI372" s="4"/>
      <c r="AJ372" s="3">
        <v>8.0</v>
      </c>
      <c r="AK372" s="3" t="s">
        <v>1890</v>
      </c>
      <c r="AL372" s="3" t="s">
        <v>57</v>
      </c>
      <c r="AM372" s="4"/>
      <c r="AN372" s="3">
        <v>10.0</v>
      </c>
      <c r="AO372" s="3" t="s">
        <v>1891</v>
      </c>
      <c r="AP372" s="3" t="s">
        <v>26</v>
      </c>
      <c r="AQ372" s="3" t="s">
        <v>1772</v>
      </c>
      <c r="AR372" s="3">
        <v>0.0</v>
      </c>
      <c r="AS372" s="4"/>
      <c r="AT372" s="4"/>
    </row>
    <row r="373">
      <c r="A373" s="3">
        <v>371.0</v>
      </c>
      <c r="B373" s="4" t="s">
        <v>236</v>
      </c>
      <c r="C373" s="5">
        <v>34961.0</v>
      </c>
      <c r="D373" s="6">
        <v>23.063013698630137</v>
      </c>
      <c r="E373" s="7">
        <v>8.0</v>
      </c>
      <c r="F373" s="7">
        <v>60.0</v>
      </c>
      <c r="G373" s="7">
        <v>9.0</v>
      </c>
      <c r="H373" s="3">
        <v>30.0</v>
      </c>
      <c r="I373" s="3" t="s">
        <v>45</v>
      </c>
      <c r="J373" s="3">
        <v>0.0</v>
      </c>
      <c r="K373" s="9" t="s">
        <v>93</v>
      </c>
      <c r="L373" s="3" t="s">
        <v>1192</v>
      </c>
      <c r="M373" s="3">
        <v>0.0</v>
      </c>
      <c r="N373" s="5" t="s">
        <v>44</v>
      </c>
      <c r="O373" s="5" t="s">
        <v>44</v>
      </c>
      <c r="P373" s="5" t="s">
        <v>44</v>
      </c>
      <c r="Q373" s="4"/>
      <c r="R373" s="4"/>
      <c r="S373" s="3" t="s">
        <v>52</v>
      </c>
      <c r="T373" s="4"/>
      <c r="U373" s="4"/>
      <c r="V373" s="3" t="s">
        <v>21</v>
      </c>
      <c r="W373" s="4"/>
      <c r="X373" s="4"/>
      <c r="Y373" s="4"/>
      <c r="Z373" s="4"/>
      <c r="AA373" s="4"/>
      <c r="AB373" s="4"/>
      <c r="AC373" s="4"/>
      <c r="AD373" s="3" t="s">
        <v>79</v>
      </c>
      <c r="AE373" s="4"/>
      <c r="AF373" s="4"/>
      <c r="AG373" s="3" t="s">
        <v>1892</v>
      </c>
      <c r="AH373" s="3">
        <v>5.0</v>
      </c>
      <c r="AI373" s="4"/>
      <c r="AJ373" s="3">
        <v>20.0</v>
      </c>
      <c r="AK373" s="3" t="s">
        <v>1893</v>
      </c>
      <c r="AL373" s="3" t="s">
        <v>68</v>
      </c>
      <c r="AM373" s="4"/>
      <c r="AN373" s="3">
        <v>8.0</v>
      </c>
      <c r="AO373" s="3" t="s">
        <v>1894</v>
      </c>
      <c r="AP373" s="3" t="s">
        <v>1895</v>
      </c>
      <c r="AQ373" s="3" t="s">
        <v>1896</v>
      </c>
      <c r="AR373" s="4"/>
      <c r="AS373" s="4"/>
      <c r="AT373" s="4"/>
    </row>
    <row r="374">
      <c r="A374" s="3">
        <v>372.0</v>
      </c>
      <c r="B374" s="4" t="s">
        <v>236</v>
      </c>
      <c r="C374" s="5">
        <v>32050.0</v>
      </c>
      <c r="D374" s="6">
        <v>31.03835616438356</v>
      </c>
      <c r="E374" s="7">
        <v>6.0</v>
      </c>
      <c r="F374" s="7">
        <v>60.0</v>
      </c>
      <c r="G374" s="7">
        <v>12.0</v>
      </c>
      <c r="H374" s="3">
        <v>5.0</v>
      </c>
      <c r="I374" s="3" t="s">
        <v>340</v>
      </c>
      <c r="J374" s="3">
        <v>0.0</v>
      </c>
      <c r="K374" s="3" t="s">
        <v>46</v>
      </c>
      <c r="L374" s="3" t="s">
        <v>94</v>
      </c>
      <c r="M374" s="3">
        <v>1.0</v>
      </c>
      <c r="N374" s="5" t="s">
        <v>212</v>
      </c>
      <c r="O374" s="5" t="s">
        <v>483</v>
      </c>
      <c r="P374" s="5" t="s">
        <v>87</v>
      </c>
      <c r="Q374" s="3">
        <v>1.0</v>
      </c>
      <c r="R374" s="3" t="s">
        <v>1897</v>
      </c>
      <c r="S374" s="3" t="s">
        <v>52</v>
      </c>
      <c r="T374" s="4"/>
      <c r="U374" s="4"/>
      <c r="V374" s="4"/>
      <c r="W374" s="4"/>
      <c r="X374" s="4"/>
      <c r="Y374" s="3" t="s">
        <v>24</v>
      </c>
      <c r="Z374" s="4"/>
      <c r="AA374" s="4"/>
      <c r="AB374" s="4"/>
      <c r="AC374" s="4"/>
      <c r="AD374" s="3" t="s">
        <v>53</v>
      </c>
      <c r="AE374" s="4"/>
      <c r="AF374" s="3">
        <v>3.0</v>
      </c>
      <c r="AG374" s="4"/>
      <c r="AH374" s="3">
        <v>4.0</v>
      </c>
      <c r="AI374" s="4"/>
      <c r="AJ374" s="3">
        <v>3.0</v>
      </c>
      <c r="AK374" s="3" t="s">
        <v>1898</v>
      </c>
      <c r="AL374" s="3" t="s">
        <v>68</v>
      </c>
      <c r="AM374" s="4"/>
      <c r="AN374" s="3">
        <v>8.0</v>
      </c>
      <c r="AO374" s="3" t="s">
        <v>1899</v>
      </c>
      <c r="AP374" s="3" t="s">
        <v>1900</v>
      </c>
      <c r="AQ374" s="3" t="s">
        <v>1901</v>
      </c>
      <c r="AR374" s="3">
        <v>1.0</v>
      </c>
      <c r="AS374" s="4"/>
      <c r="AT374" s="4"/>
    </row>
    <row r="375">
      <c r="A375" s="3">
        <v>373.0</v>
      </c>
      <c r="B375" s="4" t="s">
        <v>71</v>
      </c>
      <c r="C375" s="5">
        <v>30265.0</v>
      </c>
      <c r="D375" s="6">
        <v>35.92876712328767</v>
      </c>
      <c r="E375" s="7">
        <v>8.0</v>
      </c>
      <c r="F375" s="7">
        <v>8.0</v>
      </c>
      <c r="G375" s="7">
        <v>8.0</v>
      </c>
      <c r="H375" s="3">
        <v>25.0</v>
      </c>
      <c r="I375" s="3" t="s">
        <v>92</v>
      </c>
      <c r="J375" s="3">
        <v>0.0</v>
      </c>
      <c r="K375" s="3" t="s">
        <v>73</v>
      </c>
      <c r="L375" s="3" t="s">
        <v>99</v>
      </c>
      <c r="M375" s="3">
        <v>1.0</v>
      </c>
      <c r="N375" s="5" t="s">
        <v>467</v>
      </c>
      <c r="O375" s="5" t="s">
        <v>106</v>
      </c>
      <c r="P375" s="5" t="s">
        <v>87</v>
      </c>
      <c r="Q375" s="3">
        <v>2.0</v>
      </c>
      <c r="R375" s="4"/>
      <c r="S375" s="3" t="s">
        <v>78</v>
      </c>
      <c r="T375" s="3" t="s">
        <v>19</v>
      </c>
      <c r="U375" s="4"/>
      <c r="V375" s="4"/>
      <c r="W375" s="3" t="s">
        <v>22</v>
      </c>
      <c r="X375" s="4"/>
      <c r="Y375" s="3" t="s">
        <v>24</v>
      </c>
      <c r="Z375" s="4"/>
      <c r="AA375" s="4"/>
      <c r="AB375" s="4"/>
      <c r="AC375" s="4"/>
      <c r="AD375" s="4"/>
      <c r="AE375" s="3" t="s">
        <v>79</v>
      </c>
      <c r="AF375" s="4"/>
      <c r="AG375" s="3">
        <v>25.0</v>
      </c>
      <c r="AH375" s="4"/>
      <c r="AI375" s="3">
        <v>10.0</v>
      </c>
      <c r="AJ375" s="3">
        <v>5.0</v>
      </c>
      <c r="AK375" s="3" t="s">
        <v>1902</v>
      </c>
      <c r="AL375" s="3" t="s">
        <v>68</v>
      </c>
      <c r="AM375" s="4"/>
      <c r="AN375" s="3">
        <v>9.0</v>
      </c>
      <c r="AO375" s="3" t="s">
        <v>1903</v>
      </c>
      <c r="AP375" s="3" t="s">
        <v>1346</v>
      </c>
      <c r="AQ375" s="4"/>
      <c r="AR375" s="3">
        <v>1.0</v>
      </c>
      <c r="AS375" s="4"/>
      <c r="AT375" s="4"/>
    </row>
    <row r="376">
      <c r="A376" s="3">
        <v>374.0</v>
      </c>
      <c r="B376" s="4" t="s">
        <v>124</v>
      </c>
      <c r="C376" s="5">
        <v>27461.0</v>
      </c>
      <c r="D376" s="6">
        <v>43.61095890410959</v>
      </c>
      <c r="E376" s="7">
        <v>8.0</v>
      </c>
      <c r="F376" s="7">
        <v>30.0</v>
      </c>
      <c r="G376" s="7">
        <v>6.0</v>
      </c>
      <c r="H376" s="3">
        <v>25.0</v>
      </c>
      <c r="I376" s="3" t="s">
        <v>340</v>
      </c>
      <c r="J376" s="3">
        <v>1.0</v>
      </c>
      <c r="K376" s="9" t="s">
        <v>44</v>
      </c>
      <c r="L376" s="3" t="s">
        <v>44</v>
      </c>
      <c r="M376" s="3">
        <v>1.0</v>
      </c>
      <c r="N376" s="5" t="s">
        <v>212</v>
      </c>
      <c r="O376" s="5" t="s">
        <v>75</v>
      </c>
      <c r="P376" s="5" t="s">
        <v>107</v>
      </c>
      <c r="Q376" s="3">
        <v>9.0</v>
      </c>
      <c r="R376" s="3" t="s">
        <v>1904</v>
      </c>
      <c r="S376" s="3" t="s">
        <v>52</v>
      </c>
      <c r="T376" s="4"/>
      <c r="U376" s="4"/>
      <c r="V376" s="4"/>
      <c r="W376" s="4"/>
      <c r="X376" s="4"/>
      <c r="Y376" s="3" t="s">
        <v>24</v>
      </c>
      <c r="Z376" s="4"/>
      <c r="AA376" s="4"/>
      <c r="AB376" s="4"/>
      <c r="AC376" s="4"/>
      <c r="AD376" s="3" t="s">
        <v>66</v>
      </c>
      <c r="AE376" s="4"/>
      <c r="AF376" s="3">
        <v>4.0</v>
      </c>
      <c r="AG376" s="4"/>
      <c r="AH376" s="3">
        <v>5.0</v>
      </c>
      <c r="AI376" s="4"/>
      <c r="AJ376" s="3">
        <v>20.0</v>
      </c>
      <c r="AK376" s="3" t="s">
        <v>1905</v>
      </c>
      <c r="AL376" s="3" t="s">
        <v>68</v>
      </c>
      <c r="AM376" s="4"/>
      <c r="AN376" s="3">
        <v>8.0</v>
      </c>
      <c r="AO376" s="3" t="s">
        <v>1906</v>
      </c>
      <c r="AP376" s="3" t="s">
        <v>1907</v>
      </c>
      <c r="AQ376" s="3" t="s">
        <v>1908</v>
      </c>
      <c r="AR376" s="3">
        <v>1.0</v>
      </c>
      <c r="AS376" s="4"/>
      <c r="AT376" s="4"/>
    </row>
    <row r="377">
      <c r="A377" s="3">
        <v>375.0</v>
      </c>
      <c r="B377" s="4" t="s">
        <v>83</v>
      </c>
      <c r="C377" s="5">
        <v>29053.0</v>
      </c>
      <c r="D377" s="6">
        <v>39.24931506849315</v>
      </c>
      <c r="E377" s="7">
        <v>7.0</v>
      </c>
      <c r="F377" s="7">
        <v>2.0</v>
      </c>
      <c r="G377" s="7">
        <v>9.0</v>
      </c>
      <c r="H377" s="3">
        <v>3.0</v>
      </c>
      <c r="I377" s="3" t="s">
        <v>84</v>
      </c>
      <c r="J377" s="3">
        <v>1.0</v>
      </c>
      <c r="K377" s="9" t="s">
        <v>61</v>
      </c>
      <c r="L377" s="3" t="s">
        <v>1193</v>
      </c>
      <c r="M377" s="3">
        <v>1.0</v>
      </c>
      <c r="N377" s="5" t="s">
        <v>138</v>
      </c>
      <c r="O377" s="5" t="s">
        <v>75</v>
      </c>
      <c r="P377" s="5" t="s">
        <v>275</v>
      </c>
      <c r="Q377" s="3">
        <v>10.0</v>
      </c>
      <c r="R377" s="3" t="s">
        <v>1909</v>
      </c>
      <c r="S377" s="3" t="s">
        <v>78</v>
      </c>
      <c r="T377" s="4"/>
      <c r="U377" s="4"/>
      <c r="V377" s="4"/>
      <c r="W377" s="4"/>
      <c r="X377" s="4"/>
      <c r="Y377" s="3" t="s">
        <v>24</v>
      </c>
      <c r="Z377" s="4"/>
      <c r="AA377" s="4"/>
      <c r="AB377" s="4"/>
      <c r="AC377" s="4"/>
      <c r="AD377" s="3" t="s">
        <v>53</v>
      </c>
      <c r="AE377" s="4"/>
      <c r="AF377" s="3">
        <v>3.0</v>
      </c>
      <c r="AG377" s="4"/>
      <c r="AH377" s="3">
        <v>3.0</v>
      </c>
      <c r="AI377" s="4"/>
      <c r="AJ377" s="3">
        <v>24.0</v>
      </c>
      <c r="AK377" s="3" t="s">
        <v>1910</v>
      </c>
      <c r="AL377" s="4"/>
      <c r="AM377" s="3" t="s">
        <v>1911</v>
      </c>
      <c r="AN377" s="3">
        <v>7.0</v>
      </c>
      <c r="AO377" s="3" t="s">
        <v>1912</v>
      </c>
      <c r="AP377" s="3" t="s">
        <v>1913</v>
      </c>
      <c r="AQ377" s="3" t="s">
        <v>1914</v>
      </c>
      <c r="AR377" s="4"/>
      <c r="AS377" s="4"/>
      <c r="AT377" s="4"/>
    </row>
    <row r="378">
      <c r="A378" s="3">
        <v>376.0</v>
      </c>
      <c r="B378" s="4" t="s">
        <v>468</v>
      </c>
      <c r="C378" s="5">
        <v>31079.0</v>
      </c>
      <c r="D378" s="6">
        <v>33.6986301369863</v>
      </c>
      <c r="E378" s="7">
        <v>7.0</v>
      </c>
      <c r="F378" s="7">
        <v>100.0</v>
      </c>
      <c r="G378" s="7">
        <v>9.0</v>
      </c>
      <c r="H378" s="3">
        <v>15.0</v>
      </c>
      <c r="I378" s="3" t="s">
        <v>130</v>
      </c>
      <c r="J378" s="3">
        <v>1.0</v>
      </c>
      <c r="K378" s="9" t="s">
        <v>44</v>
      </c>
      <c r="L378" s="3" t="s">
        <v>44</v>
      </c>
      <c r="M378" s="3">
        <v>0.0</v>
      </c>
      <c r="N378" s="5" t="s">
        <v>44</v>
      </c>
      <c r="O378" s="5" t="s">
        <v>44</v>
      </c>
      <c r="P378" s="5" t="s">
        <v>44</v>
      </c>
      <c r="Q378" s="4"/>
      <c r="R378" s="4"/>
      <c r="S378" s="3" t="s">
        <v>52</v>
      </c>
      <c r="T378" s="4"/>
      <c r="U378" s="4"/>
      <c r="V378" s="4"/>
      <c r="W378" s="4"/>
      <c r="X378" s="4"/>
      <c r="Y378" s="3" t="s">
        <v>24</v>
      </c>
      <c r="Z378" s="4"/>
      <c r="AA378" s="4"/>
      <c r="AB378" s="4"/>
      <c r="AC378" s="4"/>
      <c r="AD378" s="3" t="s">
        <v>581</v>
      </c>
      <c r="AE378" s="4"/>
      <c r="AF378" s="3">
        <v>3.0</v>
      </c>
      <c r="AG378" s="4"/>
      <c r="AH378" s="3">
        <v>5.0</v>
      </c>
      <c r="AI378" s="4"/>
      <c r="AJ378" s="3">
        <v>4.0</v>
      </c>
      <c r="AK378" s="3" t="s">
        <v>1915</v>
      </c>
      <c r="AL378" s="3" t="s">
        <v>68</v>
      </c>
      <c r="AM378" s="4"/>
      <c r="AN378" s="3">
        <v>9.0</v>
      </c>
      <c r="AO378" s="3" t="s">
        <v>1916</v>
      </c>
      <c r="AP378" s="3" t="s">
        <v>1917</v>
      </c>
      <c r="AQ378" s="3" t="s">
        <v>1918</v>
      </c>
      <c r="AR378" s="3">
        <v>1.0</v>
      </c>
      <c r="AS378" s="4"/>
      <c r="AT378" s="4"/>
    </row>
    <row r="379">
      <c r="A379" s="3">
        <v>377.0</v>
      </c>
      <c r="B379" s="4" t="s">
        <v>468</v>
      </c>
      <c r="C379" s="5">
        <v>31048.0</v>
      </c>
      <c r="D379" s="6">
        <v>33.78356164383562</v>
      </c>
      <c r="E379" s="7">
        <v>7.0</v>
      </c>
      <c r="F379" s="7">
        <v>90.0</v>
      </c>
      <c r="G379" s="7">
        <v>14.0</v>
      </c>
      <c r="H379" s="3">
        <v>12.0</v>
      </c>
      <c r="I379" s="3" t="s">
        <v>84</v>
      </c>
      <c r="J379" s="3">
        <v>1.0</v>
      </c>
      <c r="K379" s="9" t="s">
        <v>44</v>
      </c>
      <c r="L379" s="3" t="s">
        <v>44</v>
      </c>
      <c r="M379" s="3">
        <v>1.0</v>
      </c>
      <c r="N379" s="5" t="s">
        <v>212</v>
      </c>
      <c r="O379" s="5" t="s">
        <v>1194</v>
      </c>
      <c r="P379" s="5" t="s">
        <v>87</v>
      </c>
      <c r="Q379" s="3">
        <v>11.0</v>
      </c>
      <c r="R379" s="3" t="s">
        <v>1919</v>
      </c>
      <c r="S379" s="3" t="s">
        <v>78</v>
      </c>
      <c r="T379" s="4"/>
      <c r="U379" s="4"/>
      <c r="V379" s="4"/>
      <c r="W379" s="4"/>
      <c r="X379" s="4"/>
      <c r="Y379" s="3" t="s">
        <v>24</v>
      </c>
      <c r="Z379" s="4"/>
      <c r="AA379" s="4"/>
      <c r="AB379" s="4"/>
      <c r="AC379" s="4"/>
      <c r="AD379" s="3" t="s">
        <v>79</v>
      </c>
      <c r="AE379" s="4"/>
      <c r="AF379" s="3">
        <v>6.0</v>
      </c>
      <c r="AG379" s="4"/>
      <c r="AH379" s="3">
        <v>4.0</v>
      </c>
      <c r="AI379" s="4"/>
      <c r="AJ379" s="3">
        <v>24.0</v>
      </c>
      <c r="AK379" s="3" t="s">
        <v>1920</v>
      </c>
      <c r="AL379" s="3" t="s">
        <v>68</v>
      </c>
      <c r="AM379" s="4"/>
      <c r="AN379" s="3">
        <v>8.0</v>
      </c>
      <c r="AO379" s="4"/>
      <c r="AP379" s="4"/>
      <c r="AQ379" s="4"/>
      <c r="AR379" s="3">
        <v>0.0</v>
      </c>
      <c r="AS379" s="4"/>
      <c r="AT379" s="4"/>
    </row>
    <row r="380">
      <c r="A380" s="3">
        <v>378.0</v>
      </c>
      <c r="B380" s="4" t="s">
        <v>71</v>
      </c>
      <c r="C380" s="5">
        <v>32442.0</v>
      </c>
      <c r="D380" s="6">
        <v>29.964383561643835</v>
      </c>
      <c r="E380" s="7">
        <v>7.0</v>
      </c>
      <c r="F380" s="7">
        <v>45.0</v>
      </c>
      <c r="G380" s="7">
        <v>6.0</v>
      </c>
      <c r="H380" s="3">
        <v>3.0</v>
      </c>
      <c r="I380" s="3" t="s">
        <v>130</v>
      </c>
      <c r="J380" s="3">
        <v>1.0</v>
      </c>
      <c r="K380" s="9" t="s">
        <v>44</v>
      </c>
      <c r="L380" s="3" t="s">
        <v>44</v>
      </c>
      <c r="M380" s="3">
        <v>1.0</v>
      </c>
      <c r="N380" s="5" t="s">
        <v>256</v>
      </c>
      <c r="O380" s="5" t="s">
        <v>75</v>
      </c>
      <c r="P380" s="5" t="s">
        <v>1195</v>
      </c>
      <c r="Q380" s="3">
        <v>0.0</v>
      </c>
      <c r="R380" s="3" t="s">
        <v>1921</v>
      </c>
      <c r="S380" s="3" t="s">
        <v>52</v>
      </c>
      <c r="T380" s="4"/>
      <c r="U380" s="4"/>
      <c r="V380" s="4"/>
      <c r="W380" s="3" t="s">
        <v>22</v>
      </c>
      <c r="X380" s="4"/>
      <c r="Y380" s="4"/>
      <c r="Z380" s="4"/>
      <c r="AA380" s="4"/>
      <c r="AB380" s="4"/>
      <c r="AC380" s="4"/>
      <c r="AD380" s="3" t="s">
        <v>66</v>
      </c>
      <c r="AE380" s="4"/>
      <c r="AF380" s="3">
        <v>5.0</v>
      </c>
      <c r="AG380" s="4"/>
      <c r="AH380" s="3">
        <v>5.0</v>
      </c>
      <c r="AI380" s="4"/>
      <c r="AJ380" s="3">
        <v>15.0</v>
      </c>
      <c r="AK380" s="3" t="s">
        <v>1922</v>
      </c>
      <c r="AL380" s="3" t="s">
        <v>68</v>
      </c>
      <c r="AM380" s="4"/>
      <c r="AN380" s="3">
        <v>6.0</v>
      </c>
      <c r="AO380" s="3" t="s">
        <v>1923</v>
      </c>
      <c r="AP380" s="3" t="s">
        <v>1924</v>
      </c>
      <c r="AQ380" s="4"/>
      <c r="AR380" s="3">
        <v>1.0</v>
      </c>
      <c r="AS380" s="4"/>
      <c r="AT380" s="4"/>
    </row>
    <row r="381">
      <c r="A381" s="3">
        <v>379.0</v>
      </c>
      <c r="B381" s="4" t="s">
        <v>71</v>
      </c>
      <c r="C381" s="5">
        <v>29068.0</v>
      </c>
      <c r="D381" s="6">
        <v>39.20821917808219</v>
      </c>
      <c r="E381" s="7">
        <v>8.0</v>
      </c>
      <c r="F381" s="7">
        <v>90.0</v>
      </c>
      <c r="G381" s="7">
        <v>12.0</v>
      </c>
      <c r="H381" s="3">
        <v>15.0</v>
      </c>
      <c r="I381" s="3" t="s">
        <v>60</v>
      </c>
      <c r="J381" s="3">
        <v>0.0</v>
      </c>
      <c r="K381" s="9" t="s">
        <v>397</v>
      </c>
      <c r="L381" s="3" t="s">
        <v>1196</v>
      </c>
      <c r="M381" s="3">
        <v>1.0</v>
      </c>
      <c r="N381" s="5" t="s">
        <v>48</v>
      </c>
      <c r="O381" s="5" t="s">
        <v>49</v>
      </c>
      <c r="P381" s="5" t="s">
        <v>275</v>
      </c>
      <c r="Q381" s="3">
        <v>1.0</v>
      </c>
      <c r="R381" s="3" t="s">
        <v>1925</v>
      </c>
      <c r="S381" s="3" t="s">
        <v>78</v>
      </c>
      <c r="T381" s="4"/>
      <c r="U381" s="4"/>
      <c r="V381" s="4"/>
      <c r="W381" s="4"/>
      <c r="X381" s="3" t="s">
        <v>23</v>
      </c>
      <c r="Y381" s="4"/>
      <c r="Z381" s="4"/>
      <c r="AA381" s="4"/>
      <c r="AB381" s="4"/>
      <c r="AC381" s="4"/>
      <c r="AD381" s="3" t="s">
        <v>66</v>
      </c>
      <c r="AE381" s="4"/>
      <c r="AF381" s="4"/>
      <c r="AG381" s="3">
        <v>10.0</v>
      </c>
      <c r="AH381" s="3">
        <v>5.0</v>
      </c>
      <c r="AI381" s="4"/>
      <c r="AJ381" s="3">
        <v>16.0</v>
      </c>
      <c r="AK381" s="3" t="s">
        <v>1926</v>
      </c>
      <c r="AL381" s="4"/>
      <c r="AM381" s="3" t="s">
        <v>1927</v>
      </c>
      <c r="AN381" s="3">
        <v>10.0</v>
      </c>
      <c r="AO381" s="3" t="s">
        <v>1928</v>
      </c>
      <c r="AP381" s="3" t="s">
        <v>1929</v>
      </c>
      <c r="AQ381" s="3" t="s">
        <v>1930</v>
      </c>
      <c r="AR381" s="3">
        <v>0.0</v>
      </c>
      <c r="AS381" s="4"/>
      <c r="AT381" s="4"/>
    </row>
    <row r="382">
      <c r="A382" s="3">
        <v>380.0</v>
      </c>
      <c r="B382" s="4" t="s">
        <v>83</v>
      </c>
      <c r="C382" s="5">
        <v>35217.0</v>
      </c>
      <c r="D382" s="6">
        <v>22.361643835616437</v>
      </c>
      <c r="E382" s="7">
        <v>8.0</v>
      </c>
      <c r="F382" s="7">
        <v>45.0</v>
      </c>
      <c r="G382" s="7">
        <v>10.0</v>
      </c>
      <c r="H382" s="3">
        <v>5.0</v>
      </c>
      <c r="I382" s="3" t="s">
        <v>187</v>
      </c>
      <c r="J382" s="3">
        <v>1.0</v>
      </c>
      <c r="K382" s="9" t="s">
        <v>44</v>
      </c>
      <c r="L382" s="3" t="s">
        <v>44</v>
      </c>
      <c r="M382" s="3">
        <v>1.0</v>
      </c>
      <c r="N382" s="5" t="s">
        <v>212</v>
      </c>
      <c r="O382" s="5" t="s">
        <v>356</v>
      </c>
      <c r="P382" s="5" t="s">
        <v>275</v>
      </c>
      <c r="Q382" s="3">
        <v>1.0</v>
      </c>
      <c r="R382" s="3" t="s">
        <v>1931</v>
      </c>
      <c r="S382" s="3" t="s">
        <v>1137</v>
      </c>
      <c r="T382" s="4"/>
      <c r="U382" s="4"/>
      <c r="V382" s="4"/>
      <c r="W382" s="3" t="s">
        <v>22</v>
      </c>
      <c r="X382" s="4"/>
      <c r="Y382" s="4"/>
      <c r="Z382" s="4"/>
      <c r="AA382" s="4"/>
      <c r="AB382" s="4"/>
      <c r="AC382" s="4"/>
      <c r="AD382" s="3" t="s">
        <v>79</v>
      </c>
      <c r="AE382" s="4"/>
      <c r="AF382" s="4"/>
      <c r="AG382" s="3">
        <v>25.0</v>
      </c>
      <c r="AH382" s="3">
        <v>5.0</v>
      </c>
      <c r="AI382" s="4"/>
      <c r="AJ382" s="3">
        <v>1.0</v>
      </c>
      <c r="AK382" s="3" t="s">
        <v>713</v>
      </c>
      <c r="AL382" s="3" t="s">
        <v>68</v>
      </c>
      <c r="AM382" s="4"/>
      <c r="AN382" s="3">
        <v>10.0</v>
      </c>
      <c r="AO382" s="3" t="s">
        <v>1932</v>
      </c>
      <c r="AP382" s="3" t="s">
        <v>1933</v>
      </c>
      <c r="AQ382" s="4"/>
      <c r="AR382" s="3">
        <v>1.0</v>
      </c>
      <c r="AS382" s="4"/>
      <c r="AT382" s="4"/>
    </row>
    <row r="383">
      <c r="A383" s="3">
        <v>381.0</v>
      </c>
      <c r="B383" s="4" t="s">
        <v>161</v>
      </c>
      <c r="C383" s="5">
        <v>26635.0</v>
      </c>
      <c r="D383" s="6">
        <v>45.87397260273973</v>
      </c>
      <c r="E383" s="7">
        <v>8.0</v>
      </c>
      <c r="F383" s="7">
        <v>15.0</v>
      </c>
      <c r="G383" s="7">
        <v>12.0</v>
      </c>
      <c r="H383" s="3">
        <v>24.0</v>
      </c>
      <c r="I383" s="3" t="s">
        <v>307</v>
      </c>
      <c r="J383" s="3">
        <v>1.0</v>
      </c>
      <c r="K383" s="9" t="s">
        <v>44</v>
      </c>
      <c r="L383" s="3" t="s">
        <v>44</v>
      </c>
      <c r="M383" s="3">
        <v>1.0</v>
      </c>
      <c r="N383" s="5" t="s">
        <v>256</v>
      </c>
      <c r="O383" s="5" t="s">
        <v>119</v>
      </c>
      <c r="P383" s="5" t="s">
        <v>107</v>
      </c>
      <c r="Q383" s="3">
        <v>20.0</v>
      </c>
      <c r="R383" s="3" t="s">
        <v>1934</v>
      </c>
      <c r="S383" s="3" t="s">
        <v>78</v>
      </c>
      <c r="T383" s="4"/>
      <c r="U383" s="4"/>
      <c r="V383" s="4"/>
      <c r="W383" s="3" t="s">
        <v>22</v>
      </c>
      <c r="X383" s="4"/>
      <c r="Y383" s="4"/>
      <c r="Z383" s="4"/>
      <c r="AA383" s="4"/>
      <c r="AB383" s="4"/>
      <c r="AC383" s="4"/>
      <c r="AD383" s="3" t="s">
        <v>66</v>
      </c>
      <c r="AE383" s="4"/>
      <c r="AF383" s="3">
        <v>4.0</v>
      </c>
      <c r="AG383" s="4"/>
      <c r="AH383" s="3">
        <v>6.0</v>
      </c>
      <c r="AI383" s="4"/>
      <c r="AJ383" s="3">
        <v>12.0</v>
      </c>
      <c r="AK383" s="3" t="s">
        <v>1935</v>
      </c>
      <c r="AL383" s="3" t="s">
        <v>68</v>
      </c>
      <c r="AM383" s="4"/>
      <c r="AN383" s="3">
        <v>10.0</v>
      </c>
      <c r="AO383" s="3" t="s">
        <v>1936</v>
      </c>
      <c r="AP383" s="3" t="s">
        <v>1937</v>
      </c>
      <c r="AQ383" s="3" t="s">
        <v>1938</v>
      </c>
      <c r="AR383" s="3">
        <v>1.0</v>
      </c>
      <c r="AS383" s="4"/>
      <c r="AT383" s="4"/>
    </row>
    <row r="384">
      <c r="A384" s="3">
        <v>382.0</v>
      </c>
      <c r="B384" s="4" t="s">
        <v>71</v>
      </c>
      <c r="C384" s="5">
        <v>33730.0</v>
      </c>
      <c r="D384" s="6">
        <v>26.435616438356163</v>
      </c>
      <c r="E384" s="7">
        <v>7.0</v>
      </c>
      <c r="F384" s="7">
        <v>2.0</v>
      </c>
      <c r="G384" s="7">
        <v>7.0</v>
      </c>
      <c r="H384" s="3">
        <v>2.0</v>
      </c>
      <c r="I384" s="3" t="s">
        <v>72</v>
      </c>
      <c r="J384" s="3">
        <v>0.0</v>
      </c>
      <c r="K384" s="9" t="s">
        <v>131</v>
      </c>
      <c r="L384" s="3" t="s">
        <v>1197</v>
      </c>
      <c r="M384" s="3">
        <v>1.0</v>
      </c>
      <c r="N384" s="5" t="s">
        <v>212</v>
      </c>
      <c r="O384" s="5" t="s">
        <v>75</v>
      </c>
      <c r="P384" s="5" t="s">
        <v>107</v>
      </c>
      <c r="Q384" s="3">
        <v>2.0</v>
      </c>
      <c r="R384" s="3" t="s">
        <v>1939</v>
      </c>
      <c r="S384" s="3" t="s">
        <v>52</v>
      </c>
      <c r="T384" s="4"/>
      <c r="U384" s="4"/>
      <c r="V384" s="4"/>
      <c r="W384" s="4"/>
      <c r="X384" s="4"/>
      <c r="Y384" s="3" t="s">
        <v>24</v>
      </c>
      <c r="Z384" s="4"/>
      <c r="AA384" s="4"/>
      <c r="AB384" s="4"/>
      <c r="AC384" s="4"/>
      <c r="AD384" s="3" t="s">
        <v>53</v>
      </c>
      <c r="AE384" s="4"/>
      <c r="AF384" s="3">
        <v>4.0</v>
      </c>
      <c r="AG384" s="4"/>
      <c r="AH384" s="3">
        <v>3.0</v>
      </c>
      <c r="AI384" s="4"/>
      <c r="AJ384" s="3">
        <v>5.0</v>
      </c>
      <c r="AK384" s="3" t="s">
        <v>1940</v>
      </c>
      <c r="AL384" s="3" t="s">
        <v>188</v>
      </c>
      <c r="AM384" s="4"/>
      <c r="AN384" s="3">
        <v>8.0</v>
      </c>
      <c r="AO384" s="3" t="s">
        <v>1941</v>
      </c>
      <c r="AP384" s="3" t="s">
        <v>1942</v>
      </c>
      <c r="AQ384" s="4"/>
      <c r="AR384" s="4"/>
      <c r="AS384" s="4"/>
      <c r="AT384" s="4"/>
    </row>
    <row r="385">
      <c r="A385" s="3">
        <v>383.0</v>
      </c>
      <c r="B385" s="4" t="s">
        <v>255</v>
      </c>
      <c r="C385" s="5">
        <v>31660.0</v>
      </c>
      <c r="D385" s="6">
        <v>32.106849315068494</v>
      </c>
      <c r="E385" s="7">
        <v>6.0</v>
      </c>
      <c r="F385" s="7">
        <v>80.0</v>
      </c>
      <c r="G385" s="7">
        <v>10.0</v>
      </c>
      <c r="H385" s="3">
        <v>3.0</v>
      </c>
      <c r="I385" s="3" t="s">
        <v>130</v>
      </c>
      <c r="J385" s="3">
        <v>1.0</v>
      </c>
      <c r="K385" s="3" t="s">
        <v>73</v>
      </c>
      <c r="L385" s="3" t="s">
        <v>47</v>
      </c>
      <c r="M385" s="3">
        <v>1.0</v>
      </c>
      <c r="N385" s="5" t="s">
        <v>132</v>
      </c>
      <c r="O385" s="5" t="s">
        <v>106</v>
      </c>
      <c r="P385" s="5" t="s">
        <v>87</v>
      </c>
      <c r="Q385" s="3">
        <v>10.0</v>
      </c>
      <c r="R385" s="3" t="s">
        <v>1943</v>
      </c>
      <c r="S385" s="3" t="s">
        <v>52</v>
      </c>
      <c r="T385" s="4"/>
      <c r="U385" s="4"/>
      <c r="V385" s="4"/>
      <c r="W385" s="4"/>
      <c r="X385" s="4"/>
      <c r="Y385" s="3" t="s">
        <v>24</v>
      </c>
      <c r="Z385" s="4"/>
      <c r="AA385" s="4"/>
      <c r="AB385" s="4"/>
      <c r="AC385" s="4"/>
      <c r="AD385" s="3" t="s">
        <v>53</v>
      </c>
      <c r="AE385" s="4"/>
      <c r="AF385" s="4"/>
      <c r="AG385" s="3">
        <v>18.0</v>
      </c>
      <c r="AH385" s="3">
        <v>4.0</v>
      </c>
      <c r="AI385" s="4"/>
      <c r="AJ385" s="3">
        <v>20.0</v>
      </c>
      <c r="AK385" s="3" t="s">
        <v>1944</v>
      </c>
      <c r="AL385" s="3" t="s">
        <v>68</v>
      </c>
      <c r="AM385" s="4"/>
      <c r="AN385" s="3">
        <v>10.0</v>
      </c>
      <c r="AO385" s="3" t="s">
        <v>69</v>
      </c>
      <c r="AP385" s="3" t="s">
        <v>1945</v>
      </c>
      <c r="AQ385" s="3" t="s">
        <v>1946</v>
      </c>
      <c r="AR385" s="4"/>
      <c r="AS385" s="4"/>
      <c r="AT385" s="4"/>
    </row>
    <row r="386">
      <c r="A386" s="3">
        <v>384.0</v>
      </c>
      <c r="B386" s="4" t="s">
        <v>255</v>
      </c>
      <c r="C386" s="5">
        <v>33340.0</v>
      </c>
      <c r="D386" s="6">
        <v>27.504109589041096</v>
      </c>
      <c r="E386" s="7">
        <v>7.0</v>
      </c>
      <c r="F386" s="7">
        <v>0.0</v>
      </c>
      <c r="G386" s="7">
        <v>8.0</v>
      </c>
      <c r="H386" s="3">
        <v>12.0</v>
      </c>
      <c r="I386" s="3" t="s">
        <v>92</v>
      </c>
      <c r="J386" s="3">
        <v>0.0</v>
      </c>
      <c r="K386" s="3" t="s">
        <v>46</v>
      </c>
      <c r="L386" s="3" t="s">
        <v>62</v>
      </c>
      <c r="M386" s="3">
        <v>1.0</v>
      </c>
      <c r="N386" s="5" t="s">
        <v>212</v>
      </c>
      <c r="O386" s="5" t="s">
        <v>86</v>
      </c>
      <c r="P386" s="5" t="s">
        <v>152</v>
      </c>
      <c r="Q386" s="3">
        <v>8.0</v>
      </c>
      <c r="R386" s="3" t="s">
        <v>1947</v>
      </c>
      <c r="S386" s="3" t="s">
        <v>52</v>
      </c>
      <c r="T386" s="4"/>
      <c r="U386" s="4"/>
      <c r="V386" s="4"/>
      <c r="W386" s="4"/>
      <c r="X386" s="4"/>
      <c r="Y386" s="3" t="s">
        <v>24</v>
      </c>
      <c r="Z386" s="4"/>
      <c r="AA386" s="4"/>
      <c r="AB386" s="4"/>
      <c r="AC386" s="3" t="s">
        <v>1744</v>
      </c>
      <c r="AD386" s="3" t="s">
        <v>79</v>
      </c>
      <c r="AE386" s="4"/>
      <c r="AF386" s="3">
        <v>1.0</v>
      </c>
      <c r="AG386" s="4"/>
      <c r="AH386" s="3">
        <v>1.0</v>
      </c>
      <c r="AI386" s="4"/>
      <c r="AJ386" s="3">
        <v>1.0</v>
      </c>
      <c r="AK386" s="3" t="s">
        <v>1948</v>
      </c>
      <c r="AL386" s="3" t="s">
        <v>68</v>
      </c>
      <c r="AM386" s="4"/>
      <c r="AN386" s="3">
        <v>6.0</v>
      </c>
      <c r="AO386" s="3" t="s">
        <v>1949</v>
      </c>
      <c r="AP386" s="4"/>
      <c r="AQ386" s="4"/>
      <c r="AR386" s="3">
        <v>0.0</v>
      </c>
      <c r="AS386" s="4"/>
      <c r="AT386" s="4"/>
    </row>
    <row r="387">
      <c r="A387" s="3">
        <v>385.0</v>
      </c>
      <c r="B387" s="4" t="s">
        <v>124</v>
      </c>
      <c r="C387" s="5">
        <v>34721.0</v>
      </c>
      <c r="D387" s="6">
        <v>23.720547945205478</v>
      </c>
      <c r="E387" s="7">
        <v>7.0</v>
      </c>
      <c r="F387" s="7">
        <v>40.0</v>
      </c>
      <c r="G387" s="7">
        <v>7.0</v>
      </c>
      <c r="H387" s="3">
        <v>2.0</v>
      </c>
      <c r="I387" s="3" t="s">
        <v>92</v>
      </c>
      <c r="J387" s="3">
        <v>1.0</v>
      </c>
      <c r="K387" s="9" t="s">
        <v>44</v>
      </c>
      <c r="L387" s="3" t="s">
        <v>44</v>
      </c>
      <c r="M387" s="3">
        <v>1.0</v>
      </c>
      <c r="N387" s="5" t="s">
        <v>138</v>
      </c>
      <c r="O387" s="5" t="s">
        <v>75</v>
      </c>
      <c r="P387" s="5" t="s">
        <v>87</v>
      </c>
      <c r="Q387" s="3">
        <v>1.0</v>
      </c>
      <c r="R387" s="3" t="s">
        <v>1950</v>
      </c>
      <c r="S387" s="3" t="s">
        <v>78</v>
      </c>
      <c r="T387" s="4"/>
      <c r="U387" s="4"/>
      <c r="V387" s="4"/>
      <c r="W387" s="4"/>
      <c r="X387" s="4"/>
      <c r="Y387" s="3" t="s">
        <v>24</v>
      </c>
      <c r="Z387" s="4"/>
      <c r="AA387" s="4"/>
      <c r="AB387" s="4"/>
      <c r="AC387" s="4"/>
      <c r="AD387" s="3" t="s">
        <v>53</v>
      </c>
      <c r="AE387" s="4"/>
      <c r="AF387" s="3">
        <v>5.0</v>
      </c>
      <c r="AG387" s="4"/>
      <c r="AH387" s="3">
        <v>3.0</v>
      </c>
      <c r="AI387" s="4"/>
      <c r="AJ387" s="3">
        <v>9.0</v>
      </c>
      <c r="AK387" s="3" t="s">
        <v>1951</v>
      </c>
      <c r="AL387" s="3" t="s">
        <v>57</v>
      </c>
      <c r="AM387" s="4"/>
      <c r="AN387" s="3">
        <v>8.0</v>
      </c>
      <c r="AO387" s="3" t="s">
        <v>1952</v>
      </c>
      <c r="AP387" s="4"/>
      <c r="AQ387" s="4"/>
      <c r="AR387" s="3">
        <v>1.0</v>
      </c>
      <c r="AS387" s="4"/>
      <c r="AT387" s="4"/>
    </row>
    <row r="388">
      <c r="A388" s="3">
        <v>386.0</v>
      </c>
      <c r="B388" s="4" t="s">
        <v>124</v>
      </c>
      <c r="C388" s="5">
        <v>42843.0</v>
      </c>
      <c r="D388" s="6">
        <v>1.4684931506849315</v>
      </c>
      <c r="E388" s="7">
        <v>7.0</v>
      </c>
      <c r="F388" s="7">
        <v>40.0</v>
      </c>
      <c r="G388" s="7">
        <v>8.0</v>
      </c>
      <c r="H388" s="3">
        <v>3.0</v>
      </c>
      <c r="I388" s="3" t="s">
        <v>45</v>
      </c>
      <c r="J388" s="3">
        <v>1.0</v>
      </c>
      <c r="K388" s="9" t="s">
        <v>44</v>
      </c>
      <c r="L388" s="3" t="s">
        <v>44</v>
      </c>
      <c r="M388" s="3">
        <v>1.0</v>
      </c>
      <c r="N388" s="5" t="s">
        <v>212</v>
      </c>
      <c r="O388" s="5" t="s">
        <v>75</v>
      </c>
      <c r="P388" s="5" t="s">
        <v>363</v>
      </c>
      <c r="Q388" s="3">
        <v>9.0</v>
      </c>
      <c r="R388" s="3" t="s">
        <v>1953</v>
      </c>
      <c r="S388" s="3" t="s">
        <v>52</v>
      </c>
      <c r="T388" s="4"/>
      <c r="U388" s="4"/>
      <c r="V388" s="4"/>
      <c r="W388" s="4"/>
      <c r="X388" s="4"/>
      <c r="Y388" s="3" t="s">
        <v>24</v>
      </c>
      <c r="Z388" s="4"/>
      <c r="AA388" s="4"/>
      <c r="AB388" s="4"/>
      <c r="AC388" s="3" t="s">
        <v>1091</v>
      </c>
      <c r="AD388" s="3" t="s">
        <v>66</v>
      </c>
      <c r="AE388" s="4"/>
      <c r="AF388" s="3">
        <v>6.0</v>
      </c>
      <c r="AG388" s="4"/>
      <c r="AH388" s="3">
        <v>2.0</v>
      </c>
      <c r="AI388" s="4"/>
      <c r="AJ388" s="3">
        <v>10.0</v>
      </c>
      <c r="AK388" s="3" t="s">
        <v>1954</v>
      </c>
      <c r="AL388" s="3" t="s">
        <v>68</v>
      </c>
      <c r="AM388" s="4"/>
      <c r="AN388" s="3">
        <v>10.0</v>
      </c>
      <c r="AO388" s="3" t="s">
        <v>1955</v>
      </c>
      <c r="AP388" s="3" t="s">
        <v>1956</v>
      </c>
      <c r="AQ388" s="3" t="s">
        <v>1957</v>
      </c>
      <c r="AR388" s="3">
        <v>1.0</v>
      </c>
      <c r="AS388" s="4"/>
      <c r="AT388" s="4"/>
    </row>
    <row r="389">
      <c r="A389" s="3">
        <v>387.0</v>
      </c>
      <c r="B389" s="4" t="s">
        <v>124</v>
      </c>
      <c r="C389" s="5">
        <v>30581.0</v>
      </c>
      <c r="D389" s="6">
        <v>35.06301369863014</v>
      </c>
      <c r="E389" s="7">
        <v>7.0</v>
      </c>
      <c r="F389" s="7">
        <v>35.0</v>
      </c>
      <c r="G389" s="7">
        <v>6.0</v>
      </c>
      <c r="H389" s="3">
        <v>2.0</v>
      </c>
      <c r="I389" s="3" t="s">
        <v>187</v>
      </c>
      <c r="J389" s="3">
        <v>1.0</v>
      </c>
      <c r="K389" s="9" t="s">
        <v>44</v>
      </c>
      <c r="L389" s="3" t="s">
        <v>44</v>
      </c>
      <c r="M389" s="3">
        <v>1.0</v>
      </c>
      <c r="N389" s="5" t="s">
        <v>85</v>
      </c>
      <c r="O389" s="5" t="s">
        <v>86</v>
      </c>
      <c r="P389" s="5" t="s">
        <v>87</v>
      </c>
      <c r="Q389" s="3">
        <v>12.0</v>
      </c>
      <c r="R389" s="3" t="s">
        <v>68</v>
      </c>
      <c r="S389" s="3" t="s">
        <v>52</v>
      </c>
      <c r="T389" s="4"/>
      <c r="U389" s="4"/>
      <c r="V389" s="4"/>
      <c r="W389" s="4"/>
      <c r="X389" s="4"/>
      <c r="Y389" s="3" t="s">
        <v>24</v>
      </c>
      <c r="Z389" s="4"/>
      <c r="AA389" s="4"/>
      <c r="AB389" s="4"/>
      <c r="AC389" s="4"/>
      <c r="AD389" s="3" t="s">
        <v>53</v>
      </c>
      <c r="AE389" s="4"/>
      <c r="AF389" s="3">
        <v>6.0</v>
      </c>
      <c r="AG389" s="4"/>
      <c r="AH389" s="3">
        <v>4.0</v>
      </c>
      <c r="AI389" s="4"/>
      <c r="AJ389" s="3">
        <v>5.0</v>
      </c>
      <c r="AK389" s="3" t="s">
        <v>1958</v>
      </c>
      <c r="AL389" s="3" t="s">
        <v>188</v>
      </c>
      <c r="AM389" s="4"/>
      <c r="AN389" s="3">
        <v>10.0</v>
      </c>
      <c r="AO389" s="3" t="s">
        <v>1959</v>
      </c>
      <c r="AP389" s="4"/>
      <c r="AQ389" s="4"/>
      <c r="AR389" s="3">
        <v>1.0</v>
      </c>
      <c r="AS389" s="4"/>
      <c r="AT389" s="4"/>
    </row>
    <row r="390">
      <c r="A390" s="3">
        <v>388.0</v>
      </c>
      <c r="B390" s="4" t="s">
        <v>161</v>
      </c>
      <c r="C390" s="5">
        <v>32562.0</v>
      </c>
      <c r="D390" s="6">
        <v>29.635616438356163</v>
      </c>
      <c r="E390" s="7">
        <v>6.0</v>
      </c>
      <c r="F390" s="7">
        <v>140.0</v>
      </c>
      <c r="G390" s="7">
        <v>5.0</v>
      </c>
      <c r="H390" s="3">
        <v>4.0</v>
      </c>
      <c r="I390" s="3" t="s">
        <v>60</v>
      </c>
      <c r="J390" s="3">
        <v>1.0</v>
      </c>
      <c r="K390" s="9" t="s">
        <v>44</v>
      </c>
      <c r="L390" s="3" t="s">
        <v>44</v>
      </c>
      <c r="M390" s="3">
        <v>1.0</v>
      </c>
      <c r="N390" s="5" t="s">
        <v>212</v>
      </c>
      <c r="O390" s="5" t="s">
        <v>75</v>
      </c>
      <c r="P390" s="5" t="s">
        <v>1163</v>
      </c>
      <c r="Q390" s="3">
        <v>3.0</v>
      </c>
      <c r="R390" s="3" t="s">
        <v>1960</v>
      </c>
      <c r="S390" s="3" t="s">
        <v>52</v>
      </c>
      <c r="T390" s="4"/>
      <c r="U390" s="4"/>
      <c r="V390" s="4"/>
      <c r="W390" s="4"/>
      <c r="X390" s="3" t="s">
        <v>23</v>
      </c>
      <c r="Y390" s="3" t="s">
        <v>24</v>
      </c>
      <c r="Z390" s="4"/>
      <c r="AA390" s="4"/>
      <c r="AB390" s="4"/>
      <c r="AC390" s="4"/>
      <c r="AD390" s="3" t="s">
        <v>66</v>
      </c>
      <c r="AE390" s="4"/>
      <c r="AF390" s="3">
        <v>5.0</v>
      </c>
      <c r="AG390" s="4"/>
      <c r="AH390" s="3">
        <v>5.0</v>
      </c>
      <c r="AI390" s="4"/>
      <c r="AJ390" s="3">
        <v>10.0</v>
      </c>
      <c r="AK390" s="3" t="s">
        <v>1961</v>
      </c>
      <c r="AL390" s="3" t="s">
        <v>68</v>
      </c>
      <c r="AM390" s="4"/>
      <c r="AN390" s="3">
        <v>7.0</v>
      </c>
      <c r="AO390" s="3" t="s">
        <v>1962</v>
      </c>
      <c r="AP390" s="4"/>
      <c r="AQ390" s="4"/>
      <c r="AR390" s="3">
        <v>1.0</v>
      </c>
      <c r="AS390" s="4"/>
      <c r="AT390" s="4"/>
    </row>
    <row r="391">
      <c r="A391" s="3">
        <v>389.0</v>
      </c>
      <c r="B391" s="4" t="s">
        <v>124</v>
      </c>
      <c r="C391" s="5">
        <v>34100.0</v>
      </c>
      <c r="D391" s="6">
        <v>25.421917808219177</v>
      </c>
      <c r="E391" s="7">
        <v>7.0</v>
      </c>
      <c r="F391" s="7">
        <v>120.0</v>
      </c>
      <c r="G391" s="7">
        <v>8.0</v>
      </c>
      <c r="H391" s="3">
        <v>3.0</v>
      </c>
      <c r="I391" s="3" t="s">
        <v>224</v>
      </c>
      <c r="J391" s="3">
        <v>0.0</v>
      </c>
      <c r="K391" s="3" t="s">
        <v>131</v>
      </c>
      <c r="L391" s="3" t="s">
        <v>94</v>
      </c>
      <c r="M391" s="3">
        <v>1.0</v>
      </c>
      <c r="N391" s="5" t="s">
        <v>212</v>
      </c>
      <c r="O391" s="5" t="s">
        <v>75</v>
      </c>
      <c r="P391" s="5" t="s">
        <v>87</v>
      </c>
      <c r="Q391" s="3">
        <v>2.0</v>
      </c>
      <c r="R391" s="3" t="s">
        <v>1963</v>
      </c>
      <c r="S391" s="3" t="s">
        <v>370</v>
      </c>
      <c r="T391" s="4"/>
      <c r="U391" s="4"/>
      <c r="V391" s="4"/>
      <c r="W391" s="3" t="s">
        <v>22</v>
      </c>
      <c r="X391" s="4"/>
      <c r="Y391" s="4"/>
      <c r="Z391" s="4"/>
      <c r="AA391" s="4"/>
      <c r="AB391" s="4"/>
      <c r="AC391" s="4"/>
      <c r="AD391" s="3" t="s">
        <v>66</v>
      </c>
      <c r="AE391" s="4"/>
      <c r="AF391" s="3">
        <v>6.0</v>
      </c>
      <c r="AG391" s="4"/>
      <c r="AH391" s="3">
        <v>5.0</v>
      </c>
      <c r="AI391" s="4"/>
      <c r="AJ391" s="3">
        <v>3.0</v>
      </c>
      <c r="AK391" s="3" t="s">
        <v>1964</v>
      </c>
      <c r="AL391" s="4"/>
      <c r="AM391" s="3" t="s">
        <v>1965</v>
      </c>
      <c r="AN391" s="3">
        <v>9.0</v>
      </c>
      <c r="AO391" s="3" t="s">
        <v>1966</v>
      </c>
      <c r="AP391" s="3" t="s">
        <v>1967</v>
      </c>
      <c r="AQ391" s="3" t="s">
        <v>1968</v>
      </c>
      <c r="AR391" s="3">
        <v>1.0</v>
      </c>
      <c r="AS391" s="4"/>
      <c r="AT391" s="4"/>
    </row>
    <row r="392">
      <c r="A392" s="3">
        <v>390.0</v>
      </c>
      <c r="B392" s="4" t="s">
        <v>161</v>
      </c>
      <c r="C392" s="5">
        <v>28381.0</v>
      </c>
      <c r="D392" s="6">
        <v>41.09041095890411</v>
      </c>
      <c r="E392" s="7">
        <v>7.0</v>
      </c>
      <c r="F392" s="7">
        <v>50.0</v>
      </c>
      <c r="G392" s="7">
        <v>10.0</v>
      </c>
      <c r="H392" s="3">
        <v>6.0</v>
      </c>
      <c r="I392" s="3" t="s">
        <v>130</v>
      </c>
      <c r="J392" s="3">
        <v>1.0</v>
      </c>
      <c r="K392" s="9" t="s">
        <v>44</v>
      </c>
      <c r="L392" s="3" t="s">
        <v>44</v>
      </c>
      <c r="M392" s="3">
        <v>1.0</v>
      </c>
      <c r="N392" s="5" t="s">
        <v>212</v>
      </c>
      <c r="O392" s="5" t="s">
        <v>391</v>
      </c>
      <c r="P392" s="5" t="s">
        <v>219</v>
      </c>
      <c r="Q392" s="3">
        <v>11.0</v>
      </c>
      <c r="R392" s="3" t="s">
        <v>1969</v>
      </c>
      <c r="S392" s="3" t="s">
        <v>65</v>
      </c>
      <c r="T392" s="4"/>
      <c r="U392" s="4"/>
      <c r="V392" s="4"/>
      <c r="W392" s="4"/>
      <c r="X392" s="3" t="s">
        <v>23</v>
      </c>
      <c r="Y392" s="4"/>
      <c r="Z392" s="4"/>
      <c r="AA392" s="4"/>
      <c r="AB392" s="4"/>
      <c r="AC392" s="4"/>
      <c r="AD392" s="3" t="s">
        <v>66</v>
      </c>
      <c r="AE392" s="4"/>
      <c r="AF392" s="3">
        <v>4.0</v>
      </c>
      <c r="AG392" s="4"/>
      <c r="AH392" s="3">
        <v>1.0</v>
      </c>
      <c r="AI392" s="4"/>
      <c r="AJ392" s="3">
        <v>40.0</v>
      </c>
      <c r="AK392" s="3" t="s">
        <v>1970</v>
      </c>
      <c r="AL392" s="3" t="s">
        <v>68</v>
      </c>
      <c r="AM392" s="4"/>
      <c r="AN392" s="3">
        <v>7.0</v>
      </c>
      <c r="AO392" s="3" t="s">
        <v>1971</v>
      </c>
      <c r="AP392" s="4"/>
      <c r="AQ392" s="4"/>
      <c r="AR392" s="3">
        <v>0.0</v>
      </c>
      <c r="AS392" s="4"/>
      <c r="AT392" s="4"/>
    </row>
    <row r="393">
      <c r="A393" s="3">
        <v>391.0</v>
      </c>
      <c r="B393" s="4" t="s">
        <v>468</v>
      </c>
      <c r="C393" s="5">
        <v>29632.0</v>
      </c>
      <c r="D393" s="6">
        <v>37.66301369863014</v>
      </c>
      <c r="E393" s="7">
        <v>8.0</v>
      </c>
      <c r="F393" s="7">
        <v>60.0</v>
      </c>
      <c r="G393" s="7">
        <v>10.0</v>
      </c>
      <c r="H393" s="3">
        <v>5.0</v>
      </c>
      <c r="I393" s="3" t="s">
        <v>72</v>
      </c>
      <c r="J393" s="3">
        <v>0.0</v>
      </c>
      <c r="K393" s="3" t="s">
        <v>61</v>
      </c>
      <c r="L393" s="3" t="s">
        <v>99</v>
      </c>
      <c r="M393" s="3">
        <v>1.0</v>
      </c>
      <c r="N393" s="5" t="s">
        <v>212</v>
      </c>
      <c r="O393" s="5" t="s">
        <v>106</v>
      </c>
      <c r="P393" s="5" t="s">
        <v>300</v>
      </c>
      <c r="Q393" s="3">
        <v>1.0</v>
      </c>
      <c r="R393" s="3" t="s">
        <v>1972</v>
      </c>
      <c r="S393" s="3" t="s">
        <v>1137</v>
      </c>
      <c r="T393" s="4"/>
      <c r="U393" s="4"/>
      <c r="V393" s="4"/>
      <c r="W393" s="4"/>
      <c r="X393" s="4"/>
      <c r="Y393" s="3" t="s">
        <v>24</v>
      </c>
      <c r="Z393" s="4"/>
      <c r="AA393" s="4"/>
      <c r="AB393" s="4"/>
      <c r="AC393" s="4"/>
      <c r="AD393" s="3" t="s">
        <v>66</v>
      </c>
      <c r="AE393" s="4"/>
      <c r="AF393" s="3">
        <v>5.0</v>
      </c>
      <c r="AG393" s="4"/>
      <c r="AH393" s="3">
        <v>3.0</v>
      </c>
      <c r="AI393" s="4"/>
      <c r="AJ393" s="3">
        <v>14.0</v>
      </c>
      <c r="AK393" s="3" t="s">
        <v>1973</v>
      </c>
      <c r="AL393" s="3" t="s">
        <v>68</v>
      </c>
      <c r="AM393" s="4"/>
      <c r="AN393" s="3">
        <v>7.0</v>
      </c>
      <c r="AO393" s="3" t="s">
        <v>1974</v>
      </c>
      <c r="AP393" s="3" t="s">
        <v>1975</v>
      </c>
      <c r="AQ393" s="3" t="s">
        <v>1976</v>
      </c>
      <c r="AR393" s="3">
        <v>1.0</v>
      </c>
      <c r="AS393" s="4"/>
      <c r="AT393" s="4"/>
    </row>
    <row r="394">
      <c r="A394" s="3">
        <v>392.0</v>
      </c>
      <c r="B394" s="4" t="s">
        <v>83</v>
      </c>
      <c r="C394" s="5">
        <v>27272.0</v>
      </c>
      <c r="D394" s="6">
        <v>44.12876712328767</v>
      </c>
      <c r="E394" s="7">
        <v>7.0</v>
      </c>
      <c r="F394" s="7">
        <v>30.0</v>
      </c>
      <c r="G394" s="7">
        <v>10.0</v>
      </c>
      <c r="H394" s="3">
        <v>4.0</v>
      </c>
      <c r="I394" s="3" t="s">
        <v>98</v>
      </c>
      <c r="J394" s="3">
        <v>1.0</v>
      </c>
      <c r="K394" s="9" t="s">
        <v>44</v>
      </c>
      <c r="L394" s="3" t="s">
        <v>44</v>
      </c>
      <c r="M394" s="3">
        <v>1.0</v>
      </c>
      <c r="N394" s="5" t="s">
        <v>143</v>
      </c>
      <c r="O394" s="5" t="s">
        <v>49</v>
      </c>
      <c r="P394" s="5" t="s">
        <v>363</v>
      </c>
      <c r="Q394" s="3">
        <v>10.0</v>
      </c>
      <c r="R394" s="3" t="s">
        <v>1977</v>
      </c>
      <c r="S394" s="3" t="s">
        <v>52</v>
      </c>
      <c r="T394" s="3" t="s">
        <v>19</v>
      </c>
      <c r="U394" s="4"/>
      <c r="V394" s="4"/>
      <c r="W394" s="4"/>
      <c r="X394" s="4"/>
      <c r="Y394" s="4"/>
      <c r="Z394" s="4"/>
      <c r="AA394" s="4"/>
      <c r="AB394" s="4"/>
      <c r="AC394" s="3" t="s">
        <v>1523</v>
      </c>
      <c r="AD394" s="3" t="s">
        <v>158</v>
      </c>
      <c r="AE394" s="4"/>
      <c r="AF394" s="4"/>
      <c r="AG394" s="3">
        <v>10.0</v>
      </c>
      <c r="AH394" s="3">
        <v>6.0</v>
      </c>
      <c r="AI394" s="4"/>
      <c r="AJ394" s="3">
        <v>40.0</v>
      </c>
      <c r="AK394" s="3" t="s">
        <v>1978</v>
      </c>
      <c r="AL394" s="3" t="s">
        <v>57</v>
      </c>
      <c r="AM394" s="4"/>
      <c r="AN394" s="3">
        <v>10.0</v>
      </c>
      <c r="AO394" s="3" t="s">
        <v>1979</v>
      </c>
      <c r="AP394" s="3" t="s">
        <v>1980</v>
      </c>
      <c r="AQ394" s="3" t="s">
        <v>1981</v>
      </c>
      <c r="AR394" s="3">
        <v>1.0</v>
      </c>
      <c r="AS394" s="4"/>
      <c r="AT394" s="4"/>
    </row>
    <row r="395">
      <c r="A395" s="3">
        <v>393.0</v>
      </c>
      <c r="B395" s="4" t="s">
        <v>406</v>
      </c>
      <c r="C395" s="5">
        <v>31097.0</v>
      </c>
      <c r="D395" s="6">
        <v>33.64931506849315</v>
      </c>
      <c r="E395" s="7">
        <v>8.0</v>
      </c>
      <c r="F395" s="7">
        <v>40.0</v>
      </c>
      <c r="G395" s="7">
        <v>12.0</v>
      </c>
      <c r="H395" s="3">
        <v>75.0</v>
      </c>
      <c r="I395" s="3" t="s">
        <v>307</v>
      </c>
      <c r="J395" s="3">
        <v>1.0</v>
      </c>
      <c r="K395" s="9" t="s">
        <v>44</v>
      </c>
      <c r="L395" s="3" t="s">
        <v>44</v>
      </c>
      <c r="M395" s="3">
        <v>1.0</v>
      </c>
      <c r="N395" s="5" t="s">
        <v>151</v>
      </c>
      <c r="O395" s="5" t="s">
        <v>75</v>
      </c>
      <c r="P395" s="5" t="s">
        <v>152</v>
      </c>
      <c r="Q395" s="3">
        <v>2.0</v>
      </c>
      <c r="R395" s="3" t="s">
        <v>1982</v>
      </c>
      <c r="S395" s="3" t="s">
        <v>78</v>
      </c>
      <c r="T395" s="4"/>
      <c r="U395" s="4"/>
      <c r="V395" s="4"/>
      <c r="W395" s="3" t="s">
        <v>22</v>
      </c>
      <c r="X395" s="4"/>
      <c r="Y395" s="4"/>
      <c r="Z395" s="4"/>
      <c r="AA395" s="4"/>
      <c r="AB395" s="4"/>
      <c r="AC395" s="4"/>
      <c r="AD395" s="4"/>
      <c r="AE395" s="3" t="s">
        <v>1983</v>
      </c>
      <c r="AF395" s="3">
        <v>4.0</v>
      </c>
      <c r="AG395" s="4"/>
      <c r="AH395" s="4"/>
      <c r="AI395" s="3">
        <v>12.0</v>
      </c>
      <c r="AJ395" s="3">
        <v>12.0</v>
      </c>
      <c r="AK395" s="3" t="s">
        <v>1984</v>
      </c>
      <c r="AL395" s="4"/>
      <c r="AM395" s="3" t="s">
        <v>1985</v>
      </c>
      <c r="AN395" s="3">
        <v>7.0</v>
      </c>
      <c r="AO395" s="3" t="s">
        <v>1986</v>
      </c>
      <c r="AP395" s="3" t="s">
        <v>1987</v>
      </c>
      <c r="AQ395" s="4"/>
      <c r="AR395" s="3">
        <v>1.0</v>
      </c>
      <c r="AS395" s="4"/>
      <c r="AT395" s="4"/>
    </row>
    <row r="396">
      <c r="A396" s="3">
        <v>394.0</v>
      </c>
      <c r="B396" s="4" t="s">
        <v>83</v>
      </c>
      <c r="C396" s="5">
        <v>27924.0</v>
      </c>
      <c r="D396" s="6">
        <v>42.342465753424655</v>
      </c>
      <c r="E396" s="7">
        <v>8.0</v>
      </c>
      <c r="F396" s="7">
        <v>0.0</v>
      </c>
      <c r="G396" s="7">
        <v>2.0</v>
      </c>
      <c r="H396" s="3">
        <v>0.0</v>
      </c>
      <c r="I396" s="3" t="s">
        <v>224</v>
      </c>
      <c r="J396" s="3">
        <v>1.0</v>
      </c>
      <c r="K396" s="9" t="s">
        <v>44</v>
      </c>
      <c r="L396" s="3" t="s">
        <v>44</v>
      </c>
      <c r="M396" s="3">
        <v>1.0</v>
      </c>
      <c r="N396" s="5" t="s">
        <v>421</v>
      </c>
      <c r="O396" s="5" t="s">
        <v>75</v>
      </c>
      <c r="P396" s="5" t="s">
        <v>87</v>
      </c>
      <c r="Q396" s="3">
        <v>20.0</v>
      </c>
      <c r="R396" s="3" t="s">
        <v>1988</v>
      </c>
      <c r="S396" s="3" t="s">
        <v>78</v>
      </c>
      <c r="T396" s="4"/>
      <c r="U396" s="4"/>
      <c r="V396" s="4"/>
      <c r="W396" s="3" t="s">
        <v>22</v>
      </c>
      <c r="X396" s="4"/>
      <c r="Y396" s="4"/>
      <c r="Z396" s="4"/>
      <c r="AA396" s="4"/>
      <c r="AB396" s="4"/>
      <c r="AC396" s="4"/>
      <c r="AD396" s="3" t="s">
        <v>66</v>
      </c>
      <c r="AE396" s="4"/>
      <c r="AF396" s="3">
        <v>2.0</v>
      </c>
      <c r="AG396" s="4"/>
      <c r="AH396" s="3">
        <v>2.0</v>
      </c>
      <c r="AI396" s="4"/>
      <c r="AJ396" s="3">
        <v>80.0</v>
      </c>
      <c r="AK396" s="3" t="s">
        <v>1989</v>
      </c>
      <c r="AL396" s="4"/>
      <c r="AM396" s="3" t="s">
        <v>1990</v>
      </c>
      <c r="AN396" s="3">
        <v>10.0</v>
      </c>
      <c r="AO396" s="3" t="s">
        <v>1671</v>
      </c>
      <c r="AP396" s="3" t="s">
        <v>1472</v>
      </c>
      <c r="AQ396" s="3" t="s">
        <v>1991</v>
      </c>
      <c r="AR396" s="3">
        <v>1.0</v>
      </c>
      <c r="AS396" s="4"/>
      <c r="AT396" s="4"/>
    </row>
    <row r="397">
      <c r="A397" s="3">
        <v>395.0</v>
      </c>
      <c r="B397" s="4" t="s">
        <v>167</v>
      </c>
      <c r="C397" s="5">
        <v>28110.0</v>
      </c>
      <c r="D397" s="6">
        <v>41.83287671232877</v>
      </c>
      <c r="E397" s="7">
        <v>7.0</v>
      </c>
      <c r="F397" s="7">
        <v>3.0</v>
      </c>
      <c r="G397" s="7">
        <v>15.0</v>
      </c>
      <c r="H397" s="3">
        <v>7.0</v>
      </c>
      <c r="I397" s="3" t="s">
        <v>72</v>
      </c>
      <c r="J397" s="3">
        <v>0.0</v>
      </c>
      <c r="K397" s="9" t="s">
        <v>93</v>
      </c>
      <c r="L397" s="3" t="s">
        <v>1198</v>
      </c>
      <c r="M397" s="3">
        <v>1.0</v>
      </c>
      <c r="N397" s="5" t="s">
        <v>421</v>
      </c>
      <c r="O397" s="5" t="s">
        <v>49</v>
      </c>
      <c r="P397" s="5" t="s">
        <v>363</v>
      </c>
      <c r="Q397" s="3">
        <v>20.0</v>
      </c>
      <c r="R397" s="3" t="s">
        <v>1992</v>
      </c>
      <c r="S397" s="3" t="s">
        <v>52</v>
      </c>
      <c r="T397" s="4"/>
      <c r="U397" s="4"/>
      <c r="V397" s="4"/>
      <c r="W397" s="4"/>
      <c r="X397" s="4"/>
      <c r="Y397" s="3" t="s">
        <v>24</v>
      </c>
      <c r="Z397" s="4"/>
      <c r="AA397" s="4"/>
      <c r="AB397" s="4"/>
      <c r="AC397" s="4"/>
      <c r="AD397" s="3" t="s">
        <v>53</v>
      </c>
      <c r="AE397" s="4"/>
      <c r="AF397" s="3">
        <v>5.0</v>
      </c>
      <c r="AG397" s="4"/>
      <c r="AH397" s="4"/>
      <c r="AI397" s="3">
        <v>7.0</v>
      </c>
      <c r="AJ397" s="3">
        <v>16.0</v>
      </c>
      <c r="AK397" s="3" t="s">
        <v>1993</v>
      </c>
      <c r="AL397" s="3" t="s">
        <v>68</v>
      </c>
      <c r="AM397" s="4"/>
      <c r="AN397" s="3">
        <v>10.0</v>
      </c>
      <c r="AO397" s="3" t="s">
        <v>1994</v>
      </c>
      <c r="AP397" s="3" t="s">
        <v>1995</v>
      </c>
      <c r="AQ397" s="3" t="s">
        <v>1996</v>
      </c>
      <c r="AR397" s="4"/>
      <c r="AS397" s="4"/>
      <c r="AT397" s="4"/>
    </row>
    <row r="398">
      <c r="A398" s="3">
        <v>396.0</v>
      </c>
      <c r="B398" s="4" t="s">
        <v>236</v>
      </c>
      <c r="C398" s="5">
        <v>28531.0</v>
      </c>
      <c r="D398" s="6">
        <v>40.679452054794524</v>
      </c>
      <c r="E398" s="7">
        <v>7.0</v>
      </c>
      <c r="F398" s="7">
        <v>0.0</v>
      </c>
      <c r="G398" s="7">
        <v>8.0</v>
      </c>
      <c r="H398" s="3">
        <v>10.0</v>
      </c>
      <c r="I398" s="3" t="s">
        <v>45</v>
      </c>
      <c r="J398" s="3">
        <v>1.0</v>
      </c>
      <c r="K398" s="9" t="s">
        <v>44</v>
      </c>
      <c r="L398" s="3" t="s">
        <v>44</v>
      </c>
      <c r="M398" s="3">
        <v>1.0</v>
      </c>
      <c r="N398" s="5" t="s">
        <v>132</v>
      </c>
      <c r="O398" s="5" t="s">
        <v>86</v>
      </c>
      <c r="P398" s="5" t="s">
        <v>315</v>
      </c>
      <c r="Q398" s="3">
        <v>15.0</v>
      </c>
      <c r="R398" s="3" t="s">
        <v>1997</v>
      </c>
      <c r="S398" s="3" t="s">
        <v>78</v>
      </c>
      <c r="T398" s="4"/>
      <c r="U398" s="4"/>
      <c r="V398" s="4"/>
      <c r="W398" s="4"/>
      <c r="X398" s="4"/>
      <c r="Y398" s="3" t="s">
        <v>24</v>
      </c>
      <c r="Z398" s="4"/>
      <c r="AA398" s="4"/>
      <c r="AB398" s="4"/>
      <c r="AC398" s="4"/>
      <c r="AD398" s="3" t="s">
        <v>66</v>
      </c>
      <c r="AE398" s="4"/>
      <c r="AF398" s="3">
        <v>6.0</v>
      </c>
      <c r="AG398" s="4"/>
      <c r="AH398" s="3">
        <v>6.0</v>
      </c>
      <c r="AI398" s="4"/>
      <c r="AJ398" s="3">
        <v>8.0</v>
      </c>
      <c r="AK398" s="3" t="s">
        <v>1998</v>
      </c>
      <c r="AL398" s="3" t="s">
        <v>68</v>
      </c>
      <c r="AM398" s="4"/>
      <c r="AN398" s="3">
        <v>10.0</v>
      </c>
      <c r="AO398" s="3" t="s">
        <v>1999</v>
      </c>
      <c r="AP398" s="4"/>
      <c r="AQ398" s="4"/>
      <c r="AR398" s="3">
        <v>1.0</v>
      </c>
      <c r="AS398" s="4"/>
      <c r="AT398" s="4"/>
    </row>
    <row r="399">
      <c r="A399" s="3">
        <v>397.0</v>
      </c>
      <c r="B399" s="4" t="s">
        <v>124</v>
      </c>
      <c r="C399" s="5">
        <v>31647.0</v>
      </c>
      <c r="D399" s="6">
        <v>32.14246575342466</v>
      </c>
      <c r="E399" s="7">
        <v>8.0</v>
      </c>
      <c r="F399" s="7">
        <v>20.0</v>
      </c>
      <c r="G399" s="7">
        <v>6.0</v>
      </c>
      <c r="H399" s="3">
        <v>0.0</v>
      </c>
      <c r="I399" s="3" t="s">
        <v>45</v>
      </c>
      <c r="J399" s="3">
        <v>0.0</v>
      </c>
      <c r="K399" s="3" t="s">
        <v>73</v>
      </c>
      <c r="L399" s="3" t="s">
        <v>99</v>
      </c>
      <c r="M399" s="3">
        <v>1.0</v>
      </c>
      <c r="N399" s="5" t="s">
        <v>212</v>
      </c>
      <c r="O399" s="5" t="s">
        <v>75</v>
      </c>
      <c r="P399" s="5" t="s">
        <v>87</v>
      </c>
      <c r="Q399" s="3">
        <v>8.0</v>
      </c>
      <c r="R399" s="3" t="s">
        <v>188</v>
      </c>
      <c r="S399" s="3" t="s">
        <v>52</v>
      </c>
      <c r="T399" s="4"/>
      <c r="U399" s="4"/>
      <c r="V399" s="4"/>
      <c r="W399" s="4"/>
      <c r="X399" s="3" t="s">
        <v>23</v>
      </c>
      <c r="Y399" s="4"/>
      <c r="Z399" s="4"/>
      <c r="AA399" s="4"/>
      <c r="AB399" s="4"/>
      <c r="AC399" s="4"/>
      <c r="AD399" s="3" t="s">
        <v>53</v>
      </c>
      <c r="AE399" s="4"/>
      <c r="AF399" s="3">
        <v>2.0</v>
      </c>
      <c r="AG399" s="4"/>
      <c r="AH399" s="3">
        <v>2.0</v>
      </c>
      <c r="AI399" s="4"/>
      <c r="AJ399" s="3">
        <v>3.0</v>
      </c>
      <c r="AK399" s="3" t="s">
        <v>2000</v>
      </c>
      <c r="AL399" s="3" t="s">
        <v>188</v>
      </c>
      <c r="AM399" s="4"/>
      <c r="AN399" s="3">
        <v>6.0</v>
      </c>
      <c r="AO399" s="3" t="s">
        <v>2001</v>
      </c>
      <c r="AP399" s="4"/>
      <c r="AQ399" s="4"/>
      <c r="AR399" s="3">
        <v>1.0</v>
      </c>
      <c r="AS399" s="4"/>
      <c r="AT399" s="4"/>
    </row>
    <row r="400">
      <c r="A400" s="3">
        <v>398.0</v>
      </c>
      <c r="B400" s="4" t="s">
        <v>255</v>
      </c>
      <c r="C400" s="5">
        <v>22802.0</v>
      </c>
      <c r="D400" s="6">
        <v>56.37534246575343</v>
      </c>
      <c r="E400" s="7">
        <v>7.0</v>
      </c>
      <c r="F400" s="7">
        <v>90.0</v>
      </c>
      <c r="G400" s="7">
        <v>13.0</v>
      </c>
      <c r="H400" s="3">
        <v>20.0</v>
      </c>
      <c r="I400" s="3" t="s">
        <v>224</v>
      </c>
      <c r="J400" s="3">
        <v>1.0</v>
      </c>
      <c r="K400" s="3" t="s">
        <v>61</v>
      </c>
      <c r="L400" s="3" t="s">
        <v>94</v>
      </c>
      <c r="M400" s="3">
        <v>1.0</v>
      </c>
      <c r="N400" s="5" t="s">
        <v>212</v>
      </c>
      <c r="O400" s="5" t="s">
        <v>49</v>
      </c>
      <c r="P400" s="5" t="s">
        <v>87</v>
      </c>
      <c r="Q400" s="3">
        <v>20.0</v>
      </c>
      <c r="R400" s="3" t="s">
        <v>2002</v>
      </c>
      <c r="S400" s="3" t="s">
        <v>78</v>
      </c>
      <c r="T400" s="4"/>
      <c r="U400" s="4"/>
      <c r="V400" s="4"/>
      <c r="W400" s="4"/>
      <c r="X400" s="3" t="s">
        <v>23</v>
      </c>
      <c r="Y400" s="3" t="s">
        <v>24</v>
      </c>
      <c r="Z400" s="4"/>
      <c r="AA400" s="4"/>
      <c r="AB400" s="4"/>
      <c r="AC400" s="3" t="s">
        <v>1091</v>
      </c>
      <c r="AD400" s="3" t="s">
        <v>79</v>
      </c>
      <c r="AE400" s="4"/>
      <c r="AF400" s="3">
        <v>6.0</v>
      </c>
      <c r="AG400" s="4"/>
      <c r="AH400" s="3">
        <v>3.0</v>
      </c>
      <c r="AI400" s="4"/>
      <c r="AJ400" s="3">
        <v>12.0</v>
      </c>
      <c r="AK400" s="3" t="s">
        <v>2003</v>
      </c>
      <c r="AL400" s="3" t="s">
        <v>68</v>
      </c>
      <c r="AM400" s="4"/>
      <c r="AN400" s="3">
        <v>10.0</v>
      </c>
      <c r="AO400" s="3" t="s">
        <v>2004</v>
      </c>
      <c r="AP400" s="3" t="s">
        <v>2005</v>
      </c>
      <c r="AQ400" s="3" t="s">
        <v>2006</v>
      </c>
      <c r="AR400" s="4"/>
      <c r="AS400" s="4"/>
      <c r="AT400" s="4"/>
    </row>
    <row r="401">
      <c r="A401" s="3">
        <v>399.0</v>
      </c>
      <c r="B401" s="4" t="s">
        <v>836</v>
      </c>
      <c r="C401" s="5">
        <v>34906.0</v>
      </c>
      <c r="D401" s="6">
        <v>23.213698630136985</v>
      </c>
      <c r="E401" s="7">
        <v>5.0</v>
      </c>
      <c r="F401" s="7">
        <v>0.0</v>
      </c>
      <c r="G401" s="7">
        <v>8.0</v>
      </c>
      <c r="H401" s="3">
        <v>10.0</v>
      </c>
      <c r="I401" s="3" t="s">
        <v>98</v>
      </c>
      <c r="J401" s="3">
        <v>1.0</v>
      </c>
      <c r="K401" s="9" t="s">
        <v>44</v>
      </c>
      <c r="L401" s="3" t="s">
        <v>44</v>
      </c>
      <c r="M401" s="3">
        <v>0.0</v>
      </c>
      <c r="N401" s="5" t="s">
        <v>44</v>
      </c>
      <c r="O401" s="5" t="s">
        <v>44</v>
      </c>
      <c r="P401" s="5" t="s">
        <v>44</v>
      </c>
      <c r="Q401" s="4"/>
      <c r="R401" s="4"/>
      <c r="S401" s="3" t="s">
        <v>157</v>
      </c>
      <c r="T401" s="4"/>
      <c r="U401" s="4"/>
      <c r="V401" s="3" t="s">
        <v>21</v>
      </c>
      <c r="W401" s="4"/>
      <c r="X401" s="4"/>
      <c r="Y401" s="4"/>
      <c r="Z401" s="4"/>
      <c r="AA401" s="4"/>
      <c r="AB401" s="3" t="s">
        <v>27</v>
      </c>
      <c r="AC401" s="4"/>
      <c r="AD401" s="4"/>
      <c r="AE401" s="4"/>
      <c r="AF401" s="4"/>
      <c r="AG401" s="4"/>
      <c r="AH401" s="4"/>
      <c r="AI401" s="4"/>
      <c r="AJ401" s="4"/>
      <c r="AK401" s="4"/>
      <c r="AL401" s="3" t="s">
        <v>57</v>
      </c>
      <c r="AM401" s="4"/>
      <c r="AN401" s="3">
        <v>8.0</v>
      </c>
      <c r="AO401" s="3" t="s">
        <v>2007</v>
      </c>
      <c r="AP401" s="3" t="s">
        <v>2008</v>
      </c>
      <c r="AQ401" s="3" t="s">
        <v>2009</v>
      </c>
      <c r="AR401" s="3">
        <v>1.0</v>
      </c>
      <c r="AS401" s="4"/>
      <c r="AT401" s="4"/>
    </row>
    <row r="402">
      <c r="A402" s="3">
        <v>400.0</v>
      </c>
      <c r="B402" s="4" t="s">
        <v>161</v>
      </c>
      <c r="C402" s="5">
        <v>42940.0</v>
      </c>
      <c r="D402" s="6">
        <v>1.2027397260273973</v>
      </c>
      <c r="E402" s="7">
        <v>7.0</v>
      </c>
      <c r="F402" s="7">
        <v>30.0</v>
      </c>
      <c r="G402" s="7">
        <v>12.0</v>
      </c>
      <c r="H402" s="3">
        <v>25.0</v>
      </c>
      <c r="I402" s="3" t="s">
        <v>307</v>
      </c>
      <c r="J402" s="3">
        <v>0.0</v>
      </c>
      <c r="K402" s="3" t="s">
        <v>397</v>
      </c>
      <c r="L402" s="3" t="s">
        <v>99</v>
      </c>
      <c r="M402" s="3">
        <v>1.0</v>
      </c>
      <c r="N402" s="5" t="s">
        <v>457</v>
      </c>
      <c r="O402" s="5" t="s">
        <v>49</v>
      </c>
      <c r="P402" s="5" t="s">
        <v>309</v>
      </c>
      <c r="Q402" s="3">
        <v>6.0</v>
      </c>
      <c r="R402" s="3" t="s">
        <v>2010</v>
      </c>
      <c r="S402" s="3" t="s">
        <v>78</v>
      </c>
      <c r="T402" s="4"/>
      <c r="U402" s="4"/>
      <c r="V402" s="3" t="s">
        <v>21</v>
      </c>
      <c r="W402" s="4"/>
      <c r="X402" s="4"/>
      <c r="Y402" s="4"/>
      <c r="Z402" s="4"/>
      <c r="AA402" s="4"/>
      <c r="AB402" s="4"/>
      <c r="AC402" s="4"/>
      <c r="AD402" s="3" t="s">
        <v>79</v>
      </c>
      <c r="AE402" s="4"/>
      <c r="AF402" s="3">
        <v>4.0</v>
      </c>
      <c r="AG402" s="4"/>
      <c r="AH402" s="3">
        <v>4.0</v>
      </c>
      <c r="AI402" s="4"/>
      <c r="AJ402" s="3">
        <v>25.0</v>
      </c>
      <c r="AK402" s="3" t="s">
        <v>2011</v>
      </c>
      <c r="AL402" s="4"/>
      <c r="AM402" s="3" t="s">
        <v>1252</v>
      </c>
      <c r="AN402" s="3">
        <v>7.0</v>
      </c>
      <c r="AO402" s="3" t="s">
        <v>2012</v>
      </c>
      <c r="AP402" s="4"/>
      <c r="AQ402" s="3" t="s">
        <v>2013</v>
      </c>
      <c r="AR402" s="3">
        <v>0.0</v>
      </c>
      <c r="AS402" s="4"/>
      <c r="AT402" s="4"/>
    </row>
    <row r="403">
      <c r="A403" s="3">
        <v>401.0</v>
      </c>
      <c r="B403" s="4" t="s">
        <v>161</v>
      </c>
      <c r="C403" s="5">
        <v>27108.0</v>
      </c>
      <c r="D403" s="6">
        <v>44.57808219178082</v>
      </c>
      <c r="E403" s="7">
        <v>7.0</v>
      </c>
      <c r="F403" s="7">
        <v>100.0</v>
      </c>
      <c r="G403" s="7">
        <v>11.0</v>
      </c>
      <c r="H403" s="3">
        <v>6.0</v>
      </c>
      <c r="I403" s="3" t="s">
        <v>45</v>
      </c>
      <c r="J403" s="3">
        <v>0.0</v>
      </c>
      <c r="K403" s="3" t="s">
        <v>118</v>
      </c>
      <c r="L403" s="3" t="s">
        <v>99</v>
      </c>
      <c r="M403" s="3">
        <v>1.0</v>
      </c>
      <c r="N403" s="5" t="s">
        <v>256</v>
      </c>
      <c r="O403" s="5" t="s">
        <v>1199</v>
      </c>
      <c r="P403" s="5" t="s">
        <v>428</v>
      </c>
      <c r="Q403" s="3">
        <v>3.0</v>
      </c>
      <c r="R403" s="3" t="s">
        <v>2014</v>
      </c>
      <c r="S403" s="3" t="s">
        <v>52</v>
      </c>
      <c r="T403" s="4"/>
      <c r="U403" s="4"/>
      <c r="V403" s="4"/>
      <c r="W403" s="3" t="s">
        <v>22</v>
      </c>
      <c r="X403" s="4"/>
      <c r="Y403" s="4"/>
      <c r="Z403" s="4"/>
      <c r="AA403" s="4"/>
      <c r="AB403" s="4"/>
      <c r="AC403" s="4"/>
      <c r="AD403" s="3" t="s">
        <v>66</v>
      </c>
      <c r="AE403" s="4"/>
      <c r="AF403" s="3">
        <v>5.0</v>
      </c>
      <c r="AG403" s="4"/>
      <c r="AH403" s="3">
        <v>5.0</v>
      </c>
      <c r="AI403" s="4"/>
      <c r="AJ403" s="3">
        <v>130.0</v>
      </c>
      <c r="AK403" s="3" t="s">
        <v>2015</v>
      </c>
      <c r="AL403" s="3" t="s">
        <v>68</v>
      </c>
      <c r="AM403" s="4"/>
      <c r="AN403" s="3">
        <v>7.0</v>
      </c>
      <c r="AO403" s="3" t="s">
        <v>2016</v>
      </c>
      <c r="AP403" s="3" t="s">
        <v>2017</v>
      </c>
      <c r="AQ403" s="4"/>
      <c r="AR403" s="3">
        <v>1.0</v>
      </c>
      <c r="AS403" s="4"/>
      <c r="AT403" s="4"/>
    </row>
    <row r="404">
      <c r="A404" s="3">
        <v>402.0</v>
      </c>
      <c r="B404" s="4" t="s">
        <v>124</v>
      </c>
      <c r="C404" s="5">
        <v>32681.0</v>
      </c>
      <c r="D404" s="6">
        <v>29.30958904109589</v>
      </c>
      <c r="E404" s="7">
        <v>7.0</v>
      </c>
      <c r="F404" s="7">
        <v>10.0</v>
      </c>
      <c r="G404" s="7">
        <v>10.0</v>
      </c>
      <c r="H404" s="3">
        <v>15.0</v>
      </c>
      <c r="I404" s="3" t="s">
        <v>117</v>
      </c>
      <c r="J404" s="3">
        <v>1.0</v>
      </c>
      <c r="K404" s="9" t="s">
        <v>44</v>
      </c>
      <c r="L404" s="3" t="s">
        <v>44</v>
      </c>
      <c r="M404" s="3">
        <v>1.0</v>
      </c>
      <c r="N404" s="5" t="s">
        <v>212</v>
      </c>
      <c r="O404" s="5" t="s">
        <v>106</v>
      </c>
      <c r="P404" s="5" t="s">
        <v>87</v>
      </c>
      <c r="Q404" s="3">
        <v>6.0</v>
      </c>
      <c r="R404" s="3" t="s">
        <v>2018</v>
      </c>
      <c r="S404" s="3" t="s">
        <v>78</v>
      </c>
      <c r="T404" s="4"/>
      <c r="U404" s="4"/>
      <c r="V404" s="4"/>
      <c r="W404" s="3" t="s">
        <v>22</v>
      </c>
      <c r="X404" s="4"/>
      <c r="Y404" s="4"/>
      <c r="Z404" s="4"/>
      <c r="AA404" s="4"/>
      <c r="AB404" s="4"/>
      <c r="AC404" s="4"/>
      <c r="AD404" s="3" t="s">
        <v>53</v>
      </c>
      <c r="AE404" s="4"/>
      <c r="AF404" s="3">
        <v>4.0</v>
      </c>
      <c r="AG404" s="4"/>
      <c r="AH404" s="3">
        <v>4.0</v>
      </c>
      <c r="AI404" s="4"/>
      <c r="AJ404" s="3">
        <v>10.0</v>
      </c>
      <c r="AK404" s="3" t="s">
        <v>2019</v>
      </c>
      <c r="AL404" s="3" t="s">
        <v>68</v>
      </c>
      <c r="AM404" s="4"/>
      <c r="AN404" s="3">
        <v>10.0</v>
      </c>
      <c r="AO404" s="3" t="s">
        <v>2020</v>
      </c>
      <c r="AP404" s="3" t="s">
        <v>2021</v>
      </c>
      <c r="AQ404" s="4"/>
      <c r="AR404" s="3">
        <v>1.0</v>
      </c>
      <c r="AS404" s="4"/>
      <c r="AT404" s="4"/>
    </row>
    <row r="405">
      <c r="A405" s="3">
        <v>403.0</v>
      </c>
      <c r="B405" s="4" t="s">
        <v>161</v>
      </c>
      <c r="C405" s="5">
        <v>31806.0</v>
      </c>
      <c r="D405" s="6">
        <v>31.706849315068492</v>
      </c>
      <c r="E405" s="7">
        <v>8.0</v>
      </c>
      <c r="F405" s="7">
        <v>45.0</v>
      </c>
      <c r="G405" s="7">
        <v>12.0</v>
      </c>
      <c r="H405" s="3">
        <v>2.0</v>
      </c>
      <c r="I405" s="3" t="s">
        <v>340</v>
      </c>
      <c r="J405" s="3">
        <v>1.0</v>
      </c>
      <c r="K405" s="9" t="s">
        <v>44</v>
      </c>
      <c r="L405" s="3" t="s">
        <v>44</v>
      </c>
      <c r="M405" s="3">
        <v>1.0</v>
      </c>
      <c r="N405" s="5" t="s">
        <v>143</v>
      </c>
      <c r="O405" s="5" t="s">
        <v>49</v>
      </c>
      <c r="P405" s="5" t="s">
        <v>152</v>
      </c>
      <c r="Q405" s="3">
        <v>2.0</v>
      </c>
      <c r="R405" s="3" t="s">
        <v>2022</v>
      </c>
      <c r="S405" s="3" t="s">
        <v>52</v>
      </c>
      <c r="T405" s="4"/>
      <c r="U405" s="4"/>
      <c r="V405" s="3" t="s">
        <v>21</v>
      </c>
      <c r="W405" s="4"/>
      <c r="X405" s="4"/>
      <c r="Y405" s="4"/>
      <c r="Z405" s="4"/>
      <c r="AA405" s="4"/>
      <c r="AB405" s="4"/>
      <c r="AC405" s="4"/>
      <c r="AD405" s="3" t="s">
        <v>66</v>
      </c>
      <c r="AE405" s="4"/>
      <c r="AF405" s="3">
        <v>6.0</v>
      </c>
      <c r="AG405" s="4"/>
      <c r="AH405" s="3">
        <v>4.0</v>
      </c>
      <c r="AI405" s="4"/>
      <c r="AJ405" s="3">
        <v>35.0</v>
      </c>
      <c r="AK405" s="3" t="s">
        <v>2023</v>
      </c>
      <c r="AL405" s="3" t="s">
        <v>68</v>
      </c>
      <c r="AM405" s="4"/>
      <c r="AN405" s="3">
        <v>9.0</v>
      </c>
      <c r="AO405" s="3" t="s">
        <v>69</v>
      </c>
      <c r="AP405" s="3" t="s">
        <v>2024</v>
      </c>
      <c r="AQ405" s="4"/>
      <c r="AR405" s="3">
        <v>1.0</v>
      </c>
      <c r="AS405" s="4"/>
      <c r="AT405" s="4"/>
    </row>
    <row r="406">
      <c r="A406" s="3">
        <v>404.0</v>
      </c>
      <c r="B406" s="4" t="s">
        <v>354</v>
      </c>
      <c r="C406" s="5">
        <v>33365.0</v>
      </c>
      <c r="D406" s="6">
        <v>27.435616438356163</v>
      </c>
      <c r="E406" s="7">
        <v>7.0</v>
      </c>
      <c r="F406" s="7">
        <v>60.0</v>
      </c>
      <c r="G406" s="7">
        <v>8.0</v>
      </c>
      <c r="H406" s="3">
        <v>2.0</v>
      </c>
      <c r="I406" s="3" t="s">
        <v>307</v>
      </c>
      <c r="J406" s="3">
        <v>0.0</v>
      </c>
      <c r="K406" s="3" t="s">
        <v>61</v>
      </c>
      <c r="L406" s="3" t="s">
        <v>47</v>
      </c>
      <c r="M406" s="3">
        <v>1.0</v>
      </c>
      <c r="N406" s="5" t="s">
        <v>168</v>
      </c>
      <c r="O406" s="5" t="s">
        <v>356</v>
      </c>
      <c r="P406" s="5" t="s">
        <v>460</v>
      </c>
      <c r="Q406" s="3">
        <v>2.0</v>
      </c>
      <c r="R406" s="3" t="s">
        <v>2025</v>
      </c>
      <c r="S406" s="3" t="s">
        <v>52</v>
      </c>
      <c r="T406" s="4"/>
      <c r="U406" s="4"/>
      <c r="V406" s="4"/>
      <c r="W406" s="4"/>
      <c r="X406" s="3" t="s">
        <v>23</v>
      </c>
      <c r="Y406" s="4"/>
      <c r="Z406" s="4"/>
      <c r="AA406" s="4"/>
      <c r="AB406" s="4"/>
      <c r="AC406" s="4"/>
      <c r="AD406" s="3" t="s">
        <v>79</v>
      </c>
      <c r="AE406" s="4"/>
      <c r="AF406" s="3">
        <v>5.0</v>
      </c>
      <c r="AG406" s="4"/>
      <c r="AH406" s="3">
        <v>3.0</v>
      </c>
      <c r="AI406" s="4"/>
      <c r="AJ406" s="3">
        <v>10.0</v>
      </c>
      <c r="AK406" s="3" t="s">
        <v>2026</v>
      </c>
      <c r="AL406" s="3" t="s">
        <v>68</v>
      </c>
      <c r="AM406" s="4"/>
      <c r="AN406" s="3">
        <v>10.0</v>
      </c>
      <c r="AO406" s="3" t="s">
        <v>2027</v>
      </c>
      <c r="AP406" s="3" t="s">
        <v>2028</v>
      </c>
      <c r="AQ406" s="3" t="s">
        <v>2029</v>
      </c>
      <c r="AR406" s="3">
        <v>1.0</v>
      </c>
      <c r="AS406" s="4"/>
      <c r="AT406" s="4"/>
    </row>
    <row r="407">
      <c r="A407" s="3">
        <v>405.0</v>
      </c>
      <c r="B407" s="4" t="s">
        <v>805</v>
      </c>
      <c r="C407" s="5">
        <v>35212.0</v>
      </c>
      <c r="D407" s="6">
        <v>22.375342465753423</v>
      </c>
      <c r="E407" s="7">
        <v>4.0</v>
      </c>
      <c r="F407" s="7">
        <v>10.0</v>
      </c>
      <c r="G407" s="7">
        <v>10.0</v>
      </c>
      <c r="H407" s="3">
        <v>14.0</v>
      </c>
      <c r="I407" s="3" t="s">
        <v>98</v>
      </c>
      <c r="J407" s="3">
        <v>0.0</v>
      </c>
      <c r="K407" s="3" t="s">
        <v>61</v>
      </c>
      <c r="L407" s="3" t="s">
        <v>94</v>
      </c>
      <c r="M407" s="3">
        <v>0.0</v>
      </c>
      <c r="N407" s="5" t="s">
        <v>44</v>
      </c>
      <c r="O407" s="5" t="s">
        <v>44</v>
      </c>
      <c r="P407" s="5" t="s">
        <v>44</v>
      </c>
      <c r="Q407" s="4"/>
      <c r="R407" s="4"/>
      <c r="S407" s="3" t="s">
        <v>52</v>
      </c>
      <c r="T407" s="4"/>
      <c r="U407" s="4"/>
      <c r="V407" s="4"/>
      <c r="W407" s="3" t="s">
        <v>22</v>
      </c>
      <c r="X407" s="4"/>
      <c r="Y407" s="4"/>
      <c r="Z407" s="4"/>
      <c r="AA407" s="4"/>
      <c r="AB407" s="4"/>
      <c r="AC407" s="4"/>
      <c r="AD407" s="3" t="s">
        <v>66</v>
      </c>
      <c r="AE407" s="4"/>
      <c r="AF407" s="4"/>
      <c r="AG407" s="3">
        <v>30.0</v>
      </c>
      <c r="AH407" s="3">
        <v>6.0</v>
      </c>
      <c r="AI407" s="4"/>
      <c r="AJ407" s="3">
        <v>25.0</v>
      </c>
      <c r="AK407" s="3" t="s">
        <v>2030</v>
      </c>
      <c r="AL407" s="3" t="s">
        <v>57</v>
      </c>
      <c r="AM407" s="4"/>
      <c r="AN407" s="3">
        <v>9.0</v>
      </c>
      <c r="AO407" s="3" t="s">
        <v>2031</v>
      </c>
      <c r="AP407" s="3" t="s">
        <v>2032</v>
      </c>
      <c r="AQ407" s="4"/>
      <c r="AR407" s="3">
        <v>1.0</v>
      </c>
      <c r="AS407" s="4"/>
      <c r="AT407" s="4"/>
    </row>
    <row r="408">
      <c r="A408" s="3">
        <v>406.0</v>
      </c>
      <c r="B408" s="4" t="s">
        <v>255</v>
      </c>
      <c r="C408" s="5">
        <v>30925.0</v>
      </c>
      <c r="D408" s="6">
        <v>34.12054794520548</v>
      </c>
      <c r="E408" s="7">
        <v>8.0</v>
      </c>
      <c r="F408" s="7">
        <v>60.0</v>
      </c>
      <c r="G408" s="7">
        <v>10.0</v>
      </c>
      <c r="H408" s="3">
        <v>20.0</v>
      </c>
      <c r="I408" s="3" t="s">
        <v>45</v>
      </c>
      <c r="J408" s="3">
        <v>0.0</v>
      </c>
      <c r="K408" s="3" t="s">
        <v>61</v>
      </c>
      <c r="L408" s="3" t="s">
        <v>62</v>
      </c>
      <c r="M408" s="3">
        <v>1.0</v>
      </c>
      <c r="N408" s="5" t="s">
        <v>63</v>
      </c>
      <c r="O408" s="5" t="s">
        <v>106</v>
      </c>
      <c r="P408" s="5" t="s">
        <v>50</v>
      </c>
      <c r="Q408" s="3">
        <v>6.0</v>
      </c>
      <c r="R408" s="3" t="s">
        <v>2033</v>
      </c>
      <c r="S408" s="3" t="s">
        <v>78</v>
      </c>
      <c r="T408" s="4"/>
      <c r="U408" s="4"/>
      <c r="V408" s="4"/>
      <c r="W408" s="4"/>
      <c r="X408" s="4"/>
      <c r="Y408" s="3" t="s">
        <v>24</v>
      </c>
      <c r="Z408" s="4"/>
      <c r="AA408" s="4"/>
      <c r="AB408" s="4"/>
      <c r="AC408" s="4"/>
      <c r="AD408" s="3" t="s">
        <v>66</v>
      </c>
      <c r="AE408" s="4"/>
      <c r="AF408" s="3">
        <v>3.0</v>
      </c>
      <c r="AG408" s="4"/>
      <c r="AH408" s="3">
        <v>5.0</v>
      </c>
      <c r="AI408" s="4"/>
      <c r="AJ408" s="3">
        <v>6.0</v>
      </c>
      <c r="AK408" s="3" t="s">
        <v>2034</v>
      </c>
      <c r="AL408" s="3" t="s">
        <v>68</v>
      </c>
      <c r="AM408" s="4"/>
      <c r="AN408" s="3">
        <v>8.0</v>
      </c>
      <c r="AO408" s="3" t="s">
        <v>2035</v>
      </c>
      <c r="AP408" s="4"/>
      <c r="AQ408" s="4"/>
      <c r="AR408" s="3">
        <v>0.0</v>
      </c>
      <c r="AS408" s="4"/>
      <c r="AT408" s="4"/>
    </row>
    <row r="409">
      <c r="A409" s="3">
        <v>407.0</v>
      </c>
      <c r="B409" s="4" t="s">
        <v>204</v>
      </c>
      <c r="C409" s="5">
        <v>33438.0</v>
      </c>
      <c r="D409" s="6">
        <v>27.235616438356164</v>
      </c>
      <c r="E409" s="7">
        <v>6.0</v>
      </c>
      <c r="F409" s="7">
        <v>50.0</v>
      </c>
      <c r="G409" s="7">
        <v>12.0</v>
      </c>
      <c r="H409" s="3">
        <v>2.0</v>
      </c>
      <c r="I409" s="3" t="s">
        <v>72</v>
      </c>
      <c r="J409" s="3">
        <v>0.0</v>
      </c>
      <c r="K409" s="3" t="s">
        <v>61</v>
      </c>
      <c r="L409" s="3" t="s">
        <v>47</v>
      </c>
      <c r="M409" s="3">
        <v>1.0</v>
      </c>
      <c r="N409" s="5" t="s">
        <v>212</v>
      </c>
      <c r="O409" s="5" t="s">
        <v>75</v>
      </c>
      <c r="P409" s="5" t="s">
        <v>478</v>
      </c>
      <c r="Q409" s="3">
        <v>3.0</v>
      </c>
      <c r="R409" s="3" t="s">
        <v>2036</v>
      </c>
      <c r="S409" s="3" t="s">
        <v>52</v>
      </c>
      <c r="T409" s="4"/>
      <c r="U409" s="4"/>
      <c r="V409" s="4"/>
      <c r="W409" s="3" t="s">
        <v>22</v>
      </c>
      <c r="X409" s="4"/>
      <c r="Y409" s="4"/>
      <c r="Z409" s="4"/>
      <c r="AA409" s="4"/>
      <c r="AB409" s="4"/>
      <c r="AC409" s="4"/>
      <c r="AD409" s="3" t="s">
        <v>79</v>
      </c>
      <c r="AE409" s="4"/>
      <c r="AF409" s="3">
        <v>6.0</v>
      </c>
      <c r="AG409" s="4"/>
      <c r="AH409" s="3">
        <v>6.0</v>
      </c>
      <c r="AI409" s="4"/>
      <c r="AJ409" s="3">
        <v>220.0</v>
      </c>
      <c r="AK409" s="3" t="s">
        <v>2037</v>
      </c>
      <c r="AL409" s="3" t="s">
        <v>57</v>
      </c>
      <c r="AM409" s="4"/>
      <c r="AN409" s="3">
        <v>10.0</v>
      </c>
      <c r="AO409" s="3" t="s">
        <v>2038</v>
      </c>
      <c r="AP409" s="3" t="s">
        <v>2039</v>
      </c>
      <c r="AQ409" s="4"/>
      <c r="AR409" s="3">
        <v>0.0</v>
      </c>
      <c r="AS409" s="4"/>
      <c r="AT409" s="4"/>
    </row>
    <row r="410">
      <c r="A410" s="3">
        <v>408.0</v>
      </c>
      <c r="B410" s="4" t="s">
        <v>864</v>
      </c>
      <c r="C410" s="5">
        <v>32595.0</v>
      </c>
      <c r="D410" s="6">
        <v>29.545205479452054</v>
      </c>
      <c r="E410" s="7">
        <v>7.0</v>
      </c>
      <c r="F410" s="7">
        <v>180.0</v>
      </c>
      <c r="G410" s="7">
        <v>8.0</v>
      </c>
      <c r="H410" s="3">
        <v>30.0</v>
      </c>
      <c r="I410" s="3" t="s">
        <v>130</v>
      </c>
      <c r="J410" s="3">
        <v>0.0</v>
      </c>
      <c r="K410" s="3" t="s">
        <v>46</v>
      </c>
      <c r="L410" s="3" t="s">
        <v>47</v>
      </c>
      <c r="M410" s="3">
        <v>1.0</v>
      </c>
      <c r="N410" s="5" t="s">
        <v>168</v>
      </c>
      <c r="O410" s="5" t="s">
        <v>106</v>
      </c>
      <c r="P410" s="5" t="s">
        <v>428</v>
      </c>
      <c r="Q410" s="3">
        <v>2.0</v>
      </c>
      <c r="R410" s="3" t="s">
        <v>2040</v>
      </c>
      <c r="S410" s="3" t="s">
        <v>78</v>
      </c>
      <c r="T410" s="4"/>
      <c r="U410" s="4"/>
      <c r="V410" s="4"/>
      <c r="W410" s="4"/>
      <c r="X410" s="4"/>
      <c r="Y410" s="3" t="s">
        <v>24</v>
      </c>
      <c r="Z410" s="4"/>
      <c r="AA410" s="4"/>
      <c r="AB410" s="4"/>
      <c r="AC410" s="4"/>
      <c r="AD410" s="3" t="s">
        <v>66</v>
      </c>
      <c r="AE410" s="4"/>
      <c r="AF410" s="3">
        <v>4.0</v>
      </c>
      <c r="AG410" s="4"/>
      <c r="AH410" s="3">
        <v>3.0</v>
      </c>
      <c r="AI410" s="4"/>
      <c r="AJ410" s="3">
        <v>10.0</v>
      </c>
      <c r="AK410" s="3" t="s">
        <v>2041</v>
      </c>
      <c r="AL410" s="3" t="s">
        <v>68</v>
      </c>
      <c r="AM410" s="4"/>
      <c r="AN410" s="3">
        <v>9.0</v>
      </c>
      <c r="AO410" s="3" t="s">
        <v>2042</v>
      </c>
      <c r="AP410" s="3" t="s">
        <v>2043</v>
      </c>
      <c r="AQ410" s="4"/>
      <c r="AR410" s="3">
        <v>1.0</v>
      </c>
      <c r="AS410" s="4"/>
      <c r="AT410" s="4"/>
    </row>
    <row r="411">
      <c r="A411" s="3">
        <v>409.0</v>
      </c>
      <c r="B411" s="4" t="s">
        <v>83</v>
      </c>
      <c r="C411" s="4"/>
      <c r="D411" s="6" t="s">
        <v>44</v>
      </c>
      <c r="E411" s="7">
        <v>45.0</v>
      </c>
      <c r="F411" s="7">
        <v>180.0</v>
      </c>
      <c r="G411" s="7">
        <v>6.0</v>
      </c>
      <c r="H411" s="3">
        <v>5.0</v>
      </c>
      <c r="I411" s="3" t="s">
        <v>340</v>
      </c>
      <c r="J411" s="3">
        <v>0.0</v>
      </c>
      <c r="K411" s="3" t="s">
        <v>397</v>
      </c>
      <c r="L411" s="3" t="s">
        <v>94</v>
      </c>
      <c r="M411" s="3">
        <v>1.0</v>
      </c>
      <c r="N411" s="9" t="s">
        <v>151</v>
      </c>
      <c r="O411" s="9" t="s">
        <v>86</v>
      </c>
      <c r="P411" s="9" t="s">
        <v>428</v>
      </c>
      <c r="Q411" s="3">
        <v>27.0</v>
      </c>
      <c r="R411" s="3" t="s">
        <v>2044</v>
      </c>
      <c r="S411" s="3" t="s">
        <v>78</v>
      </c>
      <c r="T411" s="4"/>
      <c r="U411" s="4"/>
      <c r="V411" s="4"/>
      <c r="W411" s="3" t="s">
        <v>22</v>
      </c>
      <c r="X411" s="4"/>
      <c r="Y411" s="4"/>
      <c r="Z411" s="4"/>
      <c r="AA411" s="4"/>
      <c r="AB411" s="4"/>
      <c r="AC411" s="4"/>
      <c r="AD411" s="3" t="s">
        <v>66</v>
      </c>
      <c r="AE411" s="4"/>
      <c r="AF411" s="3">
        <v>6.0</v>
      </c>
      <c r="AG411" s="4"/>
      <c r="AH411" s="3">
        <v>6.0</v>
      </c>
      <c r="AI411" s="4"/>
      <c r="AJ411" s="3">
        <v>20.0</v>
      </c>
      <c r="AK411" s="3" t="s">
        <v>2045</v>
      </c>
      <c r="AL411" s="3" t="s">
        <v>68</v>
      </c>
      <c r="AM411" s="4"/>
      <c r="AN411" s="3">
        <v>10.0</v>
      </c>
      <c r="AO411" s="3" t="s">
        <v>2046</v>
      </c>
      <c r="AP411" s="3" t="s">
        <v>2047</v>
      </c>
      <c r="AQ411" s="4"/>
      <c r="AR411" s="3">
        <v>0.0</v>
      </c>
      <c r="AS411" s="4"/>
      <c r="AT411" s="4"/>
    </row>
    <row r="412">
      <c r="A412" s="3">
        <v>410.0</v>
      </c>
      <c r="B412" s="4" t="s">
        <v>204</v>
      </c>
      <c r="C412" s="5">
        <v>25410.0</v>
      </c>
      <c r="D412" s="6">
        <v>49.23013698630137</v>
      </c>
      <c r="E412" s="7">
        <v>7.0</v>
      </c>
      <c r="F412" s="7">
        <v>90.0</v>
      </c>
      <c r="G412" s="7">
        <v>9.0</v>
      </c>
      <c r="H412" s="3">
        <v>5.0</v>
      </c>
      <c r="I412" s="3" t="s">
        <v>84</v>
      </c>
      <c r="J412" s="3">
        <v>1.0</v>
      </c>
      <c r="K412" s="9" t="s">
        <v>44</v>
      </c>
      <c r="L412" s="3" t="s">
        <v>44</v>
      </c>
      <c r="M412" s="3">
        <v>1.0</v>
      </c>
      <c r="N412" s="5" t="s">
        <v>212</v>
      </c>
      <c r="O412" s="5" t="s">
        <v>75</v>
      </c>
      <c r="P412" s="5" t="s">
        <v>87</v>
      </c>
      <c r="Q412" s="3">
        <v>21.0</v>
      </c>
      <c r="R412" s="4"/>
      <c r="S412" s="3" t="s">
        <v>52</v>
      </c>
      <c r="T412" s="4"/>
      <c r="U412" s="4"/>
      <c r="V412" s="4"/>
      <c r="W412" s="4"/>
      <c r="X412" s="4"/>
      <c r="Y412" s="3" t="s">
        <v>24</v>
      </c>
      <c r="Z412" s="4"/>
      <c r="AA412" s="4"/>
      <c r="AB412" s="4"/>
      <c r="AC412" s="4"/>
      <c r="AD412" s="3" t="s">
        <v>66</v>
      </c>
      <c r="AE412" s="4"/>
      <c r="AF412" s="3">
        <v>5.0</v>
      </c>
      <c r="AG412" s="4"/>
      <c r="AH412" s="3">
        <v>5.0</v>
      </c>
      <c r="AI412" s="4"/>
      <c r="AJ412" s="3">
        <v>36.0</v>
      </c>
      <c r="AK412" s="3" t="s">
        <v>2048</v>
      </c>
      <c r="AL412" s="3" t="s">
        <v>68</v>
      </c>
      <c r="AM412" s="4"/>
      <c r="AN412" s="3">
        <v>7.0</v>
      </c>
      <c r="AO412" s="3" t="s">
        <v>2049</v>
      </c>
      <c r="AP412" s="3" t="s">
        <v>2050</v>
      </c>
      <c r="AQ412" s="3" t="s">
        <v>2051</v>
      </c>
      <c r="AR412" s="3">
        <v>0.0</v>
      </c>
      <c r="AS412" s="4"/>
      <c r="AT412" s="4"/>
    </row>
    <row r="413">
      <c r="A413" s="3">
        <v>411.0</v>
      </c>
      <c r="B413" s="4" t="s">
        <v>204</v>
      </c>
      <c r="C413" s="5">
        <v>32166.0</v>
      </c>
      <c r="D413" s="6">
        <v>30.720547945205478</v>
      </c>
      <c r="E413" s="7">
        <v>7.0</v>
      </c>
      <c r="F413" s="7">
        <v>40.0</v>
      </c>
      <c r="G413" s="7">
        <v>10.0</v>
      </c>
      <c r="H413" s="3">
        <v>12.0</v>
      </c>
      <c r="I413" s="3" t="s">
        <v>60</v>
      </c>
      <c r="J413" s="3">
        <v>0.0</v>
      </c>
      <c r="K413" s="3" t="s">
        <v>46</v>
      </c>
      <c r="L413" s="3" t="s">
        <v>94</v>
      </c>
      <c r="M413" s="3">
        <v>1.0</v>
      </c>
      <c r="N413" s="5" t="s">
        <v>151</v>
      </c>
      <c r="O413" s="5" t="s">
        <v>49</v>
      </c>
      <c r="P413" s="5" t="s">
        <v>363</v>
      </c>
      <c r="Q413" s="3">
        <v>3.0</v>
      </c>
      <c r="R413" s="3" t="s">
        <v>2052</v>
      </c>
      <c r="S413" s="3" t="s">
        <v>65</v>
      </c>
      <c r="T413" s="4"/>
      <c r="U413" s="4"/>
      <c r="V413" s="4"/>
      <c r="W413" s="4"/>
      <c r="X413" s="3" t="s">
        <v>23</v>
      </c>
      <c r="Y413" s="4"/>
      <c r="Z413" s="4"/>
      <c r="AA413" s="4"/>
      <c r="AB413" s="4"/>
      <c r="AC413" s="4"/>
      <c r="AD413" s="3" t="s">
        <v>53</v>
      </c>
      <c r="AE413" s="4"/>
      <c r="AF413" s="3">
        <v>4.0</v>
      </c>
      <c r="AG413" s="4"/>
      <c r="AH413" s="3">
        <v>3.0</v>
      </c>
      <c r="AI413" s="4"/>
      <c r="AJ413" s="3">
        <v>5.0</v>
      </c>
      <c r="AK413" s="3" t="s">
        <v>2053</v>
      </c>
      <c r="AL413" s="3" t="s">
        <v>68</v>
      </c>
      <c r="AM413" s="4"/>
      <c r="AN413" s="3">
        <v>10.0</v>
      </c>
      <c r="AO413" s="3" t="s">
        <v>2054</v>
      </c>
      <c r="AP413" s="3" t="s">
        <v>2055</v>
      </c>
      <c r="AQ413" s="4"/>
      <c r="AR413" s="3">
        <v>1.0</v>
      </c>
      <c r="AS413" s="4"/>
      <c r="AT413" s="4"/>
    </row>
    <row r="414">
      <c r="A414" s="3">
        <v>412.0</v>
      </c>
      <c r="B414" s="4" t="s">
        <v>124</v>
      </c>
      <c r="C414" s="5">
        <v>33916.0</v>
      </c>
      <c r="D414" s="6">
        <v>25.926027397260274</v>
      </c>
      <c r="E414" s="7">
        <v>7.0</v>
      </c>
      <c r="F414" s="7">
        <v>40.0</v>
      </c>
      <c r="G414" s="7">
        <v>10.0</v>
      </c>
      <c r="H414" s="3">
        <v>10.0</v>
      </c>
      <c r="I414" s="3" t="s">
        <v>60</v>
      </c>
      <c r="J414" s="3">
        <v>0.0</v>
      </c>
      <c r="K414" s="3" t="s">
        <v>46</v>
      </c>
      <c r="L414" s="3" t="s">
        <v>99</v>
      </c>
      <c r="M414" s="3">
        <v>1.0</v>
      </c>
      <c r="N414" s="5" t="s">
        <v>212</v>
      </c>
      <c r="O414" s="5" t="s">
        <v>75</v>
      </c>
      <c r="P414" s="5" t="s">
        <v>87</v>
      </c>
      <c r="Q414" s="3">
        <v>3.0</v>
      </c>
      <c r="R414" s="3" t="s">
        <v>2056</v>
      </c>
      <c r="S414" s="3" t="s">
        <v>52</v>
      </c>
      <c r="T414" s="4"/>
      <c r="U414" s="4"/>
      <c r="V414" s="4"/>
      <c r="W414" s="4"/>
      <c r="X414" s="3" t="s">
        <v>23</v>
      </c>
      <c r="Y414" s="4"/>
      <c r="Z414" s="4"/>
      <c r="AA414" s="4"/>
      <c r="AB414" s="4"/>
      <c r="AC414" s="4"/>
      <c r="AD414" s="3" t="s">
        <v>66</v>
      </c>
      <c r="AE414" s="4"/>
      <c r="AF414" s="4"/>
      <c r="AG414" s="3">
        <v>8.0</v>
      </c>
      <c r="AH414" s="3">
        <v>3.0</v>
      </c>
      <c r="AI414" s="4"/>
      <c r="AJ414" s="3">
        <v>12.0</v>
      </c>
      <c r="AK414" s="3" t="s">
        <v>2057</v>
      </c>
      <c r="AL414" s="3" t="s">
        <v>68</v>
      </c>
      <c r="AM414" s="4"/>
      <c r="AN414" s="3">
        <v>7.0</v>
      </c>
      <c r="AO414" s="3" t="s">
        <v>2058</v>
      </c>
      <c r="AP414" s="3" t="s">
        <v>2059</v>
      </c>
      <c r="AQ414" s="3" t="s">
        <v>136</v>
      </c>
      <c r="AR414" s="3">
        <v>1.0</v>
      </c>
      <c r="AS414" s="4"/>
      <c r="AT414" s="4"/>
    </row>
    <row r="415">
      <c r="A415" s="3">
        <v>413.0</v>
      </c>
      <c r="B415" s="4" t="s">
        <v>204</v>
      </c>
      <c r="C415" s="5">
        <v>33630.0</v>
      </c>
      <c r="D415" s="6">
        <v>26.70958904109589</v>
      </c>
      <c r="E415" s="7">
        <v>7.0</v>
      </c>
      <c r="F415" s="7">
        <v>30.0</v>
      </c>
      <c r="G415" s="7">
        <v>10.0</v>
      </c>
      <c r="H415" s="3">
        <v>20.0</v>
      </c>
      <c r="I415" s="3" t="s">
        <v>224</v>
      </c>
      <c r="J415" s="3">
        <v>0.0</v>
      </c>
      <c r="K415" s="3" t="s">
        <v>46</v>
      </c>
      <c r="L415" s="3" t="s">
        <v>94</v>
      </c>
      <c r="M415" s="3">
        <v>1.0</v>
      </c>
      <c r="N415" s="5" t="s">
        <v>212</v>
      </c>
      <c r="O415" s="5" t="s">
        <v>75</v>
      </c>
      <c r="P415" s="5" t="s">
        <v>87</v>
      </c>
      <c r="Q415" s="3">
        <v>6.0</v>
      </c>
      <c r="R415" s="3" t="s">
        <v>1603</v>
      </c>
      <c r="S415" s="3" t="s">
        <v>78</v>
      </c>
      <c r="T415" s="4"/>
      <c r="U415" s="4"/>
      <c r="V415" s="4"/>
      <c r="W415" s="4"/>
      <c r="X415" s="4"/>
      <c r="Y415" s="3" t="s">
        <v>24</v>
      </c>
      <c r="Z415" s="4"/>
      <c r="AA415" s="4"/>
      <c r="AB415" s="4"/>
      <c r="AC415" s="4"/>
      <c r="AD415" s="3" t="s">
        <v>66</v>
      </c>
      <c r="AE415" s="4"/>
      <c r="AF415" s="4"/>
      <c r="AG415" s="3">
        <v>15.0</v>
      </c>
      <c r="AH415" s="3">
        <v>4.0</v>
      </c>
      <c r="AI415" s="4"/>
      <c r="AJ415" s="3">
        <v>8.0</v>
      </c>
      <c r="AK415" s="3" t="s">
        <v>2060</v>
      </c>
      <c r="AL415" s="3" t="s">
        <v>68</v>
      </c>
      <c r="AM415" s="4"/>
      <c r="AN415" s="3">
        <v>10.0</v>
      </c>
      <c r="AO415" s="3" t="s">
        <v>2061</v>
      </c>
      <c r="AP415" s="3" t="s">
        <v>2062</v>
      </c>
      <c r="AQ415" s="3" t="s">
        <v>2063</v>
      </c>
      <c r="AR415" s="3">
        <v>1.0</v>
      </c>
      <c r="AS415" s="4"/>
      <c r="AT415" s="4"/>
    </row>
    <row r="416">
      <c r="A416" s="3">
        <v>414.0</v>
      </c>
      <c r="B416" s="4" t="s">
        <v>124</v>
      </c>
      <c r="C416" s="5">
        <v>33369.0</v>
      </c>
      <c r="D416" s="6">
        <v>27.424657534246574</v>
      </c>
      <c r="E416" s="7">
        <v>7.0</v>
      </c>
      <c r="F416" s="7">
        <v>60.0</v>
      </c>
      <c r="G416" s="7">
        <v>12.0</v>
      </c>
      <c r="H416" s="3">
        <v>10.0</v>
      </c>
      <c r="I416" s="3" t="s">
        <v>60</v>
      </c>
      <c r="J416" s="3">
        <v>0.0</v>
      </c>
      <c r="K416" s="3" t="s">
        <v>46</v>
      </c>
      <c r="L416" s="3" t="s">
        <v>47</v>
      </c>
      <c r="M416" s="3">
        <v>1.0</v>
      </c>
      <c r="N416" s="5" t="s">
        <v>143</v>
      </c>
      <c r="O416" s="5" t="s">
        <v>75</v>
      </c>
      <c r="P416" s="5" t="s">
        <v>231</v>
      </c>
      <c r="Q416" s="3">
        <v>2.0</v>
      </c>
      <c r="R416" s="3" t="s">
        <v>495</v>
      </c>
      <c r="S416" s="3" t="s">
        <v>78</v>
      </c>
      <c r="T416" s="4"/>
      <c r="U416" s="4"/>
      <c r="V416" s="4"/>
      <c r="W416" s="3" t="s">
        <v>22</v>
      </c>
      <c r="X416" s="4"/>
      <c r="Y416" s="4"/>
      <c r="Z416" s="4"/>
      <c r="AA416" s="4"/>
      <c r="AB416" s="4"/>
      <c r="AC416" s="4"/>
      <c r="AD416" s="3" t="s">
        <v>79</v>
      </c>
      <c r="AE416" s="4"/>
      <c r="AF416" s="3">
        <v>3.0</v>
      </c>
      <c r="AG416" s="4"/>
      <c r="AH416" s="3">
        <v>2.0</v>
      </c>
      <c r="AI416" s="4"/>
      <c r="AJ416" s="3">
        <v>4.0</v>
      </c>
      <c r="AK416" s="3" t="s">
        <v>2064</v>
      </c>
      <c r="AL416" s="3" t="s">
        <v>57</v>
      </c>
      <c r="AM416" s="4"/>
      <c r="AN416" s="3">
        <v>9.0</v>
      </c>
      <c r="AO416" s="3" t="s">
        <v>2065</v>
      </c>
      <c r="AP416" s="3" t="s">
        <v>2066</v>
      </c>
      <c r="AQ416" s="3" t="s">
        <v>2067</v>
      </c>
      <c r="AR416" s="3">
        <v>0.0</v>
      </c>
      <c r="AS416" s="4"/>
      <c r="AT416" s="4"/>
    </row>
    <row r="417">
      <c r="A417" s="3">
        <v>415.0</v>
      </c>
      <c r="B417" s="4" t="s">
        <v>71</v>
      </c>
      <c r="C417" s="5">
        <v>35421.0</v>
      </c>
      <c r="D417" s="6">
        <v>21.802739726027397</v>
      </c>
      <c r="E417" s="7">
        <v>5.0</v>
      </c>
      <c r="F417" s="7">
        <v>60.0</v>
      </c>
      <c r="G417" s="7">
        <v>8.0</v>
      </c>
      <c r="H417" s="3">
        <v>2.0</v>
      </c>
      <c r="I417" s="3" t="s">
        <v>98</v>
      </c>
      <c r="J417" s="3">
        <v>1.0</v>
      </c>
      <c r="K417" s="9" t="s">
        <v>44</v>
      </c>
      <c r="L417" s="3" t="s">
        <v>44</v>
      </c>
      <c r="M417" s="3">
        <v>0.0</v>
      </c>
      <c r="N417" s="5" t="s">
        <v>44</v>
      </c>
      <c r="O417" s="5" t="s">
        <v>44</v>
      </c>
      <c r="P417" s="5" t="s">
        <v>44</v>
      </c>
      <c r="Q417" s="4"/>
      <c r="R417" s="4"/>
      <c r="S417" s="3" t="s">
        <v>157</v>
      </c>
      <c r="T417" s="4"/>
      <c r="U417" s="4"/>
      <c r="V417" s="3" t="s">
        <v>21</v>
      </c>
      <c r="W417" s="4"/>
      <c r="X417" s="4"/>
      <c r="Y417" s="4"/>
      <c r="Z417" s="4"/>
      <c r="AA417" s="4"/>
      <c r="AB417" s="4"/>
      <c r="AC417" s="4"/>
      <c r="AD417" s="3" t="s">
        <v>53</v>
      </c>
      <c r="AE417" s="4"/>
      <c r="AF417" s="3">
        <v>5.0</v>
      </c>
      <c r="AG417" s="4"/>
      <c r="AH417" s="3">
        <v>6.0</v>
      </c>
      <c r="AI417" s="4"/>
      <c r="AJ417" s="3">
        <v>72.0</v>
      </c>
      <c r="AK417" s="3" t="s">
        <v>2068</v>
      </c>
      <c r="AL417" s="3" t="s">
        <v>68</v>
      </c>
      <c r="AM417" s="4"/>
      <c r="AN417" s="3">
        <v>10.0</v>
      </c>
      <c r="AO417" s="3" t="s">
        <v>2069</v>
      </c>
      <c r="AP417" s="3" t="s">
        <v>2070</v>
      </c>
      <c r="AQ417" s="3" t="s">
        <v>2071</v>
      </c>
      <c r="AR417" s="3">
        <v>1.0</v>
      </c>
      <c r="AS417" s="4"/>
      <c r="AT417" s="4"/>
    </row>
    <row r="418">
      <c r="A418" s="3">
        <v>416.0</v>
      </c>
      <c r="B418" s="4" t="s">
        <v>161</v>
      </c>
      <c r="C418" s="5">
        <v>31277.0</v>
      </c>
      <c r="D418" s="6">
        <v>33.156164383561645</v>
      </c>
      <c r="E418" s="7">
        <v>8.0</v>
      </c>
      <c r="F418" s="7">
        <v>30.0</v>
      </c>
      <c r="G418" s="7">
        <v>8.0</v>
      </c>
      <c r="H418" s="3">
        <v>3.0</v>
      </c>
      <c r="I418" s="3" t="s">
        <v>117</v>
      </c>
      <c r="J418" s="3">
        <v>1.0</v>
      </c>
      <c r="K418" s="9" t="s">
        <v>44</v>
      </c>
      <c r="L418" s="3" t="s">
        <v>44</v>
      </c>
      <c r="M418" s="3">
        <v>1.0</v>
      </c>
      <c r="N418" s="5" t="s">
        <v>85</v>
      </c>
      <c r="O418" s="5" t="s">
        <v>75</v>
      </c>
      <c r="P418" s="5" t="s">
        <v>87</v>
      </c>
      <c r="Q418" s="3">
        <v>7.0</v>
      </c>
      <c r="R418" s="3" t="s">
        <v>197</v>
      </c>
      <c r="S418" s="3" t="s">
        <v>78</v>
      </c>
      <c r="T418" s="4"/>
      <c r="U418" s="4"/>
      <c r="V418" s="4"/>
      <c r="W418" s="4"/>
      <c r="X418" s="3" t="s">
        <v>23</v>
      </c>
      <c r="Y418" s="4"/>
      <c r="Z418" s="4"/>
      <c r="AA418" s="4"/>
      <c r="AB418" s="4"/>
      <c r="AC418" s="4"/>
      <c r="AD418" s="3" t="s">
        <v>66</v>
      </c>
      <c r="AE418" s="4"/>
      <c r="AF418" s="3">
        <v>6.0</v>
      </c>
      <c r="AG418" s="4"/>
      <c r="AH418" s="3">
        <v>6.0</v>
      </c>
      <c r="AI418" s="4"/>
      <c r="AJ418" s="3">
        <v>15.0</v>
      </c>
      <c r="AK418" s="3" t="s">
        <v>2072</v>
      </c>
      <c r="AL418" s="3" t="s">
        <v>68</v>
      </c>
      <c r="AM418" s="4"/>
      <c r="AN418" s="3">
        <v>10.0</v>
      </c>
      <c r="AO418" s="3" t="s">
        <v>2073</v>
      </c>
      <c r="AP418" s="3" t="s">
        <v>2074</v>
      </c>
      <c r="AQ418" s="3" t="s">
        <v>111</v>
      </c>
      <c r="AR418" s="3">
        <v>0.0</v>
      </c>
      <c r="AS418" s="4"/>
      <c r="AT418" s="4"/>
    </row>
    <row r="419">
      <c r="A419" s="3">
        <v>417.0</v>
      </c>
      <c r="B419" s="4" t="s">
        <v>468</v>
      </c>
      <c r="C419" s="5">
        <v>35207.0</v>
      </c>
      <c r="D419" s="6">
        <v>22.389041095890413</v>
      </c>
      <c r="E419" s="7">
        <v>5.0</v>
      </c>
      <c r="F419" s="7">
        <v>40.0</v>
      </c>
      <c r="G419" s="7">
        <v>16.0</v>
      </c>
      <c r="H419" s="3">
        <v>12.0</v>
      </c>
      <c r="I419" s="3" t="s">
        <v>224</v>
      </c>
      <c r="J419" s="3">
        <v>1.0</v>
      </c>
      <c r="K419" s="9" t="s">
        <v>44</v>
      </c>
      <c r="L419" s="3" t="s">
        <v>44</v>
      </c>
      <c r="M419" s="3">
        <v>1.0</v>
      </c>
      <c r="N419" s="5" t="s">
        <v>22</v>
      </c>
      <c r="O419" s="5" t="s">
        <v>356</v>
      </c>
      <c r="P419" s="5" t="s">
        <v>50</v>
      </c>
      <c r="Q419" s="3">
        <v>1.0</v>
      </c>
      <c r="R419" s="3" t="s">
        <v>1038</v>
      </c>
      <c r="S419" s="3" t="s">
        <v>52</v>
      </c>
      <c r="T419" s="4"/>
      <c r="U419" s="4"/>
      <c r="V419" s="4"/>
      <c r="W419" s="4"/>
      <c r="X419" s="4"/>
      <c r="Y419" s="3" t="s">
        <v>24</v>
      </c>
      <c r="Z419" s="4"/>
      <c r="AA419" s="4"/>
      <c r="AB419" s="4"/>
      <c r="AC419" s="4"/>
      <c r="AD419" s="3" t="s">
        <v>79</v>
      </c>
      <c r="AE419" s="4"/>
      <c r="AF419" s="3">
        <v>5.0</v>
      </c>
      <c r="AG419" s="4"/>
      <c r="AH419" s="3">
        <v>4.0</v>
      </c>
      <c r="AI419" s="4"/>
      <c r="AJ419" s="3">
        <v>3.0</v>
      </c>
      <c r="AK419" s="3" t="s">
        <v>2075</v>
      </c>
      <c r="AL419" s="3" t="s">
        <v>68</v>
      </c>
      <c r="AM419" s="4"/>
      <c r="AN419" s="3">
        <v>10.0</v>
      </c>
      <c r="AO419" s="3" t="s">
        <v>2076</v>
      </c>
      <c r="AP419" s="3" t="s">
        <v>195</v>
      </c>
      <c r="AQ419" s="3" t="s">
        <v>2077</v>
      </c>
      <c r="AR419" s="3">
        <v>1.0</v>
      </c>
      <c r="AS419" s="4"/>
      <c r="AT419" s="4"/>
    </row>
    <row r="420">
      <c r="A420" s="3">
        <v>418.0</v>
      </c>
      <c r="B420" s="4" t="s">
        <v>83</v>
      </c>
      <c r="C420" s="5">
        <v>30898.0</v>
      </c>
      <c r="D420" s="6">
        <v>34.1945205479452</v>
      </c>
      <c r="E420" s="7">
        <v>8.0</v>
      </c>
      <c r="F420" s="7">
        <v>180.0</v>
      </c>
      <c r="G420" s="7">
        <v>6.0</v>
      </c>
      <c r="H420" s="3">
        <v>200.0</v>
      </c>
      <c r="I420" s="3" t="s">
        <v>187</v>
      </c>
      <c r="J420" s="3">
        <v>0.0</v>
      </c>
      <c r="K420" s="3" t="s">
        <v>46</v>
      </c>
      <c r="L420" s="3" t="s">
        <v>62</v>
      </c>
      <c r="M420" s="3">
        <v>1.0</v>
      </c>
      <c r="N420" s="5" t="s">
        <v>212</v>
      </c>
      <c r="O420" s="5" t="s">
        <v>75</v>
      </c>
      <c r="P420" s="5" t="s">
        <v>918</v>
      </c>
      <c r="Q420" s="3">
        <v>9.0</v>
      </c>
      <c r="R420" s="4"/>
      <c r="S420" s="3" t="s">
        <v>78</v>
      </c>
      <c r="T420" s="4"/>
      <c r="U420" s="4"/>
      <c r="V420" s="3" t="s">
        <v>21</v>
      </c>
      <c r="W420" s="4"/>
      <c r="X420" s="4"/>
      <c r="Y420" s="4"/>
      <c r="Z420" s="4"/>
      <c r="AA420" s="4"/>
      <c r="AB420" s="4"/>
      <c r="AC420" s="4"/>
      <c r="AD420" s="3" t="s">
        <v>66</v>
      </c>
      <c r="AE420" s="4"/>
      <c r="AF420" s="3">
        <v>4.0</v>
      </c>
      <c r="AG420" s="4"/>
      <c r="AH420" s="3">
        <v>2.0</v>
      </c>
      <c r="AI420" s="4"/>
      <c r="AJ420" s="3">
        <v>800.0</v>
      </c>
      <c r="AK420" s="3" t="s">
        <v>2078</v>
      </c>
      <c r="AL420" s="3" t="s">
        <v>68</v>
      </c>
      <c r="AM420" s="4"/>
      <c r="AN420" s="3">
        <v>9.0</v>
      </c>
      <c r="AO420" s="3" t="s">
        <v>1671</v>
      </c>
      <c r="AP420" s="3" t="s">
        <v>1671</v>
      </c>
      <c r="AQ420" s="4"/>
      <c r="AR420" s="3">
        <v>1.0</v>
      </c>
      <c r="AS420" s="4"/>
      <c r="AT420" s="4"/>
    </row>
    <row r="421">
      <c r="A421" s="3">
        <v>419.0</v>
      </c>
      <c r="B421" s="4" t="s">
        <v>362</v>
      </c>
      <c r="C421" s="5">
        <v>32560.0</v>
      </c>
      <c r="D421" s="6">
        <v>29.64109589041096</v>
      </c>
      <c r="E421" s="7">
        <v>7.0</v>
      </c>
      <c r="F421" s="7">
        <v>60.0</v>
      </c>
      <c r="G421" s="7">
        <v>540.0</v>
      </c>
      <c r="H421" s="3">
        <v>12.0</v>
      </c>
      <c r="I421" s="3" t="s">
        <v>117</v>
      </c>
      <c r="J421" s="3">
        <v>0.0</v>
      </c>
      <c r="K421" s="3" t="s">
        <v>93</v>
      </c>
      <c r="L421" s="3" t="s">
        <v>62</v>
      </c>
      <c r="M421" s="3">
        <v>1.0</v>
      </c>
      <c r="N421" s="5" t="s">
        <v>85</v>
      </c>
      <c r="O421" s="5" t="s">
        <v>75</v>
      </c>
      <c r="P421" s="5" t="s">
        <v>478</v>
      </c>
      <c r="Q421" s="3">
        <v>5.0</v>
      </c>
      <c r="R421" s="3" t="s">
        <v>2079</v>
      </c>
      <c r="S421" s="3" t="s">
        <v>78</v>
      </c>
      <c r="T421" s="4"/>
      <c r="U421" s="4"/>
      <c r="V421" s="3" t="s">
        <v>21</v>
      </c>
      <c r="W421" s="4"/>
      <c r="X421" s="3" t="s">
        <v>23</v>
      </c>
      <c r="Y421" s="4"/>
      <c r="Z421" s="4"/>
      <c r="AA421" s="4"/>
      <c r="AB421" s="4"/>
      <c r="AC421" s="4"/>
      <c r="AD421" s="3" t="s">
        <v>66</v>
      </c>
      <c r="AE421" s="4"/>
      <c r="AF421" s="4"/>
      <c r="AG421" s="3" t="s">
        <v>639</v>
      </c>
      <c r="AH421" s="3">
        <v>6.0</v>
      </c>
      <c r="AI421" s="4"/>
      <c r="AJ421" s="3">
        <v>400.0</v>
      </c>
      <c r="AK421" s="3" t="s">
        <v>2080</v>
      </c>
      <c r="AL421" s="3" t="s">
        <v>68</v>
      </c>
      <c r="AM421" s="4"/>
      <c r="AN421" s="3">
        <v>8.0</v>
      </c>
      <c r="AO421" s="3" t="s">
        <v>2081</v>
      </c>
      <c r="AP421" s="4"/>
      <c r="AQ421" s="4"/>
      <c r="AR421" s="3">
        <v>1.0</v>
      </c>
      <c r="AS421" s="4"/>
      <c r="AT421" s="4"/>
    </row>
    <row r="422">
      <c r="A422" s="3">
        <v>420.0</v>
      </c>
      <c r="B422" s="4" t="s">
        <v>864</v>
      </c>
      <c r="C422" s="5">
        <v>34123.0</v>
      </c>
      <c r="D422" s="6">
        <v>25.35890410958904</v>
      </c>
      <c r="E422" s="7">
        <v>7.0</v>
      </c>
      <c r="F422" s="7">
        <v>3.0</v>
      </c>
      <c r="G422" s="7">
        <v>8.0</v>
      </c>
      <c r="H422" s="3">
        <v>6.0</v>
      </c>
      <c r="I422" s="3" t="s">
        <v>130</v>
      </c>
      <c r="J422" s="3">
        <v>1.0</v>
      </c>
      <c r="K422" s="9" t="s">
        <v>44</v>
      </c>
      <c r="L422" s="3" t="s">
        <v>44</v>
      </c>
      <c r="M422" s="3">
        <v>1.0</v>
      </c>
      <c r="N422" s="5" t="s">
        <v>143</v>
      </c>
      <c r="O422" s="5" t="s">
        <v>75</v>
      </c>
      <c r="P422" s="5" t="s">
        <v>120</v>
      </c>
      <c r="Q422" s="3">
        <v>1.0</v>
      </c>
      <c r="R422" s="4"/>
      <c r="S422" s="3" t="s">
        <v>52</v>
      </c>
      <c r="T422" s="4"/>
      <c r="U422" s="4"/>
      <c r="V422" s="4"/>
      <c r="W422" s="4"/>
      <c r="X422" s="3" t="s">
        <v>23</v>
      </c>
      <c r="Y422" s="4"/>
      <c r="Z422" s="4"/>
      <c r="AA422" s="4"/>
      <c r="AB422" s="4"/>
      <c r="AC422" s="4"/>
      <c r="AD422" s="3" t="s">
        <v>66</v>
      </c>
      <c r="AE422" s="4"/>
      <c r="AF422" s="3">
        <v>3.0</v>
      </c>
      <c r="AG422" s="4"/>
      <c r="AH422" s="4"/>
      <c r="AI422" s="3">
        <v>8.0</v>
      </c>
      <c r="AJ422" s="3">
        <v>10.0</v>
      </c>
      <c r="AK422" s="3" t="s">
        <v>2082</v>
      </c>
      <c r="AL422" s="3" t="s">
        <v>57</v>
      </c>
      <c r="AM422" s="4"/>
      <c r="AN422" s="3">
        <v>9.0</v>
      </c>
      <c r="AO422" s="3" t="s">
        <v>2083</v>
      </c>
      <c r="AP422" s="3" t="s">
        <v>2084</v>
      </c>
      <c r="AQ422" s="3" t="s">
        <v>2085</v>
      </c>
      <c r="AR422" s="3">
        <v>1.0</v>
      </c>
      <c r="AS422" s="4"/>
      <c r="AT422" s="4"/>
    </row>
    <row r="423">
      <c r="A423" s="3">
        <v>421.0</v>
      </c>
      <c r="B423" s="4" t="s">
        <v>484</v>
      </c>
      <c r="C423" s="5">
        <v>34931.0</v>
      </c>
      <c r="D423" s="6">
        <v>23.145205479452056</v>
      </c>
      <c r="E423" s="7">
        <v>8.0</v>
      </c>
      <c r="F423" s="7">
        <v>0.0</v>
      </c>
      <c r="G423" s="7">
        <v>10.0</v>
      </c>
      <c r="H423" s="3">
        <v>2.0</v>
      </c>
      <c r="I423" s="3" t="s">
        <v>84</v>
      </c>
      <c r="J423" s="3">
        <v>0.0</v>
      </c>
      <c r="K423" s="3" t="s">
        <v>93</v>
      </c>
      <c r="L423" s="3" t="s">
        <v>99</v>
      </c>
      <c r="M423" s="3">
        <v>0.0</v>
      </c>
      <c r="N423" s="5" t="s">
        <v>44</v>
      </c>
      <c r="O423" s="5" t="s">
        <v>44</v>
      </c>
      <c r="P423" s="5" t="s">
        <v>44</v>
      </c>
      <c r="Q423" s="4"/>
      <c r="R423" s="4"/>
      <c r="S423" s="3" t="s">
        <v>52</v>
      </c>
      <c r="T423" s="4"/>
      <c r="U423" s="4"/>
      <c r="V423" s="4"/>
      <c r="W423" s="3" t="s">
        <v>22</v>
      </c>
      <c r="X423" s="4"/>
      <c r="Y423" s="4"/>
      <c r="Z423" s="4"/>
      <c r="AA423" s="4"/>
      <c r="AB423" s="4"/>
      <c r="AC423" s="3" t="s">
        <v>1091</v>
      </c>
      <c r="AD423" s="3" t="s">
        <v>66</v>
      </c>
      <c r="AE423" s="4"/>
      <c r="AF423" s="4"/>
      <c r="AG423" s="3">
        <v>25.0</v>
      </c>
      <c r="AH423" s="4"/>
      <c r="AI423" s="3">
        <v>10.0</v>
      </c>
      <c r="AJ423" s="3">
        <v>12.0</v>
      </c>
      <c r="AK423" s="3" t="s">
        <v>2086</v>
      </c>
      <c r="AL423" s="3" t="s">
        <v>68</v>
      </c>
      <c r="AM423" s="4"/>
      <c r="AN423" s="3">
        <v>10.0</v>
      </c>
      <c r="AO423" s="3" t="s">
        <v>2087</v>
      </c>
      <c r="AP423" s="3" t="s">
        <v>2088</v>
      </c>
      <c r="AQ423" s="3" t="s">
        <v>2089</v>
      </c>
      <c r="AR423" s="3">
        <v>1.0</v>
      </c>
      <c r="AS423" s="4"/>
      <c r="AT423" s="4"/>
    </row>
    <row r="424">
      <c r="A424" s="3">
        <v>422.0</v>
      </c>
      <c r="B424" s="4" t="s">
        <v>204</v>
      </c>
      <c r="C424" s="5">
        <v>33568.0</v>
      </c>
      <c r="D424" s="6">
        <v>26.87945205479452</v>
      </c>
      <c r="E424" s="7">
        <v>7.0</v>
      </c>
      <c r="F424" s="7">
        <v>1.0</v>
      </c>
      <c r="G424" s="7">
        <v>10.0</v>
      </c>
      <c r="H424" s="3">
        <v>10.0</v>
      </c>
      <c r="I424" s="3" t="s">
        <v>187</v>
      </c>
      <c r="J424" s="3">
        <v>1.0</v>
      </c>
      <c r="K424" s="9" t="s">
        <v>44</v>
      </c>
      <c r="L424" s="3" t="s">
        <v>44</v>
      </c>
      <c r="M424" s="3">
        <v>1.0</v>
      </c>
      <c r="N424" s="5" t="s">
        <v>21</v>
      </c>
      <c r="O424" s="5" t="s">
        <v>75</v>
      </c>
      <c r="P424" s="5" t="s">
        <v>87</v>
      </c>
      <c r="Q424" s="3">
        <v>3.0</v>
      </c>
      <c r="R424" s="3" t="s">
        <v>2090</v>
      </c>
      <c r="S424" s="3" t="s">
        <v>52</v>
      </c>
      <c r="T424" s="4"/>
      <c r="U424" s="4"/>
      <c r="V424" s="4"/>
      <c r="W424" s="4"/>
      <c r="X424" s="4"/>
      <c r="Y424" s="3" t="s">
        <v>24</v>
      </c>
      <c r="Z424" s="4"/>
      <c r="AA424" s="4"/>
      <c r="AB424" s="4"/>
      <c r="AC424" s="4"/>
      <c r="AD424" s="3" t="s">
        <v>66</v>
      </c>
      <c r="AE424" s="4"/>
      <c r="AF424" s="4"/>
      <c r="AG424" s="3">
        <v>15.0</v>
      </c>
      <c r="AH424" s="3">
        <v>3.0</v>
      </c>
      <c r="AI424" s="4"/>
      <c r="AJ424" s="3">
        <v>20.0</v>
      </c>
      <c r="AK424" s="3" t="s">
        <v>2091</v>
      </c>
      <c r="AL424" s="3" t="s">
        <v>68</v>
      </c>
      <c r="AM424" s="4"/>
      <c r="AN424" s="3">
        <v>10.0</v>
      </c>
      <c r="AO424" s="3" t="s">
        <v>2092</v>
      </c>
      <c r="AP424" s="3" t="s">
        <v>2093</v>
      </c>
      <c r="AQ424" s="3" t="s">
        <v>2094</v>
      </c>
      <c r="AR424" s="3">
        <v>0.0</v>
      </c>
      <c r="AS424" s="4"/>
      <c r="AT424" s="4"/>
    </row>
    <row r="425">
      <c r="A425" s="3">
        <v>423.0</v>
      </c>
      <c r="B425" s="4" t="s">
        <v>841</v>
      </c>
      <c r="C425" s="5">
        <v>29795.0</v>
      </c>
      <c r="D425" s="6">
        <v>37.21643835616438</v>
      </c>
      <c r="E425" s="7">
        <v>6.0</v>
      </c>
      <c r="F425" s="7">
        <v>60.0</v>
      </c>
      <c r="G425" s="7">
        <v>7.0</v>
      </c>
      <c r="H425" s="3">
        <v>10.0</v>
      </c>
      <c r="I425" s="3" t="s">
        <v>84</v>
      </c>
      <c r="J425" s="3">
        <v>1.0</v>
      </c>
      <c r="K425" s="9" t="s">
        <v>44</v>
      </c>
      <c r="L425" s="3" t="s">
        <v>44</v>
      </c>
      <c r="M425" s="3">
        <v>1.0</v>
      </c>
      <c r="N425" s="5" t="s">
        <v>212</v>
      </c>
      <c r="O425" s="5" t="s">
        <v>106</v>
      </c>
      <c r="P425" s="5" t="s">
        <v>87</v>
      </c>
      <c r="Q425" s="3">
        <v>11.0</v>
      </c>
      <c r="R425" s="3" t="s">
        <v>2095</v>
      </c>
      <c r="S425" s="3" t="s">
        <v>78</v>
      </c>
      <c r="T425" s="4"/>
      <c r="U425" s="4"/>
      <c r="V425" s="4"/>
      <c r="W425" s="4"/>
      <c r="X425" s="3" t="s">
        <v>23</v>
      </c>
      <c r="Y425" s="4"/>
      <c r="Z425" s="4"/>
      <c r="AA425" s="4"/>
      <c r="AB425" s="4"/>
      <c r="AC425" s="4"/>
      <c r="AD425" s="3" t="s">
        <v>79</v>
      </c>
      <c r="AE425" s="4"/>
      <c r="AF425" s="3">
        <v>4.0</v>
      </c>
      <c r="AG425" s="4"/>
      <c r="AH425" s="3">
        <v>4.0</v>
      </c>
      <c r="AI425" s="4"/>
      <c r="AJ425" s="3">
        <v>10.0</v>
      </c>
      <c r="AK425" s="3" t="s">
        <v>2096</v>
      </c>
      <c r="AL425" s="3" t="s">
        <v>68</v>
      </c>
      <c r="AM425" s="4"/>
      <c r="AN425" s="3">
        <v>10.0</v>
      </c>
      <c r="AO425" s="3" t="s">
        <v>2097</v>
      </c>
      <c r="AP425" s="3" t="s">
        <v>2098</v>
      </c>
      <c r="AQ425" s="3" t="s">
        <v>2099</v>
      </c>
      <c r="AR425" s="3">
        <v>1.0</v>
      </c>
      <c r="AS425" s="4"/>
      <c r="AT425" s="4"/>
    </row>
    <row r="426">
      <c r="A426" s="3">
        <v>424.0</v>
      </c>
      <c r="B426" s="4" t="s">
        <v>841</v>
      </c>
      <c r="C426" s="5">
        <v>34095.0</v>
      </c>
      <c r="D426" s="6">
        <v>25.435616438356163</v>
      </c>
      <c r="E426" s="7">
        <v>5.0</v>
      </c>
      <c r="F426" s="7">
        <v>240.0</v>
      </c>
      <c r="G426" s="7">
        <v>6.0</v>
      </c>
      <c r="H426" s="3">
        <v>24.0</v>
      </c>
      <c r="I426" s="3" t="s">
        <v>98</v>
      </c>
      <c r="J426" s="3">
        <v>1.0</v>
      </c>
      <c r="K426" s="9" t="s">
        <v>44</v>
      </c>
      <c r="L426" s="3" t="s">
        <v>44</v>
      </c>
      <c r="M426" s="3">
        <v>1.0</v>
      </c>
      <c r="N426" s="5" t="s">
        <v>212</v>
      </c>
      <c r="O426" s="5" t="s">
        <v>106</v>
      </c>
      <c r="P426" s="5" t="s">
        <v>87</v>
      </c>
      <c r="Q426" s="3">
        <v>2.0</v>
      </c>
      <c r="R426" s="3" t="s">
        <v>2100</v>
      </c>
      <c r="S426" s="3" t="s">
        <v>370</v>
      </c>
      <c r="T426" s="4"/>
      <c r="U426" s="4"/>
      <c r="V426" s="4"/>
      <c r="W426" s="4"/>
      <c r="X426" s="4"/>
      <c r="Y426" s="3" t="s">
        <v>24</v>
      </c>
      <c r="Z426" s="4"/>
      <c r="AA426" s="4"/>
      <c r="AB426" s="4"/>
      <c r="AC426" s="4"/>
      <c r="AD426" s="3" t="s">
        <v>53</v>
      </c>
      <c r="AE426" s="4"/>
      <c r="AF426" s="3">
        <v>4.0</v>
      </c>
      <c r="AG426" s="4"/>
      <c r="AH426" s="3">
        <v>4.0</v>
      </c>
      <c r="AI426" s="4"/>
      <c r="AJ426" s="3">
        <v>12.0</v>
      </c>
      <c r="AK426" s="3" t="s">
        <v>2101</v>
      </c>
      <c r="AL426" s="3" t="s">
        <v>68</v>
      </c>
      <c r="AM426" s="4"/>
      <c r="AN426" s="3">
        <v>10.0</v>
      </c>
      <c r="AO426" s="3" t="s">
        <v>2102</v>
      </c>
      <c r="AP426" s="4"/>
      <c r="AQ426" s="4"/>
      <c r="AR426" s="3">
        <v>0.0</v>
      </c>
      <c r="AS426" s="4"/>
      <c r="AT426" s="4"/>
    </row>
    <row r="427">
      <c r="A427" s="3">
        <v>425.0</v>
      </c>
      <c r="B427" s="4" t="s">
        <v>71</v>
      </c>
      <c r="C427" s="5">
        <v>22450.0</v>
      </c>
      <c r="D427" s="6">
        <v>57.33972602739726</v>
      </c>
      <c r="E427" s="7">
        <v>7.0</v>
      </c>
      <c r="F427" s="7">
        <v>0.0</v>
      </c>
      <c r="G427" s="7">
        <v>8.0</v>
      </c>
      <c r="H427" s="3">
        <v>15.0</v>
      </c>
      <c r="I427" s="3" t="s">
        <v>117</v>
      </c>
      <c r="J427" s="3">
        <v>0.0</v>
      </c>
      <c r="K427" s="3" t="s">
        <v>93</v>
      </c>
      <c r="L427" s="3" t="s">
        <v>94</v>
      </c>
      <c r="M427" s="3">
        <v>1.0</v>
      </c>
      <c r="N427" s="5" t="s">
        <v>421</v>
      </c>
      <c r="O427" s="5" t="s">
        <v>75</v>
      </c>
      <c r="P427" s="5" t="s">
        <v>87</v>
      </c>
      <c r="Q427" s="3">
        <v>30.0</v>
      </c>
      <c r="R427" s="3" t="s">
        <v>105</v>
      </c>
      <c r="S427" s="3" t="s">
        <v>78</v>
      </c>
      <c r="T427" s="4"/>
      <c r="U427" s="4"/>
      <c r="V427" s="4"/>
      <c r="W427" s="3" t="s">
        <v>22</v>
      </c>
      <c r="X427" s="4"/>
      <c r="Y427" s="4"/>
      <c r="Z427" s="4"/>
      <c r="AA427" s="4"/>
      <c r="AB427" s="4"/>
      <c r="AC427" s="4"/>
      <c r="AD427" s="3" t="s">
        <v>66</v>
      </c>
      <c r="AE427" s="4"/>
      <c r="AF427" s="3">
        <v>6.0</v>
      </c>
      <c r="AG427" s="4"/>
      <c r="AH427" s="3">
        <v>6.0</v>
      </c>
      <c r="AI427" s="4"/>
      <c r="AJ427" s="3">
        <v>40.0</v>
      </c>
      <c r="AK427" s="3" t="s">
        <v>2103</v>
      </c>
      <c r="AL427" s="3" t="s">
        <v>68</v>
      </c>
      <c r="AM427" s="4"/>
      <c r="AN427" s="3">
        <v>10.0</v>
      </c>
      <c r="AO427" s="3" t="s">
        <v>2104</v>
      </c>
      <c r="AP427" s="3" t="s">
        <v>2105</v>
      </c>
      <c r="AQ427" s="3" t="s">
        <v>2106</v>
      </c>
      <c r="AR427" s="3">
        <v>1.0</v>
      </c>
      <c r="AS427" s="4"/>
      <c r="AT427" s="4"/>
    </row>
    <row r="428">
      <c r="A428" s="3">
        <v>426.0</v>
      </c>
      <c r="B428" s="4" t="s">
        <v>406</v>
      </c>
      <c r="C428" s="4"/>
      <c r="D428" s="6" t="s">
        <v>44</v>
      </c>
      <c r="E428" s="7">
        <v>8.0</v>
      </c>
      <c r="F428" s="7">
        <v>0.0</v>
      </c>
      <c r="G428" s="7">
        <v>8.0</v>
      </c>
      <c r="H428" s="3">
        <v>4.0</v>
      </c>
      <c r="I428" s="3" t="s">
        <v>307</v>
      </c>
      <c r="J428" s="3">
        <v>0.0</v>
      </c>
      <c r="K428" s="3" t="s">
        <v>397</v>
      </c>
      <c r="L428" s="3" t="s">
        <v>94</v>
      </c>
      <c r="M428" s="3">
        <v>0.0</v>
      </c>
      <c r="N428" s="9" t="s">
        <v>44</v>
      </c>
      <c r="O428" s="9" t="s">
        <v>44</v>
      </c>
      <c r="P428" s="9" t="s">
        <v>44</v>
      </c>
      <c r="Q428" s="4"/>
      <c r="R428" s="4"/>
      <c r="S428" s="3" t="s">
        <v>78</v>
      </c>
      <c r="T428" s="4"/>
      <c r="U428" s="4"/>
      <c r="V428" s="4"/>
      <c r="W428" s="4"/>
      <c r="X428" s="3" t="s">
        <v>23</v>
      </c>
      <c r="Y428" s="4"/>
      <c r="Z428" s="4"/>
      <c r="AA428" s="4"/>
      <c r="AB428" s="4"/>
      <c r="AC428" s="3" t="s">
        <v>2107</v>
      </c>
      <c r="AD428" s="3" t="s">
        <v>158</v>
      </c>
      <c r="AE428" s="4"/>
      <c r="AF428" s="3">
        <v>4.0</v>
      </c>
      <c r="AG428" s="4"/>
      <c r="AH428" s="3">
        <v>6.0</v>
      </c>
      <c r="AI428" s="4"/>
      <c r="AJ428" s="3">
        <v>4.0</v>
      </c>
      <c r="AK428" s="3" t="s">
        <v>1838</v>
      </c>
      <c r="AL428" s="3" t="s">
        <v>68</v>
      </c>
      <c r="AM428" s="4"/>
      <c r="AN428" s="3">
        <v>8.0</v>
      </c>
      <c r="AO428" s="4"/>
      <c r="AP428" s="4"/>
      <c r="AQ428" s="4"/>
      <c r="AR428" s="3">
        <v>0.0</v>
      </c>
      <c r="AS428" s="4"/>
      <c r="AT428" s="4"/>
    </row>
    <row r="429">
      <c r="A429" s="3">
        <v>427.0</v>
      </c>
      <c r="B429" s="4" t="s">
        <v>71</v>
      </c>
      <c r="C429" s="5">
        <v>29952.0</v>
      </c>
      <c r="D429" s="6">
        <v>36.78630136986301</v>
      </c>
      <c r="E429" s="7">
        <v>7.0</v>
      </c>
      <c r="F429" s="7">
        <v>40.0</v>
      </c>
      <c r="G429" s="7">
        <v>7.0</v>
      </c>
      <c r="H429" s="3">
        <v>36.0</v>
      </c>
      <c r="I429" s="3" t="s">
        <v>60</v>
      </c>
      <c r="J429" s="3">
        <v>0.0</v>
      </c>
      <c r="K429" s="3" t="s">
        <v>61</v>
      </c>
      <c r="L429" s="3" t="s">
        <v>99</v>
      </c>
      <c r="M429" s="3">
        <v>1.0</v>
      </c>
      <c r="N429" s="5" t="s">
        <v>256</v>
      </c>
      <c r="O429" s="5" t="s">
        <v>106</v>
      </c>
      <c r="P429" s="5" t="s">
        <v>428</v>
      </c>
      <c r="Q429" s="3">
        <v>6.0</v>
      </c>
      <c r="R429" s="3" t="s">
        <v>2108</v>
      </c>
      <c r="S429" s="3" t="s">
        <v>1137</v>
      </c>
      <c r="T429" s="4"/>
      <c r="U429" s="4"/>
      <c r="V429" s="4"/>
      <c r="W429" s="3" t="s">
        <v>22</v>
      </c>
      <c r="X429" s="4"/>
      <c r="Y429" s="4"/>
      <c r="Z429" s="4"/>
      <c r="AA429" s="4"/>
      <c r="AB429" s="4"/>
      <c r="AC429" s="4"/>
      <c r="AD429" s="3" t="s">
        <v>66</v>
      </c>
      <c r="AE429" s="4"/>
      <c r="AF429" s="3">
        <v>5.0</v>
      </c>
      <c r="AG429" s="4"/>
      <c r="AH429" s="3">
        <v>3.0</v>
      </c>
      <c r="AI429" s="4"/>
      <c r="AJ429" s="3">
        <v>3.0</v>
      </c>
      <c r="AK429" s="3" t="s">
        <v>2109</v>
      </c>
      <c r="AL429" s="3" t="s">
        <v>68</v>
      </c>
      <c r="AM429" s="4"/>
      <c r="AN429" s="3">
        <v>7.0</v>
      </c>
      <c r="AO429" s="3" t="s">
        <v>2110</v>
      </c>
      <c r="AP429" s="3" t="s">
        <v>2111</v>
      </c>
      <c r="AQ429" s="3" t="s">
        <v>2112</v>
      </c>
      <c r="AR429" s="3">
        <v>0.0</v>
      </c>
      <c r="AS429" s="4"/>
      <c r="AT429" s="4"/>
    </row>
    <row r="430">
      <c r="A430" s="3">
        <v>428.0</v>
      </c>
      <c r="B430" s="4" t="s">
        <v>83</v>
      </c>
      <c r="C430" s="5">
        <v>34689.0</v>
      </c>
      <c r="D430" s="6">
        <v>23.80821917808219</v>
      </c>
      <c r="E430" s="7">
        <v>7.0</v>
      </c>
      <c r="F430" s="7">
        <v>120.0</v>
      </c>
      <c r="G430" s="7">
        <v>8.0</v>
      </c>
      <c r="H430" s="3">
        <v>8.0</v>
      </c>
      <c r="I430" s="3" t="s">
        <v>98</v>
      </c>
      <c r="J430" s="3">
        <v>1.0</v>
      </c>
      <c r="K430" s="3" t="s">
        <v>46</v>
      </c>
      <c r="L430" s="3" t="s">
        <v>94</v>
      </c>
      <c r="M430" s="3">
        <v>0.0</v>
      </c>
      <c r="N430" s="5" t="s">
        <v>44</v>
      </c>
      <c r="O430" s="5" t="s">
        <v>44</v>
      </c>
      <c r="P430" s="5" t="s">
        <v>44</v>
      </c>
      <c r="Q430" s="4"/>
      <c r="R430" s="4"/>
      <c r="S430" s="3" t="s">
        <v>370</v>
      </c>
      <c r="T430" s="4"/>
      <c r="U430" s="4"/>
      <c r="V430" s="3" t="s">
        <v>21</v>
      </c>
      <c r="W430" s="4"/>
      <c r="X430" s="4"/>
      <c r="Y430" s="4"/>
      <c r="Z430" s="3" t="s">
        <v>25</v>
      </c>
      <c r="AA430" s="4"/>
      <c r="AB430" s="4"/>
      <c r="AC430" s="4"/>
      <c r="AD430" s="3" t="s">
        <v>66</v>
      </c>
      <c r="AE430" s="4"/>
      <c r="AF430" s="3">
        <v>6.0</v>
      </c>
      <c r="AG430" s="4"/>
      <c r="AH430" s="3">
        <v>6.0</v>
      </c>
      <c r="AI430" s="4"/>
      <c r="AJ430" s="3">
        <v>10.0</v>
      </c>
      <c r="AK430" s="3" t="s">
        <v>2113</v>
      </c>
      <c r="AL430" s="3" t="s">
        <v>68</v>
      </c>
      <c r="AM430" s="4"/>
      <c r="AN430" s="3">
        <v>8.0</v>
      </c>
      <c r="AO430" s="3" t="s">
        <v>2114</v>
      </c>
      <c r="AP430" s="3" t="s">
        <v>2115</v>
      </c>
      <c r="AQ430" s="3" t="s">
        <v>2116</v>
      </c>
      <c r="AR430" s="4"/>
      <c r="AS430" s="4"/>
      <c r="AT430" s="4"/>
    </row>
    <row r="431">
      <c r="A431" s="3">
        <v>429.0</v>
      </c>
      <c r="B431" s="4" t="s">
        <v>348</v>
      </c>
      <c r="C431" s="5">
        <v>29960.0</v>
      </c>
      <c r="D431" s="6">
        <v>36.76438356164383</v>
      </c>
      <c r="E431" s="7">
        <v>7.0</v>
      </c>
      <c r="F431" s="7">
        <v>20.0</v>
      </c>
      <c r="G431" s="7">
        <v>8.0</v>
      </c>
      <c r="H431" s="3">
        <v>2.0</v>
      </c>
      <c r="I431" s="3" t="s">
        <v>224</v>
      </c>
      <c r="J431" s="3">
        <v>0.0</v>
      </c>
      <c r="K431" s="3" t="s">
        <v>46</v>
      </c>
      <c r="L431" s="3" t="s">
        <v>99</v>
      </c>
      <c r="M431" s="3">
        <v>0.0</v>
      </c>
      <c r="N431" s="5" t="s">
        <v>44</v>
      </c>
      <c r="O431" s="5" t="s">
        <v>44</v>
      </c>
      <c r="P431" s="5" t="s">
        <v>44</v>
      </c>
      <c r="Q431" s="4"/>
      <c r="R431" s="4"/>
      <c r="S431" s="3" t="s">
        <v>65</v>
      </c>
      <c r="T431" s="4"/>
      <c r="U431" s="4"/>
      <c r="V431" s="3" t="s">
        <v>21</v>
      </c>
      <c r="W431" s="4"/>
      <c r="X431" s="4"/>
      <c r="Y431" s="4"/>
      <c r="Z431" s="4"/>
      <c r="AA431" s="4"/>
      <c r="AB431" s="4"/>
      <c r="AC431" s="4"/>
      <c r="AD431" s="3" t="s">
        <v>66</v>
      </c>
      <c r="AE431" s="4"/>
      <c r="AF431" s="4"/>
      <c r="AG431" s="3">
        <v>10.0</v>
      </c>
      <c r="AH431" s="4"/>
      <c r="AI431" s="3">
        <v>10.0</v>
      </c>
      <c r="AJ431" s="3">
        <v>30.0</v>
      </c>
      <c r="AK431" s="3" t="s">
        <v>2117</v>
      </c>
      <c r="AL431" s="3" t="s">
        <v>68</v>
      </c>
      <c r="AM431" s="4"/>
      <c r="AN431" s="3">
        <v>8.0</v>
      </c>
      <c r="AO431" s="3" t="s">
        <v>2118</v>
      </c>
      <c r="AP431" s="4"/>
      <c r="AQ431" s="3" t="s">
        <v>2119</v>
      </c>
      <c r="AR431" s="3">
        <v>0.0</v>
      </c>
      <c r="AS431" s="4"/>
      <c r="AT431" s="4"/>
    </row>
    <row r="432">
      <c r="A432" s="3">
        <v>430.0</v>
      </c>
      <c r="B432" s="4" t="s">
        <v>236</v>
      </c>
      <c r="C432" s="5">
        <v>33591.0</v>
      </c>
      <c r="D432" s="6">
        <v>26.816438356164383</v>
      </c>
      <c r="E432" s="7">
        <v>8.0</v>
      </c>
      <c r="F432" s="7">
        <v>15.0</v>
      </c>
      <c r="G432" s="7">
        <v>6.0</v>
      </c>
      <c r="H432" s="3">
        <v>30.0</v>
      </c>
      <c r="I432" s="3" t="s">
        <v>340</v>
      </c>
      <c r="J432" s="3">
        <v>0.0</v>
      </c>
      <c r="K432" s="3" t="s">
        <v>61</v>
      </c>
      <c r="L432" s="3" t="s">
        <v>62</v>
      </c>
      <c r="M432" s="3">
        <v>1.0</v>
      </c>
      <c r="N432" s="5" t="s">
        <v>212</v>
      </c>
      <c r="O432" s="5" t="s">
        <v>75</v>
      </c>
      <c r="P432" s="5" t="s">
        <v>87</v>
      </c>
      <c r="Q432" s="3">
        <v>2.0</v>
      </c>
      <c r="R432" s="3" t="s">
        <v>2120</v>
      </c>
      <c r="S432" s="3" t="s">
        <v>52</v>
      </c>
      <c r="T432" s="4"/>
      <c r="U432" s="4"/>
      <c r="V432" s="4"/>
      <c r="W432" s="3" t="s">
        <v>22</v>
      </c>
      <c r="X432" s="4"/>
      <c r="Y432" s="4"/>
      <c r="Z432" s="4"/>
      <c r="AA432" s="4"/>
      <c r="AB432" s="4"/>
      <c r="AC432" s="4"/>
      <c r="AD432" s="3" t="s">
        <v>79</v>
      </c>
      <c r="AE432" s="4"/>
      <c r="AF432" s="3">
        <v>3.0</v>
      </c>
      <c r="AG432" s="4"/>
      <c r="AH432" s="3">
        <v>3.0</v>
      </c>
      <c r="AI432" s="4"/>
      <c r="AJ432" s="3">
        <v>5.0</v>
      </c>
      <c r="AK432" s="3" t="s">
        <v>2121</v>
      </c>
      <c r="AL432" s="3" t="s">
        <v>68</v>
      </c>
      <c r="AM432" s="4"/>
      <c r="AN432" s="3">
        <v>9.0</v>
      </c>
      <c r="AO432" s="3" t="s">
        <v>2122</v>
      </c>
      <c r="AP432" s="4"/>
      <c r="AQ432" s="4"/>
      <c r="AR432" s="3">
        <v>1.0</v>
      </c>
      <c r="AS432" s="4"/>
      <c r="AT432" s="4"/>
    </row>
    <row r="433">
      <c r="A433" s="3">
        <v>431.0</v>
      </c>
      <c r="B433" s="4" t="s">
        <v>461</v>
      </c>
      <c r="C433" s="5">
        <v>33238.0</v>
      </c>
      <c r="D433" s="6">
        <v>27.783561643835615</v>
      </c>
      <c r="E433" s="7">
        <v>6.0</v>
      </c>
      <c r="F433" s="7">
        <v>0.0</v>
      </c>
      <c r="G433" s="7">
        <v>4.0</v>
      </c>
      <c r="H433" s="3">
        <v>4.0</v>
      </c>
      <c r="I433" s="3" t="s">
        <v>224</v>
      </c>
      <c r="J433" s="3">
        <v>1.0</v>
      </c>
      <c r="K433" s="9" t="s">
        <v>44</v>
      </c>
      <c r="L433" s="3" t="s">
        <v>44</v>
      </c>
      <c r="M433" s="3">
        <v>1.0</v>
      </c>
      <c r="N433" s="5" t="s">
        <v>151</v>
      </c>
      <c r="O433" s="5" t="s">
        <v>356</v>
      </c>
      <c r="P433" s="5" t="s">
        <v>152</v>
      </c>
      <c r="Q433" s="3">
        <v>0.0</v>
      </c>
      <c r="R433" s="3" t="s">
        <v>2123</v>
      </c>
      <c r="S433" s="3" t="s">
        <v>52</v>
      </c>
      <c r="T433" s="4"/>
      <c r="U433" s="4"/>
      <c r="V433" s="3" t="s">
        <v>21</v>
      </c>
      <c r="W433" s="4"/>
      <c r="X433" s="4"/>
      <c r="Y433" s="4"/>
      <c r="Z433" s="4"/>
      <c r="AA433" s="4"/>
      <c r="AB433" s="4"/>
      <c r="AC433" s="4"/>
      <c r="AD433" s="3" t="s">
        <v>66</v>
      </c>
      <c r="AE433" s="4"/>
      <c r="AF433" s="4"/>
      <c r="AG433" s="3">
        <v>10.0</v>
      </c>
      <c r="AH433" s="3">
        <v>2.0</v>
      </c>
      <c r="AI433" s="4"/>
      <c r="AJ433" s="3">
        <v>8.0</v>
      </c>
      <c r="AK433" s="3" t="s">
        <v>2124</v>
      </c>
      <c r="AL433" s="3" t="s">
        <v>68</v>
      </c>
      <c r="AM433" s="4"/>
      <c r="AN433" s="3">
        <v>10.0</v>
      </c>
      <c r="AO433" s="3" t="s">
        <v>2125</v>
      </c>
      <c r="AP433" s="3" t="s">
        <v>2126</v>
      </c>
      <c r="AQ433" s="3" t="s">
        <v>2127</v>
      </c>
      <c r="AR433" s="3">
        <v>1.0</v>
      </c>
      <c r="AS433" s="4"/>
      <c r="AT433" s="4"/>
    </row>
    <row r="434">
      <c r="A434" s="3">
        <v>432.0</v>
      </c>
      <c r="B434" s="4" t="s">
        <v>71</v>
      </c>
      <c r="C434" s="5">
        <v>30585.0</v>
      </c>
      <c r="D434" s="6">
        <v>35.05205479452055</v>
      </c>
      <c r="E434" s="7">
        <v>7.0</v>
      </c>
      <c r="F434" s="7">
        <v>40.0</v>
      </c>
      <c r="G434" s="7">
        <v>12.0</v>
      </c>
      <c r="H434" s="3">
        <v>10.0</v>
      </c>
      <c r="I434" s="3" t="s">
        <v>130</v>
      </c>
      <c r="J434" s="3">
        <v>0.0</v>
      </c>
      <c r="K434" s="3" t="s">
        <v>46</v>
      </c>
      <c r="L434" s="3" t="s">
        <v>94</v>
      </c>
      <c r="M434" s="3">
        <v>1.0</v>
      </c>
      <c r="N434" s="5" t="s">
        <v>74</v>
      </c>
      <c r="O434" s="5" t="s">
        <v>86</v>
      </c>
      <c r="P434" s="5" t="s">
        <v>76</v>
      </c>
      <c r="Q434" s="3">
        <v>13.0</v>
      </c>
      <c r="R434" s="3" t="s">
        <v>2128</v>
      </c>
      <c r="S434" s="3" t="s">
        <v>78</v>
      </c>
      <c r="T434" s="4"/>
      <c r="U434" s="4"/>
      <c r="V434" s="4"/>
      <c r="W434" s="3" t="s">
        <v>22</v>
      </c>
      <c r="X434" s="4"/>
      <c r="Y434" s="3" t="s">
        <v>24</v>
      </c>
      <c r="Z434" s="4"/>
      <c r="AA434" s="4"/>
      <c r="AB434" s="4"/>
      <c r="AC434" s="4"/>
      <c r="AD434" s="3" t="s">
        <v>66</v>
      </c>
      <c r="AE434" s="4"/>
      <c r="AF434" s="3">
        <v>6.0</v>
      </c>
      <c r="AG434" s="4"/>
      <c r="AH434" s="3">
        <v>5.0</v>
      </c>
      <c r="AI434" s="4"/>
      <c r="AJ434" s="3">
        <v>6.0</v>
      </c>
      <c r="AK434" s="3" t="s">
        <v>2129</v>
      </c>
      <c r="AL434" s="3" t="s">
        <v>57</v>
      </c>
      <c r="AM434" s="4"/>
      <c r="AN434" s="3">
        <v>8.0</v>
      </c>
      <c r="AO434" s="3" t="s">
        <v>2130</v>
      </c>
      <c r="AP434" s="3" t="s">
        <v>2131</v>
      </c>
      <c r="AQ434" s="4"/>
      <c r="AR434" s="3">
        <v>1.0</v>
      </c>
      <c r="AS434" s="4"/>
      <c r="AT434" s="4"/>
    </row>
    <row r="435">
      <c r="A435" s="3">
        <v>433.0</v>
      </c>
      <c r="B435" s="4" t="s">
        <v>230</v>
      </c>
      <c r="C435" s="5">
        <v>31434.0</v>
      </c>
      <c r="D435" s="6">
        <v>32.726027397260275</v>
      </c>
      <c r="E435" s="7">
        <v>6.0</v>
      </c>
      <c r="F435" s="7">
        <v>30.0</v>
      </c>
      <c r="G435" s="7">
        <v>12.0</v>
      </c>
      <c r="H435" s="3">
        <v>2.0</v>
      </c>
      <c r="I435" s="3" t="s">
        <v>187</v>
      </c>
      <c r="J435" s="3">
        <v>0.0</v>
      </c>
      <c r="K435" s="9" t="s">
        <v>46</v>
      </c>
      <c r="L435" s="3" t="s">
        <v>1200</v>
      </c>
      <c r="M435" s="3">
        <v>1.0</v>
      </c>
      <c r="N435" s="5" t="s">
        <v>212</v>
      </c>
      <c r="O435" s="5" t="s">
        <v>1201</v>
      </c>
      <c r="P435" s="5" t="s">
        <v>101</v>
      </c>
      <c r="Q435" s="3">
        <v>3.0</v>
      </c>
      <c r="R435" s="3" t="s">
        <v>2132</v>
      </c>
      <c r="S435" s="3" t="s">
        <v>78</v>
      </c>
      <c r="T435" s="4"/>
      <c r="U435" s="4"/>
      <c r="V435" s="3" t="s">
        <v>21</v>
      </c>
      <c r="W435" s="4"/>
      <c r="X435" s="4"/>
      <c r="Y435" s="4"/>
      <c r="Z435" s="4"/>
      <c r="AA435" s="4"/>
      <c r="AB435" s="4"/>
      <c r="AC435" s="4"/>
      <c r="AD435" s="3" t="s">
        <v>79</v>
      </c>
      <c r="AE435" s="4"/>
      <c r="AF435" s="4"/>
      <c r="AG435" s="3">
        <v>12.0</v>
      </c>
      <c r="AH435" s="3">
        <v>5.0</v>
      </c>
      <c r="AI435" s="4"/>
      <c r="AJ435" s="3">
        <v>20.0</v>
      </c>
      <c r="AK435" s="3" t="s">
        <v>2133</v>
      </c>
      <c r="AL435" s="3" t="s">
        <v>68</v>
      </c>
      <c r="AM435" s="4"/>
      <c r="AN435" s="3">
        <v>8.0</v>
      </c>
      <c r="AO435" s="3" t="s">
        <v>2134</v>
      </c>
      <c r="AP435" s="3" t="s">
        <v>2135</v>
      </c>
      <c r="AQ435" s="3" t="s">
        <v>2136</v>
      </c>
      <c r="AR435" s="3">
        <v>1.0</v>
      </c>
      <c r="AS435" s="4"/>
      <c r="AT435" s="4"/>
    </row>
    <row r="436">
      <c r="A436" s="3">
        <v>434.0</v>
      </c>
      <c r="B436" s="4" t="s">
        <v>83</v>
      </c>
      <c r="C436" s="5">
        <v>29930.0</v>
      </c>
      <c r="D436" s="6">
        <v>36.846575342465755</v>
      </c>
      <c r="E436" s="7">
        <v>4.0</v>
      </c>
      <c r="F436" s="7">
        <v>0.0</v>
      </c>
      <c r="G436" s="7">
        <v>10.0</v>
      </c>
      <c r="H436" s="3">
        <v>120.0</v>
      </c>
      <c r="I436" s="3" t="s">
        <v>60</v>
      </c>
      <c r="J436" s="3">
        <v>0.0</v>
      </c>
      <c r="K436" s="3" t="s">
        <v>93</v>
      </c>
      <c r="L436" s="3" t="s">
        <v>94</v>
      </c>
      <c r="M436" s="3">
        <v>1.0</v>
      </c>
      <c r="N436" s="5" t="s">
        <v>421</v>
      </c>
      <c r="O436" s="5" t="s">
        <v>106</v>
      </c>
      <c r="P436" s="5" t="s">
        <v>87</v>
      </c>
      <c r="Q436" s="3">
        <v>15.0</v>
      </c>
      <c r="R436" s="4"/>
      <c r="S436" s="3" t="s">
        <v>52</v>
      </c>
      <c r="T436" s="4"/>
      <c r="U436" s="4"/>
      <c r="V436" s="4"/>
      <c r="W436" s="3" t="s">
        <v>22</v>
      </c>
      <c r="X436" s="4"/>
      <c r="Y436" s="4"/>
      <c r="Z436" s="4"/>
      <c r="AA436" s="4"/>
      <c r="AB436" s="4"/>
      <c r="AC436" s="4"/>
      <c r="AD436" s="3" t="s">
        <v>53</v>
      </c>
      <c r="AE436" s="4"/>
      <c r="AF436" s="3">
        <v>5.0</v>
      </c>
      <c r="AG436" s="4"/>
      <c r="AH436" s="4"/>
      <c r="AI436" s="3">
        <v>10.0</v>
      </c>
      <c r="AJ436" s="3">
        <v>20.0</v>
      </c>
      <c r="AK436" s="3" t="s">
        <v>2137</v>
      </c>
      <c r="AL436" s="3" t="s">
        <v>68</v>
      </c>
      <c r="AM436" s="4"/>
      <c r="AN436" s="3">
        <v>10.0</v>
      </c>
      <c r="AO436" s="3" t="s">
        <v>2138</v>
      </c>
      <c r="AP436" s="4"/>
      <c r="AQ436" s="4"/>
      <c r="AR436" s="3">
        <v>0.0</v>
      </c>
      <c r="AS436" s="4"/>
      <c r="AT436" s="4"/>
    </row>
    <row r="437">
      <c r="A437" s="3">
        <v>435.0</v>
      </c>
      <c r="B437" s="4" t="s">
        <v>236</v>
      </c>
      <c r="C437" s="5">
        <v>31833.0</v>
      </c>
      <c r="D437" s="6">
        <v>31.632876712328766</v>
      </c>
      <c r="E437" s="7">
        <v>8.0</v>
      </c>
      <c r="F437" s="7">
        <v>60.0</v>
      </c>
      <c r="G437" s="7">
        <v>12.0</v>
      </c>
      <c r="H437" s="3">
        <v>20.0</v>
      </c>
      <c r="I437" s="3" t="s">
        <v>307</v>
      </c>
      <c r="J437" s="3">
        <v>0.0</v>
      </c>
      <c r="K437" s="3" t="s">
        <v>46</v>
      </c>
      <c r="L437" s="3" t="s">
        <v>99</v>
      </c>
      <c r="M437" s="3">
        <v>0.0</v>
      </c>
      <c r="N437" s="5" t="s">
        <v>44</v>
      </c>
      <c r="O437" s="5" t="s">
        <v>44</v>
      </c>
      <c r="P437" s="5" t="s">
        <v>44</v>
      </c>
      <c r="Q437" s="4"/>
      <c r="R437" s="4"/>
      <c r="S437" s="3" t="s">
        <v>78</v>
      </c>
      <c r="T437" s="4"/>
      <c r="U437" s="4"/>
      <c r="V437" s="3" t="s">
        <v>21</v>
      </c>
      <c r="W437" s="4"/>
      <c r="X437" s="4"/>
      <c r="Y437" s="4"/>
      <c r="Z437" s="4"/>
      <c r="AA437" s="4"/>
      <c r="AB437" s="4"/>
      <c r="AC437" s="4"/>
      <c r="AD437" s="3" t="s">
        <v>66</v>
      </c>
      <c r="AE437" s="4"/>
      <c r="AF437" s="3">
        <v>3.0</v>
      </c>
      <c r="AG437" s="4"/>
      <c r="AH437" s="3">
        <v>3.0</v>
      </c>
      <c r="AI437" s="4"/>
      <c r="AJ437" s="3">
        <v>180.0</v>
      </c>
      <c r="AK437" s="3" t="s">
        <v>2139</v>
      </c>
      <c r="AL437" s="3" t="s">
        <v>190</v>
      </c>
      <c r="AM437" s="4"/>
      <c r="AN437" s="3">
        <v>9.0</v>
      </c>
      <c r="AO437" s="3" t="s">
        <v>2140</v>
      </c>
      <c r="AP437" s="3" t="s">
        <v>2141</v>
      </c>
      <c r="AQ437" s="3" t="s">
        <v>2142</v>
      </c>
      <c r="AR437" s="3">
        <v>1.0</v>
      </c>
      <c r="AS437" s="4"/>
      <c r="AT437" s="4"/>
    </row>
    <row r="438">
      <c r="A438" s="3">
        <v>436.0</v>
      </c>
      <c r="B438" s="4" t="s">
        <v>186</v>
      </c>
      <c r="C438" s="5">
        <v>33725.0</v>
      </c>
      <c r="D438" s="6">
        <v>26.44931506849315</v>
      </c>
      <c r="E438" s="7">
        <v>8.0</v>
      </c>
      <c r="F438" s="7">
        <v>0.0</v>
      </c>
      <c r="G438" s="7">
        <v>8.0</v>
      </c>
      <c r="H438" s="3">
        <v>15.0</v>
      </c>
      <c r="I438" s="3" t="s">
        <v>92</v>
      </c>
      <c r="J438" s="3">
        <v>1.0</v>
      </c>
      <c r="K438" s="9" t="s">
        <v>44</v>
      </c>
      <c r="L438" s="3" t="s">
        <v>44</v>
      </c>
      <c r="M438" s="3">
        <v>0.0</v>
      </c>
      <c r="N438" s="5" t="s">
        <v>44</v>
      </c>
      <c r="O438" s="5" t="s">
        <v>44</v>
      </c>
      <c r="P438" s="5" t="s">
        <v>44</v>
      </c>
      <c r="Q438" s="4"/>
      <c r="R438" s="4"/>
      <c r="S438" s="3" t="s">
        <v>78</v>
      </c>
      <c r="T438" s="4"/>
      <c r="U438" s="4"/>
      <c r="V438" s="4"/>
      <c r="W438" s="4"/>
      <c r="X438" s="4"/>
      <c r="Y438" s="3" t="s">
        <v>24</v>
      </c>
      <c r="Z438" s="4"/>
      <c r="AA438" s="4"/>
      <c r="AB438" s="4"/>
      <c r="AC438" s="4"/>
      <c r="AD438" s="3" t="s">
        <v>66</v>
      </c>
      <c r="AE438" s="4"/>
      <c r="AF438" s="3">
        <v>3.0</v>
      </c>
      <c r="AG438" s="4"/>
      <c r="AH438" s="3">
        <v>5.0</v>
      </c>
      <c r="AI438" s="4"/>
      <c r="AJ438" s="3">
        <v>5.0</v>
      </c>
      <c r="AK438" s="3" t="s">
        <v>2143</v>
      </c>
      <c r="AL438" s="3" t="s">
        <v>68</v>
      </c>
      <c r="AM438" s="4"/>
      <c r="AN438" s="3">
        <v>8.0</v>
      </c>
      <c r="AO438" s="3" t="s">
        <v>2144</v>
      </c>
      <c r="AP438" s="3" t="s">
        <v>2145</v>
      </c>
      <c r="AQ438" s="3" t="s">
        <v>2146</v>
      </c>
      <c r="AR438" s="3">
        <v>0.0</v>
      </c>
      <c r="AS438" s="4"/>
      <c r="AT438" s="4"/>
    </row>
    <row r="439">
      <c r="A439" s="3">
        <v>437.0</v>
      </c>
      <c r="B439" s="4" t="s">
        <v>83</v>
      </c>
      <c r="C439" s="5">
        <v>29313.0</v>
      </c>
      <c r="D439" s="6">
        <v>38.536986301369865</v>
      </c>
      <c r="E439" s="7">
        <v>7.0</v>
      </c>
      <c r="F439" s="7">
        <v>50.0</v>
      </c>
      <c r="G439" s="7">
        <v>8.0</v>
      </c>
      <c r="H439" s="3">
        <v>3.0</v>
      </c>
      <c r="I439" s="3" t="s">
        <v>187</v>
      </c>
      <c r="J439" s="3">
        <v>1.0</v>
      </c>
      <c r="K439" s="9" t="s">
        <v>44</v>
      </c>
      <c r="L439" s="3" t="s">
        <v>44</v>
      </c>
      <c r="M439" s="3">
        <v>1.0</v>
      </c>
      <c r="N439" s="5" t="s">
        <v>212</v>
      </c>
      <c r="O439" s="5" t="s">
        <v>75</v>
      </c>
      <c r="P439" s="5" t="s">
        <v>87</v>
      </c>
      <c r="Q439" s="3">
        <v>12.0</v>
      </c>
      <c r="R439" s="4"/>
      <c r="S439" s="3" t="s">
        <v>78</v>
      </c>
      <c r="T439" s="4"/>
      <c r="U439" s="4"/>
      <c r="V439" s="4"/>
      <c r="W439" s="4"/>
      <c r="X439" s="4"/>
      <c r="Y439" s="3" t="s">
        <v>24</v>
      </c>
      <c r="Z439" s="4"/>
      <c r="AA439" s="4"/>
      <c r="AB439" s="4"/>
      <c r="AC439" s="4"/>
      <c r="AD439" s="3" t="s">
        <v>79</v>
      </c>
      <c r="AE439" s="4"/>
      <c r="AF439" s="3">
        <v>3.0</v>
      </c>
      <c r="AG439" s="4"/>
      <c r="AH439" s="3">
        <v>2.0</v>
      </c>
      <c r="AI439" s="4"/>
      <c r="AJ439" s="3">
        <v>5.0</v>
      </c>
      <c r="AK439" s="3" t="s">
        <v>2147</v>
      </c>
      <c r="AL439" s="3" t="s">
        <v>68</v>
      </c>
      <c r="AM439" s="4"/>
      <c r="AN439" s="3">
        <v>7.0</v>
      </c>
      <c r="AO439" s="3" t="s">
        <v>2148</v>
      </c>
      <c r="AP439" s="4"/>
      <c r="AQ439" s="4"/>
      <c r="AR439" s="3">
        <v>0.0</v>
      </c>
      <c r="AS439" s="4"/>
      <c r="AT439" s="4"/>
    </row>
    <row r="440">
      <c r="A440" s="3">
        <v>438.0</v>
      </c>
      <c r="B440" s="4" t="s">
        <v>470</v>
      </c>
      <c r="C440" s="5">
        <v>34275.0</v>
      </c>
      <c r="D440" s="6">
        <v>24.942465753424656</v>
      </c>
      <c r="E440" s="7">
        <v>7.0</v>
      </c>
      <c r="F440" s="7">
        <v>30.0</v>
      </c>
      <c r="G440" s="7">
        <v>8.0</v>
      </c>
      <c r="H440" s="3">
        <v>5.0</v>
      </c>
      <c r="I440" s="3" t="s">
        <v>224</v>
      </c>
      <c r="J440" s="3">
        <v>1.0</v>
      </c>
      <c r="K440" s="9" t="s">
        <v>44</v>
      </c>
      <c r="L440" s="3" t="s">
        <v>44</v>
      </c>
      <c r="M440" s="3">
        <v>0.0</v>
      </c>
      <c r="N440" s="5" t="s">
        <v>44</v>
      </c>
      <c r="O440" s="5" t="s">
        <v>44</v>
      </c>
      <c r="P440" s="5" t="s">
        <v>44</v>
      </c>
      <c r="Q440" s="4"/>
      <c r="R440" s="4"/>
      <c r="S440" s="3" t="s">
        <v>52</v>
      </c>
      <c r="T440" s="4"/>
      <c r="U440" s="4"/>
      <c r="V440" s="4"/>
      <c r="W440" s="3" t="s">
        <v>22</v>
      </c>
      <c r="X440" s="4"/>
      <c r="Y440" s="4"/>
      <c r="Z440" s="4"/>
      <c r="AA440" s="4"/>
      <c r="AB440" s="4"/>
      <c r="AC440" s="4"/>
      <c r="AD440" s="3" t="s">
        <v>66</v>
      </c>
      <c r="AE440" s="4"/>
      <c r="AF440" s="3">
        <v>6.0</v>
      </c>
      <c r="AG440" s="4"/>
      <c r="AH440" s="3">
        <v>4.0</v>
      </c>
      <c r="AI440" s="4"/>
      <c r="AJ440" s="3">
        <v>30.0</v>
      </c>
      <c r="AK440" s="3" t="s">
        <v>2149</v>
      </c>
      <c r="AL440" s="3" t="s">
        <v>57</v>
      </c>
      <c r="AM440" s="4"/>
      <c r="AN440" s="3">
        <v>9.0</v>
      </c>
      <c r="AO440" s="3" t="s">
        <v>2150</v>
      </c>
      <c r="AP440" s="3" t="s">
        <v>2151</v>
      </c>
      <c r="AQ440" s="3" t="s">
        <v>2152</v>
      </c>
      <c r="AR440" s="3">
        <v>0.0</v>
      </c>
      <c r="AS440" s="4"/>
      <c r="AT440" s="4"/>
    </row>
    <row r="441">
      <c r="A441" s="3">
        <v>439.0</v>
      </c>
      <c r="B441" s="4" t="s">
        <v>1202</v>
      </c>
      <c r="C441" s="5">
        <v>25124.0</v>
      </c>
      <c r="D441" s="6">
        <v>50.013698630136986</v>
      </c>
      <c r="E441" s="7">
        <v>7.0</v>
      </c>
      <c r="F441" s="7">
        <v>0.0</v>
      </c>
      <c r="G441" s="7">
        <v>8.0</v>
      </c>
      <c r="H441" s="3">
        <v>20.0</v>
      </c>
      <c r="I441" s="3" t="s">
        <v>117</v>
      </c>
      <c r="J441" s="3">
        <v>1.0</v>
      </c>
      <c r="K441" s="9" t="s">
        <v>44</v>
      </c>
      <c r="L441" s="3" t="s">
        <v>44</v>
      </c>
      <c r="M441" s="3">
        <v>1.0</v>
      </c>
      <c r="N441" s="5" t="s">
        <v>1203</v>
      </c>
      <c r="O441" s="5" t="s">
        <v>139</v>
      </c>
      <c r="P441" s="5" t="s">
        <v>87</v>
      </c>
      <c r="Q441" s="3">
        <v>25.0</v>
      </c>
      <c r="R441" s="3" t="s">
        <v>2153</v>
      </c>
      <c r="S441" s="3" t="s">
        <v>78</v>
      </c>
      <c r="T441" s="4"/>
      <c r="U441" s="4"/>
      <c r="V441" s="4"/>
      <c r="W441" s="4"/>
      <c r="X441" s="3" t="s">
        <v>23</v>
      </c>
      <c r="Y441" s="3" t="s">
        <v>24</v>
      </c>
      <c r="Z441" s="4"/>
      <c r="AA441" s="4"/>
      <c r="AB441" s="4"/>
      <c r="AC441" s="3" t="s">
        <v>2154</v>
      </c>
      <c r="AD441" s="3" t="s">
        <v>66</v>
      </c>
      <c r="AE441" s="4"/>
      <c r="AF441" s="3">
        <v>6.0</v>
      </c>
      <c r="AG441" s="4"/>
      <c r="AH441" s="3">
        <v>6.0</v>
      </c>
      <c r="AI441" s="4"/>
      <c r="AJ441" s="3">
        <v>6.0</v>
      </c>
      <c r="AK441" s="3" t="s">
        <v>2155</v>
      </c>
      <c r="AL441" s="3" t="s">
        <v>68</v>
      </c>
      <c r="AM441" s="4"/>
      <c r="AN441" s="3">
        <v>9.0</v>
      </c>
      <c r="AO441" s="3" t="s">
        <v>2156</v>
      </c>
      <c r="AP441" s="3" t="s">
        <v>2157</v>
      </c>
      <c r="AQ441" s="3" t="s">
        <v>2158</v>
      </c>
      <c r="AR441" s="3">
        <v>1.0</v>
      </c>
      <c r="AS441" s="4"/>
      <c r="AT441" s="4"/>
    </row>
    <row r="442">
      <c r="A442" s="3">
        <v>440.0</v>
      </c>
      <c r="B442" s="4" t="s">
        <v>124</v>
      </c>
      <c r="C442" s="5">
        <v>22573.0</v>
      </c>
      <c r="D442" s="6">
        <v>57.0027397260274</v>
      </c>
      <c r="E442" s="7">
        <v>7.0</v>
      </c>
      <c r="F442" s="7">
        <v>0.0</v>
      </c>
      <c r="G442" s="7">
        <v>10.0</v>
      </c>
      <c r="H442" s="3">
        <v>10.0</v>
      </c>
      <c r="I442" s="3" t="s">
        <v>130</v>
      </c>
      <c r="J442" s="3">
        <v>1.0</v>
      </c>
      <c r="K442" s="9" t="s">
        <v>44</v>
      </c>
      <c r="L442" s="3" t="s">
        <v>44</v>
      </c>
      <c r="M442" s="3">
        <v>1.0</v>
      </c>
      <c r="N442" s="5" t="s">
        <v>212</v>
      </c>
      <c r="O442" s="5" t="s">
        <v>1204</v>
      </c>
      <c r="P442" s="5" t="s">
        <v>471</v>
      </c>
      <c r="Q442" s="3">
        <v>35.0</v>
      </c>
      <c r="R442" s="3" t="s">
        <v>2159</v>
      </c>
      <c r="S442" s="3" t="s">
        <v>65</v>
      </c>
      <c r="T442" s="4"/>
      <c r="U442" s="4"/>
      <c r="V442" s="4"/>
      <c r="W442" s="4"/>
      <c r="X442" s="4"/>
      <c r="Y442" s="3" t="s">
        <v>24</v>
      </c>
      <c r="Z442" s="4"/>
      <c r="AA442" s="4"/>
      <c r="AB442" s="4"/>
      <c r="AC442" s="4"/>
      <c r="AD442" s="3" t="s">
        <v>66</v>
      </c>
      <c r="AE442" s="4"/>
      <c r="AF442" s="3">
        <v>5.0</v>
      </c>
      <c r="AG442" s="4"/>
      <c r="AH442" s="3">
        <v>3.0</v>
      </c>
      <c r="AI442" s="4"/>
      <c r="AJ442" s="3">
        <v>10.0</v>
      </c>
      <c r="AK442" s="3" t="s">
        <v>2160</v>
      </c>
      <c r="AL442" s="3" t="s">
        <v>57</v>
      </c>
      <c r="AM442" s="4"/>
      <c r="AN442" s="3">
        <v>10.0</v>
      </c>
      <c r="AO442" s="3" t="s">
        <v>2161</v>
      </c>
      <c r="AP442" s="3" t="s">
        <v>2162</v>
      </c>
      <c r="AQ442" s="3" t="s">
        <v>136</v>
      </c>
      <c r="AR442" s="3">
        <v>1.0</v>
      </c>
      <c r="AS442" s="4"/>
      <c r="AT442" s="4"/>
    </row>
    <row r="443">
      <c r="A443" s="3">
        <v>441.0</v>
      </c>
      <c r="B443" s="4" t="s">
        <v>236</v>
      </c>
      <c r="C443" s="5">
        <v>29023.0</v>
      </c>
      <c r="D443" s="6">
        <v>39.33150684931507</v>
      </c>
      <c r="E443" s="7">
        <v>8.0</v>
      </c>
      <c r="F443" s="7">
        <v>75.0</v>
      </c>
      <c r="G443" s="7">
        <v>14.0</v>
      </c>
      <c r="H443" s="3">
        <v>8.0</v>
      </c>
      <c r="I443" s="3" t="s">
        <v>92</v>
      </c>
      <c r="J443" s="3">
        <v>1.0</v>
      </c>
      <c r="K443" s="9" t="s">
        <v>44</v>
      </c>
      <c r="L443" s="3" t="s">
        <v>44</v>
      </c>
      <c r="M443" s="3">
        <v>1.0</v>
      </c>
      <c r="N443" s="5" t="s">
        <v>48</v>
      </c>
      <c r="O443" s="5" t="s">
        <v>75</v>
      </c>
      <c r="P443" s="5" t="s">
        <v>300</v>
      </c>
      <c r="Q443" s="3">
        <v>13.0</v>
      </c>
      <c r="R443" s="3" t="s">
        <v>2163</v>
      </c>
      <c r="S443" s="3" t="s">
        <v>52</v>
      </c>
      <c r="T443" s="4"/>
      <c r="U443" s="4"/>
      <c r="V443" s="4"/>
      <c r="W443" s="4"/>
      <c r="X443" s="4"/>
      <c r="Y443" s="3" t="s">
        <v>24</v>
      </c>
      <c r="Z443" s="4"/>
      <c r="AA443" s="4"/>
      <c r="AB443" s="4"/>
      <c r="AC443" s="4"/>
      <c r="AD443" s="3" t="s">
        <v>66</v>
      </c>
      <c r="AE443" s="4"/>
      <c r="AF443" s="4"/>
      <c r="AG443" s="3" t="s">
        <v>2164</v>
      </c>
      <c r="AH443" s="3">
        <v>6.0</v>
      </c>
      <c r="AI443" s="4"/>
      <c r="AJ443" s="3">
        <v>12.0</v>
      </c>
      <c r="AK443" s="3" t="s">
        <v>2165</v>
      </c>
      <c r="AL443" s="3" t="s">
        <v>68</v>
      </c>
      <c r="AM443" s="4"/>
      <c r="AN443" s="3">
        <v>10.0</v>
      </c>
      <c r="AO443" s="3" t="s">
        <v>2166</v>
      </c>
      <c r="AP443" s="3" t="s">
        <v>2167</v>
      </c>
      <c r="AQ443" s="3" t="s">
        <v>1488</v>
      </c>
      <c r="AR443" s="3">
        <v>1.0</v>
      </c>
      <c r="AS443" s="4"/>
      <c r="AT443" s="4"/>
    </row>
    <row r="444">
      <c r="A444" s="3">
        <v>442.0</v>
      </c>
      <c r="B444" s="4" t="s">
        <v>124</v>
      </c>
      <c r="C444" s="5">
        <v>33732.0</v>
      </c>
      <c r="D444" s="6">
        <v>26.43013698630137</v>
      </c>
      <c r="E444" s="7">
        <v>7.0</v>
      </c>
      <c r="F444" s="7">
        <v>0.0</v>
      </c>
      <c r="G444" s="7">
        <v>12.0</v>
      </c>
      <c r="H444" s="3">
        <v>20.0</v>
      </c>
      <c r="I444" s="3" t="s">
        <v>187</v>
      </c>
      <c r="J444" s="3">
        <v>1.0</v>
      </c>
      <c r="K444" s="9" t="s">
        <v>44</v>
      </c>
      <c r="L444" s="3" t="s">
        <v>44</v>
      </c>
      <c r="M444" s="3">
        <v>1.0</v>
      </c>
      <c r="N444" s="5" t="s">
        <v>143</v>
      </c>
      <c r="O444" s="5" t="s">
        <v>75</v>
      </c>
      <c r="P444" s="5" t="s">
        <v>231</v>
      </c>
      <c r="Q444" s="3">
        <v>3.0</v>
      </c>
      <c r="R444" s="3" t="s">
        <v>2168</v>
      </c>
      <c r="S444" s="3" t="s">
        <v>52</v>
      </c>
      <c r="T444" s="4"/>
      <c r="U444" s="4"/>
      <c r="V444" s="4"/>
      <c r="W444" s="4"/>
      <c r="X444" s="3" t="s">
        <v>23</v>
      </c>
      <c r="Y444" s="4"/>
      <c r="Z444" s="4"/>
      <c r="AA444" s="4"/>
      <c r="AB444" s="4"/>
      <c r="AC444" s="4"/>
      <c r="AD444" s="3" t="s">
        <v>53</v>
      </c>
      <c r="AE444" s="4"/>
      <c r="AF444" s="4"/>
      <c r="AG444" s="3">
        <v>10.0</v>
      </c>
      <c r="AH444" s="4"/>
      <c r="AI444" s="3">
        <v>8.0</v>
      </c>
      <c r="AJ444" s="3">
        <v>8.0</v>
      </c>
      <c r="AK444" s="3" t="s">
        <v>2169</v>
      </c>
      <c r="AL444" s="3" t="s">
        <v>68</v>
      </c>
      <c r="AM444" s="4"/>
      <c r="AN444" s="3">
        <v>9.0</v>
      </c>
      <c r="AO444" s="3" t="s">
        <v>2170</v>
      </c>
      <c r="AP444" s="4"/>
      <c r="AQ444" s="4"/>
      <c r="AR444" s="3">
        <v>1.0</v>
      </c>
      <c r="AS444" s="4"/>
      <c r="AT444" s="4"/>
    </row>
    <row r="445">
      <c r="A445" s="3">
        <v>443.0</v>
      </c>
      <c r="B445" s="4" t="s">
        <v>484</v>
      </c>
      <c r="C445" s="5">
        <v>32315.0</v>
      </c>
      <c r="D445" s="6">
        <v>30.312328767123287</v>
      </c>
      <c r="E445" s="7">
        <v>8.0</v>
      </c>
      <c r="F445" s="7">
        <v>1.0</v>
      </c>
      <c r="G445" s="7">
        <v>8.0</v>
      </c>
      <c r="H445" s="3">
        <v>25.0</v>
      </c>
      <c r="I445" s="3" t="s">
        <v>307</v>
      </c>
      <c r="J445" s="3">
        <v>1.0</v>
      </c>
      <c r="K445" s="9" t="s">
        <v>44</v>
      </c>
      <c r="L445" s="3" t="s">
        <v>44</v>
      </c>
      <c r="M445" s="3">
        <v>1.0</v>
      </c>
      <c r="N445" s="5" t="s">
        <v>212</v>
      </c>
      <c r="O445" s="5" t="s">
        <v>75</v>
      </c>
      <c r="P445" s="5" t="s">
        <v>87</v>
      </c>
      <c r="Q445" s="3">
        <v>1.0</v>
      </c>
      <c r="R445" s="3" t="s">
        <v>68</v>
      </c>
      <c r="S445" s="3" t="s">
        <v>65</v>
      </c>
      <c r="T445" s="4"/>
      <c r="U445" s="4"/>
      <c r="V445" s="3" t="s">
        <v>21</v>
      </c>
      <c r="W445" s="3" t="s">
        <v>22</v>
      </c>
      <c r="X445" s="4"/>
      <c r="Y445" s="3" t="s">
        <v>24</v>
      </c>
      <c r="Z445" s="4"/>
      <c r="AA445" s="4"/>
      <c r="AB445" s="4"/>
      <c r="AC445" s="4"/>
      <c r="AD445" s="3" t="s">
        <v>79</v>
      </c>
      <c r="AE445" s="4"/>
      <c r="AF445" s="3">
        <v>1.0</v>
      </c>
      <c r="AG445" s="4"/>
      <c r="AH445" s="3">
        <v>1.0</v>
      </c>
      <c r="AI445" s="4"/>
      <c r="AJ445" s="3">
        <v>30.0</v>
      </c>
      <c r="AK445" s="3" t="s">
        <v>2171</v>
      </c>
      <c r="AL445" s="3" t="s">
        <v>68</v>
      </c>
      <c r="AM445" s="4"/>
      <c r="AN445" s="3">
        <v>10.0</v>
      </c>
      <c r="AO445" s="3" t="s">
        <v>2172</v>
      </c>
      <c r="AP445" s="4"/>
      <c r="AQ445" s="3" t="s">
        <v>2173</v>
      </c>
      <c r="AR445" s="3">
        <v>1.0</v>
      </c>
      <c r="AS445" s="4"/>
      <c r="AT445" s="4"/>
    </row>
    <row r="446">
      <c r="A446" s="3">
        <v>444.0</v>
      </c>
      <c r="B446" s="4" t="s">
        <v>71</v>
      </c>
      <c r="C446" s="5">
        <v>23257.0</v>
      </c>
      <c r="D446" s="6">
        <v>55.12876712328767</v>
      </c>
      <c r="E446" s="7">
        <v>7.0</v>
      </c>
      <c r="F446" s="7">
        <v>90.0</v>
      </c>
      <c r="G446" s="7">
        <v>8.0</v>
      </c>
      <c r="H446" s="3">
        <v>10.0</v>
      </c>
      <c r="I446" s="3" t="s">
        <v>72</v>
      </c>
      <c r="J446" s="3">
        <v>0.0</v>
      </c>
      <c r="K446" s="3" t="s">
        <v>61</v>
      </c>
      <c r="L446" s="3" t="s">
        <v>99</v>
      </c>
      <c r="M446" s="3">
        <v>1.0</v>
      </c>
      <c r="N446" s="5" t="s">
        <v>416</v>
      </c>
      <c r="O446" s="5" t="s">
        <v>75</v>
      </c>
      <c r="P446" s="5" t="s">
        <v>50</v>
      </c>
      <c r="Q446" s="3">
        <v>28.0</v>
      </c>
      <c r="R446" s="3" t="s">
        <v>2174</v>
      </c>
      <c r="S446" s="3" t="s">
        <v>65</v>
      </c>
      <c r="T446" s="4"/>
      <c r="U446" s="4"/>
      <c r="V446" s="4"/>
      <c r="W446" s="4"/>
      <c r="X446" s="4"/>
      <c r="Y446" s="4"/>
      <c r="Z446" s="4"/>
      <c r="AA446" s="4"/>
      <c r="AB446" s="4"/>
      <c r="AC446" s="3" t="s">
        <v>2175</v>
      </c>
      <c r="AD446" s="3" t="s">
        <v>66</v>
      </c>
      <c r="AE446" s="4"/>
      <c r="AF446" s="3">
        <v>6.0</v>
      </c>
      <c r="AG446" s="4"/>
      <c r="AH446" s="3">
        <v>6.0</v>
      </c>
      <c r="AI446" s="4"/>
      <c r="AJ446" s="3">
        <v>10.0</v>
      </c>
      <c r="AK446" s="3" t="s">
        <v>2176</v>
      </c>
      <c r="AL446" s="3" t="s">
        <v>68</v>
      </c>
      <c r="AM446" s="4"/>
      <c r="AN446" s="3">
        <v>9.0</v>
      </c>
      <c r="AO446" s="3" t="s">
        <v>2177</v>
      </c>
      <c r="AP446" s="4"/>
      <c r="AQ446" s="4"/>
      <c r="AR446" s="3">
        <v>0.0</v>
      </c>
      <c r="AS446" s="4"/>
      <c r="AT446" s="4"/>
    </row>
    <row r="447">
      <c r="A447" s="3">
        <v>445.0</v>
      </c>
      <c r="B447" s="4" t="s">
        <v>362</v>
      </c>
      <c r="C447" s="5">
        <v>32727.0</v>
      </c>
      <c r="D447" s="6">
        <v>29.183561643835617</v>
      </c>
      <c r="E447" s="7">
        <v>5.0</v>
      </c>
      <c r="F447" s="7">
        <v>0.0</v>
      </c>
      <c r="G447" s="7">
        <v>16.0</v>
      </c>
      <c r="H447" s="3">
        <v>2.0</v>
      </c>
      <c r="I447" s="3" t="s">
        <v>340</v>
      </c>
      <c r="J447" s="3">
        <v>0.0</v>
      </c>
      <c r="K447" s="3" t="s">
        <v>93</v>
      </c>
      <c r="L447" s="3" t="s">
        <v>94</v>
      </c>
      <c r="M447" s="3">
        <v>1.0</v>
      </c>
      <c r="N447" s="5" t="s">
        <v>421</v>
      </c>
      <c r="O447" s="5" t="s">
        <v>49</v>
      </c>
      <c r="P447" s="5" t="s">
        <v>87</v>
      </c>
      <c r="Q447" s="3">
        <v>5.0</v>
      </c>
      <c r="R447" s="3" t="s">
        <v>2178</v>
      </c>
      <c r="S447" s="3" t="s">
        <v>52</v>
      </c>
      <c r="T447" s="4"/>
      <c r="U447" s="4"/>
      <c r="V447" s="4"/>
      <c r="W447" s="4"/>
      <c r="X447" s="4"/>
      <c r="Y447" s="3" t="s">
        <v>24</v>
      </c>
      <c r="Z447" s="4"/>
      <c r="AA447" s="4"/>
      <c r="AB447" s="4"/>
      <c r="AC447" s="4"/>
      <c r="AD447" s="3" t="s">
        <v>66</v>
      </c>
      <c r="AE447" s="4"/>
      <c r="AF447" s="3">
        <v>6.0</v>
      </c>
      <c r="AG447" s="4"/>
      <c r="AH447" s="3">
        <v>6.0</v>
      </c>
      <c r="AI447" s="4"/>
      <c r="AJ447" s="3">
        <v>12.0</v>
      </c>
      <c r="AK447" s="3" t="s">
        <v>2179</v>
      </c>
      <c r="AL447" s="3" t="s">
        <v>68</v>
      </c>
      <c r="AM447" s="4"/>
      <c r="AN447" s="3">
        <v>10.0</v>
      </c>
      <c r="AO447" s="3" t="s">
        <v>2180</v>
      </c>
      <c r="AP447" s="3" t="s">
        <v>2181</v>
      </c>
      <c r="AQ447" s="4"/>
      <c r="AR447" s="3">
        <v>1.0</v>
      </c>
      <c r="AS447" s="4"/>
      <c r="AT447" s="4"/>
    </row>
    <row r="448">
      <c r="A448" s="3">
        <v>446.0</v>
      </c>
      <c r="B448" s="4" t="s">
        <v>161</v>
      </c>
      <c r="C448" s="5">
        <v>33114.0</v>
      </c>
      <c r="D448" s="6">
        <v>28.123287671232877</v>
      </c>
      <c r="E448" s="7">
        <v>6.0</v>
      </c>
      <c r="F448" s="7">
        <v>180.0</v>
      </c>
      <c r="G448" s="7">
        <v>10.0</v>
      </c>
      <c r="H448" s="3">
        <v>9.0</v>
      </c>
      <c r="I448" s="3" t="s">
        <v>92</v>
      </c>
      <c r="J448" s="3">
        <v>1.0</v>
      </c>
      <c r="K448" s="9" t="s">
        <v>44</v>
      </c>
      <c r="L448" s="3" t="s">
        <v>44</v>
      </c>
      <c r="M448" s="3">
        <v>1.0</v>
      </c>
      <c r="N448" s="5" t="s">
        <v>151</v>
      </c>
      <c r="O448" s="5" t="s">
        <v>75</v>
      </c>
      <c r="P448" s="5" t="s">
        <v>1205</v>
      </c>
      <c r="Q448" s="3">
        <v>1.0</v>
      </c>
      <c r="R448" s="3" t="s">
        <v>2182</v>
      </c>
      <c r="S448" s="3" t="s">
        <v>78</v>
      </c>
      <c r="T448" s="4"/>
      <c r="U448" s="4"/>
      <c r="V448" s="4"/>
      <c r="W448" s="4"/>
      <c r="X448" s="4"/>
      <c r="Y448" s="3" t="s">
        <v>24</v>
      </c>
      <c r="Z448" s="4"/>
      <c r="AA448" s="4"/>
      <c r="AB448" s="4"/>
      <c r="AC448" s="4"/>
      <c r="AD448" s="3" t="s">
        <v>1098</v>
      </c>
      <c r="AE448" s="4"/>
      <c r="AF448" s="4"/>
      <c r="AG448" s="3">
        <v>10.0</v>
      </c>
      <c r="AH448" s="3">
        <v>6.0</v>
      </c>
      <c r="AI448" s="4"/>
      <c r="AJ448" s="3">
        <v>6.0</v>
      </c>
      <c r="AK448" s="3" t="s">
        <v>2183</v>
      </c>
      <c r="AL448" s="3" t="s">
        <v>190</v>
      </c>
      <c r="AM448" s="4"/>
      <c r="AN448" s="3">
        <v>9.0</v>
      </c>
      <c r="AO448" s="3" t="s">
        <v>2184</v>
      </c>
      <c r="AP448" s="3" t="s">
        <v>2185</v>
      </c>
      <c r="AQ448" s="3" t="s">
        <v>2186</v>
      </c>
      <c r="AR448" s="3">
        <v>1.0</v>
      </c>
      <c r="AS448" s="4"/>
      <c r="AT448" s="4"/>
    </row>
    <row r="449">
      <c r="A449" s="3">
        <v>447.0</v>
      </c>
      <c r="B449" s="4" t="s">
        <v>71</v>
      </c>
      <c r="C449" s="5">
        <v>34025.0</v>
      </c>
      <c r="D449" s="6">
        <v>25.627397260273973</v>
      </c>
      <c r="E449" s="7">
        <v>9.0</v>
      </c>
      <c r="F449" s="7">
        <v>1.0</v>
      </c>
      <c r="G449" s="7">
        <v>6.0</v>
      </c>
      <c r="H449" s="3">
        <v>5.0</v>
      </c>
      <c r="I449" s="3" t="s">
        <v>307</v>
      </c>
      <c r="J449" s="3">
        <v>1.0</v>
      </c>
      <c r="K449" s="9" t="s">
        <v>44</v>
      </c>
      <c r="L449" s="3" t="s">
        <v>44</v>
      </c>
      <c r="M449" s="3">
        <v>1.0</v>
      </c>
      <c r="N449" s="5" t="s">
        <v>212</v>
      </c>
      <c r="O449" s="5" t="s">
        <v>75</v>
      </c>
      <c r="P449" s="5" t="s">
        <v>87</v>
      </c>
      <c r="Q449" s="3">
        <v>2.0</v>
      </c>
      <c r="R449" s="3" t="s">
        <v>2187</v>
      </c>
      <c r="S449" s="3" t="s">
        <v>52</v>
      </c>
      <c r="T449" s="4"/>
      <c r="U449" s="4"/>
      <c r="V449" s="4"/>
      <c r="W449" s="3" t="s">
        <v>22</v>
      </c>
      <c r="X449" s="4"/>
      <c r="Y449" s="4"/>
      <c r="Z449" s="4"/>
      <c r="AA449" s="4"/>
      <c r="AB449" s="4"/>
      <c r="AC449" s="4"/>
      <c r="AD449" s="3" t="s">
        <v>79</v>
      </c>
      <c r="AE449" s="4"/>
      <c r="AF449" s="3">
        <v>6.0</v>
      </c>
      <c r="AG449" s="4"/>
      <c r="AH449" s="3">
        <v>5.0</v>
      </c>
      <c r="AI449" s="4"/>
      <c r="AJ449" s="3">
        <v>100.0</v>
      </c>
      <c r="AK449" s="3" t="s">
        <v>2188</v>
      </c>
      <c r="AL449" s="3" t="s">
        <v>68</v>
      </c>
      <c r="AM449" s="4"/>
      <c r="AN449" s="3">
        <v>9.0</v>
      </c>
      <c r="AO449" s="3" t="s">
        <v>2189</v>
      </c>
      <c r="AP449" s="3" t="s">
        <v>2190</v>
      </c>
      <c r="AQ449" s="4"/>
      <c r="AR449" s="3">
        <v>1.0</v>
      </c>
      <c r="AS449" s="4"/>
      <c r="AT449" s="4"/>
    </row>
    <row r="450">
      <c r="A450" s="3">
        <v>448.0</v>
      </c>
      <c r="B450" s="4" t="s">
        <v>124</v>
      </c>
      <c r="C450" s="5">
        <v>33077.0</v>
      </c>
      <c r="D450" s="6">
        <v>28.224657534246575</v>
      </c>
      <c r="E450" s="7">
        <v>8.0</v>
      </c>
      <c r="F450" s="7">
        <v>6.0</v>
      </c>
      <c r="G450" s="7">
        <v>14.0</v>
      </c>
      <c r="H450" s="3">
        <v>6.0</v>
      </c>
      <c r="I450" s="3" t="s">
        <v>45</v>
      </c>
      <c r="J450" s="3">
        <v>0.0</v>
      </c>
      <c r="K450" s="3" t="s">
        <v>61</v>
      </c>
      <c r="L450" s="3" t="s">
        <v>99</v>
      </c>
      <c r="M450" s="3">
        <v>1.0</v>
      </c>
      <c r="N450" s="5" t="s">
        <v>212</v>
      </c>
      <c r="O450" s="5" t="s">
        <v>75</v>
      </c>
      <c r="P450" s="5" t="s">
        <v>87</v>
      </c>
      <c r="Q450" s="3">
        <v>5.0</v>
      </c>
      <c r="R450" s="3" t="s">
        <v>2191</v>
      </c>
      <c r="S450" s="3" t="s">
        <v>52</v>
      </c>
      <c r="T450" s="4"/>
      <c r="U450" s="4"/>
      <c r="V450" s="4"/>
      <c r="W450" s="3" t="s">
        <v>22</v>
      </c>
      <c r="X450" s="4"/>
      <c r="Y450" s="4"/>
      <c r="Z450" s="4"/>
      <c r="AA450" s="4"/>
      <c r="AB450" s="4"/>
      <c r="AC450" s="4"/>
      <c r="AD450" s="3" t="s">
        <v>79</v>
      </c>
      <c r="AE450" s="4"/>
      <c r="AF450" s="3">
        <v>6.0</v>
      </c>
      <c r="AG450" s="4"/>
      <c r="AH450" s="3">
        <v>4.0</v>
      </c>
      <c r="AI450" s="4"/>
      <c r="AJ450" s="3">
        <v>3.0</v>
      </c>
      <c r="AK450" s="3" t="s">
        <v>2192</v>
      </c>
      <c r="AL450" s="3" t="s">
        <v>57</v>
      </c>
      <c r="AM450" s="4"/>
      <c r="AN450" s="3">
        <v>10.0</v>
      </c>
      <c r="AO450" s="3" t="s">
        <v>2193</v>
      </c>
      <c r="AP450" s="3" t="s">
        <v>2194</v>
      </c>
      <c r="AQ450" s="4"/>
      <c r="AR450" s="3">
        <v>0.0</v>
      </c>
      <c r="AS450" s="4"/>
      <c r="AT450" s="4"/>
    </row>
    <row r="451">
      <c r="A451" s="3">
        <v>449.0</v>
      </c>
      <c r="B451" s="4" t="s">
        <v>83</v>
      </c>
      <c r="C451" s="5">
        <v>27948.0</v>
      </c>
      <c r="D451" s="6">
        <v>42.276712328767125</v>
      </c>
      <c r="E451" s="7">
        <v>6.0</v>
      </c>
      <c r="F451" s="7">
        <v>50.0</v>
      </c>
      <c r="G451" s="7">
        <v>8.0</v>
      </c>
      <c r="H451" s="3">
        <v>5.0</v>
      </c>
      <c r="I451" s="3" t="s">
        <v>307</v>
      </c>
      <c r="J451" s="3">
        <v>1.0</v>
      </c>
      <c r="K451" s="9" t="s">
        <v>44</v>
      </c>
      <c r="L451" s="3" t="s">
        <v>44</v>
      </c>
      <c r="M451" s="3">
        <v>1.0</v>
      </c>
      <c r="N451" s="5" t="s">
        <v>1190</v>
      </c>
      <c r="O451" s="5" t="s">
        <v>49</v>
      </c>
      <c r="P451" s="5" t="s">
        <v>275</v>
      </c>
      <c r="Q451" s="3">
        <v>5.0</v>
      </c>
      <c r="R451" s="3" t="s">
        <v>2195</v>
      </c>
      <c r="S451" s="3" t="s">
        <v>65</v>
      </c>
      <c r="T451" s="4"/>
      <c r="U451" s="4"/>
      <c r="V451" s="4"/>
      <c r="W451" s="3" t="s">
        <v>22</v>
      </c>
      <c r="X451" s="4"/>
      <c r="Y451" s="4"/>
      <c r="Z451" s="3" t="s">
        <v>25</v>
      </c>
      <c r="AA451" s="4"/>
      <c r="AB451" s="4"/>
      <c r="AC451" s="4"/>
      <c r="AD451" s="3" t="s">
        <v>66</v>
      </c>
      <c r="AE451" s="4"/>
      <c r="AF451" s="3">
        <v>5.0</v>
      </c>
      <c r="AG451" s="4"/>
      <c r="AH451" s="3">
        <v>3.0</v>
      </c>
      <c r="AI451" s="4"/>
      <c r="AJ451" s="3">
        <v>20.0</v>
      </c>
      <c r="AK451" s="3" t="s">
        <v>2196</v>
      </c>
      <c r="AL451" s="4"/>
      <c r="AM451" s="3" t="s">
        <v>2197</v>
      </c>
      <c r="AN451" s="3">
        <v>9.0</v>
      </c>
      <c r="AO451" s="3" t="s">
        <v>2198</v>
      </c>
      <c r="AP451" s="3" t="s">
        <v>1402</v>
      </c>
      <c r="AQ451" s="4"/>
      <c r="AR451" s="3">
        <v>0.0</v>
      </c>
      <c r="AS451" s="4"/>
      <c r="AT451" s="4"/>
    </row>
    <row r="452">
      <c r="A452" s="3">
        <v>450.0</v>
      </c>
      <c r="B452" s="4" t="s">
        <v>255</v>
      </c>
      <c r="C452" s="5">
        <v>29093.0</v>
      </c>
      <c r="D452" s="6">
        <v>39.13972602739726</v>
      </c>
      <c r="E452" s="7">
        <v>8.0</v>
      </c>
      <c r="F452" s="7">
        <v>75.0</v>
      </c>
      <c r="G452" s="7">
        <v>9.0</v>
      </c>
      <c r="H452" s="3">
        <v>20.0</v>
      </c>
      <c r="I452" s="3" t="s">
        <v>92</v>
      </c>
      <c r="J452" s="3">
        <v>0.0</v>
      </c>
      <c r="K452" s="3" t="s">
        <v>61</v>
      </c>
      <c r="L452" s="3" t="s">
        <v>94</v>
      </c>
      <c r="M452" s="3">
        <v>1.0</v>
      </c>
      <c r="N452" s="5" t="s">
        <v>105</v>
      </c>
      <c r="O452" s="5" t="s">
        <v>106</v>
      </c>
      <c r="P452" s="5" t="s">
        <v>87</v>
      </c>
      <c r="Q452" s="3">
        <v>14.0</v>
      </c>
      <c r="R452" s="3" t="s">
        <v>467</v>
      </c>
      <c r="S452" s="3" t="s">
        <v>78</v>
      </c>
      <c r="T452" s="4"/>
      <c r="U452" s="4"/>
      <c r="V452" s="4"/>
      <c r="W452" s="3" t="s">
        <v>22</v>
      </c>
      <c r="X452" s="4"/>
      <c r="Y452" s="4"/>
      <c r="Z452" s="4"/>
      <c r="AA452" s="4"/>
      <c r="AB452" s="4"/>
      <c r="AC452" s="4"/>
      <c r="AD452" s="3" t="s">
        <v>66</v>
      </c>
      <c r="AE452" s="4"/>
      <c r="AF452" s="3">
        <v>6.0</v>
      </c>
      <c r="AG452" s="4"/>
      <c r="AH452" s="4"/>
      <c r="AI452" s="3">
        <v>10.0</v>
      </c>
      <c r="AJ452" s="3">
        <v>15.0</v>
      </c>
      <c r="AK452" s="3" t="s">
        <v>2199</v>
      </c>
      <c r="AL452" s="4"/>
      <c r="AM452" s="3" t="s">
        <v>2200</v>
      </c>
      <c r="AN452" s="3">
        <v>10.0</v>
      </c>
      <c r="AO452" s="3" t="s">
        <v>2201</v>
      </c>
      <c r="AP452" s="3" t="s">
        <v>2202</v>
      </c>
      <c r="AQ452" s="3" t="s">
        <v>111</v>
      </c>
      <c r="AR452" s="3">
        <v>1.0</v>
      </c>
      <c r="AS452" s="4"/>
      <c r="AT452" s="4"/>
    </row>
    <row r="453">
      <c r="A453" s="3">
        <v>451.0</v>
      </c>
      <c r="B453" s="4" t="s">
        <v>236</v>
      </c>
      <c r="C453" s="5">
        <v>32527.0</v>
      </c>
      <c r="D453" s="6">
        <v>29.731506849315068</v>
      </c>
      <c r="E453" s="7">
        <v>8.0</v>
      </c>
      <c r="F453" s="7">
        <v>0.0</v>
      </c>
      <c r="G453" s="7">
        <v>10.0</v>
      </c>
      <c r="H453" s="3">
        <v>60.0</v>
      </c>
      <c r="I453" s="3" t="s">
        <v>117</v>
      </c>
      <c r="J453" s="3">
        <v>1.0</v>
      </c>
      <c r="K453" s="9" t="s">
        <v>44</v>
      </c>
      <c r="L453" s="3" t="s">
        <v>44</v>
      </c>
      <c r="M453" s="3">
        <v>1.0</v>
      </c>
      <c r="N453" s="5" t="s">
        <v>168</v>
      </c>
      <c r="O453" s="5" t="s">
        <v>356</v>
      </c>
      <c r="P453" s="5" t="s">
        <v>87</v>
      </c>
      <c r="Q453" s="3">
        <v>1.0</v>
      </c>
      <c r="R453" s="3" t="s">
        <v>2203</v>
      </c>
      <c r="S453" s="3" t="s">
        <v>52</v>
      </c>
      <c r="T453" s="4"/>
      <c r="U453" s="4"/>
      <c r="V453" s="4"/>
      <c r="W453" s="3" t="s">
        <v>22</v>
      </c>
      <c r="X453" s="3" t="s">
        <v>23</v>
      </c>
      <c r="Y453" s="4"/>
      <c r="Z453" s="4"/>
      <c r="AA453" s="4"/>
      <c r="AB453" s="4"/>
      <c r="AC453" s="4"/>
      <c r="AD453" s="3" t="s">
        <v>53</v>
      </c>
      <c r="AE453" s="4"/>
      <c r="AF453" s="3">
        <v>5.0</v>
      </c>
      <c r="AG453" s="4"/>
      <c r="AH453" s="3">
        <v>2.0</v>
      </c>
      <c r="AI453" s="4"/>
      <c r="AJ453" s="3">
        <v>6.0</v>
      </c>
      <c r="AK453" s="3" t="s">
        <v>2204</v>
      </c>
      <c r="AL453" s="3" t="s">
        <v>68</v>
      </c>
      <c r="AM453" s="4"/>
      <c r="AN453" s="3">
        <v>7.0</v>
      </c>
      <c r="AO453" s="3" t="s">
        <v>2205</v>
      </c>
      <c r="AP453" s="3" t="s">
        <v>2206</v>
      </c>
      <c r="AQ453" s="3" t="s">
        <v>2207</v>
      </c>
      <c r="AR453" s="3">
        <v>0.0</v>
      </c>
      <c r="AS453" s="4"/>
      <c r="AT453" s="4"/>
    </row>
    <row r="454">
      <c r="A454" s="3">
        <v>452.0</v>
      </c>
      <c r="B454" s="4" t="s">
        <v>71</v>
      </c>
      <c r="C454" s="5">
        <v>27608.0</v>
      </c>
      <c r="D454" s="6">
        <v>43.20821917808219</v>
      </c>
      <c r="E454" s="7">
        <v>7.0</v>
      </c>
      <c r="F454" s="7">
        <v>70.0</v>
      </c>
      <c r="G454" s="7">
        <v>8.0</v>
      </c>
      <c r="H454" s="3">
        <v>50.0</v>
      </c>
      <c r="I454" s="3" t="s">
        <v>117</v>
      </c>
      <c r="J454" s="3">
        <v>1.0</v>
      </c>
      <c r="K454" s="9" t="s">
        <v>44</v>
      </c>
      <c r="L454" s="3" t="s">
        <v>44</v>
      </c>
      <c r="M454" s="3">
        <v>1.0</v>
      </c>
      <c r="N454" s="5" t="s">
        <v>212</v>
      </c>
      <c r="O454" s="5" t="s">
        <v>75</v>
      </c>
      <c r="P454" s="5" t="s">
        <v>315</v>
      </c>
      <c r="Q454" s="3">
        <v>15.0</v>
      </c>
      <c r="R454" s="3" t="s">
        <v>2208</v>
      </c>
      <c r="S454" s="3" t="s">
        <v>78</v>
      </c>
      <c r="T454" s="4"/>
      <c r="U454" s="4"/>
      <c r="V454" s="4"/>
      <c r="W454" s="4"/>
      <c r="X454" s="3" t="s">
        <v>23</v>
      </c>
      <c r="Y454" s="4"/>
      <c r="Z454" s="4"/>
      <c r="AA454" s="4"/>
      <c r="AB454" s="4"/>
      <c r="AC454" s="4"/>
      <c r="AD454" s="3" t="s">
        <v>66</v>
      </c>
      <c r="AE454" s="4"/>
      <c r="AF454" s="3">
        <v>6.0</v>
      </c>
      <c r="AG454" s="4"/>
      <c r="AH454" s="3">
        <v>4.0</v>
      </c>
      <c r="AI454" s="4"/>
      <c r="AJ454" s="3">
        <v>25.0</v>
      </c>
      <c r="AK454" s="3" t="s">
        <v>337</v>
      </c>
      <c r="AL454" s="3" t="s">
        <v>68</v>
      </c>
      <c r="AM454" s="4"/>
      <c r="AN454" s="3">
        <v>7.0</v>
      </c>
      <c r="AO454" s="3" t="s">
        <v>1872</v>
      </c>
      <c r="AP454" s="4"/>
      <c r="AQ454" s="4"/>
      <c r="AR454" s="3">
        <v>0.0</v>
      </c>
      <c r="AS454" s="4"/>
      <c r="AT454" s="4"/>
    </row>
    <row r="455">
      <c r="A455" s="3">
        <v>453.0</v>
      </c>
      <c r="B455" s="4" t="s">
        <v>124</v>
      </c>
      <c r="C455" s="5">
        <v>31265.0</v>
      </c>
      <c r="D455" s="6">
        <v>33.18904109589041</v>
      </c>
      <c r="E455" s="7">
        <v>7.0</v>
      </c>
      <c r="F455" s="7">
        <v>0.0</v>
      </c>
      <c r="G455" s="7">
        <v>6.0</v>
      </c>
      <c r="H455" s="3">
        <v>20.0</v>
      </c>
      <c r="I455" s="3" t="s">
        <v>60</v>
      </c>
      <c r="J455" s="3">
        <v>0.0</v>
      </c>
      <c r="K455" s="3" t="s">
        <v>46</v>
      </c>
      <c r="L455" s="3" t="s">
        <v>47</v>
      </c>
      <c r="M455" s="3">
        <v>1.0</v>
      </c>
      <c r="N455" s="5" t="s">
        <v>151</v>
      </c>
      <c r="O455" s="5" t="s">
        <v>75</v>
      </c>
      <c r="P455" s="5" t="s">
        <v>87</v>
      </c>
      <c r="Q455" s="3">
        <v>2.0</v>
      </c>
      <c r="R455" s="4"/>
      <c r="S455" s="3" t="s">
        <v>78</v>
      </c>
      <c r="T455" s="4"/>
      <c r="U455" s="4"/>
      <c r="V455" s="4"/>
      <c r="W455" s="4"/>
      <c r="X455" s="4"/>
      <c r="Y455" s="3" t="s">
        <v>24</v>
      </c>
      <c r="Z455" s="4"/>
      <c r="AA455" s="4"/>
      <c r="AB455" s="4"/>
      <c r="AC455" s="4"/>
      <c r="AD455" s="3" t="s">
        <v>53</v>
      </c>
      <c r="AE455" s="4"/>
      <c r="AF455" s="3">
        <v>5.0</v>
      </c>
      <c r="AG455" s="4"/>
      <c r="AH455" s="3">
        <v>5.0</v>
      </c>
      <c r="AI455" s="4"/>
      <c r="AJ455" s="3">
        <v>10.0</v>
      </c>
      <c r="AK455" s="3" t="s">
        <v>713</v>
      </c>
      <c r="AL455" s="3" t="s">
        <v>57</v>
      </c>
      <c r="AM455" s="4"/>
      <c r="AN455" s="3">
        <v>7.0</v>
      </c>
      <c r="AO455" s="3" t="s">
        <v>2209</v>
      </c>
      <c r="AP455" s="4"/>
      <c r="AQ455" s="4"/>
      <c r="AR455" s="3">
        <v>0.0</v>
      </c>
      <c r="AS455" s="4"/>
      <c r="AT455" s="4"/>
    </row>
    <row r="456">
      <c r="A456" s="3">
        <v>454.0</v>
      </c>
      <c r="B456" s="4" t="s">
        <v>124</v>
      </c>
      <c r="C456" s="5">
        <v>30445.0</v>
      </c>
      <c r="D456" s="6">
        <v>35.43561643835616</v>
      </c>
      <c r="E456" s="7">
        <v>7.0</v>
      </c>
      <c r="F456" s="7">
        <v>30.0</v>
      </c>
      <c r="G456" s="7">
        <v>15.0</v>
      </c>
      <c r="H456" s="3">
        <v>8.0</v>
      </c>
      <c r="I456" s="3" t="s">
        <v>98</v>
      </c>
      <c r="J456" s="3">
        <v>1.0</v>
      </c>
      <c r="K456" s="9" t="s">
        <v>44</v>
      </c>
      <c r="L456" s="3" t="s">
        <v>44</v>
      </c>
      <c r="M456" s="3">
        <v>1.0</v>
      </c>
      <c r="N456" s="5" t="s">
        <v>212</v>
      </c>
      <c r="O456" s="5" t="s">
        <v>49</v>
      </c>
      <c r="P456" s="5" t="s">
        <v>428</v>
      </c>
      <c r="Q456" s="3">
        <v>14.0</v>
      </c>
      <c r="R456" s="3" t="s">
        <v>2210</v>
      </c>
      <c r="S456" s="3" t="s">
        <v>52</v>
      </c>
      <c r="T456" s="4"/>
      <c r="U456" s="4"/>
      <c r="V456" s="4"/>
      <c r="W456" s="4"/>
      <c r="X456" s="4"/>
      <c r="Y456" s="3" t="s">
        <v>24</v>
      </c>
      <c r="Z456" s="4"/>
      <c r="AA456" s="4"/>
      <c r="AB456" s="4"/>
      <c r="AC456" s="4"/>
      <c r="AD456" s="3" t="s">
        <v>53</v>
      </c>
      <c r="AE456" s="4"/>
      <c r="AF456" s="3">
        <v>5.0</v>
      </c>
      <c r="AG456" s="4"/>
      <c r="AH456" s="3">
        <v>4.0</v>
      </c>
      <c r="AI456" s="4"/>
      <c r="AJ456" s="3">
        <v>12.0</v>
      </c>
      <c r="AK456" s="3" t="s">
        <v>2211</v>
      </c>
      <c r="AL456" s="3" t="s">
        <v>68</v>
      </c>
      <c r="AM456" s="4"/>
      <c r="AN456" s="3">
        <v>10.0</v>
      </c>
      <c r="AO456" s="3" t="s">
        <v>2212</v>
      </c>
      <c r="AP456" s="3" t="s">
        <v>2202</v>
      </c>
      <c r="AQ456" s="3" t="s">
        <v>2213</v>
      </c>
      <c r="AR456" s="3">
        <v>1.0</v>
      </c>
      <c r="AS456" s="4"/>
      <c r="AT456" s="4"/>
    </row>
    <row r="457">
      <c r="A457" s="3">
        <v>455.0</v>
      </c>
      <c r="B457" s="4" t="s">
        <v>255</v>
      </c>
      <c r="C457" s="5">
        <v>32097.0</v>
      </c>
      <c r="D457" s="6">
        <v>30.90958904109589</v>
      </c>
      <c r="E457" s="7">
        <v>7.0</v>
      </c>
      <c r="F457" s="7">
        <v>0.0</v>
      </c>
      <c r="G457" s="7">
        <v>8.0</v>
      </c>
      <c r="H457" s="3">
        <v>50.0</v>
      </c>
      <c r="I457" s="3" t="s">
        <v>307</v>
      </c>
      <c r="J457" s="3">
        <v>1.0</v>
      </c>
      <c r="K457" s="9" t="s">
        <v>44</v>
      </c>
      <c r="L457" s="3" t="s">
        <v>44</v>
      </c>
      <c r="M457" s="3">
        <v>0.0</v>
      </c>
      <c r="N457" s="5" t="s">
        <v>44</v>
      </c>
      <c r="O457" s="5" t="s">
        <v>44</v>
      </c>
      <c r="P457" s="5" t="s">
        <v>44</v>
      </c>
      <c r="Q457" s="4"/>
      <c r="R457" s="4"/>
      <c r="S457" s="3" t="s">
        <v>78</v>
      </c>
      <c r="T457" s="3" t="s">
        <v>19</v>
      </c>
      <c r="U457" s="4"/>
      <c r="V457" s="3" t="s">
        <v>21</v>
      </c>
      <c r="W457" s="3" t="s">
        <v>22</v>
      </c>
      <c r="X457" s="4"/>
      <c r="Y457" s="4"/>
      <c r="Z457" s="4"/>
      <c r="AA457" s="4"/>
      <c r="AB457" s="4"/>
      <c r="AC457" s="4"/>
      <c r="AD457" s="3" t="s">
        <v>66</v>
      </c>
      <c r="AE457" s="4"/>
      <c r="AF457" s="4"/>
      <c r="AG457" s="3">
        <v>20.0</v>
      </c>
      <c r="AH457" s="4"/>
      <c r="AI457" s="3">
        <v>10.0</v>
      </c>
      <c r="AJ457" s="3">
        <v>5.0</v>
      </c>
      <c r="AK457" s="3" t="s">
        <v>2214</v>
      </c>
      <c r="AL457" s="4"/>
      <c r="AM457" s="3" t="s">
        <v>2215</v>
      </c>
      <c r="AN457" s="3">
        <v>9.0</v>
      </c>
      <c r="AO457" s="3" t="s">
        <v>2216</v>
      </c>
      <c r="AP457" s="3" t="s">
        <v>2217</v>
      </c>
      <c r="AQ457" s="3" t="s">
        <v>2218</v>
      </c>
      <c r="AR457" s="3">
        <v>1.0</v>
      </c>
      <c r="AS457" s="4"/>
      <c r="AT457" s="4"/>
    </row>
    <row r="458">
      <c r="A458" s="3">
        <v>456.0</v>
      </c>
      <c r="B458" s="4" t="s">
        <v>236</v>
      </c>
      <c r="C458" s="5">
        <v>35411.0</v>
      </c>
      <c r="D458" s="6">
        <v>21.83013698630137</v>
      </c>
      <c r="E458" s="7">
        <v>7.0</v>
      </c>
      <c r="F458" s="7">
        <v>50.0</v>
      </c>
      <c r="G458" s="7">
        <v>9.0</v>
      </c>
      <c r="H458" s="3">
        <v>15.0</v>
      </c>
      <c r="I458" s="3" t="s">
        <v>92</v>
      </c>
      <c r="J458" s="3">
        <v>1.0</v>
      </c>
      <c r="K458" s="9" t="s">
        <v>44</v>
      </c>
      <c r="L458" s="3" t="s">
        <v>44</v>
      </c>
      <c r="M458" s="3">
        <v>0.0</v>
      </c>
      <c r="N458" s="5" t="s">
        <v>44</v>
      </c>
      <c r="O458" s="5" t="s">
        <v>44</v>
      </c>
      <c r="P458" s="5" t="s">
        <v>44</v>
      </c>
      <c r="Q458" s="4"/>
      <c r="R458" s="4"/>
      <c r="S458" s="3" t="s">
        <v>52</v>
      </c>
      <c r="T458" s="4"/>
      <c r="U458" s="4"/>
      <c r="V458" s="4"/>
      <c r="W458" s="3" t="s">
        <v>22</v>
      </c>
      <c r="X458" s="4"/>
      <c r="Y458" s="4"/>
      <c r="Z458" s="4"/>
      <c r="AA458" s="4"/>
      <c r="AB458" s="4"/>
      <c r="AC458" s="4"/>
      <c r="AD458" s="3" t="s">
        <v>66</v>
      </c>
      <c r="AE458" s="4"/>
      <c r="AF458" s="3">
        <v>5.0</v>
      </c>
      <c r="AG458" s="4"/>
      <c r="AH458" s="3">
        <v>6.0</v>
      </c>
      <c r="AI458" s="4"/>
      <c r="AJ458" s="3">
        <v>14.0</v>
      </c>
      <c r="AK458" s="3" t="s">
        <v>2219</v>
      </c>
      <c r="AL458" s="3" t="s">
        <v>57</v>
      </c>
      <c r="AM458" s="4"/>
      <c r="AN458" s="3">
        <v>10.0</v>
      </c>
      <c r="AO458" s="3" t="s">
        <v>2220</v>
      </c>
      <c r="AP458" s="3" t="s">
        <v>2221</v>
      </c>
      <c r="AQ458" s="3" t="s">
        <v>2222</v>
      </c>
      <c r="AR458" s="3">
        <v>1.0</v>
      </c>
      <c r="AS458" s="4"/>
      <c r="AT458" s="4"/>
    </row>
    <row r="459">
      <c r="A459" s="3">
        <v>457.0</v>
      </c>
      <c r="B459" s="4" t="s">
        <v>83</v>
      </c>
      <c r="C459" s="5">
        <v>28051.0</v>
      </c>
      <c r="D459" s="6">
        <v>41.99452054794521</v>
      </c>
      <c r="E459" s="7">
        <v>8.0</v>
      </c>
      <c r="F459" s="7">
        <v>10.0</v>
      </c>
      <c r="G459" s="7">
        <v>14.0</v>
      </c>
      <c r="H459" s="3">
        <v>0.0</v>
      </c>
      <c r="I459" s="3" t="s">
        <v>187</v>
      </c>
      <c r="J459" s="3">
        <v>0.0</v>
      </c>
      <c r="K459" s="3" t="s">
        <v>93</v>
      </c>
      <c r="L459" s="3" t="s">
        <v>99</v>
      </c>
      <c r="M459" s="3">
        <v>1.0</v>
      </c>
      <c r="N459" s="5" t="s">
        <v>416</v>
      </c>
      <c r="O459" s="5" t="s">
        <v>75</v>
      </c>
      <c r="P459" s="5" t="s">
        <v>87</v>
      </c>
      <c r="Q459" s="3">
        <v>10.0</v>
      </c>
      <c r="R459" s="4"/>
      <c r="S459" s="3" t="s">
        <v>65</v>
      </c>
      <c r="T459" s="4"/>
      <c r="U459" s="4"/>
      <c r="V459" s="4"/>
      <c r="W459" s="4"/>
      <c r="X459" s="4"/>
      <c r="Y459" s="3" t="s">
        <v>24</v>
      </c>
      <c r="Z459" s="4"/>
      <c r="AA459" s="4"/>
      <c r="AB459" s="4"/>
      <c r="AC459" s="4"/>
      <c r="AD459" s="3" t="s">
        <v>66</v>
      </c>
      <c r="AE459" s="4"/>
      <c r="AF459" s="3">
        <v>5.0</v>
      </c>
      <c r="AG459" s="4"/>
      <c r="AH459" s="3">
        <v>4.0</v>
      </c>
      <c r="AI459" s="4"/>
      <c r="AJ459" s="3">
        <v>12.0</v>
      </c>
      <c r="AK459" s="3" t="s">
        <v>2223</v>
      </c>
      <c r="AL459" s="3" t="s">
        <v>57</v>
      </c>
      <c r="AM459" s="4"/>
      <c r="AN459" s="3">
        <v>9.0</v>
      </c>
      <c r="AO459" s="3" t="s">
        <v>2224</v>
      </c>
      <c r="AP459" s="3" t="s">
        <v>2225</v>
      </c>
      <c r="AQ459" s="3" t="s">
        <v>2226</v>
      </c>
      <c r="AR459" s="3">
        <v>0.0</v>
      </c>
      <c r="AS459" s="4"/>
      <c r="AT459" s="4"/>
    </row>
    <row r="460">
      <c r="A460" s="3">
        <v>458.0</v>
      </c>
      <c r="B460" s="4" t="s">
        <v>354</v>
      </c>
      <c r="C460" s="5">
        <v>35749.0</v>
      </c>
      <c r="D460" s="6">
        <v>20.904109589041095</v>
      </c>
      <c r="E460" s="7">
        <v>7.0</v>
      </c>
      <c r="F460" s="7">
        <v>120.0</v>
      </c>
      <c r="G460" s="7">
        <v>15.0</v>
      </c>
      <c r="H460" s="3">
        <v>100.0</v>
      </c>
      <c r="I460" s="3" t="s">
        <v>98</v>
      </c>
      <c r="J460" s="3">
        <v>0.0</v>
      </c>
      <c r="K460" s="9" t="s">
        <v>131</v>
      </c>
      <c r="L460" s="3" t="s">
        <v>1206</v>
      </c>
      <c r="M460" s="3">
        <v>0.0</v>
      </c>
      <c r="N460" s="5" t="s">
        <v>44</v>
      </c>
      <c r="O460" s="5" t="s">
        <v>44</v>
      </c>
      <c r="P460" s="5" t="s">
        <v>44</v>
      </c>
      <c r="Q460" s="4"/>
      <c r="R460" s="4"/>
      <c r="S460" s="3" t="s">
        <v>52</v>
      </c>
      <c r="T460" s="4"/>
      <c r="U460" s="4"/>
      <c r="V460" s="4"/>
      <c r="W460" s="4"/>
      <c r="X460" s="4"/>
      <c r="Y460" s="3" t="s">
        <v>24</v>
      </c>
      <c r="Z460" s="4"/>
      <c r="AA460" s="4"/>
      <c r="AB460" s="4"/>
      <c r="AC460" s="4"/>
      <c r="AD460" s="3" t="s">
        <v>53</v>
      </c>
      <c r="AE460" s="4"/>
      <c r="AF460" s="3">
        <v>6.0</v>
      </c>
      <c r="AG460" s="4"/>
      <c r="AH460" s="3">
        <v>6.0</v>
      </c>
      <c r="AI460" s="4"/>
      <c r="AJ460" s="3">
        <v>4.0</v>
      </c>
      <c r="AK460" s="3" t="s">
        <v>2227</v>
      </c>
      <c r="AL460" s="3" t="s">
        <v>57</v>
      </c>
      <c r="AM460" s="4"/>
      <c r="AN460" s="3">
        <v>9.0</v>
      </c>
      <c r="AO460" s="3" t="s">
        <v>2228</v>
      </c>
      <c r="AP460" s="3" t="s">
        <v>2229</v>
      </c>
      <c r="AQ460" s="4"/>
      <c r="AR460" s="3">
        <v>1.0</v>
      </c>
      <c r="AS460" s="4"/>
      <c r="AT460" s="4"/>
    </row>
    <row r="461">
      <c r="A461" s="3">
        <v>459.0</v>
      </c>
      <c r="B461" s="4" t="s">
        <v>230</v>
      </c>
      <c r="C461" s="5">
        <v>26900.0</v>
      </c>
      <c r="D461" s="6">
        <v>45.14794520547945</v>
      </c>
      <c r="E461" s="7">
        <v>6.0</v>
      </c>
      <c r="F461" s="7">
        <v>60.0</v>
      </c>
      <c r="G461" s="7">
        <v>16.0</v>
      </c>
      <c r="H461" s="3">
        <v>10.0</v>
      </c>
      <c r="I461" s="3" t="s">
        <v>98</v>
      </c>
      <c r="J461" s="3">
        <v>0.0</v>
      </c>
      <c r="K461" s="3" t="s">
        <v>93</v>
      </c>
      <c r="L461" s="3" t="s">
        <v>94</v>
      </c>
      <c r="M461" s="3">
        <v>0.0</v>
      </c>
      <c r="N461" s="5" t="s">
        <v>44</v>
      </c>
      <c r="O461" s="5" t="s">
        <v>44</v>
      </c>
      <c r="P461" s="5" t="s">
        <v>44</v>
      </c>
      <c r="Q461" s="4"/>
      <c r="R461" s="4"/>
      <c r="S461" s="3" t="s">
        <v>78</v>
      </c>
      <c r="T461" s="4"/>
      <c r="U461" s="4"/>
      <c r="V461" s="3" t="s">
        <v>21</v>
      </c>
      <c r="W461" s="4"/>
      <c r="X461" s="4"/>
      <c r="Y461" s="4"/>
      <c r="Z461" s="4"/>
      <c r="AA461" s="4"/>
      <c r="AB461" s="4"/>
      <c r="AC461" s="4"/>
      <c r="AD461" s="3" t="s">
        <v>66</v>
      </c>
      <c r="AE461" s="4"/>
      <c r="AF461" s="4"/>
      <c r="AG461" s="3">
        <v>40.0</v>
      </c>
      <c r="AH461" s="4"/>
      <c r="AI461" s="3">
        <v>20.0</v>
      </c>
      <c r="AJ461" s="3">
        <v>25.0</v>
      </c>
      <c r="AK461" s="3" t="s">
        <v>2230</v>
      </c>
      <c r="AL461" s="3" t="s">
        <v>68</v>
      </c>
      <c r="AM461" s="4"/>
      <c r="AN461" s="3">
        <v>9.0</v>
      </c>
      <c r="AO461" s="3" t="s">
        <v>2231</v>
      </c>
      <c r="AP461" s="3" t="s">
        <v>2232</v>
      </c>
      <c r="AQ461" s="3" t="s">
        <v>2233</v>
      </c>
      <c r="AR461" s="3">
        <v>1.0</v>
      </c>
      <c r="AS461" s="4"/>
      <c r="AT461" s="4"/>
    </row>
    <row r="462">
      <c r="A462" s="3">
        <v>460.0</v>
      </c>
      <c r="B462" s="4" t="s">
        <v>71</v>
      </c>
      <c r="C462" s="5">
        <v>32226.0</v>
      </c>
      <c r="D462" s="6">
        <v>30.556164383561644</v>
      </c>
      <c r="E462" s="7">
        <v>6.0</v>
      </c>
      <c r="F462" s="7">
        <v>20.0</v>
      </c>
      <c r="G462" s="7">
        <v>8.0</v>
      </c>
      <c r="H462" s="3">
        <v>3.0</v>
      </c>
      <c r="I462" s="3" t="s">
        <v>307</v>
      </c>
      <c r="J462" s="3">
        <v>1.0</v>
      </c>
      <c r="K462" s="9" t="s">
        <v>44</v>
      </c>
      <c r="L462" s="3" t="s">
        <v>44</v>
      </c>
      <c r="M462" s="3">
        <v>1.0</v>
      </c>
      <c r="N462" s="5" t="s">
        <v>212</v>
      </c>
      <c r="O462" s="5" t="s">
        <v>106</v>
      </c>
      <c r="P462" s="5" t="s">
        <v>87</v>
      </c>
      <c r="Q462" s="3">
        <v>2.0</v>
      </c>
      <c r="R462" s="3" t="s">
        <v>1796</v>
      </c>
      <c r="S462" s="3" t="s">
        <v>78</v>
      </c>
      <c r="T462" s="4"/>
      <c r="U462" s="4"/>
      <c r="V462" s="4"/>
      <c r="W462" s="3" t="s">
        <v>22</v>
      </c>
      <c r="X462" s="4"/>
      <c r="Y462" s="4"/>
      <c r="Z462" s="4"/>
      <c r="AA462" s="4"/>
      <c r="AB462" s="4"/>
      <c r="AC462" s="4"/>
      <c r="AD462" s="4"/>
      <c r="AE462" s="3" t="s">
        <v>2234</v>
      </c>
      <c r="AF462" s="3">
        <v>5.0</v>
      </c>
      <c r="AG462" s="4"/>
      <c r="AH462" s="3">
        <v>5.0</v>
      </c>
      <c r="AI462" s="4"/>
      <c r="AJ462" s="3">
        <v>20.0</v>
      </c>
      <c r="AK462" s="3" t="s">
        <v>2235</v>
      </c>
      <c r="AL462" s="3" t="s">
        <v>57</v>
      </c>
      <c r="AM462" s="4"/>
      <c r="AN462" s="3">
        <v>10.0</v>
      </c>
      <c r="AO462" s="3" t="s">
        <v>69</v>
      </c>
      <c r="AP462" s="3" t="s">
        <v>69</v>
      </c>
      <c r="AQ462" s="3" t="s">
        <v>293</v>
      </c>
      <c r="AR462" s="3">
        <v>0.0</v>
      </c>
      <c r="AS462" s="4"/>
      <c r="AT462" s="4"/>
    </row>
    <row r="463">
      <c r="A463" s="3">
        <v>461.0</v>
      </c>
      <c r="B463" s="4" t="s">
        <v>255</v>
      </c>
      <c r="C463" s="5">
        <v>27921.0</v>
      </c>
      <c r="D463" s="6">
        <v>42.35068493150685</v>
      </c>
      <c r="E463" s="7">
        <v>6.0</v>
      </c>
      <c r="F463" s="7">
        <v>0.0</v>
      </c>
      <c r="G463" s="7">
        <v>5.0</v>
      </c>
      <c r="H463" s="3">
        <v>5.0</v>
      </c>
      <c r="I463" s="3" t="s">
        <v>130</v>
      </c>
      <c r="J463" s="3">
        <v>0.0</v>
      </c>
      <c r="K463" s="3" t="s">
        <v>93</v>
      </c>
      <c r="L463" s="3" t="s">
        <v>94</v>
      </c>
      <c r="M463" s="3">
        <v>1.0</v>
      </c>
      <c r="N463" s="5" t="s">
        <v>105</v>
      </c>
      <c r="O463" s="5" t="s">
        <v>106</v>
      </c>
      <c r="P463" s="5" t="s">
        <v>87</v>
      </c>
      <c r="Q463" s="3">
        <v>15.0</v>
      </c>
      <c r="R463" s="4"/>
      <c r="S463" s="3" t="s">
        <v>78</v>
      </c>
      <c r="T463" s="4"/>
      <c r="U463" s="4"/>
      <c r="V463" s="4"/>
      <c r="W463" s="4"/>
      <c r="X463" s="4"/>
      <c r="Y463" s="4"/>
      <c r="Z463" s="4"/>
      <c r="AA463" s="4"/>
      <c r="AB463" s="3" t="s">
        <v>27</v>
      </c>
      <c r="AC463" s="4"/>
      <c r="AD463" s="4"/>
      <c r="AE463" s="4"/>
      <c r="AF463" s="4"/>
      <c r="AG463" s="4"/>
      <c r="AH463" s="4"/>
      <c r="AI463" s="4"/>
      <c r="AJ463" s="4"/>
      <c r="AK463" s="4"/>
      <c r="AL463" s="3" t="s">
        <v>188</v>
      </c>
      <c r="AM463" s="4"/>
      <c r="AN463" s="3">
        <v>8.0</v>
      </c>
      <c r="AO463" s="3" t="s">
        <v>2236</v>
      </c>
      <c r="AP463" s="3" t="s">
        <v>2237</v>
      </c>
      <c r="AQ463" s="3" t="s">
        <v>2238</v>
      </c>
      <c r="AR463" s="3">
        <v>0.0</v>
      </c>
      <c r="AS463" s="4"/>
      <c r="AT463" s="4"/>
    </row>
    <row r="464">
      <c r="A464" s="3">
        <v>462.0</v>
      </c>
      <c r="B464" s="4" t="s">
        <v>71</v>
      </c>
      <c r="C464" s="5">
        <v>33863.0</v>
      </c>
      <c r="D464" s="6">
        <v>26.07123287671233</v>
      </c>
      <c r="E464" s="7">
        <v>7.0</v>
      </c>
      <c r="F464" s="7">
        <v>0.0</v>
      </c>
      <c r="G464" s="7">
        <v>15.0</v>
      </c>
      <c r="H464" s="3">
        <v>5.0</v>
      </c>
      <c r="I464" s="3" t="s">
        <v>117</v>
      </c>
      <c r="J464" s="3">
        <v>0.0</v>
      </c>
      <c r="K464" s="3" t="s">
        <v>46</v>
      </c>
      <c r="L464" s="3" t="s">
        <v>94</v>
      </c>
      <c r="M464" s="3">
        <v>0.0</v>
      </c>
      <c r="N464" s="5" t="s">
        <v>44</v>
      </c>
      <c r="O464" s="5" t="s">
        <v>44</v>
      </c>
      <c r="P464" s="5" t="s">
        <v>44</v>
      </c>
      <c r="Q464" s="4"/>
      <c r="R464" s="4"/>
      <c r="S464" s="3" t="s">
        <v>78</v>
      </c>
      <c r="T464" s="4"/>
      <c r="U464" s="4"/>
      <c r="V464" s="4"/>
      <c r="W464" s="4"/>
      <c r="X464" s="4"/>
      <c r="Y464" s="3" t="s">
        <v>24</v>
      </c>
      <c r="Z464" s="4"/>
      <c r="AA464" s="4"/>
      <c r="AB464" s="4"/>
      <c r="AC464" s="4"/>
      <c r="AD464" s="3" t="s">
        <v>66</v>
      </c>
      <c r="AE464" s="4"/>
      <c r="AF464" s="3">
        <v>5.0</v>
      </c>
      <c r="AG464" s="4"/>
      <c r="AH464" s="3">
        <v>5.0</v>
      </c>
      <c r="AI464" s="4"/>
      <c r="AJ464" s="3">
        <v>100.0</v>
      </c>
      <c r="AK464" s="3" t="s">
        <v>2239</v>
      </c>
      <c r="AL464" s="3" t="s">
        <v>68</v>
      </c>
      <c r="AM464" s="4"/>
      <c r="AN464" s="3">
        <v>10.0</v>
      </c>
      <c r="AO464" s="3" t="s">
        <v>2240</v>
      </c>
      <c r="AP464" s="3" t="s">
        <v>2241</v>
      </c>
      <c r="AQ464" s="4"/>
      <c r="AR464" s="3">
        <v>1.0</v>
      </c>
      <c r="AS464" s="4"/>
      <c r="AT464" s="4"/>
    </row>
    <row r="465">
      <c r="A465" s="3">
        <v>463.0</v>
      </c>
      <c r="B465" s="4" t="s">
        <v>71</v>
      </c>
      <c r="C465" s="5">
        <v>31904.0</v>
      </c>
      <c r="D465" s="6">
        <v>31.438356164383563</v>
      </c>
      <c r="E465" s="7">
        <v>8.0</v>
      </c>
      <c r="F465" s="7">
        <v>0.0</v>
      </c>
      <c r="G465" s="7">
        <v>10.0</v>
      </c>
      <c r="H465" s="3">
        <v>12.0</v>
      </c>
      <c r="I465" s="3" t="s">
        <v>187</v>
      </c>
      <c r="J465" s="3">
        <v>0.0</v>
      </c>
      <c r="K465" s="3" t="s">
        <v>46</v>
      </c>
      <c r="L465" s="3" t="s">
        <v>47</v>
      </c>
      <c r="M465" s="3">
        <v>0.0</v>
      </c>
      <c r="N465" s="5" t="s">
        <v>44</v>
      </c>
      <c r="O465" s="5" t="s">
        <v>44</v>
      </c>
      <c r="P465" s="5" t="s">
        <v>44</v>
      </c>
      <c r="Q465" s="4"/>
      <c r="R465" s="4"/>
      <c r="S465" s="3" t="s">
        <v>52</v>
      </c>
      <c r="T465" s="4"/>
      <c r="U465" s="4"/>
      <c r="V465" s="3" t="s">
        <v>21</v>
      </c>
      <c r="W465" s="4"/>
      <c r="X465" s="4"/>
      <c r="Y465" s="4"/>
      <c r="Z465" s="4"/>
      <c r="AA465" s="4"/>
      <c r="AB465" s="4"/>
      <c r="AC465" s="4"/>
      <c r="AD465" s="3" t="s">
        <v>66</v>
      </c>
      <c r="AE465" s="4"/>
      <c r="AF465" s="3">
        <v>5.0</v>
      </c>
      <c r="AG465" s="4"/>
      <c r="AH465" s="3">
        <v>5.0</v>
      </c>
      <c r="AI465" s="4"/>
      <c r="AJ465" s="3">
        <v>5.0</v>
      </c>
      <c r="AK465" s="3" t="s">
        <v>2242</v>
      </c>
      <c r="AL465" s="3" t="s">
        <v>68</v>
      </c>
      <c r="AM465" s="4"/>
      <c r="AN465" s="3">
        <v>8.0</v>
      </c>
      <c r="AO465" s="3" t="s">
        <v>69</v>
      </c>
      <c r="AP465" s="3" t="s">
        <v>2243</v>
      </c>
      <c r="AQ465" s="3" t="s">
        <v>2244</v>
      </c>
      <c r="AR465" s="3">
        <v>1.0</v>
      </c>
      <c r="AS465" s="4"/>
      <c r="AT465" s="4"/>
    </row>
    <row r="466">
      <c r="A466" s="3">
        <v>464.0</v>
      </c>
      <c r="B466" s="4" t="s">
        <v>461</v>
      </c>
      <c r="C466" s="5">
        <v>29535.0</v>
      </c>
      <c r="D466" s="6">
        <v>37.92876712328767</v>
      </c>
      <c r="E466" s="7">
        <v>7.0</v>
      </c>
      <c r="F466" s="7">
        <v>0.0</v>
      </c>
      <c r="G466" s="7">
        <v>10.0</v>
      </c>
      <c r="H466" s="3">
        <v>0.0</v>
      </c>
      <c r="I466" s="3" t="s">
        <v>117</v>
      </c>
      <c r="J466" s="3">
        <v>0.0</v>
      </c>
      <c r="K466" s="3" t="s">
        <v>61</v>
      </c>
      <c r="L466" s="3" t="s">
        <v>94</v>
      </c>
      <c r="M466" s="3">
        <v>1.0</v>
      </c>
      <c r="N466" s="5" t="s">
        <v>151</v>
      </c>
      <c r="O466" s="5" t="s">
        <v>75</v>
      </c>
      <c r="P466" s="5" t="s">
        <v>87</v>
      </c>
      <c r="Q466" s="3">
        <v>1.0</v>
      </c>
      <c r="R466" s="3" t="s">
        <v>108</v>
      </c>
      <c r="S466" s="3" t="s">
        <v>78</v>
      </c>
      <c r="T466" s="4"/>
      <c r="U466" s="4"/>
      <c r="V466" s="3" t="s">
        <v>21</v>
      </c>
      <c r="W466" s="4"/>
      <c r="X466" s="4"/>
      <c r="Y466" s="4"/>
      <c r="Z466" s="4"/>
      <c r="AA466" s="4"/>
      <c r="AB466" s="4"/>
      <c r="AC466" s="4"/>
      <c r="AD466" s="3" t="s">
        <v>79</v>
      </c>
      <c r="AE466" s="4"/>
      <c r="AF466" s="3">
        <v>6.0</v>
      </c>
      <c r="AG466" s="4"/>
      <c r="AH466" s="3">
        <v>3.0</v>
      </c>
      <c r="AI466" s="4"/>
      <c r="AJ466" s="3">
        <v>8.0</v>
      </c>
      <c r="AK466" s="3" t="s">
        <v>2245</v>
      </c>
      <c r="AL466" s="4"/>
      <c r="AM466" s="3" t="s">
        <v>1965</v>
      </c>
      <c r="AN466" s="3">
        <v>6.0</v>
      </c>
      <c r="AO466" s="3" t="s">
        <v>2246</v>
      </c>
      <c r="AP466" s="3" t="s">
        <v>2247</v>
      </c>
      <c r="AQ466" s="4"/>
      <c r="AR466" s="3">
        <v>1.0</v>
      </c>
      <c r="AS466" s="4"/>
      <c r="AT466" s="4"/>
    </row>
    <row r="467">
      <c r="A467" s="3">
        <v>465.0</v>
      </c>
      <c r="B467" s="4" t="s">
        <v>255</v>
      </c>
      <c r="C467" s="5">
        <v>31458.0</v>
      </c>
      <c r="D467" s="6">
        <v>32.66027397260274</v>
      </c>
      <c r="E467" s="7">
        <v>7.0</v>
      </c>
      <c r="F467" s="7">
        <v>90.0</v>
      </c>
      <c r="G467" s="7">
        <v>14.0</v>
      </c>
      <c r="H467" s="3">
        <v>0.0</v>
      </c>
      <c r="I467" s="3" t="s">
        <v>60</v>
      </c>
      <c r="J467" s="3">
        <v>0.0</v>
      </c>
      <c r="K467" s="3" t="s">
        <v>131</v>
      </c>
      <c r="L467" s="3" t="s">
        <v>94</v>
      </c>
      <c r="M467" s="3">
        <v>1.0</v>
      </c>
      <c r="N467" s="5" t="s">
        <v>1207</v>
      </c>
      <c r="O467" s="5" t="s">
        <v>106</v>
      </c>
      <c r="P467" s="5" t="s">
        <v>50</v>
      </c>
      <c r="Q467" s="3">
        <v>1.0</v>
      </c>
      <c r="R467" s="3" t="s">
        <v>2123</v>
      </c>
      <c r="S467" s="3" t="s">
        <v>52</v>
      </c>
      <c r="T467" s="4"/>
      <c r="U467" s="4"/>
      <c r="V467" s="3" t="s">
        <v>21</v>
      </c>
      <c r="W467" s="3" t="s">
        <v>22</v>
      </c>
      <c r="X467" s="3" t="s">
        <v>23</v>
      </c>
      <c r="Y467" s="3" t="s">
        <v>24</v>
      </c>
      <c r="Z467" s="3" t="s">
        <v>25</v>
      </c>
      <c r="AA467" s="4"/>
      <c r="AB467" s="4"/>
      <c r="AC467" s="4"/>
      <c r="AD467" s="3" t="s">
        <v>66</v>
      </c>
      <c r="AE467" s="4"/>
      <c r="AF467" s="4"/>
      <c r="AG467" s="3">
        <v>10.0</v>
      </c>
      <c r="AH467" s="4"/>
      <c r="AI467" s="3">
        <v>8.0</v>
      </c>
      <c r="AJ467" s="3">
        <v>12.0</v>
      </c>
      <c r="AK467" s="3" t="s">
        <v>2248</v>
      </c>
      <c r="AL467" s="4"/>
      <c r="AM467" s="3" t="s">
        <v>2249</v>
      </c>
      <c r="AN467" s="3">
        <v>9.0</v>
      </c>
      <c r="AO467" s="3" t="s">
        <v>2250</v>
      </c>
      <c r="AP467" s="3" t="s">
        <v>2251</v>
      </c>
      <c r="AQ467" s="3" t="s">
        <v>2252</v>
      </c>
      <c r="AR467" s="4"/>
      <c r="AS467" s="4"/>
      <c r="AT467" s="4"/>
    </row>
    <row r="468">
      <c r="A468" s="3">
        <v>466.0</v>
      </c>
      <c r="B468" s="4" t="s">
        <v>204</v>
      </c>
      <c r="C468" s="5">
        <v>20026.0</v>
      </c>
      <c r="D468" s="6">
        <v>63.98082191780822</v>
      </c>
      <c r="E468" s="7">
        <v>6.0</v>
      </c>
      <c r="F468" s="7">
        <v>48.0</v>
      </c>
      <c r="G468" s="7">
        <v>10.0</v>
      </c>
      <c r="H468" s="3">
        <v>4.0</v>
      </c>
      <c r="I468" s="3" t="s">
        <v>307</v>
      </c>
      <c r="J468" s="3">
        <v>0.0</v>
      </c>
      <c r="K468" s="3" t="s">
        <v>93</v>
      </c>
      <c r="L468" s="3" t="s">
        <v>94</v>
      </c>
      <c r="M468" s="3">
        <v>1.0</v>
      </c>
      <c r="N468" s="5" t="s">
        <v>421</v>
      </c>
      <c r="O468" s="5" t="s">
        <v>49</v>
      </c>
      <c r="P468" s="5" t="s">
        <v>87</v>
      </c>
      <c r="Q468" s="3">
        <v>40.0</v>
      </c>
      <c r="R468" s="3" t="s">
        <v>2253</v>
      </c>
      <c r="S468" s="3" t="s">
        <v>78</v>
      </c>
      <c r="T468" s="4"/>
      <c r="U468" s="4"/>
      <c r="V468" s="4"/>
      <c r="W468" s="3" t="s">
        <v>22</v>
      </c>
      <c r="X468" s="4"/>
      <c r="Y468" s="4"/>
      <c r="Z468" s="4"/>
      <c r="AA468" s="4"/>
      <c r="AB468" s="4"/>
      <c r="AC468" s="4"/>
      <c r="AD468" s="3" t="s">
        <v>66</v>
      </c>
      <c r="AE468" s="4"/>
      <c r="AF468" s="3">
        <v>6.0</v>
      </c>
      <c r="AG468" s="4"/>
      <c r="AH468" s="3">
        <v>6.0</v>
      </c>
      <c r="AI468" s="4"/>
      <c r="AJ468" s="3">
        <v>100.0</v>
      </c>
      <c r="AK468" s="3" t="s">
        <v>2254</v>
      </c>
      <c r="AL468" s="3" t="s">
        <v>68</v>
      </c>
      <c r="AM468" s="4"/>
      <c r="AN468" s="3">
        <v>9.0</v>
      </c>
      <c r="AO468" s="3" t="s">
        <v>2255</v>
      </c>
      <c r="AP468" s="3" t="s">
        <v>2256</v>
      </c>
      <c r="AQ468" s="4"/>
      <c r="AR468" s="3">
        <v>1.0</v>
      </c>
      <c r="AS468" s="4"/>
      <c r="AT468" s="4"/>
    </row>
    <row r="469">
      <c r="A469" s="3">
        <v>467.0</v>
      </c>
      <c r="B469" s="4" t="s">
        <v>71</v>
      </c>
      <c r="C469" s="5">
        <v>29644.0</v>
      </c>
      <c r="D469" s="6">
        <v>37.63013698630137</v>
      </c>
      <c r="E469" s="7">
        <v>7.0</v>
      </c>
      <c r="F469" s="7">
        <v>0.0</v>
      </c>
      <c r="G469" s="7">
        <v>11.0</v>
      </c>
      <c r="H469" s="3">
        <v>12.0</v>
      </c>
      <c r="I469" s="3" t="s">
        <v>117</v>
      </c>
      <c r="J469" s="3">
        <v>1.0</v>
      </c>
      <c r="K469" s="9" t="s">
        <v>44</v>
      </c>
      <c r="L469" s="3" t="s">
        <v>44</v>
      </c>
      <c r="M469" s="3">
        <v>1.0</v>
      </c>
      <c r="N469" s="5" t="s">
        <v>132</v>
      </c>
      <c r="O469" s="5" t="s">
        <v>86</v>
      </c>
      <c r="P469" s="5" t="s">
        <v>87</v>
      </c>
      <c r="Q469" s="3">
        <v>18.0</v>
      </c>
      <c r="R469" s="3" t="s">
        <v>2257</v>
      </c>
      <c r="S469" s="3" t="s">
        <v>370</v>
      </c>
      <c r="T469" s="4"/>
      <c r="U469" s="4"/>
      <c r="V469" s="4"/>
      <c r="W469" s="4"/>
      <c r="X469" s="4"/>
      <c r="Y469" s="3" t="s">
        <v>24</v>
      </c>
      <c r="Z469" s="4"/>
      <c r="AA469" s="4"/>
      <c r="AB469" s="4"/>
      <c r="AC469" s="4"/>
      <c r="AD469" s="3" t="s">
        <v>53</v>
      </c>
      <c r="AE469" s="4"/>
      <c r="AF469" s="4"/>
      <c r="AG469" s="3">
        <v>20.0</v>
      </c>
      <c r="AH469" s="4"/>
      <c r="AI469" s="3">
        <v>10.0</v>
      </c>
      <c r="AJ469" s="3">
        <v>30.0</v>
      </c>
      <c r="AK469" s="3" t="s">
        <v>2258</v>
      </c>
      <c r="AL469" s="4"/>
      <c r="AM469" s="12" t="s">
        <v>2259</v>
      </c>
      <c r="AN469" s="3">
        <v>10.0</v>
      </c>
      <c r="AO469" s="3" t="s">
        <v>2260</v>
      </c>
      <c r="AP469" s="3" t="s">
        <v>2261</v>
      </c>
      <c r="AQ469" s="3" t="s">
        <v>2262</v>
      </c>
      <c r="AR469" s="3">
        <v>0.0</v>
      </c>
      <c r="AS469" s="4"/>
      <c r="AT469" s="4"/>
    </row>
    <row r="470">
      <c r="A470" s="3">
        <v>468.0</v>
      </c>
      <c r="B470" s="4" t="s">
        <v>71</v>
      </c>
      <c r="C470" s="5">
        <v>34587.0</v>
      </c>
      <c r="D470" s="6">
        <v>24.087671232876712</v>
      </c>
      <c r="E470" s="7">
        <v>7.0</v>
      </c>
      <c r="F470" s="7">
        <v>0.0</v>
      </c>
      <c r="G470" s="7">
        <v>9.0</v>
      </c>
      <c r="H470" s="3">
        <v>3.0</v>
      </c>
      <c r="I470" s="3" t="s">
        <v>84</v>
      </c>
      <c r="J470" s="3">
        <v>1.0</v>
      </c>
      <c r="K470" s="9" t="s">
        <v>44</v>
      </c>
      <c r="L470" s="3" t="s">
        <v>44</v>
      </c>
      <c r="M470" s="3">
        <v>1.0</v>
      </c>
      <c r="N470" s="5" t="s">
        <v>22</v>
      </c>
      <c r="O470" s="5" t="s">
        <v>106</v>
      </c>
      <c r="P470" s="5" t="s">
        <v>50</v>
      </c>
      <c r="Q470" s="3">
        <v>0.0</v>
      </c>
      <c r="R470" s="3" t="s">
        <v>51</v>
      </c>
      <c r="S470" s="3" t="s">
        <v>52</v>
      </c>
      <c r="T470" s="4"/>
      <c r="U470" s="4"/>
      <c r="V470" s="4"/>
      <c r="W470" s="3" t="s">
        <v>22</v>
      </c>
      <c r="X470" s="4"/>
      <c r="Y470" s="4"/>
      <c r="Z470" s="4"/>
      <c r="AA470" s="4"/>
      <c r="AB470" s="4"/>
      <c r="AC470" s="4"/>
      <c r="AD470" s="3" t="s">
        <v>53</v>
      </c>
      <c r="AE470" s="4"/>
      <c r="AF470" s="3">
        <v>6.0</v>
      </c>
      <c r="AG470" s="4"/>
      <c r="AH470" s="3">
        <v>6.0</v>
      </c>
      <c r="AI470" s="4"/>
      <c r="AJ470" s="3">
        <v>10.0</v>
      </c>
      <c r="AK470" s="3" t="s">
        <v>2263</v>
      </c>
      <c r="AL470" s="3" t="s">
        <v>68</v>
      </c>
      <c r="AM470" s="4"/>
      <c r="AN470" s="3">
        <v>10.0</v>
      </c>
      <c r="AO470" s="3" t="s">
        <v>2264</v>
      </c>
      <c r="AP470" s="3" t="s">
        <v>2265</v>
      </c>
      <c r="AQ470" s="3" t="s">
        <v>2266</v>
      </c>
      <c r="AR470" s="3">
        <v>1.0</v>
      </c>
      <c r="AS470" s="4"/>
      <c r="AT470" s="4"/>
    </row>
    <row r="471">
      <c r="A471" s="3">
        <v>469.0</v>
      </c>
      <c r="B471" s="4" t="s">
        <v>161</v>
      </c>
      <c r="C471" s="5">
        <v>28762.0</v>
      </c>
      <c r="D471" s="6">
        <v>40.04657534246575</v>
      </c>
      <c r="E471" s="7">
        <v>4.0</v>
      </c>
      <c r="F471" s="7">
        <v>180.0</v>
      </c>
      <c r="G471" s="7">
        <v>12.0</v>
      </c>
      <c r="H471" s="3">
        <v>10.0</v>
      </c>
      <c r="I471" s="3" t="s">
        <v>340</v>
      </c>
      <c r="J471" s="3">
        <v>1.0</v>
      </c>
      <c r="K471" s="9" t="s">
        <v>44</v>
      </c>
      <c r="L471" s="3" t="s">
        <v>44</v>
      </c>
      <c r="M471" s="3">
        <v>1.0</v>
      </c>
      <c r="N471" s="5" t="s">
        <v>416</v>
      </c>
      <c r="O471" s="5" t="s">
        <v>294</v>
      </c>
      <c r="P471" s="5" t="s">
        <v>87</v>
      </c>
      <c r="Q471" s="3">
        <v>14.0</v>
      </c>
      <c r="R471" s="3" t="s">
        <v>2267</v>
      </c>
      <c r="S471" s="3" t="s">
        <v>65</v>
      </c>
      <c r="T471" s="4"/>
      <c r="U471" s="4"/>
      <c r="V471" s="4"/>
      <c r="W471" s="3" t="s">
        <v>22</v>
      </c>
      <c r="X471" s="3" t="s">
        <v>23</v>
      </c>
      <c r="Y471" s="3" t="s">
        <v>24</v>
      </c>
      <c r="Z471" s="3" t="s">
        <v>25</v>
      </c>
      <c r="AA471" s="4"/>
      <c r="AB471" s="4"/>
      <c r="AC471" s="4"/>
      <c r="AD471" s="3" t="s">
        <v>53</v>
      </c>
      <c r="AE471" s="4"/>
      <c r="AF471" s="4"/>
      <c r="AG471" s="3">
        <v>30.0</v>
      </c>
      <c r="AH471" s="3">
        <v>6.0</v>
      </c>
      <c r="AI471" s="4"/>
      <c r="AJ471" s="3">
        <v>60.0</v>
      </c>
      <c r="AK471" s="3" t="s">
        <v>2268</v>
      </c>
      <c r="AL471" s="3" t="s">
        <v>57</v>
      </c>
      <c r="AM471" s="4"/>
      <c r="AN471" s="3">
        <v>10.0</v>
      </c>
      <c r="AO471" s="3" t="s">
        <v>2269</v>
      </c>
      <c r="AP471" s="3" t="s">
        <v>2270</v>
      </c>
      <c r="AQ471" s="3" t="s">
        <v>2271</v>
      </c>
      <c r="AR471" s="3">
        <v>0.0</v>
      </c>
      <c r="AS471" s="4"/>
      <c r="AT471" s="4"/>
    </row>
    <row r="472">
      <c r="A472" s="3">
        <v>470.0</v>
      </c>
      <c r="B472" s="4" t="s">
        <v>83</v>
      </c>
      <c r="C472" s="5">
        <v>30896.0</v>
      </c>
      <c r="D472" s="6">
        <v>34.2</v>
      </c>
      <c r="E472" s="7">
        <v>6.0</v>
      </c>
      <c r="F472" s="7">
        <v>120.0</v>
      </c>
      <c r="G472" s="7">
        <v>12.0</v>
      </c>
      <c r="H472" s="3">
        <v>12.0</v>
      </c>
      <c r="I472" s="3" t="s">
        <v>224</v>
      </c>
      <c r="J472" s="3">
        <v>1.0</v>
      </c>
      <c r="K472" s="9" t="s">
        <v>44</v>
      </c>
      <c r="L472" s="3" t="s">
        <v>44</v>
      </c>
      <c r="M472" s="3">
        <v>1.0</v>
      </c>
      <c r="N472" s="5" t="s">
        <v>1208</v>
      </c>
      <c r="O472" s="5" t="s">
        <v>49</v>
      </c>
      <c r="P472" s="5" t="s">
        <v>363</v>
      </c>
      <c r="Q472" s="3">
        <v>7.0</v>
      </c>
      <c r="R472" s="3" t="s">
        <v>2272</v>
      </c>
      <c r="S472" s="3" t="s">
        <v>78</v>
      </c>
      <c r="T472" s="4"/>
      <c r="U472" s="4"/>
      <c r="V472" s="4"/>
      <c r="W472" s="4"/>
      <c r="X472" s="4"/>
      <c r="Y472" s="3" t="s">
        <v>24</v>
      </c>
      <c r="Z472" s="4"/>
      <c r="AA472" s="4"/>
      <c r="AB472" s="4"/>
      <c r="AC472" s="4"/>
      <c r="AD472" s="3" t="s">
        <v>66</v>
      </c>
      <c r="AE472" s="4"/>
      <c r="AF472" s="3">
        <v>4.0</v>
      </c>
      <c r="AG472" s="4"/>
      <c r="AH472" s="3">
        <v>4.0</v>
      </c>
      <c r="AI472" s="4"/>
      <c r="AJ472" s="3">
        <v>4.0</v>
      </c>
      <c r="AK472" s="3" t="s">
        <v>2273</v>
      </c>
      <c r="AL472" s="3" t="s">
        <v>68</v>
      </c>
      <c r="AM472" s="4"/>
      <c r="AN472" s="3">
        <v>8.0</v>
      </c>
      <c r="AO472" s="3" t="s">
        <v>2274</v>
      </c>
      <c r="AP472" s="3" t="s">
        <v>2275</v>
      </c>
      <c r="AQ472" s="3" t="s">
        <v>2276</v>
      </c>
      <c r="AR472" s="3">
        <v>0.0</v>
      </c>
      <c r="AS472" s="4"/>
      <c r="AT472" s="4"/>
    </row>
    <row r="473">
      <c r="A473" s="3">
        <v>471.0</v>
      </c>
      <c r="B473" s="4" t="s">
        <v>124</v>
      </c>
      <c r="C473" s="5">
        <v>32413.0</v>
      </c>
      <c r="D473" s="6">
        <v>30.043835616438358</v>
      </c>
      <c r="E473" s="7">
        <v>6.0</v>
      </c>
      <c r="F473" s="7">
        <v>120.0</v>
      </c>
      <c r="G473" s="7">
        <v>14.0</v>
      </c>
      <c r="H473" s="3">
        <v>50.0</v>
      </c>
      <c r="I473" s="3" t="s">
        <v>224</v>
      </c>
      <c r="J473" s="3">
        <v>0.0</v>
      </c>
      <c r="K473" s="3" t="s">
        <v>46</v>
      </c>
      <c r="L473" s="3" t="s">
        <v>94</v>
      </c>
      <c r="M473" s="3">
        <v>1.0</v>
      </c>
      <c r="N473" s="5" t="s">
        <v>132</v>
      </c>
      <c r="O473" s="5" t="s">
        <v>139</v>
      </c>
      <c r="P473" s="5" t="s">
        <v>87</v>
      </c>
      <c r="Q473" s="3">
        <v>1.0</v>
      </c>
      <c r="R473" s="3" t="s">
        <v>2277</v>
      </c>
      <c r="S473" s="3" t="s">
        <v>370</v>
      </c>
      <c r="T473" s="4"/>
      <c r="U473" s="4"/>
      <c r="V473" s="4"/>
      <c r="W473" s="3" t="s">
        <v>22</v>
      </c>
      <c r="X473" s="4"/>
      <c r="Y473" s="4"/>
      <c r="Z473" s="4"/>
      <c r="AA473" s="4"/>
      <c r="AB473" s="4"/>
      <c r="AC473" s="4"/>
      <c r="AD473" s="3" t="s">
        <v>79</v>
      </c>
      <c r="AE473" s="4"/>
      <c r="AF473" s="4"/>
      <c r="AG473" s="3">
        <v>25.0</v>
      </c>
      <c r="AH473" s="4"/>
      <c r="AI473" s="3">
        <v>15.0</v>
      </c>
      <c r="AJ473" s="3">
        <v>5.0</v>
      </c>
      <c r="AK473" s="3" t="s">
        <v>249</v>
      </c>
      <c r="AL473" s="3" t="s">
        <v>57</v>
      </c>
      <c r="AM473" s="4"/>
      <c r="AN473" s="3">
        <v>10.0</v>
      </c>
      <c r="AO473" s="3" t="s">
        <v>2278</v>
      </c>
      <c r="AP473" s="3" t="s">
        <v>2279</v>
      </c>
      <c r="AQ473" s="3" t="s">
        <v>2280</v>
      </c>
      <c r="AR473" s="3">
        <v>1.0</v>
      </c>
      <c r="AS473" s="4"/>
      <c r="AT473" s="4"/>
    </row>
    <row r="474">
      <c r="A474" s="3">
        <v>472.0</v>
      </c>
      <c r="B474" s="4" t="s">
        <v>71</v>
      </c>
      <c r="C474" s="5">
        <v>26816.0</v>
      </c>
      <c r="D474" s="6">
        <v>45.37808219178082</v>
      </c>
      <c r="E474" s="7">
        <v>7.0</v>
      </c>
      <c r="F474" s="7">
        <v>0.0</v>
      </c>
      <c r="G474" s="7">
        <v>6.0</v>
      </c>
      <c r="H474" s="3">
        <v>10.0</v>
      </c>
      <c r="I474" s="3" t="s">
        <v>72</v>
      </c>
      <c r="J474" s="3">
        <v>1.0</v>
      </c>
      <c r="K474" s="9" t="s">
        <v>44</v>
      </c>
      <c r="L474" s="3" t="s">
        <v>44</v>
      </c>
      <c r="M474" s="3">
        <v>1.0</v>
      </c>
      <c r="N474" s="5" t="s">
        <v>256</v>
      </c>
      <c r="O474" s="5" t="s">
        <v>1209</v>
      </c>
      <c r="P474" s="5" t="s">
        <v>152</v>
      </c>
      <c r="Q474" s="3">
        <v>10.0</v>
      </c>
      <c r="R474" s="3" t="s">
        <v>2281</v>
      </c>
      <c r="S474" s="3" t="s">
        <v>370</v>
      </c>
      <c r="T474" s="4"/>
      <c r="U474" s="4"/>
      <c r="V474" s="4"/>
      <c r="W474" s="4"/>
      <c r="X474" s="4"/>
      <c r="Y474" s="3" t="s">
        <v>24</v>
      </c>
      <c r="Z474" s="4"/>
      <c r="AA474" s="4"/>
      <c r="AB474" s="4"/>
      <c r="AC474" s="4"/>
      <c r="AD474" s="3" t="s">
        <v>66</v>
      </c>
      <c r="AE474" s="4"/>
      <c r="AF474" s="3">
        <v>5.0</v>
      </c>
      <c r="AG474" s="4"/>
      <c r="AH474" s="3">
        <v>2.0</v>
      </c>
      <c r="AI474" s="4"/>
      <c r="AJ474" s="3">
        <v>10.0</v>
      </c>
      <c r="AK474" s="3" t="s">
        <v>2282</v>
      </c>
      <c r="AL474" s="3" t="s">
        <v>68</v>
      </c>
      <c r="AM474" s="4"/>
      <c r="AN474" s="3">
        <v>10.0</v>
      </c>
      <c r="AO474" s="3" t="s">
        <v>2283</v>
      </c>
      <c r="AP474" s="3" t="s">
        <v>2284</v>
      </c>
      <c r="AQ474" s="3" t="s">
        <v>2285</v>
      </c>
      <c r="AR474" s="3">
        <v>1.0</v>
      </c>
      <c r="AS474" s="4"/>
      <c r="AT474" s="4"/>
    </row>
    <row r="475">
      <c r="A475" s="3">
        <v>473.0</v>
      </c>
      <c r="B475" s="4" t="s">
        <v>71</v>
      </c>
      <c r="C475" s="5">
        <v>29434.0</v>
      </c>
      <c r="D475" s="6">
        <v>38.205479452054796</v>
      </c>
      <c r="E475" s="7">
        <v>7.0</v>
      </c>
      <c r="F475" s="7">
        <v>50.0</v>
      </c>
      <c r="G475" s="7">
        <v>8.0</v>
      </c>
      <c r="H475" s="3">
        <v>4.0</v>
      </c>
      <c r="I475" s="3" t="s">
        <v>117</v>
      </c>
      <c r="J475" s="3">
        <v>1.0</v>
      </c>
      <c r="K475" s="9" t="s">
        <v>44</v>
      </c>
      <c r="L475" s="3" t="s">
        <v>44</v>
      </c>
      <c r="M475" s="3">
        <v>1.0</v>
      </c>
      <c r="N475" s="5" t="s">
        <v>416</v>
      </c>
      <c r="O475" s="5" t="s">
        <v>75</v>
      </c>
      <c r="P475" s="5" t="s">
        <v>120</v>
      </c>
      <c r="Q475" s="3">
        <v>12.0</v>
      </c>
      <c r="R475" s="3" t="s">
        <v>2286</v>
      </c>
      <c r="S475" s="3" t="s">
        <v>65</v>
      </c>
      <c r="T475" s="4"/>
      <c r="U475" s="4"/>
      <c r="V475" s="4"/>
      <c r="W475" s="4"/>
      <c r="X475" s="4"/>
      <c r="Y475" s="3" t="s">
        <v>24</v>
      </c>
      <c r="Z475" s="4"/>
      <c r="AA475" s="4"/>
      <c r="AB475" s="4"/>
      <c r="AC475" s="4"/>
      <c r="AD475" s="3" t="s">
        <v>66</v>
      </c>
      <c r="AE475" s="4"/>
      <c r="AF475" s="3">
        <v>3.0</v>
      </c>
      <c r="AG475" s="4"/>
      <c r="AH475" s="3">
        <v>4.0</v>
      </c>
      <c r="AI475" s="4"/>
      <c r="AJ475" s="3">
        <v>7.0</v>
      </c>
      <c r="AK475" s="3" t="s">
        <v>2287</v>
      </c>
      <c r="AL475" s="3" t="s">
        <v>57</v>
      </c>
      <c r="AM475" s="4"/>
      <c r="AN475" s="3">
        <v>10.0</v>
      </c>
      <c r="AO475" s="3" t="s">
        <v>2288</v>
      </c>
      <c r="AP475" s="3" t="s">
        <v>2289</v>
      </c>
      <c r="AQ475" s="3" t="s">
        <v>2290</v>
      </c>
      <c r="AR475" s="3">
        <v>1.0</v>
      </c>
      <c r="AS475" s="4"/>
      <c r="AT475" s="4"/>
    </row>
    <row r="476">
      <c r="A476" s="3">
        <v>474.0</v>
      </c>
      <c r="B476" s="4" t="s">
        <v>83</v>
      </c>
      <c r="C476" s="5">
        <v>30294.0</v>
      </c>
      <c r="D476" s="6">
        <v>35.84931506849315</v>
      </c>
      <c r="E476" s="7">
        <v>8.0</v>
      </c>
      <c r="F476" s="7">
        <v>25.0</v>
      </c>
      <c r="G476" s="7">
        <v>10.0</v>
      </c>
      <c r="H476" s="3">
        <v>40.0</v>
      </c>
      <c r="I476" s="3" t="s">
        <v>117</v>
      </c>
      <c r="J476" s="3">
        <v>1.0</v>
      </c>
      <c r="K476" s="9" t="s">
        <v>44</v>
      </c>
      <c r="L476" s="3" t="s">
        <v>44</v>
      </c>
      <c r="M476" s="3">
        <v>1.0</v>
      </c>
      <c r="N476" s="5" t="s">
        <v>143</v>
      </c>
      <c r="O476" s="5" t="s">
        <v>75</v>
      </c>
      <c r="P476" s="5" t="s">
        <v>152</v>
      </c>
      <c r="Q476" s="3">
        <v>5.0</v>
      </c>
      <c r="R476" s="3" t="s">
        <v>1612</v>
      </c>
      <c r="S476" s="3" t="s">
        <v>65</v>
      </c>
      <c r="T476" s="4"/>
      <c r="U476" s="4"/>
      <c r="V476" s="4"/>
      <c r="W476" s="3" t="s">
        <v>22</v>
      </c>
      <c r="X476" s="4"/>
      <c r="Y476" s="4"/>
      <c r="Z476" s="4"/>
      <c r="AA476" s="4"/>
      <c r="AB476" s="4"/>
      <c r="AC476" s="4"/>
      <c r="AD476" s="3" t="s">
        <v>66</v>
      </c>
      <c r="AE476" s="4"/>
      <c r="AF476" s="3">
        <v>4.0</v>
      </c>
      <c r="AG476" s="4"/>
      <c r="AH476" s="3">
        <v>3.0</v>
      </c>
      <c r="AI476" s="4"/>
      <c r="AJ476" s="3">
        <v>120.0</v>
      </c>
      <c r="AK476" s="3" t="s">
        <v>2291</v>
      </c>
      <c r="AL476" s="4"/>
      <c r="AM476" s="3" t="s">
        <v>2200</v>
      </c>
      <c r="AN476" s="3">
        <v>9.0</v>
      </c>
      <c r="AO476" s="3" t="s">
        <v>69</v>
      </c>
      <c r="AP476" s="3" t="s">
        <v>2292</v>
      </c>
      <c r="AQ476" s="3" t="s">
        <v>1772</v>
      </c>
      <c r="AR476" s="3">
        <v>0.0</v>
      </c>
      <c r="AS476" s="4"/>
      <c r="AT476" s="4"/>
    </row>
    <row r="477">
      <c r="A477" s="3">
        <v>475.0</v>
      </c>
      <c r="B477" s="4" t="s">
        <v>161</v>
      </c>
      <c r="C477" s="5">
        <v>30738.0</v>
      </c>
      <c r="D477" s="6">
        <v>34.632876712328766</v>
      </c>
      <c r="E477" s="7">
        <v>8.0</v>
      </c>
      <c r="F477" s="7">
        <v>60.0</v>
      </c>
      <c r="G477" s="7">
        <v>11.0</v>
      </c>
      <c r="H477" s="3">
        <v>7.0</v>
      </c>
      <c r="I477" s="3" t="s">
        <v>84</v>
      </c>
      <c r="J477" s="3">
        <v>1.0</v>
      </c>
      <c r="K477" s="9" t="s">
        <v>44</v>
      </c>
      <c r="L477" s="3" t="s">
        <v>44</v>
      </c>
      <c r="M477" s="3">
        <v>1.0</v>
      </c>
      <c r="N477" s="5" t="s">
        <v>212</v>
      </c>
      <c r="O477" s="5" t="s">
        <v>75</v>
      </c>
      <c r="P477" s="5" t="s">
        <v>87</v>
      </c>
      <c r="Q477" s="3">
        <v>10.0</v>
      </c>
      <c r="R477" s="4"/>
      <c r="S477" s="3" t="s">
        <v>78</v>
      </c>
      <c r="T477" s="4"/>
      <c r="U477" s="4"/>
      <c r="V477" s="4"/>
      <c r="W477" s="4"/>
      <c r="X477" s="4"/>
      <c r="Y477" s="3" t="s">
        <v>24</v>
      </c>
      <c r="Z477" s="4"/>
      <c r="AA477" s="4"/>
      <c r="AB477" s="4"/>
      <c r="AC477" s="4"/>
      <c r="AD477" s="3" t="s">
        <v>66</v>
      </c>
      <c r="AE477" s="4"/>
      <c r="AF477" s="3">
        <v>4.0</v>
      </c>
      <c r="AG477" s="4"/>
      <c r="AH477" s="4"/>
      <c r="AI477" s="3">
        <v>16.0</v>
      </c>
      <c r="AJ477" s="3">
        <v>30.0</v>
      </c>
      <c r="AK477" s="3" t="s">
        <v>2293</v>
      </c>
      <c r="AL477" s="4"/>
      <c r="AM477" s="3" t="s">
        <v>2294</v>
      </c>
      <c r="AN477" s="3">
        <v>8.0</v>
      </c>
      <c r="AO477" s="3" t="s">
        <v>2295</v>
      </c>
      <c r="AP477" s="4"/>
      <c r="AQ477" s="4"/>
      <c r="AR477" s="3">
        <v>0.0</v>
      </c>
      <c r="AS477" s="4"/>
      <c r="AT477" s="4"/>
    </row>
    <row r="478">
      <c r="A478" s="3">
        <v>476.0</v>
      </c>
      <c r="B478" s="4" t="s">
        <v>204</v>
      </c>
      <c r="C478" s="5">
        <v>30659.0</v>
      </c>
      <c r="D478" s="6">
        <v>34.84931506849315</v>
      </c>
      <c r="E478" s="7">
        <v>6.0</v>
      </c>
      <c r="F478" s="7">
        <v>30.0</v>
      </c>
      <c r="G478" s="7">
        <v>12.0</v>
      </c>
      <c r="H478" s="3">
        <v>25.0</v>
      </c>
      <c r="I478" s="3" t="s">
        <v>92</v>
      </c>
      <c r="J478" s="3">
        <v>0.0</v>
      </c>
      <c r="K478" s="3" t="s">
        <v>61</v>
      </c>
      <c r="L478" s="3" t="s">
        <v>94</v>
      </c>
      <c r="M478" s="3">
        <v>1.0</v>
      </c>
      <c r="N478" s="5" t="s">
        <v>151</v>
      </c>
      <c r="O478" s="5" t="s">
        <v>75</v>
      </c>
      <c r="P478" s="5" t="s">
        <v>1210</v>
      </c>
      <c r="Q478" s="3">
        <v>5.0</v>
      </c>
      <c r="R478" s="3" t="s">
        <v>2296</v>
      </c>
      <c r="S478" s="3" t="s">
        <v>78</v>
      </c>
      <c r="T478" s="4"/>
      <c r="U478" s="4"/>
      <c r="V478" s="4"/>
      <c r="W478" s="4"/>
      <c r="X478" s="4"/>
      <c r="Y478" s="3" t="s">
        <v>24</v>
      </c>
      <c r="Z478" s="4"/>
      <c r="AA478" s="4"/>
      <c r="AB478" s="4"/>
      <c r="AC478" s="4"/>
      <c r="AD478" s="3" t="s">
        <v>66</v>
      </c>
      <c r="AE478" s="4"/>
      <c r="AF478" s="4"/>
      <c r="AG478" s="3">
        <v>10.0</v>
      </c>
      <c r="AH478" s="3">
        <v>6.0</v>
      </c>
      <c r="AI478" s="4"/>
      <c r="AJ478" s="3">
        <v>10.0</v>
      </c>
      <c r="AK478" s="3" t="s">
        <v>2297</v>
      </c>
      <c r="AL478" s="3" t="s">
        <v>68</v>
      </c>
      <c r="AM478" s="4"/>
      <c r="AN478" s="3">
        <v>10.0</v>
      </c>
      <c r="AO478" s="3" t="s">
        <v>2298</v>
      </c>
      <c r="AP478" s="3" t="s">
        <v>2299</v>
      </c>
      <c r="AQ478" s="3" t="s">
        <v>2300</v>
      </c>
      <c r="AR478" s="3">
        <v>0.0</v>
      </c>
      <c r="AS478" s="4"/>
      <c r="AT478" s="4"/>
    </row>
    <row r="479">
      <c r="A479" s="3">
        <v>477.0</v>
      </c>
      <c r="B479" s="4" t="s">
        <v>236</v>
      </c>
      <c r="C479" s="5">
        <v>34058.0</v>
      </c>
      <c r="D479" s="6">
        <v>25.53698630136986</v>
      </c>
      <c r="E479" s="7">
        <v>9.0</v>
      </c>
      <c r="F479" s="7">
        <v>0.0</v>
      </c>
      <c r="G479" s="7">
        <v>12.0</v>
      </c>
      <c r="H479" s="3">
        <v>6.0</v>
      </c>
      <c r="I479" s="3" t="s">
        <v>224</v>
      </c>
      <c r="J479" s="3">
        <v>1.0</v>
      </c>
      <c r="K479" s="9" t="s">
        <v>44</v>
      </c>
      <c r="L479" s="3" t="s">
        <v>44</v>
      </c>
      <c r="M479" s="3">
        <v>1.0</v>
      </c>
      <c r="N479" s="5" t="s">
        <v>105</v>
      </c>
      <c r="O479" s="5" t="s">
        <v>75</v>
      </c>
      <c r="P479" s="5" t="s">
        <v>50</v>
      </c>
      <c r="Q479" s="3">
        <v>2.0</v>
      </c>
      <c r="R479" s="3" t="s">
        <v>51</v>
      </c>
      <c r="S479" s="3" t="s">
        <v>52</v>
      </c>
      <c r="T479" s="4"/>
      <c r="U479" s="4"/>
      <c r="V479" s="3" t="s">
        <v>21</v>
      </c>
      <c r="W479" s="4"/>
      <c r="X479" s="4"/>
      <c r="Y479" s="4"/>
      <c r="Z479" s="4"/>
      <c r="AA479" s="4"/>
      <c r="AB479" s="4"/>
      <c r="AC479" s="4"/>
      <c r="AD479" s="3" t="s">
        <v>66</v>
      </c>
      <c r="AE479" s="4"/>
      <c r="AF479" s="4"/>
      <c r="AG479" s="3">
        <v>15.0</v>
      </c>
      <c r="AH479" s="4"/>
      <c r="AI479" s="3">
        <v>30.0</v>
      </c>
      <c r="AJ479" s="3">
        <v>22.0</v>
      </c>
      <c r="AK479" s="3" t="s">
        <v>2301</v>
      </c>
      <c r="AL479" s="4"/>
      <c r="AM479" s="3" t="s">
        <v>2302</v>
      </c>
      <c r="AN479" s="3">
        <v>10.0</v>
      </c>
      <c r="AO479" s="3" t="s">
        <v>2303</v>
      </c>
      <c r="AP479" s="3" t="s">
        <v>2299</v>
      </c>
      <c r="AQ479" s="3" t="s">
        <v>2304</v>
      </c>
      <c r="AR479" s="3">
        <v>1.0</v>
      </c>
      <c r="AS479" s="4"/>
      <c r="AT479" s="4"/>
    </row>
    <row r="480">
      <c r="A480" s="3">
        <v>478.0</v>
      </c>
      <c r="B480" s="4" t="s">
        <v>236</v>
      </c>
      <c r="C480" s="4"/>
      <c r="D480" s="6" t="s">
        <v>44</v>
      </c>
      <c r="E480" s="7">
        <v>6.0</v>
      </c>
      <c r="F480" s="7">
        <v>30.0</v>
      </c>
      <c r="G480" s="7">
        <v>10.0</v>
      </c>
      <c r="H480" s="3">
        <v>15.0</v>
      </c>
      <c r="I480" s="3" t="s">
        <v>92</v>
      </c>
      <c r="J480" s="3">
        <v>0.0</v>
      </c>
      <c r="K480" s="3" t="s">
        <v>61</v>
      </c>
      <c r="L480" s="3" t="s">
        <v>94</v>
      </c>
      <c r="M480" s="3">
        <v>1.0</v>
      </c>
      <c r="N480" s="9" t="s">
        <v>212</v>
      </c>
      <c r="O480" s="9" t="s">
        <v>75</v>
      </c>
      <c r="P480" s="9" t="s">
        <v>87</v>
      </c>
      <c r="Q480" s="3">
        <v>0.0</v>
      </c>
      <c r="R480" s="3" t="s">
        <v>336</v>
      </c>
      <c r="S480" s="3" t="s">
        <v>52</v>
      </c>
      <c r="T480" s="4"/>
      <c r="U480" s="4"/>
      <c r="V480" s="4"/>
      <c r="W480" s="4"/>
      <c r="X480" s="4"/>
      <c r="Y480" s="3" t="s">
        <v>24</v>
      </c>
      <c r="Z480" s="4"/>
      <c r="AA480" s="4"/>
      <c r="AB480" s="4"/>
      <c r="AC480" s="4"/>
      <c r="AD480" s="3" t="s">
        <v>53</v>
      </c>
      <c r="AE480" s="4"/>
      <c r="AF480" s="3">
        <v>4.0</v>
      </c>
      <c r="AG480" s="4"/>
      <c r="AH480" s="3">
        <v>4.0</v>
      </c>
      <c r="AI480" s="4"/>
      <c r="AJ480" s="3">
        <v>2.0</v>
      </c>
      <c r="AK480" s="3" t="s">
        <v>2305</v>
      </c>
      <c r="AL480" s="3" t="s">
        <v>68</v>
      </c>
      <c r="AM480" s="4"/>
      <c r="AN480" s="3">
        <v>10.0</v>
      </c>
      <c r="AO480" s="3" t="s">
        <v>2306</v>
      </c>
      <c r="AP480" s="4"/>
      <c r="AQ480" s="4"/>
      <c r="AR480" s="3">
        <v>1.0</v>
      </c>
      <c r="AS480" s="4"/>
      <c r="AT480" s="4"/>
    </row>
    <row r="481">
      <c r="A481" s="3">
        <v>479.0</v>
      </c>
      <c r="B481" s="4" t="s">
        <v>255</v>
      </c>
      <c r="C481" s="5">
        <v>29964.0</v>
      </c>
      <c r="D481" s="6">
        <v>36.75342465753425</v>
      </c>
      <c r="E481" s="7">
        <v>7.0</v>
      </c>
      <c r="F481" s="7">
        <v>40.0</v>
      </c>
      <c r="G481" s="7">
        <v>8.0</v>
      </c>
      <c r="H481" s="3">
        <v>15.0</v>
      </c>
      <c r="I481" s="3" t="s">
        <v>84</v>
      </c>
      <c r="J481" s="3">
        <v>1.0</v>
      </c>
      <c r="K481" s="9" t="s">
        <v>44</v>
      </c>
      <c r="L481" s="3" t="s">
        <v>44</v>
      </c>
      <c r="M481" s="3">
        <v>1.0</v>
      </c>
      <c r="N481" s="5" t="s">
        <v>212</v>
      </c>
      <c r="O481" s="5" t="s">
        <v>1211</v>
      </c>
      <c r="P481" s="5" t="s">
        <v>428</v>
      </c>
      <c r="Q481" s="3">
        <v>10.0</v>
      </c>
      <c r="R481" s="3" t="s">
        <v>2307</v>
      </c>
      <c r="S481" s="3" t="s">
        <v>78</v>
      </c>
      <c r="T481" s="4"/>
      <c r="U481" s="4"/>
      <c r="V481" s="4"/>
      <c r="W481" s="3" t="s">
        <v>22</v>
      </c>
      <c r="X481" s="4"/>
      <c r="Y481" s="4"/>
      <c r="Z481" s="4"/>
      <c r="AA481" s="4"/>
      <c r="AB481" s="4"/>
      <c r="AC481" s="4"/>
      <c r="AD481" s="3" t="s">
        <v>53</v>
      </c>
      <c r="AE481" s="4"/>
      <c r="AF481" s="3">
        <v>2.0</v>
      </c>
      <c r="AG481" s="4"/>
      <c r="AH481" s="4"/>
      <c r="AI481" s="3">
        <v>6.0</v>
      </c>
      <c r="AJ481" s="3">
        <v>30.0</v>
      </c>
      <c r="AK481" s="3" t="s">
        <v>2308</v>
      </c>
      <c r="AL481" s="3" t="s">
        <v>68</v>
      </c>
      <c r="AM481" s="4"/>
      <c r="AN481" s="3">
        <v>5.0</v>
      </c>
      <c r="AO481" s="3" t="s">
        <v>2309</v>
      </c>
      <c r="AP481" s="3" t="s">
        <v>2310</v>
      </c>
      <c r="AQ481" s="3" t="s">
        <v>111</v>
      </c>
      <c r="AR481" s="3">
        <v>1.0</v>
      </c>
      <c r="AS481" s="4"/>
      <c r="AT481" s="4"/>
    </row>
    <row r="482">
      <c r="A482" s="3">
        <v>480.0</v>
      </c>
      <c r="B482" s="4" t="s">
        <v>255</v>
      </c>
      <c r="C482" s="5">
        <v>31940.0</v>
      </c>
      <c r="D482" s="6">
        <v>31.339726027397262</v>
      </c>
      <c r="E482" s="7">
        <v>6.0</v>
      </c>
      <c r="F482" s="7">
        <v>80.0</v>
      </c>
      <c r="G482" s="7">
        <v>4.0</v>
      </c>
      <c r="H482" s="3">
        <v>10.0</v>
      </c>
      <c r="I482" s="3" t="s">
        <v>60</v>
      </c>
      <c r="J482" s="3">
        <v>0.0</v>
      </c>
      <c r="K482" s="3" t="s">
        <v>61</v>
      </c>
      <c r="L482" s="3" t="s">
        <v>99</v>
      </c>
      <c r="M482" s="3">
        <v>1.0</v>
      </c>
      <c r="N482" s="5" t="s">
        <v>143</v>
      </c>
      <c r="O482" s="5" t="s">
        <v>75</v>
      </c>
      <c r="P482" s="5" t="s">
        <v>1212</v>
      </c>
      <c r="Q482" s="3">
        <v>4.0</v>
      </c>
      <c r="R482" s="4"/>
      <c r="S482" s="3" t="s">
        <v>52</v>
      </c>
      <c r="T482" s="4"/>
      <c r="U482" s="4"/>
      <c r="V482" s="3" t="s">
        <v>21</v>
      </c>
      <c r="W482" s="4"/>
      <c r="X482" s="4"/>
      <c r="Y482" s="4"/>
      <c r="Z482" s="4"/>
      <c r="AA482" s="4"/>
      <c r="AB482" s="4"/>
      <c r="AC482" s="4"/>
      <c r="AD482" s="3" t="s">
        <v>66</v>
      </c>
      <c r="AE482" s="4"/>
      <c r="AF482" s="4"/>
      <c r="AG482" s="3">
        <v>10.0</v>
      </c>
      <c r="AH482" s="4"/>
      <c r="AI482" s="3">
        <v>10.0</v>
      </c>
      <c r="AJ482" s="3">
        <v>4.0</v>
      </c>
      <c r="AK482" s="3" t="s">
        <v>2311</v>
      </c>
      <c r="AL482" s="3" t="s">
        <v>68</v>
      </c>
      <c r="AM482" s="4"/>
      <c r="AN482" s="3">
        <v>8.0</v>
      </c>
      <c r="AO482" s="3" t="s">
        <v>2312</v>
      </c>
      <c r="AP482" s="4"/>
      <c r="AQ482" s="4"/>
      <c r="AR482" s="3">
        <v>1.0</v>
      </c>
      <c r="AS482" s="4"/>
      <c r="AT482" s="4"/>
    </row>
    <row r="483">
      <c r="A483" s="3">
        <v>481.0</v>
      </c>
      <c r="B483" s="4" t="s">
        <v>468</v>
      </c>
      <c r="C483" s="5">
        <v>31478.0</v>
      </c>
      <c r="D483" s="6">
        <v>32.605479452054794</v>
      </c>
      <c r="E483" s="7">
        <v>7.0</v>
      </c>
      <c r="F483" s="7">
        <v>0.0</v>
      </c>
      <c r="G483" s="7">
        <v>10.0</v>
      </c>
      <c r="H483" s="3">
        <v>3.0</v>
      </c>
      <c r="I483" s="3" t="s">
        <v>60</v>
      </c>
      <c r="J483" s="3">
        <v>1.0</v>
      </c>
      <c r="K483" s="9" t="s">
        <v>44</v>
      </c>
      <c r="L483" s="3" t="s">
        <v>44</v>
      </c>
      <c r="M483" s="3">
        <v>1.0</v>
      </c>
      <c r="N483" s="5" t="s">
        <v>212</v>
      </c>
      <c r="O483" s="5" t="s">
        <v>75</v>
      </c>
      <c r="P483" s="5" t="s">
        <v>87</v>
      </c>
      <c r="Q483" s="3">
        <v>12.0</v>
      </c>
      <c r="R483" s="3" t="s">
        <v>2313</v>
      </c>
      <c r="S483" s="3" t="s">
        <v>52</v>
      </c>
      <c r="T483" s="4"/>
      <c r="U483" s="4"/>
      <c r="V483" s="4"/>
      <c r="W483" s="4"/>
      <c r="X483" s="4"/>
      <c r="Y483" s="3" t="s">
        <v>24</v>
      </c>
      <c r="Z483" s="4"/>
      <c r="AA483" s="4"/>
      <c r="AB483" s="4"/>
      <c r="AC483" s="4"/>
      <c r="AD483" s="3" t="s">
        <v>158</v>
      </c>
      <c r="AE483" s="4"/>
      <c r="AF483" s="3">
        <v>6.0</v>
      </c>
      <c r="AG483" s="4"/>
      <c r="AH483" s="3">
        <v>2.0</v>
      </c>
      <c r="AI483" s="4"/>
      <c r="AJ483" s="3">
        <v>48.0</v>
      </c>
      <c r="AK483" s="3" t="s">
        <v>2314</v>
      </c>
      <c r="AL483" s="3" t="s">
        <v>68</v>
      </c>
      <c r="AM483" s="4"/>
      <c r="AN483" s="3">
        <v>10.0</v>
      </c>
      <c r="AO483" s="3" t="s">
        <v>2315</v>
      </c>
      <c r="AP483" s="3" t="s">
        <v>195</v>
      </c>
      <c r="AQ483" s="3" t="s">
        <v>2316</v>
      </c>
      <c r="AR483" s="3">
        <v>1.0</v>
      </c>
      <c r="AS483" s="4"/>
      <c r="AT483" s="4"/>
    </row>
    <row r="484">
      <c r="A484" s="3">
        <v>482.0</v>
      </c>
      <c r="B484" s="4" t="s">
        <v>71</v>
      </c>
      <c r="C484" s="5">
        <v>31912.0</v>
      </c>
      <c r="D484" s="6">
        <v>31.416438356164385</v>
      </c>
      <c r="E484" s="7">
        <v>8.0</v>
      </c>
      <c r="F484" s="7">
        <v>30.0</v>
      </c>
      <c r="G484" s="7">
        <v>12.0</v>
      </c>
      <c r="H484" s="3">
        <v>5.0</v>
      </c>
      <c r="I484" s="3" t="s">
        <v>117</v>
      </c>
      <c r="J484" s="3">
        <v>0.0</v>
      </c>
      <c r="K484" s="3" t="s">
        <v>46</v>
      </c>
      <c r="L484" s="3" t="s">
        <v>47</v>
      </c>
      <c r="M484" s="3">
        <v>1.0</v>
      </c>
      <c r="N484" s="5" t="s">
        <v>21</v>
      </c>
      <c r="O484" s="5" t="s">
        <v>49</v>
      </c>
      <c r="P484" s="5" t="s">
        <v>107</v>
      </c>
      <c r="Q484" s="3">
        <v>7.0</v>
      </c>
      <c r="R484" s="3" t="s">
        <v>263</v>
      </c>
      <c r="S484" s="3" t="s">
        <v>78</v>
      </c>
      <c r="T484" s="4"/>
      <c r="U484" s="4"/>
      <c r="V484" s="3" t="s">
        <v>21</v>
      </c>
      <c r="W484" s="3" t="s">
        <v>22</v>
      </c>
      <c r="X484" s="4"/>
      <c r="Y484" s="3" t="s">
        <v>24</v>
      </c>
      <c r="Z484" s="4"/>
      <c r="AA484" s="4"/>
      <c r="AB484" s="4"/>
      <c r="AC484" s="4"/>
      <c r="AD484" s="3" t="s">
        <v>66</v>
      </c>
      <c r="AE484" s="4"/>
      <c r="AF484" s="3">
        <v>4.0</v>
      </c>
      <c r="AG484" s="4"/>
      <c r="AH484" s="3">
        <v>6.0</v>
      </c>
      <c r="AI484" s="4"/>
      <c r="AJ484" s="3">
        <v>20.0</v>
      </c>
      <c r="AK484" s="3" t="s">
        <v>2317</v>
      </c>
      <c r="AL484" s="3" t="s">
        <v>68</v>
      </c>
      <c r="AM484" s="4"/>
      <c r="AN484" s="3">
        <v>9.0</v>
      </c>
      <c r="AO484" s="3" t="s">
        <v>2318</v>
      </c>
      <c r="AP484" s="3" t="s">
        <v>2319</v>
      </c>
      <c r="AQ484" s="4"/>
      <c r="AR484" s="3">
        <v>1.0</v>
      </c>
      <c r="AS484" s="4"/>
      <c r="AT484" s="4"/>
    </row>
    <row r="485">
      <c r="A485" s="3">
        <v>483.0</v>
      </c>
      <c r="B485" s="4" t="s">
        <v>83</v>
      </c>
      <c r="C485" s="5">
        <v>30050.0</v>
      </c>
      <c r="D485" s="6">
        <v>36.51780821917808</v>
      </c>
      <c r="E485" s="7">
        <v>6.0</v>
      </c>
      <c r="F485" s="7">
        <v>100.0</v>
      </c>
      <c r="G485" s="7">
        <v>10.0</v>
      </c>
      <c r="H485" s="3">
        <v>8.0</v>
      </c>
      <c r="I485" s="3" t="s">
        <v>117</v>
      </c>
      <c r="J485" s="3">
        <v>1.0</v>
      </c>
      <c r="K485" s="9" t="s">
        <v>44</v>
      </c>
      <c r="L485" s="3" t="s">
        <v>44</v>
      </c>
      <c r="M485" s="3">
        <v>1.0</v>
      </c>
      <c r="N485" s="5" t="s">
        <v>212</v>
      </c>
      <c r="O485" s="5" t="s">
        <v>75</v>
      </c>
      <c r="P485" s="5" t="s">
        <v>87</v>
      </c>
      <c r="Q485" s="3">
        <v>6.0</v>
      </c>
      <c r="R485" s="3" t="s">
        <v>2320</v>
      </c>
      <c r="S485" s="3" t="s">
        <v>78</v>
      </c>
      <c r="T485" s="4"/>
      <c r="U485" s="4"/>
      <c r="V485" s="4"/>
      <c r="W485" s="4"/>
      <c r="X485" s="4"/>
      <c r="Y485" s="3" t="s">
        <v>24</v>
      </c>
      <c r="Z485" s="4"/>
      <c r="AA485" s="4"/>
      <c r="AB485" s="4"/>
      <c r="AC485" s="4"/>
      <c r="AD485" s="3" t="s">
        <v>66</v>
      </c>
      <c r="AE485" s="4"/>
      <c r="AF485" s="3">
        <v>1.0</v>
      </c>
      <c r="AG485" s="4"/>
      <c r="AH485" s="3">
        <v>4.0</v>
      </c>
      <c r="AI485" s="4"/>
      <c r="AJ485" s="3">
        <v>12.0</v>
      </c>
      <c r="AK485" s="3" t="s">
        <v>2321</v>
      </c>
      <c r="AL485" s="3" t="s">
        <v>57</v>
      </c>
      <c r="AM485" s="4"/>
      <c r="AN485" s="3">
        <v>10.0</v>
      </c>
      <c r="AO485" s="3" t="s">
        <v>2322</v>
      </c>
      <c r="AP485" s="3" t="s">
        <v>2323</v>
      </c>
      <c r="AQ485" s="4"/>
      <c r="AR485" s="3">
        <v>0.0</v>
      </c>
      <c r="AS485" s="4"/>
      <c r="AT485" s="4"/>
    </row>
    <row r="486">
      <c r="A486" s="3">
        <v>484.0</v>
      </c>
      <c r="B486" s="4" t="s">
        <v>71</v>
      </c>
      <c r="C486" s="5">
        <v>26115.0</v>
      </c>
      <c r="D486" s="6">
        <v>47.298630136986304</v>
      </c>
      <c r="E486" s="7">
        <v>6.0</v>
      </c>
      <c r="F486" s="7">
        <v>30.0</v>
      </c>
      <c r="G486" s="7">
        <v>8.0</v>
      </c>
      <c r="H486" s="3">
        <v>30.0</v>
      </c>
      <c r="I486" s="3" t="s">
        <v>130</v>
      </c>
      <c r="J486" s="3">
        <v>1.0</v>
      </c>
      <c r="K486" s="9" t="s">
        <v>44</v>
      </c>
      <c r="L486" s="3" t="s">
        <v>44</v>
      </c>
      <c r="M486" s="3">
        <v>1.0</v>
      </c>
      <c r="N486" s="5" t="s">
        <v>74</v>
      </c>
      <c r="O486" s="5" t="s">
        <v>86</v>
      </c>
      <c r="P486" s="5" t="s">
        <v>1213</v>
      </c>
      <c r="Q486" s="3">
        <v>15.0</v>
      </c>
      <c r="R486" s="3" t="s">
        <v>2324</v>
      </c>
      <c r="S486" s="3" t="s">
        <v>52</v>
      </c>
      <c r="T486" s="4"/>
      <c r="U486" s="4"/>
      <c r="V486" s="4"/>
      <c r="W486" s="4"/>
      <c r="X486" s="4"/>
      <c r="Y486" s="3" t="s">
        <v>24</v>
      </c>
      <c r="Z486" s="4"/>
      <c r="AA486" s="4"/>
      <c r="AB486" s="4"/>
      <c r="AC486" s="4"/>
      <c r="AD486" s="3" t="s">
        <v>53</v>
      </c>
      <c r="AE486" s="4"/>
      <c r="AF486" s="3">
        <v>6.0</v>
      </c>
      <c r="AG486" s="4"/>
      <c r="AH486" s="3">
        <v>5.0</v>
      </c>
      <c r="AI486" s="4"/>
      <c r="AJ486" s="3">
        <v>400.0</v>
      </c>
      <c r="AK486" s="3" t="s">
        <v>2325</v>
      </c>
      <c r="AL486" s="3" t="s">
        <v>68</v>
      </c>
      <c r="AM486" s="4"/>
      <c r="AN486" s="3">
        <v>10.0</v>
      </c>
      <c r="AO486" s="3" t="s">
        <v>2326</v>
      </c>
      <c r="AP486" s="3" t="s">
        <v>2327</v>
      </c>
      <c r="AQ486" s="4"/>
      <c r="AR486" s="3">
        <v>1.0</v>
      </c>
      <c r="AS486" s="4"/>
      <c r="AT486" s="4"/>
    </row>
    <row r="487">
      <c r="A487" s="3">
        <v>485.0</v>
      </c>
      <c r="B487" s="4" t="s">
        <v>236</v>
      </c>
      <c r="C487" s="5">
        <v>30433.0</v>
      </c>
      <c r="D487" s="6">
        <v>35.46849315068493</v>
      </c>
      <c r="E487" s="7">
        <v>7.0</v>
      </c>
      <c r="F487" s="7">
        <v>0.0</v>
      </c>
      <c r="G487" s="7">
        <v>8.0</v>
      </c>
      <c r="H487" s="3">
        <v>2.0</v>
      </c>
      <c r="I487" s="3" t="s">
        <v>60</v>
      </c>
      <c r="J487" s="3">
        <v>1.0</v>
      </c>
      <c r="K487" s="9" t="s">
        <v>44</v>
      </c>
      <c r="L487" s="3" t="s">
        <v>44</v>
      </c>
      <c r="M487" s="3">
        <v>1.0</v>
      </c>
      <c r="N487" s="5" t="s">
        <v>467</v>
      </c>
      <c r="O487" s="5" t="s">
        <v>1214</v>
      </c>
      <c r="P487" s="5" t="s">
        <v>50</v>
      </c>
      <c r="Q487" s="3">
        <v>1.0</v>
      </c>
      <c r="R487" s="3" t="s">
        <v>51</v>
      </c>
      <c r="S487" s="3" t="s">
        <v>52</v>
      </c>
      <c r="T487" s="3" t="s">
        <v>19</v>
      </c>
      <c r="U487" s="4"/>
      <c r="V487" s="3" t="s">
        <v>21</v>
      </c>
      <c r="W487" s="4"/>
      <c r="X487" s="4"/>
      <c r="Y487" s="3" t="s">
        <v>24</v>
      </c>
      <c r="Z487" s="4"/>
      <c r="AA487" s="4"/>
      <c r="AB487" s="4"/>
      <c r="AC487" s="4"/>
      <c r="AD487" s="3" t="s">
        <v>66</v>
      </c>
      <c r="AE487" s="4"/>
      <c r="AF487" s="3">
        <v>6.0</v>
      </c>
      <c r="AG487" s="4"/>
      <c r="AH487" s="3">
        <v>6.0</v>
      </c>
      <c r="AI487" s="4"/>
      <c r="AJ487" s="3">
        <v>6.0</v>
      </c>
      <c r="AK487" s="3" t="s">
        <v>2328</v>
      </c>
      <c r="AL487" s="3" t="s">
        <v>68</v>
      </c>
      <c r="AM487" s="4"/>
      <c r="AN487" s="3">
        <v>10.0</v>
      </c>
      <c r="AO487" s="3" t="s">
        <v>2329</v>
      </c>
      <c r="AP487" s="3" t="s">
        <v>2330</v>
      </c>
      <c r="AQ487" s="3" t="s">
        <v>2331</v>
      </c>
      <c r="AR487" s="3">
        <v>0.0</v>
      </c>
      <c r="AS487" s="4"/>
      <c r="AT487" s="4"/>
    </row>
    <row r="488">
      <c r="A488" s="3">
        <v>486.0</v>
      </c>
      <c r="B488" s="4" t="s">
        <v>71</v>
      </c>
      <c r="C488" s="5">
        <v>31192.0</v>
      </c>
      <c r="D488" s="6">
        <v>33.38904109589041</v>
      </c>
      <c r="E488" s="7">
        <v>6.0</v>
      </c>
      <c r="F488" s="7">
        <v>60.0</v>
      </c>
      <c r="G488" s="7">
        <v>14.0</v>
      </c>
      <c r="H488" s="3">
        <v>6.0</v>
      </c>
      <c r="I488" s="3" t="s">
        <v>98</v>
      </c>
      <c r="J488" s="3">
        <v>1.0</v>
      </c>
      <c r="K488" s="9" t="s">
        <v>44</v>
      </c>
      <c r="L488" s="3" t="s">
        <v>44</v>
      </c>
      <c r="M488" s="3">
        <v>1.0</v>
      </c>
      <c r="N488" s="5" t="s">
        <v>212</v>
      </c>
      <c r="O488" s="5" t="s">
        <v>75</v>
      </c>
      <c r="P488" s="5" t="s">
        <v>1215</v>
      </c>
      <c r="Q488" s="3">
        <v>10.0</v>
      </c>
      <c r="R488" s="3" t="s">
        <v>2332</v>
      </c>
      <c r="S488" s="3" t="s">
        <v>52</v>
      </c>
      <c r="T488" s="4"/>
      <c r="U488" s="4"/>
      <c r="V488" s="4"/>
      <c r="W488" s="3" t="s">
        <v>22</v>
      </c>
      <c r="X488" s="4"/>
      <c r="Y488" s="3" t="s">
        <v>24</v>
      </c>
      <c r="Z488" s="4"/>
      <c r="AA488" s="4"/>
      <c r="AB488" s="4"/>
      <c r="AC488" s="4"/>
      <c r="AD488" s="3" t="s">
        <v>53</v>
      </c>
      <c r="AE488" s="4"/>
      <c r="AF488" s="4"/>
      <c r="AG488" s="3">
        <v>10.0</v>
      </c>
      <c r="AH488" s="4"/>
      <c r="AI488" s="3">
        <v>26.0</v>
      </c>
      <c r="AJ488" s="3">
        <v>22.0</v>
      </c>
      <c r="AK488" s="3" t="s">
        <v>2333</v>
      </c>
      <c r="AL488" s="3" t="s">
        <v>57</v>
      </c>
      <c r="AM488" s="4"/>
      <c r="AN488" s="3">
        <v>10.0</v>
      </c>
      <c r="AO488" s="3" t="s">
        <v>2334</v>
      </c>
      <c r="AP488" s="3" t="s">
        <v>128</v>
      </c>
      <c r="AQ488" s="4"/>
      <c r="AR488" s="3">
        <v>0.0</v>
      </c>
      <c r="AS488" s="4"/>
      <c r="AT488" s="4"/>
    </row>
    <row r="489">
      <c r="A489" s="3">
        <v>487.0</v>
      </c>
      <c r="B489" s="4" t="s">
        <v>71</v>
      </c>
      <c r="C489" s="5">
        <v>21582.0</v>
      </c>
      <c r="D489" s="6">
        <v>59.71780821917808</v>
      </c>
      <c r="E489" s="7">
        <v>8.0</v>
      </c>
      <c r="F489" s="7">
        <v>0.0</v>
      </c>
      <c r="G489" s="7">
        <v>8.0</v>
      </c>
      <c r="H489" s="3">
        <v>10.0</v>
      </c>
      <c r="I489" s="3" t="s">
        <v>307</v>
      </c>
      <c r="J489" s="3">
        <v>0.0</v>
      </c>
      <c r="K489" s="9" t="s">
        <v>1216</v>
      </c>
      <c r="L489" s="3" t="s">
        <v>1217</v>
      </c>
      <c r="M489" s="3">
        <v>0.0</v>
      </c>
      <c r="N489" s="5" t="s">
        <v>44</v>
      </c>
      <c r="O489" s="5" t="s">
        <v>44</v>
      </c>
      <c r="P489" s="5" t="s">
        <v>44</v>
      </c>
      <c r="Q489" s="4"/>
      <c r="R489" s="4"/>
      <c r="S489" s="3" t="s">
        <v>78</v>
      </c>
      <c r="T489" s="4"/>
      <c r="U489" s="4"/>
      <c r="V489" s="4"/>
      <c r="W489" s="3" t="s">
        <v>22</v>
      </c>
      <c r="X489" s="4"/>
      <c r="Y489" s="4"/>
      <c r="Z489" s="4"/>
      <c r="AA489" s="4"/>
      <c r="AB489" s="4"/>
      <c r="AC489" s="4"/>
      <c r="AD489" s="3" t="s">
        <v>79</v>
      </c>
      <c r="AE489" s="4"/>
      <c r="AF489" s="4"/>
      <c r="AG489" s="3">
        <v>14.0</v>
      </c>
      <c r="AH489" s="3">
        <v>6.0</v>
      </c>
      <c r="AI489" s="4"/>
      <c r="AJ489" s="3">
        <v>20.0</v>
      </c>
      <c r="AK489" s="3" t="s">
        <v>2335</v>
      </c>
      <c r="AL489" s="3" t="s">
        <v>57</v>
      </c>
      <c r="AM489" s="4"/>
      <c r="AN489" s="3">
        <v>9.0</v>
      </c>
      <c r="AO489" s="3" t="s">
        <v>2336</v>
      </c>
      <c r="AP489" s="3" t="s">
        <v>2337</v>
      </c>
      <c r="AQ489" s="3" t="s">
        <v>2338</v>
      </c>
      <c r="AR489" s="3">
        <v>1.0</v>
      </c>
      <c r="AS489" s="4"/>
      <c r="AT489" s="4"/>
    </row>
    <row r="490">
      <c r="A490" s="3">
        <v>488.0</v>
      </c>
      <c r="B490" s="4" t="s">
        <v>161</v>
      </c>
      <c r="C490" s="5">
        <v>30169.0</v>
      </c>
      <c r="D490" s="6">
        <v>36.19178082191781</v>
      </c>
      <c r="E490" s="7">
        <v>6.0</v>
      </c>
      <c r="F490" s="7">
        <v>0.0</v>
      </c>
      <c r="G490" s="7">
        <v>12.0</v>
      </c>
      <c r="H490" s="3">
        <v>12.0</v>
      </c>
      <c r="I490" s="3" t="s">
        <v>187</v>
      </c>
      <c r="J490" s="3">
        <v>0.0</v>
      </c>
      <c r="K490" s="3" t="s">
        <v>46</v>
      </c>
      <c r="L490" s="3" t="s">
        <v>62</v>
      </c>
      <c r="M490" s="3">
        <v>1.0</v>
      </c>
      <c r="N490" s="5" t="s">
        <v>105</v>
      </c>
      <c r="O490" s="5" t="s">
        <v>75</v>
      </c>
      <c r="P490" s="5" t="s">
        <v>87</v>
      </c>
      <c r="Q490" s="3">
        <v>10.0</v>
      </c>
      <c r="R490" s="3" t="s">
        <v>2339</v>
      </c>
      <c r="S490" s="3" t="s">
        <v>52</v>
      </c>
      <c r="T490" s="4"/>
      <c r="U490" s="4"/>
      <c r="V490" s="4"/>
      <c r="W490" s="4"/>
      <c r="X490" s="4"/>
      <c r="Y490" s="3" t="s">
        <v>24</v>
      </c>
      <c r="Z490" s="4"/>
      <c r="AA490" s="4"/>
      <c r="AB490" s="4"/>
      <c r="AC490" s="4"/>
      <c r="AD490" s="3" t="s">
        <v>66</v>
      </c>
      <c r="AE490" s="4"/>
      <c r="AF490" s="4"/>
      <c r="AG490" s="3">
        <v>15.0</v>
      </c>
      <c r="AH490" s="3">
        <v>5.0</v>
      </c>
      <c r="AI490" s="4"/>
      <c r="AJ490" s="3">
        <v>10.0</v>
      </c>
      <c r="AK490" s="3" t="s">
        <v>2340</v>
      </c>
      <c r="AL490" s="3" t="s">
        <v>68</v>
      </c>
      <c r="AM490" s="4"/>
      <c r="AN490" s="3">
        <v>10.0</v>
      </c>
      <c r="AO490" s="3" t="s">
        <v>2341</v>
      </c>
      <c r="AP490" s="3" t="s">
        <v>2342</v>
      </c>
      <c r="AQ490" s="3" t="s">
        <v>2343</v>
      </c>
      <c r="AR490" s="3">
        <v>1.0</v>
      </c>
      <c r="AS490" s="4"/>
      <c r="AT490" s="4"/>
    </row>
    <row r="491">
      <c r="A491" s="3">
        <v>489.0</v>
      </c>
      <c r="B491" s="4" t="s">
        <v>204</v>
      </c>
      <c r="C491" s="5">
        <v>30185.0</v>
      </c>
      <c r="D491" s="6">
        <v>36.14794520547945</v>
      </c>
      <c r="E491" s="7">
        <v>7.0</v>
      </c>
      <c r="F491" s="7">
        <v>45.0</v>
      </c>
      <c r="G491" s="7">
        <v>16.0</v>
      </c>
      <c r="H491" s="3">
        <v>6.0</v>
      </c>
      <c r="I491" s="3" t="s">
        <v>130</v>
      </c>
      <c r="J491" s="3">
        <v>1.0</v>
      </c>
      <c r="K491" s="9" t="s">
        <v>44</v>
      </c>
      <c r="L491" s="3" t="s">
        <v>44</v>
      </c>
      <c r="M491" s="3">
        <v>1.0</v>
      </c>
      <c r="N491" s="5" t="s">
        <v>212</v>
      </c>
      <c r="O491" s="5" t="s">
        <v>75</v>
      </c>
      <c r="P491" s="5" t="s">
        <v>87</v>
      </c>
      <c r="Q491" s="3">
        <v>13.0</v>
      </c>
      <c r="R491" s="3" t="s">
        <v>2344</v>
      </c>
      <c r="S491" s="3" t="s">
        <v>78</v>
      </c>
      <c r="T491" s="4"/>
      <c r="U491" s="4"/>
      <c r="V491" s="4"/>
      <c r="W491" s="4"/>
      <c r="X491" s="4"/>
      <c r="Y491" s="3" t="s">
        <v>24</v>
      </c>
      <c r="Z491" s="4"/>
      <c r="AA491" s="4"/>
      <c r="AB491" s="4"/>
      <c r="AC491" s="4"/>
      <c r="AD491" s="3" t="s">
        <v>53</v>
      </c>
      <c r="AE491" s="4"/>
      <c r="AF491" s="3">
        <v>3.0</v>
      </c>
      <c r="AG491" s="4"/>
      <c r="AH491" s="3">
        <v>6.0</v>
      </c>
      <c r="AI491" s="4"/>
      <c r="AJ491" s="3">
        <v>6.0</v>
      </c>
      <c r="AK491" s="3" t="s">
        <v>2345</v>
      </c>
      <c r="AL491" s="3" t="s">
        <v>68</v>
      </c>
      <c r="AM491" s="4"/>
      <c r="AN491" s="3">
        <v>7.0</v>
      </c>
      <c r="AO491" s="3" t="s">
        <v>2346</v>
      </c>
      <c r="AP491" s="4"/>
      <c r="AQ491" s="3" t="s">
        <v>2347</v>
      </c>
      <c r="AR491" s="3">
        <v>1.0</v>
      </c>
      <c r="AS491" s="4"/>
      <c r="AT491" s="4"/>
    </row>
    <row r="492">
      <c r="A492" s="3">
        <v>490.0</v>
      </c>
      <c r="B492" s="4" t="s">
        <v>444</v>
      </c>
      <c r="C492" s="5">
        <v>32976.0</v>
      </c>
      <c r="D492" s="6">
        <v>28.5013698630137</v>
      </c>
      <c r="E492" s="7">
        <v>7.0</v>
      </c>
      <c r="F492" s="7">
        <v>80.0</v>
      </c>
      <c r="G492" s="7">
        <v>8.0</v>
      </c>
      <c r="H492" s="3">
        <v>8.0</v>
      </c>
      <c r="I492" s="3" t="s">
        <v>340</v>
      </c>
      <c r="J492" s="3">
        <v>1.0</v>
      </c>
      <c r="K492" s="9" t="s">
        <v>44</v>
      </c>
      <c r="L492" s="3" t="s">
        <v>44</v>
      </c>
      <c r="M492" s="3">
        <v>1.0</v>
      </c>
      <c r="N492" s="5" t="s">
        <v>416</v>
      </c>
      <c r="O492" s="5" t="s">
        <v>75</v>
      </c>
      <c r="P492" s="5" t="s">
        <v>1218</v>
      </c>
      <c r="Q492" s="3">
        <v>5.0</v>
      </c>
      <c r="R492" s="3" t="s">
        <v>2348</v>
      </c>
      <c r="S492" s="3" t="s">
        <v>78</v>
      </c>
      <c r="T492" s="4"/>
      <c r="U492" s="4"/>
      <c r="V492" s="4"/>
      <c r="W492" s="4"/>
      <c r="X492" s="3" t="s">
        <v>23</v>
      </c>
      <c r="Y492" s="4"/>
      <c r="Z492" s="4"/>
      <c r="AA492" s="4"/>
      <c r="AB492" s="4"/>
      <c r="AC492" s="4"/>
      <c r="AD492" s="3" t="s">
        <v>66</v>
      </c>
      <c r="AE492" s="4"/>
      <c r="AF492" s="3">
        <v>4.0</v>
      </c>
      <c r="AG492" s="4"/>
      <c r="AH492" s="3">
        <v>6.0</v>
      </c>
      <c r="AI492" s="4"/>
      <c r="AJ492" s="3">
        <v>66.0</v>
      </c>
      <c r="AK492" s="3" t="s">
        <v>2349</v>
      </c>
      <c r="AL492" s="3" t="s">
        <v>68</v>
      </c>
      <c r="AM492" s="4"/>
      <c r="AN492" s="3">
        <v>9.0</v>
      </c>
      <c r="AO492" s="3" t="s">
        <v>2350</v>
      </c>
      <c r="AP492" s="3" t="s">
        <v>2351</v>
      </c>
      <c r="AQ492" s="3" t="s">
        <v>2352</v>
      </c>
      <c r="AR492" s="3">
        <v>1.0</v>
      </c>
      <c r="AS492" s="4"/>
      <c r="AT492" s="4"/>
    </row>
    <row r="493">
      <c r="A493" s="3">
        <v>491.0</v>
      </c>
      <c r="B493" s="4" t="s">
        <v>161</v>
      </c>
      <c r="C493" s="5">
        <v>19547.0</v>
      </c>
      <c r="D493" s="6">
        <v>65.2931506849315</v>
      </c>
      <c r="E493" s="7">
        <v>5.0</v>
      </c>
      <c r="F493" s="7">
        <v>60.0</v>
      </c>
      <c r="G493" s="7">
        <v>8.0</v>
      </c>
      <c r="H493" s="3">
        <v>4.0</v>
      </c>
      <c r="I493" s="3" t="s">
        <v>130</v>
      </c>
      <c r="J493" s="3">
        <v>0.0</v>
      </c>
      <c r="K493" s="3" t="s">
        <v>73</v>
      </c>
      <c r="L493" s="3" t="s">
        <v>99</v>
      </c>
      <c r="M493" s="3">
        <v>1.0</v>
      </c>
      <c r="N493" s="5" t="s">
        <v>22</v>
      </c>
      <c r="O493" s="5" t="s">
        <v>75</v>
      </c>
      <c r="P493" s="5" t="s">
        <v>478</v>
      </c>
      <c r="Q493" s="3">
        <v>6.0</v>
      </c>
      <c r="R493" s="3" t="s">
        <v>2353</v>
      </c>
      <c r="S493" s="3" t="s">
        <v>78</v>
      </c>
      <c r="T493" s="4"/>
      <c r="U493" s="4"/>
      <c r="V493" s="4"/>
      <c r="W493" s="3" t="s">
        <v>22</v>
      </c>
      <c r="X493" s="4"/>
      <c r="Y493" s="4"/>
      <c r="Z493" s="4"/>
      <c r="AA493" s="4"/>
      <c r="AB493" s="4"/>
      <c r="AC493" s="4"/>
      <c r="AD493" s="3" t="s">
        <v>581</v>
      </c>
      <c r="AE493" s="4"/>
      <c r="AF493" s="3">
        <v>4.0</v>
      </c>
      <c r="AG493" s="4"/>
      <c r="AH493" s="4"/>
      <c r="AI493" s="3">
        <v>30.0</v>
      </c>
      <c r="AJ493" s="3">
        <v>60.0</v>
      </c>
      <c r="AK493" s="3" t="s">
        <v>2354</v>
      </c>
      <c r="AL493" s="4"/>
      <c r="AM493" s="3" t="s">
        <v>2355</v>
      </c>
      <c r="AN493" s="3">
        <v>8.0</v>
      </c>
      <c r="AO493" s="3" t="s">
        <v>2356</v>
      </c>
      <c r="AP493" s="3" t="s">
        <v>2357</v>
      </c>
      <c r="AQ493" s="3" t="s">
        <v>136</v>
      </c>
      <c r="AR493" s="3">
        <v>1.0</v>
      </c>
      <c r="AS493" s="4"/>
      <c r="AT493" s="4"/>
    </row>
    <row r="494">
      <c r="A494" s="3">
        <v>492.0</v>
      </c>
      <c r="B494" s="4" t="s">
        <v>71</v>
      </c>
      <c r="C494" s="5">
        <v>28928.0</v>
      </c>
      <c r="D494" s="6">
        <v>39.59178082191781</v>
      </c>
      <c r="E494" s="7">
        <v>8.0</v>
      </c>
      <c r="F494" s="7">
        <v>35.0</v>
      </c>
      <c r="G494" s="7">
        <v>9.0</v>
      </c>
      <c r="H494" s="3">
        <v>10.0</v>
      </c>
      <c r="I494" s="3" t="s">
        <v>117</v>
      </c>
      <c r="J494" s="3">
        <v>1.0</v>
      </c>
      <c r="K494" s="9" t="s">
        <v>44</v>
      </c>
      <c r="L494" s="3" t="s">
        <v>44</v>
      </c>
      <c r="M494" s="3">
        <v>1.0</v>
      </c>
      <c r="N494" s="5" t="s">
        <v>256</v>
      </c>
      <c r="O494" s="5" t="s">
        <v>86</v>
      </c>
      <c r="P494" s="5" t="s">
        <v>87</v>
      </c>
      <c r="Q494" s="3">
        <v>23.0</v>
      </c>
      <c r="R494" s="3" t="s">
        <v>2358</v>
      </c>
      <c r="S494" s="3" t="s">
        <v>52</v>
      </c>
      <c r="T494" s="4"/>
      <c r="U494" s="4"/>
      <c r="V494" s="4"/>
      <c r="W494" s="4"/>
      <c r="X494" s="4"/>
      <c r="Y494" s="3" t="s">
        <v>24</v>
      </c>
      <c r="Z494" s="4"/>
      <c r="AA494" s="4"/>
      <c r="AB494" s="4"/>
      <c r="AC494" s="4"/>
      <c r="AD494" s="3" t="s">
        <v>53</v>
      </c>
      <c r="AE494" s="4"/>
      <c r="AF494" s="4"/>
      <c r="AG494" s="3">
        <v>10.0</v>
      </c>
      <c r="AH494" s="3">
        <v>2.0</v>
      </c>
      <c r="AI494" s="4"/>
      <c r="AJ494" s="3">
        <v>8.0</v>
      </c>
      <c r="AK494" s="3" t="s">
        <v>2359</v>
      </c>
      <c r="AL494" s="3" t="s">
        <v>57</v>
      </c>
      <c r="AM494" s="4"/>
      <c r="AN494" s="3">
        <v>8.0</v>
      </c>
      <c r="AO494" s="3" t="s">
        <v>2360</v>
      </c>
      <c r="AP494" s="3" t="s">
        <v>2361</v>
      </c>
      <c r="AQ494" s="3" t="s">
        <v>2362</v>
      </c>
      <c r="AR494" s="3">
        <v>1.0</v>
      </c>
      <c r="AS494" s="4"/>
      <c r="AT494" s="4"/>
    </row>
    <row r="495">
      <c r="A495" s="3">
        <v>493.0</v>
      </c>
      <c r="B495" s="4" t="s">
        <v>83</v>
      </c>
      <c r="C495" s="5">
        <v>25883.0</v>
      </c>
      <c r="D495" s="6">
        <v>47.93424657534246</v>
      </c>
      <c r="E495" s="7">
        <v>7.0</v>
      </c>
      <c r="F495" s="7">
        <v>0.0</v>
      </c>
      <c r="G495" s="7">
        <v>10.0</v>
      </c>
      <c r="H495" s="3">
        <v>30.0</v>
      </c>
      <c r="I495" s="3" t="s">
        <v>340</v>
      </c>
      <c r="J495" s="3">
        <v>1.0</v>
      </c>
      <c r="K495" s="9" t="s">
        <v>44</v>
      </c>
      <c r="L495" s="3" t="s">
        <v>44</v>
      </c>
      <c r="M495" s="3">
        <v>1.0</v>
      </c>
      <c r="N495" s="5" t="s">
        <v>132</v>
      </c>
      <c r="O495" s="5" t="s">
        <v>139</v>
      </c>
      <c r="P495" s="5" t="s">
        <v>101</v>
      </c>
      <c r="Q495" s="3">
        <v>20.0</v>
      </c>
      <c r="R495" s="3" t="s">
        <v>2363</v>
      </c>
      <c r="S495" s="3" t="s">
        <v>157</v>
      </c>
      <c r="T495" s="4"/>
      <c r="U495" s="4"/>
      <c r="V495" s="3" t="s">
        <v>21</v>
      </c>
      <c r="W495" s="4"/>
      <c r="X495" s="4"/>
      <c r="Y495" s="4"/>
      <c r="Z495" s="4"/>
      <c r="AA495" s="4"/>
      <c r="AB495" s="4"/>
      <c r="AC495" s="4"/>
      <c r="AD495" s="3" t="s">
        <v>79</v>
      </c>
      <c r="AE495" s="4"/>
      <c r="AF495" s="3">
        <v>6.0</v>
      </c>
      <c r="AG495" s="4"/>
      <c r="AH495" s="3">
        <v>2.0</v>
      </c>
      <c r="AI495" s="4"/>
      <c r="AJ495" s="3">
        <v>16.0</v>
      </c>
      <c r="AK495" s="3" t="s">
        <v>2364</v>
      </c>
      <c r="AL495" s="3" t="s">
        <v>68</v>
      </c>
      <c r="AM495" s="4"/>
      <c r="AN495" s="3">
        <v>9.0</v>
      </c>
      <c r="AO495" s="3" t="s">
        <v>2365</v>
      </c>
      <c r="AP495" s="3" t="s">
        <v>2366</v>
      </c>
      <c r="AQ495" s="3" t="s">
        <v>2367</v>
      </c>
      <c r="AR495" s="3">
        <v>0.0</v>
      </c>
      <c r="AS495" s="4"/>
      <c r="AT495" s="4"/>
    </row>
    <row r="496">
      <c r="A496" s="3">
        <v>494.0</v>
      </c>
      <c r="B496" s="4" t="s">
        <v>71</v>
      </c>
      <c r="C496" s="5">
        <v>32718.0</v>
      </c>
      <c r="D496" s="6">
        <v>29.208219178082192</v>
      </c>
      <c r="E496" s="7">
        <v>7.0</v>
      </c>
      <c r="F496" s="7">
        <v>0.0</v>
      </c>
      <c r="G496" s="7">
        <v>13.0</v>
      </c>
      <c r="H496" s="3">
        <v>6.0</v>
      </c>
      <c r="I496" s="3" t="s">
        <v>187</v>
      </c>
      <c r="J496" s="3">
        <v>0.0</v>
      </c>
      <c r="K496" s="3" t="s">
        <v>118</v>
      </c>
      <c r="L496" s="3" t="s">
        <v>62</v>
      </c>
      <c r="M496" s="3">
        <v>0.0</v>
      </c>
      <c r="N496" s="5" t="s">
        <v>44</v>
      </c>
      <c r="O496" s="5" t="s">
        <v>44</v>
      </c>
      <c r="P496" s="5" t="s">
        <v>44</v>
      </c>
      <c r="Q496" s="4"/>
      <c r="R496" s="4"/>
      <c r="S496" s="3" t="s">
        <v>52</v>
      </c>
      <c r="T496" s="4"/>
      <c r="U496" s="4"/>
      <c r="V496" s="4"/>
      <c r="W496" s="3" t="s">
        <v>22</v>
      </c>
      <c r="X496" s="4"/>
      <c r="Y496" s="4"/>
      <c r="Z496" s="4"/>
      <c r="AA496" s="4"/>
      <c r="AB496" s="4"/>
      <c r="AC496" s="4"/>
      <c r="AD496" s="3" t="s">
        <v>79</v>
      </c>
      <c r="AE496" s="4"/>
      <c r="AF496" s="3">
        <v>5.0</v>
      </c>
      <c r="AG496" s="4"/>
      <c r="AH496" s="3">
        <v>2.0</v>
      </c>
      <c r="AI496" s="4"/>
      <c r="AJ496" s="3">
        <v>6.0</v>
      </c>
      <c r="AK496" s="3" t="s">
        <v>2368</v>
      </c>
      <c r="AL496" s="3" t="s">
        <v>57</v>
      </c>
      <c r="AM496" s="4"/>
      <c r="AN496" s="3">
        <v>6.0</v>
      </c>
      <c r="AO496" s="3" t="s">
        <v>2369</v>
      </c>
      <c r="AP496" s="3" t="s">
        <v>2370</v>
      </c>
      <c r="AQ496" s="3" t="s">
        <v>2371</v>
      </c>
      <c r="AR496" s="3">
        <v>1.0</v>
      </c>
      <c r="AS496" s="4"/>
      <c r="AT496" s="4"/>
    </row>
    <row r="497">
      <c r="A497" s="3">
        <v>495.0</v>
      </c>
      <c r="B497" s="4" t="s">
        <v>817</v>
      </c>
      <c r="C497" s="5">
        <v>30053.0</v>
      </c>
      <c r="D497" s="6">
        <v>36.50958904109589</v>
      </c>
      <c r="E497" s="7">
        <v>6.0</v>
      </c>
      <c r="F497" s="7">
        <v>30.0</v>
      </c>
      <c r="G497" s="7">
        <v>10.0</v>
      </c>
      <c r="H497" s="3">
        <v>20.0</v>
      </c>
      <c r="I497" s="3" t="s">
        <v>117</v>
      </c>
      <c r="J497" s="3">
        <v>1.0</v>
      </c>
      <c r="K497" s="9" t="s">
        <v>44</v>
      </c>
      <c r="L497" s="3" t="s">
        <v>44</v>
      </c>
      <c r="M497" s="3">
        <v>1.0</v>
      </c>
      <c r="N497" s="5" t="s">
        <v>256</v>
      </c>
      <c r="O497" s="5" t="s">
        <v>106</v>
      </c>
      <c r="P497" s="5" t="s">
        <v>152</v>
      </c>
      <c r="Q497" s="3">
        <v>5.0</v>
      </c>
      <c r="R497" s="3" t="s">
        <v>2372</v>
      </c>
      <c r="S497" s="3" t="s">
        <v>52</v>
      </c>
      <c r="T497" s="4"/>
      <c r="U497" s="4"/>
      <c r="V497" s="3" t="s">
        <v>21</v>
      </c>
      <c r="W497" s="4"/>
      <c r="X497" s="4"/>
      <c r="Y497" s="4"/>
      <c r="Z497" s="4"/>
      <c r="AA497" s="4"/>
      <c r="AB497" s="4"/>
      <c r="AC497" s="4"/>
      <c r="AD497" s="3" t="s">
        <v>66</v>
      </c>
      <c r="AE497" s="4"/>
      <c r="AF497" s="4"/>
      <c r="AG497" s="8">
        <v>43388.0</v>
      </c>
      <c r="AH497" s="4"/>
      <c r="AI497" s="8">
        <v>43388.0</v>
      </c>
      <c r="AJ497" s="3">
        <v>500.0</v>
      </c>
      <c r="AK497" s="3" t="s">
        <v>2373</v>
      </c>
      <c r="AL497" s="3" t="s">
        <v>57</v>
      </c>
      <c r="AM497" s="4"/>
      <c r="AN497" s="3">
        <v>8.0</v>
      </c>
      <c r="AO497" s="3" t="s">
        <v>2374</v>
      </c>
      <c r="AP497" s="3" t="s">
        <v>2375</v>
      </c>
      <c r="AQ497" s="3" t="s">
        <v>2376</v>
      </c>
      <c r="AR497" s="3">
        <v>1.0</v>
      </c>
      <c r="AS497" s="4"/>
      <c r="AT497" s="4"/>
    </row>
    <row r="498">
      <c r="A498" s="3">
        <v>496.0</v>
      </c>
      <c r="B498" s="4" t="s">
        <v>71</v>
      </c>
      <c r="C498" s="5">
        <v>22816.0</v>
      </c>
      <c r="D498" s="6">
        <v>56.33698630136986</v>
      </c>
      <c r="E498" s="7">
        <v>8.0</v>
      </c>
      <c r="F498" s="7">
        <v>60.0</v>
      </c>
      <c r="G498" s="7">
        <v>8.0</v>
      </c>
      <c r="H498" s="3">
        <v>5.0</v>
      </c>
      <c r="I498" s="3" t="s">
        <v>117</v>
      </c>
      <c r="J498" s="3">
        <v>1.0</v>
      </c>
      <c r="K498" s="9" t="s">
        <v>44</v>
      </c>
      <c r="L498" s="3" t="s">
        <v>44</v>
      </c>
      <c r="M498" s="3">
        <v>1.0</v>
      </c>
      <c r="N498" s="5" t="s">
        <v>143</v>
      </c>
      <c r="O498" s="5" t="s">
        <v>49</v>
      </c>
      <c r="P498" s="5" t="s">
        <v>87</v>
      </c>
      <c r="Q498" s="3">
        <v>25.0</v>
      </c>
      <c r="R498" s="3" t="s">
        <v>2377</v>
      </c>
      <c r="S498" s="3" t="s">
        <v>78</v>
      </c>
      <c r="T498" s="4"/>
      <c r="U498" s="4"/>
      <c r="V498" s="4"/>
      <c r="W498" s="3" t="s">
        <v>22</v>
      </c>
      <c r="X498" s="4"/>
      <c r="Y498" s="4"/>
      <c r="Z498" s="4"/>
      <c r="AA498" s="4"/>
      <c r="AB498" s="4"/>
      <c r="AC498" s="4"/>
      <c r="AD498" s="3" t="s">
        <v>66</v>
      </c>
      <c r="AE498" s="4"/>
      <c r="AF498" s="4"/>
      <c r="AG498" s="3">
        <v>21.0</v>
      </c>
      <c r="AH498" s="4"/>
      <c r="AI498" s="4"/>
      <c r="AJ498" s="3">
        <v>8.0</v>
      </c>
      <c r="AK498" s="3" t="s">
        <v>2378</v>
      </c>
      <c r="AL498" s="3" t="s">
        <v>68</v>
      </c>
      <c r="AM498" s="4"/>
      <c r="AN498" s="3">
        <v>10.0</v>
      </c>
      <c r="AO498" s="3" t="s">
        <v>2379</v>
      </c>
      <c r="AP498" s="3" t="s">
        <v>2380</v>
      </c>
      <c r="AQ498" s="3" t="s">
        <v>2381</v>
      </c>
      <c r="AR498" s="3">
        <v>1.0</v>
      </c>
      <c r="AS498" s="4"/>
      <c r="AT498" s="4"/>
    </row>
    <row r="499">
      <c r="A499" s="3">
        <v>497.0</v>
      </c>
      <c r="B499" s="4" t="s">
        <v>83</v>
      </c>
      <c r="C499" s="5">
        <v>31540.0</v>
      </c>
      <c r="D499" s="6">
        <v>32.43561643835616</v>
      </c>
      <c r="E499" s="7">
        <v>5.0</v>
      </c>
      <c r="F499" s="7">
        <v>20.0</v>
      </c>
      <c r="G499" s="7">
        <v>12.0</v>
      </c>
      <c r="H499" s="3">
        <v>20.0</v>
      </c>
      <c r="I499" s="3" t="s">
        <v>84</v>
      </c>
      <c r="J499" s="3">
        <v>0.0</v>
      </c>
      <c r="K499" s="3" t="s">
        <v>1219</v>
      </c>
      <c r="L499" s="3" t="s">
        <v>47</v>
      </c>
      <c r="M499" s="3">
        <v>1.0</v>
      </c>
      <c r="N499" s="5" t="s">
        <v>212</v>
      </c>
      <c r="O499" s="5" t="s">
        <v>1220</v>
      </c>
      <c r="P499" s="5" t="s">
        <v>363</v>
      </c>
      <c r="Q499" s="3">
        <v>6.0</v>
      </c>
      <c r="R499" s="3" t="s">
        <v>1008</v>
      </c>
      <c r="S499" s="3" t="s">
        <v>78</v>
      </c>
      <c r="T499" s="3" t="s">
        <v>19</v>
      </c>
      <c r="U499" s="4"/>
      <c r="V499" s="4"/>
      <c r="W499" s="3" t="s">
        <v>22</v>
      </c>
      <c r="X499" s="4"/>
      <c r="Y499" s="4"/>
      <c r="Z499" s="4"/>
      <c r="AA499" s="4"/>
      <c r="AB499" s="4"/>
      <c r="AC499" s="4"/>
      <c r="AD499" s="3" t="s">
        <v>53</v>
      </c>
      <c r="AE499" s="4"/>
      <c r="AF499" s="4"/>
      <c r="AG499" s="3">
        <v>10.0</v>
      </c>
      <c r="AH499" s="3">
        <v>2.0</v>
      </c>
      <c r="AI499" s="4"/>
      <c r="AJ499" s="3">
        <v>10.0</v>
      </c>
      <c r="AK499" s="3" t="s">
        <v>2382</v>
      </c>
      <c r="AL499" s="3" t="s">
        <v>68</v>
      </c>
      <c r="AM499" s="4"/>
      <c r="AN499" s="3">
        <v>10.0</v>
      </c>
      <c r="AO499" s="3" t="s">
        <v>2383</v>
      </c>
      <c r="AP499" s="3" t="s">
        <v>2384</v>
      </c>
      <c r="AQ499" s="3" t="s">
        <v>2385</v>
      </c>
      <c r="AR499" s="4"/>
      <c r="AS499" s="4"/>
      <c r="AT499" s="4"/>
    </row>
    <row r="500">
      <c r="A500" s="3">
        <v>498.0</v>
      </c>
      <c r="B500" s="4" t="s">
        <v>71</v>
      </c>
      <c r="C500" s="5">
        <v>30081.0</v>
      </c>
      <c r="D500" s="6">
        <v>36.43287671232877</v>
      </c>
      <c r="E500" s="7">
        <v>9.0</v>
      </c>
      <c r="F500" s="7">
        <v>15.0</v>
      </c>
      <c r="G500" s="7">
        <v>8.0</v>
      </c>
      <c r="H500" s="3">
        <v>20.0</v>
      </c>
      <c r="I500" s="3" t="s">
        <v>224</v>
      </c>
      <c r="J500" s="3">
        <v>1.0</v>
      </c>
      <c r="K500" s="9" t="s">
        <v>44</v>
      </c>
      <c r="L500" s="3" t="s">
        <v>44</v>
      </c>
      <c r="M500" s="3">
        <v>1.0</v>
      </c>
      <c r="N500" s="5" t="s">
        <v>256</v>
      </c>
      <c r="O500" s="5" t="s">
        <v>75</v>
      </c>
      <c r="P500" s="5" t="s">
        <v>295</v>
      </c>
      <c r="Q500" s="3">
        <v>7.0</v>
      </c>
      <c r="R500" s="3" t="s">
        <v>2386</v>
      </c>
      <c r="S500" s="3" t="s">
        <v>78</v>
      </c>
      <c r="T500" s="4"/>
      <c r="U500" s="4"/>
      <c r="V500" s="4"/>
      <c r="W500" s="3" t="s">
        <v>22</v>
      </c>
      <c r="X500" s="4"/>
      <c r="Y500" s="4"/>
      <c r="Z500" s="4"/>
      <c r="AA500" s="4"/>
      <c r="AB500" s="4"/>
      <c r="AC500" s="4"/>
      <c r="AD500" s="3" t="s">
        <v>79</v>
      </c>
      <c r="AE500" s="4"/>
      <c r="AF500" s="3">
        <v>6.0</v>
      </c>
      <c r="AG500" s="4"/>
      <c r="AH500" s="3">
        <v>6.0</v>
      </c>
      <c r="AI500" s="4"/>
      <c r="AJ500" s="3">
        <v>20.0</v>
      </c>
      <c r="AK500" s="3" t="s">
        <v>2387</v>
      </c>
      <c r="AL500" s="3" t="s">
        <v>57</v>
      </c>
      <c r="AM500" s="4"/>
      <c r="AN500" s="3">
        <v>10.0</v>
      </c>
      <c r="AO500" s="3" t="s">
        <v>2388</v>
      </c>
      <c r="AP500" s="3" t="s">
        <v>415</v>
      </c>
      <c r="AQ500" s="3" t="s">
        <v>2389</v>
      </c>
      <c r="AR500" s="3">
        <v>0.0</v>
      </c>
      <c r="AS500" s="4"/>
      <c r="AT500" s="4"/>
    </row>
    <row r="501">
      <c r="A501" s="3">
        <v>499.0</v>
      </c>
      <c r="B501" s="4" t="s">
        <v>83</v>
      </c>
      <c r="C501" s="5">
        <v>32850.0</v>
      </c>
      <c r="D501" s="6">
        <v>28.846575342465755</v>
      </c>
      <c r="E501" s="7">
        <v>7.0</v>
      </c>
      <c r="F501" s="7">
        <v>50.0</v>
      </c>
      <c r="G501" s="7">
        <v>10.0</v>
      </c>
      <c r="H501" s="3">
        <v>5.0</v>
      </c>
      <c r="I501" s="3" t="s">
        <v>45</v>
      </c>
      <c r="J501" s="3">
        <v>1.0</v>
      </c>
      <c r="K501" s="9" t="s">
        <v>44</v>
      </c>
      <c r="L501" s="3" t="s">
        <v>44</v>
      </c>
      <c r="M501" s="3">
        <v>1.0</v>
      </c>
      <c r="N501" s="5" t="s">
        <v>151</v>
      </c>
      <c r="O501" s="5" t="s">
        <v>49</v>
      </c>
      <c r="P501" s="5" t="s">
        <v>87</v>
      </c>
      <c r="Q501" s="3">
        <v>5.0</v>
      </c>
      <c r="R501" s="3" t="s">
        <v>2390</v>
      </c>
      <c r="S501" s="3" t="s">
        <v>52</v>
      </c>
      <c r="T501" s="4"/>
      <c r="U501" s="4"/>
      <c r="V501" s="4"/>
      <c r="W501" s="4"/>
      <c r="X501" s="4"/>
      <c r="Y501" s="3" t="s">
        <v>24</v>
      </c>
      <c r="Z501" s="4"/>
      <c r="AA501" s="4"/>
      <c r="AB501" s="4"/>
      <c r="AC501" s="4"/>
      <c r="AD501" s="3" t="s">
        <v>66</v>
      </c>
      <c r="AE501" s="4"/>
      <c r="AF501" s="3">
        <v>6.0</v>
      </c>
      <c r="AG501" s="4"/>
      <c r="AH501" s="3">
        <v>6.0</v>
      </c>
      <c r="AI501" s="4"/>
      <c r="AJ501" s="3">
        <v>7.0</v>
      </c>
      <c r="AK501" s="3" t="s">
        <v>2391</v>
      </c>
      <c r="AL501" s="3" t="s">
        <v>188</v>
      </c>
      <c r="AM501" s="4"/>
      <c r="AN501" s="3">
        <v>10.0</v>
      </c>
      <c r="AO501" s="3" t="s">
        <v>2392</v>
      </c>
      <c r="AP501" s="3" t="s">
        <v>2393</v>
      </c>
      <c r="AQ501" s="3" t="s">
        <v>111</v>
      </c>
      <c r="AR501" s="3">
        <v>1.0</v>
      </c>
      <c r="AS501" s="4"/>
      <c r="AT501" s="4"/>
    </row>
    <row r="502">
      <c r="A502" s="3">
        <v>500.0</v>
      </c>
      <c r="B502" s="4" t="s">
        <v>161</v>
      </c>
      <c r="C502" s="5">
        <v>32964.0</v>
      </c>
      <c r="D502" s="6">
        <v>28.534246575342465</v>
      </c>
      <c r="E502" s="7">
        <v>6.0</v>
      </c>
      <c r="F502" s="7">
        <v>15.0</v>
      </c>
      <c r="G502" s="7">
        <v>8.0</v>
      </c>
      <c r="H502" s="3">
        <v>1.0</v>
      </c>
      <c r="I502" s="3" t="s">
        <v>117</v>
      </c>
      <c r="J502" s="3">
        <v>0.0</v>
      </c>
      <c r="K502" s="3" t="s">
        <v>118</v>
      </c>
      <c r="L502" s="3" t="s">
        <v>94</v>
      </c>
      <c r="M502" s="3">
        <v>1.0</v>
      </c>
      <c r="N502" s="5" t="s">
        <v>151</v>
      </c>
      <c r="O502" s="5" t="s">
        <v>75</v>
      </c>
      <c r="P502" s="5" t="s">
        <v>152</v>
      </c>
      <c r="Q502" s="3">
        <v>0.0</v>
      </c>
      <c r="R502" s="3" t="s">
        <v>197</v>
      </c>
      <c r="S502" s="3" t="s">
        <v>52</v>
      </c>
      <c r="T502" s="4"/>
      <c r="U502" s="4"/>
      <c r="V502" s="4"/>
      <c r="W502" s="3" t="s">
        <v>22</v>
      </c>
      <c r="X502" s="4"/>
      <c r="Y502" s="4"/>
      <c r="Z502" s="4"/>
      <c r="AA502" s="4"/>
      <c r="AB502" s="4"/>
      <c r="AC502" s="3" t="s">
        <v>2394</v>
      </c>
      <c r="AD502" s="3" t="s">
        <v>66</v>
      </c>
      <c r="AE502" s="4"/>
      <c r="AF502" s="3">
        <v>4.0</v>
      </c>
      <c r="AG502" s="4"/>
      <c r="AH502" s="3">
        <v>6.0</v>
      </c>
      <c r="AI502" s="4"/>
      <c r="AJ502" s="3">
        <v>60.0</v>
      </c>
      <c r="AK502" s="3" t="s">
        <v>2395</v>
      </c>
      <c r="AL502" s="3" t="s">
        <v>68</v>
      </c>
      <c r="AM502" s="4"/>
      <c r="AN502" s="3">
        <v>10.0</v>
      </c>
      <c r="AO502" s="3" t="s">
        <v>2396</v>
      </c>
      <c r="AP502" s="4"/>
      <c r="AQ502" s="4"/>
      <c r="AR502" s="3">
        <v>1.0</v>
      </c>
      <c r="AS502" s="4"/>
      <c r="AT502" s="4"/>
    </row>
    <row r="503">
      <c r="A503" s="3">
        <v>501.0</v>
      </c>
      <c r="B503" s="4" t="s">
        <v>204</v>
      </c>
      <c r="C503" s="5">
        <v>25965.0</v>
      </c>
      <c r="D503" s="6">
        <v>47.70958904109589</v>
      </c>
      <c r="E503" s="7">
        <v>8.0</v>
      </c>
      <c r="F503" s="7">
        <v>30.0</v>
      </c>
      <c r="G503" s="7">
        <v>9.0</v>
      </c>
      <c r="H503" s="3">
        <v>4.0</v>
      </c>
      <c r="I503" s="3" t="s">
        <v>84</v>
      </c>
      <c r="J503" s="3">
        <v>1.0</v>
      </c>
      <c r="K503" s="9" t="s">
        <v>44</v>
      </c>
      <c r="L503" s="3" t="s">
        <v>44</v>
      </c>
      <c r="M503" s="3">
        <v>1.0</v>
      </c>
      <c r="N503" s="5" t="s">
        <v>421</v>
      </c>
      <c r="O503" s="5" t="s">
        <v>49</v>
      </c>
      <c r="P503" s="5" t="s">
        <v>275</v>
      </c>
      <c r="Q503" s="3">
        <v>23.0</v>
      </c>
      <c r="R503" s="3" t="s">
        <v>2397</v>
      </c>
      <c r="S503" s="3" t="s">
        <v>157</v>
      </c>
      <c r="T503" s="4"/>
      <c r="U503" s="4"/>
      <c r="V503" s="4"/>
      <c r="W503" s="4"/>
      <c r="X503" s="4"/>
      <c r="Y503" s="3" t="s">
        <v>24</v>
      </c>
      <c r="Z503" s="4"/>
      <c r="AA503" s="4"/>
      <c r="AB503" s="4"/>
      <c r="AC503" s="4"/>
      <c r="AD503" s="3" t="s">
        <v>53</v>
      </c>
      <c r="AE503" s="4"/>
      <c r="AF503" s="4"/>
      <c r="AG503" s="3">
        <v>23.0</v>
      </c>
      <c r="AH503" s="3">
        <v>2.0</v>
      </c>
      <c r="AI503" s="4"/>
      <c r="AJ503" s="3">
        <v>15.0</v>
      </c>
      <c r="AK503" s="3" t="s">
        <v>2398</v>
      </c>
      <c r="AL503" s="3" t="s">
        <v>57</v>
      </c>
      <c r="AM503" s="4"/>
      <c r="AN503" s="3">
        <v>8.0</v>
      </c>
      <c r="AO503" s="3" t="s">
        <v>2399</v>
      </c>
      <c r="AP503" s="3" t="s">
        <v>2400</v>
      </c>
      <c r="AQ503" s="3" t="s">
        <v>2401</v>
      </c>
      <c r="AR503" s="3">
        <v>0.0</v>
      </c>
      <c r="AS503" s="4"/>
      <c r="AT503" s="4"/>
    </row>
    <row r="504">
      <c r="A504" s="3">
        <v>502.0</v>
      </c>
      <c r="B504" s="4" t="s">
        <v>124</v>
      </c>
      <c r="C504" s="5">
        <v>30672.0</v>
      </c>
      <c r="D504" s="6">
        <v>34.81369863013698</v>
      </c>
      <c r="E504" s="7">
        <v>7.0</v>
      </c>
      <c r="F504" s="7">
        <v>20.0</v>
      </c>
      <c r="G504" s="7">
        <v>10.0</v>
      </c>
      <c r="H504" s="3">
        <v>24.0</v>
      </c>
      <c r="I504" s="3" t="s">
        <v>98</v>
      </c>
      <c r="J504" s="3">
        <v>1.0</v>
      </c>
      <c r="K504" s="9" t="s">
        <v>44</v>
      </c>
      <c r="L504" s="3" t="s">
        <v>44</v>
      </c>
      <c r="M504" s="3">
        <v>1.0</v>
      </c>
      <c r="N504" s="5" t="s">
        <v>212</v>
      </c>
      <c r="O504" s="5" t="s">
        <v>75</v>
      </c>
      <c r="P504" s="5" t="s">
        <v>363</v>
      </c>
      <c r="Q504" s="3">
        <v>10.0</v>
      </c>
      <c r="R504" s="3" t="s">
        <v>2402</v>
      </c>
      <c r="S504" s="3" t="s">
        <v>78</v>
      </c>
      <c r="T504" s="4"/>
      <c r="U504" s="4"/>
      <c r="V504" s="4"/>
      <c r="W504" s="3" t="s">
        <v>22</v>
      </c>
      <c r="X504" s="4"/>
      <c r="Y504" s="4"/>
      <c r="Z504" s="4"/>
      <c r="AA504" s="4"/>
      <c r="AB504" s="4"/>
      <c r="AC504" s="4"/>
      <c r="AD504" s="3" t="s">
        <v>66</v>
      </c>
      <c r="AE504" s="4"/>
      <c r="AF504" s="3">
        <v>5.0</v>
      </c>
      <c r="AG504" s="4"/>
      <c r="AH504" s="3">
        <v>1.0</v>
      </c>
      <c r="AI504" s="4"/>
      <c r="AJ504" s="3">
        <v>6.0</v>
      </c>
      <c r="AK504" s="3" t="s">
        <v>2403</v>
      </c>
      <c r="AL504" s="3" t="s">
        <v>68</v>
      </c>
      <c r="AM504" s="4"/>
      <c r="AN504" s="3">
        <v>10.0</v>
      </c>
      <c r="AO504" s="3" t="s">
        <v>2404</v>
      </c>
      <c r="AP504" s="3" t="s">
        <v>2405</v>
      </c>
      <c r="AQ504" s="3" t="s">
        <v>136</v>
      </c>
      <c r="AR504" s="3">
        <v>1.0</v>
      </c>
      <c r="AS504" s="4"/>
      <c r="AT504" s="4"/>
    </row>
    <row r="505">
      <c r="A505" s="3">
        <v>503.0</v>
      </c>
      <c r="B505" s="4" t="s">
        <v>83</v>
      </c>
      <c r="C505" s="5">
        <v>28203.0</v>
      </c>
      <c r="D505" s="6">
        <v>41.57808219178082</v>
      </c>
      <c r="E505" s="7">
        <v>6.0</v>
      </c>
      <c r="F505" s="7">
        <v>30.0</v>
      </c>
      <c r="G505" s="7">
        <v>7.0</v>
      </c>
      <c r="H505" s="3">
        <v>6.0</v>
      </c>
      <c r="I505" s="3" t="s">
        <v>60</v>
      </c>
      <c r="J505" s="3">
        <v>0.0</v>
      </c>
      <c r="K505" s="3" t="s">
        <v>131</v>
      </c>
      <c r="L505" s="3" t="s">
        <v>99</v>
      </c>
      <c r="M505" s="3">
        <v>1.0</v>
      </c>
      <c r="N505" s="5" t="s">
        <v>74</v>
      </c>
      <c r="O505" s="5" t="s">
        <v>49</v>
      </c>
      <c r="P505" s="5" t="s">
        <v>1221</v>
      </c>
      <c r="Q505" s="3">
        <v>20.0</v>
      </c>
      <c r="R505" s="3" t="s">
        <v>2406</v>
      </c>
      <c r="S505" s="3" t="s">
        <v>370</v>
      </c>
      <c r="T505" s="4"/>
      <c r="U505" s="4"/>
      <c r="V505" s="4"/>
      <c r="W505" s="3" t="s">
        <v>22</v>
      </c>
      <c r="X505" s="4"/>
      <c r="Y505" s="4"/>
      <c r="Z505" s="4"/>
      <c r="AA505" s="4"/>
      <c r="AB505" s="4"/>
      <c r="AC505" s="4"/>
      <c r="AD505" s="3" t="s">
        <v>158</v>
      </c>
      <c r="AE505" s="4"/>
      <c r="AF505" s="3">
        <v>6.0</v>
      </c>
      <c r="AG505" s="4"/>
      <c r="AH505" s="3">
        <v>5.0</v>
      </c>
      <c r="AI505" s="4"/>
      <c r="AJ505" s="3">
        <v>100.0</v>
      </c>
      <c r="AK505" s="3" t="s">
        <v>2407</v>
      </c>
      <c r="AL505" s="3" t="s">
        <v>68</v>
      </c>
      <c r="AM505" s="4"/>
      <c r="AN505" s="3">
        <v>9.0</v>
      </c>
      <c r="AO505" s="3" t="s">
        <v>2408</v>
      </c>
      <c r="AP505" s="3" t="s">
        <v>524</v>
      </c>
      <c r="AQ505" s="3" t="s">
        <v>136</v>
      </c>
      <c r="AR505" s="3">
        <v>0.0</v>
      </c>
      <c r="AS505" s="4"/>
      <c r="AT505" s="4"/>
    </row>
    <row r="506">
      <c r="A506" s="3">
        <v>504.0</v>
      </c>
      <c r="B506" s="4" t="s">
        <v>255</v>
      </c>
      <c r="C506" s="5">
        <v>31758.0</v>
      </c>
      <c r="D506" s="6">
        <v>31.838356164383562</v>
      </c>
      <c r="E506" s="7">
        <v>6.0</v>
      </c>
      <c r="F506" s="7">
        <v>60.0</v>
      </c>
      <c r="G506" s="7">
        <v>10.0</v>
      </c>
      <c r="H506" s="3">
        <v>6.0</v>
      </c>
      <c r="I506" s="3" t="s">
        <v>187</v>
      </c>
      <c r="J506" s="3">
        <v>1.0</v>
      </c>
      <c r="K506" s="9" t="s">
        <v>44</v>
      </c>
      <c r="L506" s="3" t="s">
        <v>44</v>
      </c>
      <c r="M506" s="3">
        <v>1.0</v>
      </c>
      <c r="N506" s="5" t="s">
        <v>212</v>
      </c>
      <c r="O506" s="5" t="s">
        <v>75</v>
      </c>
      <c r="P506" s="5" t="s">
        <v>87</v>
      </c>
      <c r="Q506" s="3">
        <v>9.0</v>
      </c>
      <c r="R506" s="3" t="s">
        <v>2409</v>
      </c>
      <c r="S506" s="3" t="s">
        <v>52</v>
      </c>
      <c r="T506" s="4"/>
      <c r="U506" s="4"/>
      <c r="V506" s="4"/>
      <c r="W506" s="4"/>
      <c r="X506" s="4"/>
      <c r="Y506" s="3" t="s">
        <v>24</v>
      </c>
      <c r="Z506" s="4"/>
      <c r="AA506" s="4"/>
      <c r="AB506" s="4"/>
      <c r="AC506" s="4"/>
      <c r="AD506" s="3" t="s">
        <v>66</v>
      </c>
      <c r="AE506" s="4"/>
      <c r="AF506" s="3">
        <v>5.0</v>
      </c>
      <c r="AG506" s="4"/>
      <c r="AH506" s="3">
        <v>5.0</v>
      </c>
      <c r="AI506" s="4"/>
      <c r="AJ506" s="3">
        <v>5.0</v>
      </c>
      <c r="AK506" s="3" t="s">
        <v>2410</v>
      </c>
      <c r="AL506" s="3" t="s">
        <v>68</v>
      </c>
      <c r="AM506" s="4"/>
      <c r="AN506" s="3">
        <v>10.0</v>
      </c>
      <c r="AO506" s="3" t="s">
        <v>2411</v>
      </c>
      <c r="AP506" s="3" t="s">
        <v>2412</v>
      </c>
      <c r="AQ506" s="3" t="s">
        <v>2413</v>
      </c>
      <c r="AR506" s="3">
        <v>1.0</v>
      </c>
      <c r="AS506" s="4"/>
      <c r="AT506" s="4"/>
    </row>
    <row r="507">
      <c r="A507" s="3">
        <v>505.0</v>
      </c>
      <c r="B507" s="4" t="s">
        <v>71</v>
      </c>
      <c r="C507" s="5">
        <v>32136.0</v>
      </c>
      <c r="D507" s="6">
        <v>30.802739726027397</v>
      </c>
      <c r="E507" s="7">
        <v>6.0</v>
      </c>
      <c r="F507" s="7">
        <v>2.0</v>
      </c>
      <c r="G507" s="7">
        <v>10.0</v>
      </c>
      <c r="H507" s="3">
        <v>10.0</v>
      </c>
      <c r="I507" s="3" t="s">
        <v>98</v>
      </c>
      <c r="J507" s="3">
        <v>1.0</v>
      </c>
      <c r="K507" s="9" t="s">
        <v>44</v>
      </c>
      <c r="L507" s="3" t="s">
        <v>44</v>
      </c>
      <c r="M507" s="3">
        <v>1.0</v>
      </c>
      <c r="N507" s="5" t="s">
        <v>138</v>
      </c>
      <c r="O507" s="5" t="s">
        <v>75</v>
      </c>
      <c r="P507" s="5" t="s">
        <v>87</v>
      </c>
      <c r="Q507" s="3">
        <v>1.0</v>
      </c>
      <c r="R507" s="3" t="s">
        <v>495</v>
      </c>
      <c r="S507" s="3" t="s">
        <v>78</v>
      </c>
      <c r="T507" s="4"/>
      <c r="U507" s="4"/>
      <c r="V507" s="4"/>
      <c r="W507" s="4"/>
      <c r="X507" s="4"/>
      <c r="Y507" s="3" t="s">
        <v>24</v>
      </c>
      <c r="Z507" s="4"/>
      <c r="AA507" s="4"/>
      <c r="AB507" s="4"/>
      <c r="AC507" s="4"/>
      <c r="AD507" s="3" t="s">
        <v>53</v>
      </c>
      <c r="AE507" s="4"/>
      <c r="AF507" s="4"/>
      <c r="AG507" s="3">
        <v>10.0</v>
      </c>
      <c r="AH507" s="3">
        <v>3.0</v>
      </c>
      <c r="AI507" s="4"/>
      <c r="AJ507" s="3">
        <v>6.0</v>
      </c>
      <c r="AK507" s="3" t="s">
        <v>2414</v>
      </c>
      <c r="AL507" s="3" t="s">
        <v>68</v>
      </c>
      <c r="AM507" s="4"/>
      <c r="AN507" s="3">
        <v>8.0</v>
      </c>
      <c r="AO507" s="3" t="s">
        <v>2415</v>
      </c>
      <c r="AP507" s="3" t="s">
        <v>2416</v>
      </c>
      <c r="AQ507" s="4"/>
      <c r="AR507" s="3">
        <v>0.0</v>
      </c>
      <c r="AS507" s="4"/>
      <c r="AT507" s="4"/>
    </row>
    <row r="508">
      <c r="A508" s="3">
        <v>506.0</v>
      </c>
      <c r="B508" s="4" t="s">
        <v>71</v>
      </c>
      <c r="C508" s="5">
        <v>32478.0</v>
      </c>
      <c r="D508" s="6">
        <v>29.865753424657534</v>
      </c>
      <c r="E508" s="7">
        <v>8.0</v>
      </c>
      <c r="F508" s="7">
        <v>0.0</v>
      </c>
      <c r="G508" s="7">
        <v>8.0</v>
      </c>
      <c r="H508" s="3">
        <v>4.0</v>
      </c>
      <c r="I508" s="3" t="s">
        <v>60</v>
      </c>
      <c r="J508" s="3">
        <v>1.0</v>
      </c>
      <c r="K508" s="3" t="s">
        <v>46</v>
      </c>
      <c r="L508" s="3" t="s">
        <v>99</v>
      </c>
      <c r="M508" s="3">
        <v>0.0</v>
      </c>
      <c r="N508" s="5" t="s">
        <v>44</v>
      </c>
      <c r="O508" s="5" t="s">
        <v>44</v>
      </c>
      <c r="P508" s="5" t="s">
        <v>44</v>
      </c>
      <c r="Q508" s="4"/>
      <c r="R508" s="4"/>
      <c r="S508" s="3" t="s">
        <v>370</v>
      </c>
      <c r="T508" s="3" t="s">
        <v>19</v>
      </c>
      <c r="U508" s="4"/>
      <c r="V508" s="3" t="s">
        <v>21</v>
      </c>
      <c r="W508" s="4"/>
      <c r="X508" s="4"/>
      <c r="Y508" s="4"/>
      <c r="Z508" s="4"/>
      <c r="AA508" s="4"/>
      <c r="AB508" s="4"/>
      <c r="AC508" s="4"/>
      <c r="AD508" s="3" t="s">
        <v>79</v>
      </c>
      <c r="AE508" s="4"/>
      <c r="AF508" s="4"/>
      <c r="AG508" s="3">
        <v>35.0</v>
      </c>
      <c r="AH508" s="4"/>
      <c r="AI508" s="3">
        <v>56.0</v>
      </c>
      <c r="AJ508" s="3">
        <v>112.0</v>
      </c>
      <c r="AK508" s="3" t="s">
        <v>2417</v>
      </c>
      <c r="AL508" s="3" t="s">
        <v>68</v>
      </c>
      <c r="AM508" s="4"/>
      <c r="AN508" s="3">
        <v>10.0</v>
      </c>
      <c r="AO508" s="3" t="s">
        <v>2418</v>
      </c>
      <c r="AP508" s="3" t="s">
        <v>2419</v>
      </c>
      <c r="AQ508" s="3" t="s">
        <v>2420</v>
      </c>
      <c r="AR508" s="4"/>
      <c r="AS508" s="4"/>
      <c r="AT508" s="4"/>
    </row>
    <row r="509">
      <c r="A509" s="3">
        <v>507.0</v>
      </c>
      <c r="B509" s="4" t="s">
        <v>71</v>
      </c>
      <c r="C509" s="5">
        <v>29313.0</v>
      </c>
      <c r="D509" s="6">
        <v>38.536986301369865</v>
      </c>
      <c r="E509" s="7">
        <v>7.0</v>
      </c>
      <c r="F509" s="7">
        <v>0.0</v>
      </c>
      <c r="G509" s="7">
        <v>5.0</v>
      </c>
      <c r="H509" s="3">
        <v>8.0</v>
      </c>
      <c r="I509" s="3" t="s">
        <v>130</v>
      </c>
      <c r="J509" s="3">
        <v>0.0</v>
      </c>
      <c r="K509" s="9" t="s">
        <v>131</v>
      </c>
      <c r="L509" s="3" t="s">
        <v>1222</v>
      </c>
      <c r="M509" s="3">
        <v>0.0</v>
      </c>
      <c r="N509" s="5" t="s">
        <v>44</v>
      </c>
      <c r="O509" s="5" t="s">
        <v>44</v>
      </c>
      <c r="P509" s="5" t="s">
        <v>44</v>
      </c>
      <c r="Q509" s="4"/>
      <c r="R509" s="4"/>
      <c r="S509" s="3" t="s">
        <v>78</v>
      </c>
      <c r="T509" s="4"/>
      <c r="U509" s="4"/>
      <c r="V509" s="4"/>
      <c r="W509" s="4"/>
      <c r="X509" s="3" t="s">
        <v>23</v>
      </c>
      <c r="Y509" s="3" t="s">
        <v>24</v>
      </c>
      <c r="Z509" s="4"/>
      <c r="AA509" s="4"/>
      <c r="AB509" s="4"/>
      <c r="AC509" s="4"/>
      <c r="AD509" s="3" t="s">
        <v>66</v>
      </c>
      <c r="AE509" s="4"/>
      <c r="AF509" s="4"/>
      <c r="AG509" s="3">
        <v>8.0</v>
      </c>
      <c r="AH509" s="4"/>
      <c r="AI509" s="3">
        <v>16.0</v>
      </c>
      <c r="AJ509" s="3">
        <v>8.0</v>
      </c>
      <c r="AK509" s="3" t="s">
        <v>2421</v>
      </c>
      <c r="AL509" s="3" t="s">
        <v>68</v>
      </c>
      <c r="AM509" s="4"/>
      <c r="AN509" s="3">
        <v>9.0</v>
      </c>
      <c r="AO509" s="3" t="s">
        <v>2422</v>
      </c>
      <c r="AP509" s="3" t="s">
        <v>2423</v>
      </c>
      <c r="AQ509" s="3" t="s">
        <v>2424</v>
      </c>
      <c r="AR509" s="3">
        <v>1.0</v>
      </c>
      <c r="AS509" s="4"/>
      <c r="AT509" s="4"/>
    </row>
    <row r="510">
      <c r="A510" s="3">
        <v>508.0</v>
      </c>
      <c r="B510" s="4" t="s">
        <v>71</v>
      </c>
      <c r="C510" s="5">
        <v>33993.0</v>
      </c>
      <c r="D510" s="6">
        <v>25.715068493150685</v>
      </c>
      <c r="E510" s="7">
        <v>7.0</v>
      </c>
      <c r="F510" s="7">
        <v>20.0</v>
      </c>
      <c r="G510" s="7">
        <v>5.0</v>
      </c>
      <c r="H510" s="3">
        <v>36.0</v>
      </c>
      <c r="I510" s="3" t="s">
        <v>340</v>
      </c>
      <c r="J510" s="3">
        <v>0.0</v>
      </c>
      <c r="K510" s="3" t="s">
        <v>73</v>
      </c>
      <c r="L510" s="3" t="s">
        <v>47</v>
      </c>
      <c r="M510" s="3">
        <v>1.0</v>
      </c>
      <c r="N510" s="5" t="s">
        <v>256</v>
      </c>
      <c r="O510" s="5" t="s">
        <v>106</v>
      </c>
      <c r="P510" s="5" t="s">
        <v>101</v>
      </c>
      <c r="Q510" s="3">
        <v>1.0</v>
      </c>
      <c r="R510" s="3" t="s">
        <v>2425</v>
      </c>
      <c r="S510" s="3" t="s">
        <v>52</v>
      </c>
      <c r="T510" s="4"/>
      <c r="U510" s="3" t="s">
        <v>20</v>
      </c>
      <c r="V510" s="4"/>
      <c r="W510" s="4"/>
      <c r="X510" s="4"/>
      <c r="Y510" s="4"/>
      <c r="Z510" s="4"/>
      <c r="AA510" s="4"/>
      <c r="AB510" s="4"/>
      <c r="AC510" s="3" t="s">
        <v>2426</v>
      </c>
      <c r="AD510" s="3" t="s">
        <v>66</v>
      </c>
      <c r="AE510" s="4"/>
      <c r="AF510" s="4"/>
      <c r="AG510" s="3">
        <v>15.0</v>
      </c>
      <c r="AH510" s="4"/>
      <c r="AI510" s="3">
        <v>15.0</v>
      </c>
      <c r="AJ510" s="3">
        <v>160.0</v>
      </c>
      <c r="AK510" s="3" t="s">
        <v>2427</v>
      </c>
      <c r="AL510" s="3" t="s">
        <v>57</v>
      </c>
      <c r="AM510" s="4"/>
      <c r="AN510" s="3">
        <v>9.0</v>
      </c>
      <c r="AO510" s="3" t="s">
        <v>892</v>
      </c>
      <c r="AP510" s="3" t="s">
        <v>892</v>
      </c>
      <c r="AQ510" s="3" t="s">
        <v>2428</v>
      </c>
      <c r="AR510" s="3">
        <v>1.0</v>
      </c>
      <c r="AS510" s="4"/>
      <c r="AT510" s="4"/>
    </row>
    <row r="511">
      <c r="A511" s="3">
        <v>509.0</v>
      </c>
      <c r="B511" s="4" t="s">
        <v>124</v>
      </c>
      <c r="C511" s="5">
        <v>29614.0</v>
      </c>
      <c r="D511" s="6">
        <v>37.71232876712329</v>
      </c>
      <c r="E511" s="7">
        <v>7.0</v>
      </c>
      <c r="F511" s="7">
        <v>200.0</v>
      </c>
      <c r="G511" s="7">
        <v>12.0</v>
      </c>
      <c r="H511" s="3">
        <v>10.0</v>
      </c>
      <c r="I511" s="3" t="s">
        <v>340</v>
      </c>
      <c r="J511" s="3">
        <v>1.0</v>
      </c>
      <c r="K511" s="9" t="s">
        <v>44</v>
      </c>
      <c r="L511" s="3" t="s">
        <v>44</v>
      </c>
      <c r="M511" s="3">
        <v>1.0</v>
      </c>
      <c r="N511" s="5" t="s">
        <v>151</v>
      </c>
      <c r="O511" s="5" t="s">
        <v>106</v>
      </c>
      <c r="P511" s="5" t="s">
        <v>275</v>
      </c>
      <c r="Q511" s="3">
        <v>5.0</v>
      </c>
      <c r="R511" s="3" t="s">
        <v>2429</v>
      </c>
      <c r="S511" s="3" t="s">
        <v>65</v>
      </c>
      <c r="T511" s="4"/>
      <c r="U511" s="4"/>
      <c r="V511" s="4"/>
      <c r="W511" s="4"/>
      <c r="X511" s="4"/>
      <c r="Y511" s="4"/>
      <c r="Z511" s="4"/>
      <c r="AA511" s="4"/>
      <c r="AB511" s="3" t="s">
        <v>27</v>
      </c>
      <c r="AC511" s="4"/>
      <c r="AD511" s="4"/>
      <c r="AE511" s="4"/>
      <c r="AF511" s="4"/>
      <c r="AG511" s="4"/>
      <c r="AH511" s="4"/>
      <c r="AI511" s="4"/>
      <c r="AJ511" s="4"/>
      <c r="AK511" s="4"/>
      <c r="AL511" s="3" t="s">
        <v>68</v>
      </c>
      <c r="AM511" s="4"/>
      <c r="AN511" s="3">
        <v>10.0</v>
      </c>
      <c r="AO511" s="3" t="s">
        <v>2430</v>
      </c>
      <c r="AP511" s="3" t="s">
        <v>2431</v>
      </c>
      <c r="AQ511" s="3" t="s">
        <v>2432</v>
      </c>
      <c r="AR511" s="3">
        <v>1.0</v>
      </c>
      <c r="AS511" s="4"/>
      <c r="AT511" s="4"/>
    </row>
    <row r="512">
      <c r="A512" s="3">
        <v>510.0</v>
      </c>
      <c r="B512" s="4" t="s">
        <v>124</v>
      </c>
      <c r="C512" s="5">
        <v>23189.0</v>
      </c>
      <c r="D512" s="6">
        <v>55.31506849315068</v>
      </c>
      <c r="E512" s="7">
        <v>7.0</v>
      </c>
      <c r="F512" s="7">
        <v>45.0</v>
      </c>
      <c r="G512" s="7">
        <v>13.0</v>
      </c>
      <c r="H512" s="3">
        <v>1.0</v>
      </c>
      <c r="I512" s="3" t="s">
        <v>45</v>
      </c>
      <c r="J512" s="3">
        <v>0.0</v>
      </c>
      <c r="K512" s="3" t="s">
        <v>73</v>
      </c>
      <c r="L512" s="3" t="s">
        <v>99</v>
      </c>
      <c r="M512" s="3">
        <v>0.0</v>
      </c>
      <c r="N512" s="5" t="s">
        <v>44</v>
      </c>
      <c r="O512" s="5" t="s">
        <v>44</v>
      </c>
      <c r="P512" s="5" t="s">
        <v>44</v>
      </c>
      <c r="Q512" s="4"/>
      <c r="R512" s="4"/>
      <c r="S512" s="3" t="s">
        <v>78</v>
      </c>
      <c r="T512" s="4"/>
      <c r="U512" s="3" t="s">
        <v>20</v>
      </c>
      <c r="V512" s="4"/>
      <c r="W512" s="4"/>
      <c r="X512" s="4"/>
      <c r="Y512" s="4"/>
      <c r="Z512" s="4"/>
      <c r="AA512" s="4"/>
      <c r="AB512" s="4"/>
      <c r="AC512" s="4"/>
      <c r="AD512" s="3" t="s">
        <v>66</v>
      </c>
      <c r="AE512" s="4"/>
      <c r="AF512" s="3">
        <v>6.0</v>
      </c>
      <c r="AG512" s="4"/>
      <c r="AH512" s="3">
        <v>6.0</v>
      </c>
      <c r="AI512" s="4"/>
      <c r="AJ512" s="3">
        <v>5.0</v>
      </c>
      <c r="AK512" s="3" t="s">
        <v>2433</v>
      </c>
      <c r="AL512" s="3" t="s">
        <v>68</v>
      </c>
      <c r="AM512" s="4"/>
      <c r="AN512" s="3">
        <v>10.0</v>
      </c>
      <c r="AO512" s="3" t="s">
        <v>2434</v>
      </c>
      <c r="AP512" s="4"/>
      <c r="AQ512" s="3" t="s">
        <v>2435</v>
      </c>
      <c r="AR512" s="3">
        <v>0.0</v>
      </c>
      <c r="AS512" s="4"/>
      <c r="AT512" s="4"/>
    </row>
    <row r="513">
      <c r="A513" s="3">
        <v>511.0</v>
      </c>
      <c r="B513" s="4" t="s">
        <v>1223</v>
      </c>
      <c r="C513" s="5">
        <v>32916.0</v>
      </c>
      <c r="D513" s="6">
        <v>28.665753424657535</v>
      </c>
      <c r="E513" s="7">
        <v>6.0</v>
      </c>
      <c r="F513" s="7">
        <v>25.0</v>
      </c>
      <c r="G513" s="7">
        <v>15.0</v>
      </c>
      <c r="H513" s="3">
        <v>5.0</v>
      </c>
      <c r="I513" s="3" t="s">
        <v>60</v>
      </c>
      <c r="J513" s="3">
        <v>1.0</v>
      </c>
      <c r="K513" s="9" t="s">
        <v>44</v>
      </c>
      <c r="L513" s="3" t="s">
        <v>44</v>
      </c>
      <c r="M513" s="3">
        <v>1.0</v>
      </c>
      <c r="N513" s="5" t="s">
        <v>151</v>
      </c>
      <c r="O513" s="5" t="s">
        <v>75</v>
      </c>
      <c r="P513" s="5" t="s">
        <v>87</v>
      </c>
      <c r="Q513" s="3">
        <v>1.0</v>
      </c>
      <c r="R513" s="3" t="s">
        <v>2436</v>
      </c>
      <c r="S513" s="3" t="s">
        <v>78</v>
      </c>
      <c r="T513" s="4"/>
      <c r="U513" s="4"/>
      <c r="V513" s="4"/>
      <c r="W513" s="4"/>
      <c r="X513" s="4"/>
      <c r="Y513" s="4"/>
      <c r="Z513" s="4"/>
      <c r="AA513" s="4"/>
      <c r="AB513" s="3" t="s">
        <v>27</v>
      </c>
      <c r="AC513" s="4"/>
      <c r="AD513" s="4"/>
      <c r="AE513" s="4"/>
      <c r="AF513" s="4"/>
      <c r="AG513" s="4"/>
      <c r="AH513" s="4"/>
      <c r="AI513" s="4"/>
      <c r="AJ513" s="4"/>
      <c r="AK513" s="4"/>
      <c r="AL513" s="3" t="s">
        <v>68</v>
      </c>
      <c r="AM513" s="4"/>
      <c r="AN513" s="3">
        <v>10.0</v>
      </c>
      <c r="AO513" s="3" t="s">
        <v>2437</v>
      </c>
      <c r="AP513" s="3" t="s">
        <v>437</v>
      </c>
      <c r="AQ513" s="4"/>
      <c r="AR513" s="3">
        <v>1.0</v>
      </c>
      <c r="AS513" s="4"/>
      <c r="AT513" s="4"/>
    </row>
    <row r="514">
      <c r="A514" s="3">
        <v>512.0</v>
      </c>
      <c r="B514" s="4" t="s">
        <v>230</v>
      </c>
      <c r="C514" s="5">
        <v>34931.0</v>
      </c>
      <c r="D514" s="6">
        <v>23.145205479452056</v>
      </c>
      <c r="E514" s="7">
        <v>7.0</v>
      </c>
      <c r="F514" s="7">
        <v>70.0</v>
      </c>
      <c r="G514" s="7">
        <v>6.0</v>
      </c>
      <c r="H514" s="3">
        <v>6.0</v>
      </c>
      <c r="I514" s="3" t="s">
        <v>130</v>
      </c>
      <c r="J514" s="3">
        <v>1.0</v>
      </c>
      <c r="K514" s="9" t="s">
        <v>44</v>
      </c>
      <c r="L514" s="3" t="s">
        <v>44</v>
      </c>
      <c r="M514" s="3">
        <v>1.0</v>
      </c>
      <c r="N514" s="5" t="s">
        <v>457</v>
      </c>
      <c r="O514" s="5" t="s">
        <v>356</v>
      </c>
      <c r="P514" s="5" t="s">
        <v>918</v>
      </c>
      <c r="Q514" s="3">
        <v>3.0</v>
      </c>
      <c r="R514" s="3" t="s">
        <v>2438</v>
      </c>
      <c r="S514" s="3" t="s">
        <v>52</v>
      </c>
      <c r="T514" s="4"/>
      <c r="U514" s="4"/>
      <c r="V514" s="4"/>
      <c r="W514" s="4"/>
      <c r="X514" s="4"/>
      <c r="Y514" s="4"/>
      <c r="Z514" s="4"/>
      <c r="AA514" s="4"/>
      <c r="AB514" s="3" t="s">
        <v>27</v>
      </c>
      <c r="AC514" s="4"/>
      <c r="AD514" s="4"/>
      <c r="AE514" s="4"/>
      <c r="AF514" s="4"/>
      <c r="AG514" s="4"/>
      <c r="AH514" s="4"/>
      <c r="AI514" s="4"/>
      <c r="AJ514" s="4"/>
      <c r="AK514" s="4"/>
      <c r="AL514" s="3" t="s">
        <v>188</v>
      </c>
      <c r="AM514" s="4"/>
      <c r="AN514" s="3">
        <v>10.0</v>
      </c>
      <c r="AO514" s="3" t="s">
        <v>2439</v>
      </c>
      <c r="AP514" s="3" t="s">
        <v>2440</v>
      </c>
      <c r="AQ514" s="3" t="s">
        <v>883</v>
      </c>
      <c r="AR514" s="3">
        <v>1.0</v>
      </c>
      <c r="AS514" s="4"/>
      <c r="AT514" s="4"/>
    </row>
    <row r="515">
      <c r="A515" s="3">
        <v>513.0</v>
      </c>
      <c r="B515" s="4" t="s">
        <v>71</v>
      </c>
      <c r="C515" s="5">
        <v>30351.0</v>
      </c>
      <c r="D515" s="6">
        <v>35.69315068493151</v>
      </c>
      <c r="E515" s="7">
        <v>8.0</v>
      </c>
      <c r="F515" s="7">
        <v>0.0</v>
      </c>
      <c r="G515" s="7">
        <v>8.0</v>
      </c>
      <c r="H515" s="3">
        <v>4.0</v>
      </c>
      <c r="I515" s="3" t="s">
        <v>340</v>
      </c>
      <c r="J515" s="3">
        <v>0.0</v>
      </c>
      <c r="K515" s="3" t="s">
        <v>73</v>
      </c>
      <c r="L515" s="3" t="s">
        <v>94</v>
      </c>
      <c r="M515" s="3">
        <v>0.0</v>
      </c>
      <c r="N515" s="5" t="s">
        <v>44</v>
      </c>
      <c r="O515" s="5" t="s">
        <v>44</v>
      </c>
      <c r="P515" s="5" t="s">
        <v>44</v>
      </c>
      <c r="Q515" s="4"/>
      <c r="R515" s="4"/>
      <c r="S515" s="3" t="s">
        <v>78</v>
      </c>
      <c r="T515" s="4"/>
      <c r="U515" s="4"/>
      <c r="V515" s="3" t="s">
        <v>21</v>
      </c>
      <c r="W515" s="3" t="s">
        <v>22</v>
      </c>
      <c r="X515" s="4"/>
      <c r="Y515" s="4"/>
      <c r="Z515" s="4"/>
      <c r="AA515" s="4"/>
      <c r="AB515" s="4"/>
      <c r="AC515" s="4"/>
      <c r="AD515" s="3" t="s">
        <v>66</v>
      </c>
      <c r="AE515" s="4"/>
      <c r="AF515" s="4"/>
      <c r="AG515" s="3">
        <v>30.0</v>
      </c>
      <c r="AH515" s="4"/>
      <c r="AI515" s="3">
        <v>20.0</v>
      </c>
      <c r="AJ515" s="3">
        <v>80.0</v>
      </c>
      <c r="AK515" s="3" t="s">
        <v>2441</v>
      </c>
      <c r="AL515" s="4"/>
      <c r="AM515" s="3" t="s">
        <v>2442</v>
      </c>
      <c r="AN515" s="3">
        <v>10.0</v>
      </c>
      <c r="AO515" s="3" t="s">
        <v>2443</v>
      </c>
      <c r="AP515" s="4"/>
      <c r="AQ515" s="4"/>
      <c r="AR515" s="3">
        <v>0.0</v>
      </c>
      <c r="AS515" s="4"/>
      <c r="AT515" s="4"/>
    </row>
    <row r="516">
      <c r="A516" s="3">
        <v>514.0</v>
      </c>
      <c r="B516" s="4" t="s">
        <v>468</v>
      </c>
      <c r="C516" s="5">
        <v>34335.0</v>
      </c>
      <c r="D516" s="6">
        <v>24.778082191780822</v>
      </c>
      <c r="E516" s="7">
        <v>6.0</v>
      </c>
      <c r="F516" s="7">
        <v>2.0</v>
      </c>
      <c r="G516" s="7">
        <v>17.0</v>
      </c>
      <c r="H516" s="3">
        <v>50.0</v>
      </c>
      <c r="I516" s="3" t="s">
        <v>98</v>
      </c>
      <c r="J516" s="3">
        <v>1.0</v>
      </c>
      <c r="K516" s="9" t="s">
        <v>44</v>
      </c>
      <c r="L516" s="3" t="s">
        <v>44</v>
      </c>
      <c r="M516" s="3">
        <v>0.0</v>
      </c>
      <c r="N516" s="5" t="s">
        <v>44</v>
      </c>
      <c r="O516" s="5" t="s">
        <v>44</v>
      </c>
      <c r="P516" s="5" t="s">
        <v>44</v>
      </c>
      <c r="Q516" s="4"/>
      <c r="R516" s="4"/>
      <c r="S516" s="3" t="s">
        <v>78</v>
      </c>
      <c r="T516" s="4"/>
      <c r="U516" s="4"/>
      <c r="V516" s="3" t="s">
        <v>21</v>
      </c>
      <c r="W516" s="4"/>
      <c r="X516" s="4"/>
      <c r="Y516" s="4"/>
      <c r="Z516" s="4"/>
      <c r="AA516" s="4"/>
      <c r="AB516" s="4"/>
      <c r="AC516" s="4"/>
      <c r="AD516" s="3" t="s">
        <v>53</v>
      </c>
      <c r="AE516" s="4"/>
      <c r="AF516" s="3">
        <v>5.0</v>
      </c>
      <c r="AG516" s="4"/>
      <c r="AH516" s="4"/>
      <c r="AI516" s="3">
        <v>10.0</v>
      </c>
      <c r="AJ516" s="3">
        <v>50.0</v>
      </c>
      <c r="AK516" s="3" t="s">
        <v>2444</v>
      </c>
      <c r="AL516" s="3" t="s">
        <v>57</v>
      </c>
      <c r="AM516" s="4"/>
      <c r="AN516" s="3">
        <v>10.0</v>
      </c>
      <c r="AO516" s="3" t="s">
        <v>2445</v>
      </c>
      <c r="AP516" s="3" t="s">
        <v>2446</v>
      </c>
      <c r="AQ516" s="4"/>
      <c r="AR516" s="3">
        <v>1.0</v>
      </c>
      <c r="AS516" s="4"/>
      <c r="AT516" s="4"/>
    </row>
    <row r="517">
      <c r="A517" s="3">
        <v>515.0</v>
      </c>
      <c r="B517" s="4" t="s">
        <v>71</v>
      </c>
      <c r="C517" s="5">
        <v>31403.0</v>
      </c>
      <c r="D517" s="6">
        <v>32.81095890410959</v>
      </c>
      <c r="E517" s="7">
        <v>7.0</v>
      </c>
      <c r="F517" s="7">
        <v>60.0</v>
      </c>
      <c r="G517" s="7">
        <v>9.0</v>
      </c>
      <c r="H517" s="3">
        <v>3.0</v>
      </c>
      <c r="I517" s="3" t="s">
        <v>92</v>
      </c>
      <c r="J517" s="3">
        <v>0.0</v>
      </c>
      <c r="K517" s="3" t="s">
        <v>131</v>
      </c>
      <c r="L517" s="3" t="s">
        <v>94</v>
      </c>
      <c r="M517" s="3">
        <v>0.0</v>
      </c>
      <c r="N517" s="5" t="s">
        <v>44</v>
      </c>
      <c r="O517" s="5" t="s">
        <v>44</v>
      </c>
      <c r="P517" s="5" t="s">
        <v>44</v>
      </c>
      <c r="Q517" s="4"/>
      <c r="R517" s="4"/>
      <c r="S517" s="3" t="s">
        <v>78</v>
      </c>
      <c r="T517" s="4"/>
      <c r="U517" s="4"/>
      <c r="V517" s="4"/>
      <c r="W517" s="3" t="s">
        <v>22</v>
      </c>
      <c r="X517" s="4"/>
      <c r="Y517" s="4"/>
      <c r="Z517" s="4"/>
      <c r="AA517" s="4"/>
      <c r="AB517" s="4"/>
      <c r="AC517" s="4"/>
      <c r="AD517" s="3" t="s">
        <v>79</v>
      </c>
      <c r="AE517" s="4"/>
      <c r="AF517" s="3">
        <v>6.0</v>
      </c>
      <c r="AG517" s="4"/>
      <c r="AH517" s="3">
        <v>6.0</v>
      </c>
      <c r="AI517" s="4"/>
      <c r="AJ517" s="3">
        <v>20.0</v>
      </c>
      <c r="AK517" s="3" t="s">
        <v>2447</v>
      </c>
      <c r="AL517" s="3" t="s">
        <v>68</v>
      </c>
      <c r="AM517" s="4"/>
      <c r="AN517" s="3">
        <v>8.0</v>
      </c>
      <c r="AO517" s="3" t="s">
        <v>2448</v>
      </c>
      <c r="AP517" s="3" t="s">
        <v>2449</v>
      </c>
      <c r="AQ517" s="3" t="s">
        <v>2450</v>
      </c>
      <c r="AR517" s="3">
        <v>1.0</v>
      </c>
      <c r="AS517" s="4"/>
      <c r="AT517" s="4"/>
    </row>
    <row r="518">
      <c r="A518" s="3">
        <v>516.0</v>
      </c>
      <c r="B518" s="4" t="s">
        <v>83</v>
      </c>
      <c r="C518" s="5">
        <v>31452.0</v>
      </c>
      <c r="D518" s="6">
        <v>32.676712328767124</v>
      </c>
      <c r="E518" s="7">
        <v>6.0</v>
      </c>
      <c r="F518" s="7">
        <v>45.0</v>
      </c>
      <c r="G518" s="7">
        <v>12.0</v>
      </c>
      <c r="H518" s="3">
        <v>5.0</v>
      </c>
      <c r="I518" s="3" t="s">
        <v>130</v>
      </c>
      <c r="J518" s="3">
        <v>1.0</v>
      </c>
      <c r="K518" s="9" t="s">
        <v>44</v>
      </c>
      <c r="L518" s="3" t="s">
        <v>44</v>
      </c>
      <c r="M518" s="3">
        <v>1.0</v>
      </c>
      <c r="N518" s="5" t="s">
        <v>212</v>
      </c>
      <c r="O518" s="5" t="s">
        <v>75</v>
      </c>
      <c r="P518" s="5" t="s">
        <v>918</v>
      </c>
      <c r="Q518" s="3">
        <v>15.0</v>
      </c>
      <c r="R518" s="3" t="s">
        <v>2451</v>
      </c>
      <c r="S518" s="3" t="s">
        <v>157</v>
      </c>
      <c r="T518" s="4"/>
      <c r="U518" s="4"/>
      <c r="V518" s="4"/>
      <c r="W518" s="4"/>
      <c r="X518" s="4"/>
      <c r="Y518" s="4"/>
      <c r="Z518" s="4"/>
      <c r="AA518" s="4"/>
      <c r="AB518" s="3" t="s">
        <v>27</v>
      </c>
      <c r="AC518" s="4"/>
      <c r="AD518" s="4"/>
      <c r="AE518" s="4"/>
      <c r="AF518" s="4"/>
      <c r="AG518" s="4"/>
      <c r="AH518" s="4"/>
      <c r="AI518" s="4"/>
      <c r="AJ518" s="4"/>
      <c r="AK518" s="4"/>
      <c r="AL518" s="3" t="s">
        <v>68</v>
      </c>
      <c r="AM518" s="4"/>
      <c r="AN518" s="3">
        <v>10.0</v>
      </c>
      <c r="AO518" s="3" t="s">
        <v>2452</v>
      </c>
      <c r="AP518" s="3" t="s">
        <v>1237</v>
      </c>
      <c r="AQ518" s="3" t="s">
        <v>2453</v>
      </c>
      <c r="AR518" s="3">
        <v>1.0</v>
      </c>
      <c r="AS518" s="4"/>
      <c r="AT518" s="4"/>
    </row>
    <row r="519">
      <c r="A519" s="3">
        <v>517.0</v>
      </c>
      <c r="B519" s="4" t="s">
        <v>161</v>
      </c>
      <c r="C519" s="5">
        <v>31800.0</v>
      </c>
      <c r="D519" s="6">
        <v>31.723287671232878</v>
      </c>
      <c r="E519" s="7">
        <v>6.0</v>
      </c>
      <c r="F519" s="7">
        <v>250.0</v>
      </c>
      <c r="G519" s="7">
        <v>14.0</v>
      </c>
      <c r="H519" s="3">
        <v>1.0</v>
      </c>
      <c r="I519" s="3" t="s">
        <v>307</v>
      </c>
      <c r="J519" s="3">
        <v>1.0</v>
      </c>
      <c r="K519" s="9" t="s">
        <v>44</v>
      </c>
      <c r="L519" s="3" t="s">
        <v>44</v>
      </c>
      <c r="M519" s="3">
        <v>1.0</v>
      </c>
      <c r="N519" s="5" t="s">
        <v>212</v>
      </c>
      <c r="O519" s="5" t="s">
        <v>75</v>
      </c>
      <c r="P519" s="5" t="s">
        <v>101</v>
      </c>
      <c r="Q519" s="3">
        <v>10.0</v>
      </c>
      <c r="R519" s="3" t="s">
        <v>2454</v>
      </c>
      <c r="S519" s="3" t="s">
        <v>1137</v>
      </c>
      <c r="T519" s="4"/>
      <c r="U519" s="4"/>
      <c r="V519" s="4"/>
      <c r="W519" s="4"/>
      <c r="X519" s="3" t="s">
        <v>23</v>
      </c>
      <c r="Y519" s="4"/>
      <c r="Z519" s="4"/>
      <c r="AA519" s="4"/>
      <c r="AB519" s="4"/>
      <c r="AC519" s="4"/>
      <c r="AD519" s="3" t="s">
        <v>53</v>
      </c>
      <c r="AE519" s="4"/>
      <c r="AF519" s="3">
        <v>3.0</v>
      </c>
      <c r="AG519" s="4"/>
      <c r="AH519" s="3">
        <v>5.0</v>
      </c>
      <c r="AI519" s="4"/>
      <c r="AJ519" s="3">
        <v>14.0</v>
      </c>
      <c r="AK519" s="3" t="s">
        <v>2455</v>
      </c>
      <c r="AL519" s="4"/>
      <c r="AM519" s="3" t="s">
        <v>2456</v>
      </c>
      <c r="AN519" s="3">
        <v>10.0</v>
      </c>
      <c r="AO519" s="3" t="s">
        <v>2457</v>
      </c>
      <c r="AP519" s="4"/>
      <c r="AQ519" s="4"/>
      <c r="AR519" s="3">
        <v>1.0</v>
      </c>
      <c r="AS519" s="4"/>
      <c r="AT519" s="4"/>
    </row>
    <row r="520">
      <c r="A520" s="3">
        <v>518.0</v>
      </c>
      <c r="B520" s="4" t="s">
        <v>255</v>
      </c>
      <c r="C520" s="5">
        <v>30018.0</v>
      </c>
      <c r="D520" s="6">
        <v>36.605479452054794</v>
      </c>
      <c r="E520" s="7">
        <v>7.0</v>
      </c>
      <c r="F520" s="7">
        <v>30.0</v>
      </c>
      <c r="G520" s="7">
        <v>12.0</v>
      </c>
      <c r="H520" s="3">
        <v>5.0</v>
      </c>
      <c r="I520" s="3" t="s">
        <v>60</v>
      </c>
      <c r="J520" s="3">
        <v>1.0</v>
      </c>
      <c r="K520" s="9" t="s">
        <v>44</v>
      </c>
      <c r="L520" s="3" t="s">
        <v>44</v>
      </c>
      <c r="M520" s="3">
        <v>1.0</v>
      </c>
      <c r="N520" s="5" t="s">
        <v>256</v>
      </c>
      <c r="O520" s="5" t="s">
        <v>75</v>
      </c>
      <c r="P520" s="5" t="s">
        <v>478</v>
      </c>
      <c r="Q520" s="3">
        <v>9.0</v>
      </c>
      <c r="R520" s="3" t="s">
        <v>2458</v>
      </c>
      <c r="S520" s="3" t="s">
        <v>78</v>
      </c>
      <c r="T520" s="4"/>
      <c r="U520" s="4"/>
      <c r="V520" s="4"/>
      <c r="W520" s="4"/>
      <c r="X520" s="3" t="s">
        <v>23</v>
      </c>
      <c r="Y520" s="4"/>
      <c r="Z520" s="4"/>
      <c r="AA520" s="4"/>
      <c r="AB520" s="4"/>
      <c r="AC520" s="4"/>
      <c r="AD520" s="3" t="s">
        <v>66</v>
      </c>
      <c r="AE520" s="4"/>
      <c r="AF520" s="3">
        <v>4.0</v>
      </c>
      <c r="AG520" s="4"/>
      <c r="AH520" s="3">
        <v>1.0</v>
      </c>
      <c r="AI520" s="4"/>
      <c r="AJ520" s="3">
        <v>6.0</v>
      </c>
      <c r="AK520" s="3" t="s">
        <v>2459</v>
      </c>
      <c r="AL520" s="3" t="s">
        <v>68</v>
      </c>
      <c r="AM520" s="4"/>
      <c r="AN520" s="3">
        <v>6.0</v>
      </c>
      <c r="AO520" s="3" t="s">
        <v>2460</v>
      </c>
      <c r="AP520" s="4"/>
      <c r="AQ520" s="4"/>
      <c r="AR520" s="3">
        <v>1.0</v>
      </c>
      <c r="AS520" s="4"/>
      <c r="AT520" s="4"/>
    </row>
    <row r="521">
      <c r="A521" s="3">
        <v>519.0</v>
      </c>
      <c r="B521" s="4" t="s">
        <v>204</v>
      </c>
      <c r="C521" s="5">
        <v>31014.0</v>
      </c>
      <c r="D521" s="6">
        <v>33.87671232876713</v>
      </c>
      <c r="E521" s="7">
        <v>6.0</v>
      </c>
      <c r="F521" s="7">
        <v>50.0</v>
      </c>
      <c r="G521" s="7">
        <v>6.0</v>
      </c>
      <c r="H521" s="3">
        <v>4.0</v>
      </c>
      <c r="I521" s="3" t="s">
        <v>224</v>
      </c>
      <c r="J521" s="3">
        <v>0.0</v>
      </c>
      <c r="K521" s="3" t="s">
        <v>397</v>
      </c>
      <c r="L521" s="3" t="s">
        <v>62</v>
      </c>
      <c r="M521" s="3">
        <v>1.0</v>
      </c>
      <c r="N521" s="5" t="s">
        <v>151</v>
      </c>
      <c r="O521" s="5" t="s">
        <v>86</v>
      </c>
      <c r="P521" s="5" t="s">
        <v>152</v>
      </c>
      <c r="Q521" s="3">
        <v>5.0</v>
      </c>
      <c r="R521" s="3" t="s">
        <v>2461</v>
      </c>
      <c r="S521" s="3" t="s">
        <v>65</v>
      </c>
      <c r="T521" s="4"/>
      <c r="U521" s="4"/>
      <c r="V521" s="4"/>
      <c r="W521" s="4"/>
      <c r="X521" s="4"/>
      <c r="Y521" s="3" t="s">
        <v>24</v>
      </c>
      <c r="Z521" s="4"/>
      <c r="AA521" s="4"/>
      <c r="AB521" s="4"/>
      <c r="AC521" s="4"/>
      <c r="AD521" s="3" t="s">
        <v>53</v>
      </c>
      <c r="AE521" s="4"/>
      <c r="AF521" s="3">
        <v>2.0</v>
      </c>
      <c r="AG521" s="4"/>
      <c r="AH521" s="3">
        <v>2.0</v>
      </c>
      <c r="AI521" s="4"/>
      <c r="AJ521" s="3">
        <v>2.0</v>
      </c>
      <c r="AK521" s="3" t="s">
        <v>2462</v>
      </c>
      <c r="AL521" s="3" t="s">
        <v>68</v>
      </c>
      <c r="AM521" s="4"/>
      <c r="AN521" s="3">
        <v>8.0</v>
      </c>
      <c r="AO521" s="3" t="s">
        <v>2463</v>
      </c>
      <c r="AP521" s="3" t="s">
        <v>2464</v>
      </c>
      <c r="AQ521" s="3" t="s">
        <v>2465</v>
      </c>
      <c r="AR521" s="3">
        <v>0.0</v>
      </c>
      <c r="AS521" s="4"/>
      <c r="AT521" s="4"/>
    </row>
    <row r="522">
      <c r="A522" s="3">
        <v>520.0</v>
      </c>
      <c r="B522" s="4" t="s">
        <v>204</v>
      </c>
      <c r="C522" s="5">
        <v>26198.0</v>
      </c>
      <c r="D522" s="6">
        <v>47.07123287671233</v>
      </c>
      <c r="E522" s="7">
        <v>8.0</v>
      </c>
      <c r="F522" s="7">
        <v>130.0</v>
      </c>
      <c r="G522" s="7">
        <v>6.0</v>
      </c>
      <c r="H522" s="3">
        <v>20.0</v>
      </c>
      <c r="I522" s="3" t="s">
        <v>84</v>
      </c>
      <c r="J522" s="3">
        <v>0.0</v>
      </c>
      <c r="K522" s="3" t="s">
        <v>73</v>
      </c>
      <c r="L522" s="3" t="s">
        <v>94</v>
      </c>
      <c r="M522" s="3">
        <v>1.0</v>
      </c>
      <c r="N522" s="5" t="s">
        <v>421</v>
      </c>
      <c r="O522" s="5" t="s">
        <v>86</v>
      </c>
      <c r="P522" s="5" t="s">
        <v>478</v>
      </c>
      <c r="Q522" s="3">
        <v>23.0</v>
      </c>
      <c r="R522" s="3" t="s">
        <v>2466</v>
      </c>
      <c r="S522" s="3" t="s">
        <v>78</v>
      </c>
      <c r="T522" s="4"/>
      <c r="U522" s="4"/>
      <c r="V522" s="4"/>
      <c r="W522" s="4"/>
      <c r="X522" s="4"/>
      <c r="Y522" s="3" t="s">
        <v>24</v>
      </c>
      <c r="Z522" s="4"/>
      <c r="AA522" s="4"/>
      <c r="AB522" s="4"/>
      <c r="AC522" s="4"/>
      <c r="AD522" s="3" t="s">
        <v>53</v>
      </c>
      <c r="AE522" s="4"/>
      <c r="AF522" s="3">
        <v>3.0</v>
      </c>
      <c r="AG522" s="4"/>
      <c r="AH522" s="3">
        <v>6.0</v>
      </c>
      <c r="AI522" s="4"/>
      <c r="AJ522" s="3">
        <v>10.0</v>
      </c>
      <c r="AK522" s="3" t="s">
        <v>2467</v>
      </c>
      <c r="AL522" s="3" t="s">
        <v>68</v>
      </c>
      <c r="AM522" s="4"/>
      <c r="AN522" s="3">
        <v>8.0</v>
      </c>
      <c r="AO522" s="3" t="s">
        <v>2468</v>
      </c>
      <c r="AP522" s="4"/>
      <c r="AQ522" s="4"/>
      <c r="AR522" s="3">
        <v>0.0</v>
      </c>
      <c r="AS522" s="4"/>
      <c r="AT522" s="4"/>
    </row>
    <row r="523">
      <c r="A523" s="3">
        <v>521.0</v>
      </c>
      <c r="B523" s="4" t="s">
        <v>71</v>
      </c>
      <c r="C523" s="5">
        <v>30945.0</v>
      </c>
      <c r="D523" s="6">
        <v>34.06575342465754</v>
      </c>
      <c r="E523" s="7">
        <v>7.0</v>
      </c>
      <c r="F523" s="7">
        <v>30.0</v>
      </c>
      <c r="G523" s="7">
        <v>1.0</v>
      </c>
      <c r="H523" s="3">
        <v>15.0</v>
      </c>
      <c r="I523" s="3" t="s">
        <v>117</v>
      </c>
      <c r="J523" s="3">
        <v>1.0</v>
      </c>
      <c r="K523" s="9" t="s">
        <v>44</v>
      </c>
      <c r="L523" s="3" t="s">
        <v>44</v>
      </c>
      <c r="M523" s="3">
        <v>1.0</v>
      </c>
      <c r="N523" s="5" t="s">
        <v>74</v>
      </c>
      <c r="O523" s="5" t="s">
        <v>49</v>
      </c>
      <c r="P523" s="5" t="s">
        <v>87</v>
      </c>
      <c r="Q523" s="3">
        <v>7.0</v>
      </c>
      <c r="R523" s="3" t="s">
        <v>2469</v>
      </c>
      <c r="S523" s="3" t="s">
        <v>65</v>
      </c>
      <c r="T523" s="4"/>
      <c r="U523" s="4"/>
      <c r="V523" s="4"/>
      <c r="W523" s="4"/>
      <c r="X523" s="4"/>
      <c r="Y523" s="3" t="s">
        <v>24</v>
      </c>
      <c r="Z523" s="4"/>
      <c r="AA523" s="4"/>
      <c r="AB523" s="4"/>
      <c r="AC523" s="3" t="s">
        <v>1069</v>
      </c>
      <c r="AD523" s="3" t="s">
        <v>53</v>
      </c>
      <c r="AE523" s="4"/>
      <c r="AF523" s="3">
        <v>3.0</v>
      </c>
      <c r="AG523" s="4"/>
      <c r="AH523" s="3">
        <v>4.0</v>
      </c>
      <c r="AI523" s="4"/>
      <c r="AJ523" s="3">
        <v>10.0</v>
      </c>
      <c r="AK523" s="3" t="s">
        <v>2470</v>
      </c>
      <c r="AL523" s="3" t="s">
        <v>68</v>
      </c>
      <c r="AM523" s="4"/>
      <c r="AN523" s="3">
        <v>9.0</v>
      </c>
      <c r="AO523" s="3" t="s">
        <v>2471</v>
      </c>
      <c r="AP523" s="3" t="s">
        <v>2472</v>
      </c>
      <c r="AQ523" s="3" t="s">
        <v>2473</v>
      </c>
      <c r="AR523" s="3">
        <v>1.0</v>
      </c>
      <c r="AS523" s="4"/>
      <c r="AT523" s="4"/>
    </row>
    <row r="524">
      <c r="A524" s="3">
        <v>522.0</v>
      </c>
      <c r="B524" s="4" t="s">
        <v>71</v>
      </c>
      <c r="C524" s="5">
        <v>32220.0</v>
      </c>
      <c r="D524" s="6">
        <v>30.572602739726026</v>
      </c>
      <c r="E524" s="7">
        <v>4.0</v>
      </c>
      <c r="F524" s="7">
        <v>5.0</v>
      </c>
      <c r="G524" s="7">
        <v>12.0</v>
      </c>
      <c r="H524" s="3">
        <v>1.0</v>
      </c>
      <c r="I524" s="3" t="s">
        <v>340</v>
      </c>
      <c r="J524" s="3">
        <v>0.0</v>
      </c>
      <c r="K524" s="3" t="s">
        <v>61</v>
      </c>
      <c r="L524" s="3" t="s">
        <v>94</v>
      </c>
      <c r="M524" s="3">
        <v>0.0</v>
      </c>
      <c r="N524" s="5" t="s">
        <v>44</v>
      </c>
      <c r="O524" s="5" t="s">
        <v>44</v>
      </c>
      <c r="P524" s="5" t="s">
        <v>44</v>
      </c>
      <c r="Q524" s="4"/>
      <c r="R524" s="4"/>
      <c r="S524" s="3" t="s">
        <v>370</v>
      </c>
      <c r="T524" s="4"/>
      <c r="U524" s="4"/>
      <c r="V524" s="4"/>
      <c r="W524" s="3" t="s">
        <v>22</v>
      </c>
      <c r="X524" s="4"/>
      <c r="Y524" s="4"/>
      <c r="Z524" s="4"/>
      <c r="AA524" s="4"/>
      <c r="AB524" s="4"/>
      <c r="AC524" s="4"/>
      <c r="AD524" s="3" t="s">
        <v>79</v>
      </c>
      <c r="AE524" s="4"/>
      <c r="AF524" s="4"/>
      <c r="AG524" s="3">
        <v>10.0</v>
      </c>
      <c r="AH524" s="3">
        <v>3.0</v>
      </c>
      <c r="AI524" s="4"/>
      <c r="AJ524" s="3">
        <v>100.0</v>
      </c>
      <c r="AK524" s="3" t="s">
        <v>2474</v>
      </c>
      <c r="AL524" s="4"/>
      <c r="AM524" s="3" t="s">
        <v>2475</v>
      </c>
      <c r="AN524" s="3">
        <v>0.0</v>
      </c>
      <c r="AO524" s="3" t="s">
        <v>2476</v>
      </c>
      <c r="AP524" s="3" t="s">
        <v>2477</v>
      </c>
      <c r="AQ524" s="4"/>
      <c r="AR524" s="3">
        <v>0.0</v>
      </c>
      <c r="AS524" s="4"/>
      <c r="AT524" s="4"/>
    </row>
    <row r="525">
      <c r="A525" s="3">
        <v>523.0</v>
      </c>
      <c r="B525" s="4" t="s">
        <v>255</v>
      </c>
      <c r="C525" s="5">
        <v>31081.0</v>
      </c>
      <c r="D525" s="6">
        <v>33.69315068493151</v>
      </c>
      <c r="E525" s="7">
        <v>6.0</v>
      </c>
      <c r="F525" s="7">
        <v>0.0</v>
      </c>
      <c r="G525" s="7">
        <v>2.0</v>
      </c>
      <c r="H525" s="3">
        <v>15.0</v>
      </c>
      <c r="I525" s="3" t="s">
        <v>224</v>
      </c>
      <c r="J525" s="3">
        <v>0.0</v>
      </c>
      <c r="K525" s="3" t="s">
        <v>73</v>
      </c>
      <c r="L525" s="3" t="s">
        <v>99</v>
      </c>
      <c r="M525" s="3">
        <v>1.0</v>
      </c>
      <c r="N525" s="5" t="s">
        <v>143</v>
      </c>
      <c r="O525" s="5" t="s">
        <v>49</v>
      </c>
      <c r="P525" s="5" t="s">
        <v>219</v>
      </c>
      <c r="Q525" s="3">
        <v>10.0</v>
      </c>
      <c r="R525" s="3" t="s">
        <v>2478</v>
      </c>
      <c r="S525" s="3" t="s">
        <v>52</v>
      </c>
      <c r="T525" s="4"/>
      <c r="U525" s="4"/>
      <c r="V525" s="4"/>
      <c r="W525" s="3" t="s">
        <v>22</v>
      </c>
      <c r="X525" s="4"/>
      <c r="Y525" s="4"/>
      <c r="Z525" s="3" t="s">
        <v>25</v>
      </c>
      <c r="AA525" s="4"/>
      <c r="AB525" s="4"/>
      <c r="AC525" s="4"/>
      <c r="AD525" s="3" t="s">
        <v>66</v>
      </c>
      <c r="AE525" s="4"/>
      <c r="AF525" s="3">
        <v>5.0</v>
      </c>
      <c r="AG525" s="4"/>
      <c r="AH525" s="4"/>
      <c r="AI525" s="3">
        <v>20.0</v>
      </c>
      <c r="AJ525" s="3">
        <v>20.0</v>
      </c>
      <c r="AK525" s="3" t="s">
        <v>2479</v>
      </c>
      <c r="AL525" s="3" t="s">
        <v>57</v>
      </c>
      <c r="AM525" s="4"/>
      <c r="AN525" s="3">
        <v>9.0</v>
      </c>
      <c r="AO525" s="3" t="s">
        <v>2480</v>
      </c>
      <c r="AP525" s="4"/>
      <c r="AQ525" s="3" t="s">
        <v>2481</v>
      </c>
      <c r="AR525" s="3">
        <v>1.0</v>
      </c>
      <c r="AS525" s="4"/>
      <c r="AT525" s="4"/>
    </row>
    <row r="526">
      <c r="A526" s="3">
        <v>524.0</v>
      </c>
      <c r="B526" s="4" t="s">
        <v>83</v>
      </c>
      <c r="C526" s="5">
        <v>29924.0</v>
      </c>
      <c r="D526" s="6">
        <v>36.863013698630134</v>
      </c>
      <c r="E526" s="7">
        <v>6.0</v>
      </c>
      <c r="F526" s="7">
        <v>0.0</v>
      </c>
      <c r="G526" s="7">
        <v>12.0</v>
      </c>
      <c r="H526" s="3">
        <v>10.0</v>
      </c>
      <c r="I526" s="3" t="s">
        <v>92</v>
      </c>
      <c r="J526" s="3">
        <v>0.0</v>
      </c>
      <c r="K526" s="3" t="s">
        <v>93</v>
      </c>
      <c r="L526" s="3" t="s">
        <v>99</v>
      </c>
      <c r="M526" s="3">
        <v>1.0</v>
      </c>
      <c r="N526" s="5" t="s">
        <v>85</v>
      </c>
      <c r="O526" s="5" t="s">
        <v>75</v>
      </c>
      <c r="P526" s="5" t="s">
        <v>231</v>
      </c>
      <c r="Q526" s="3">
        <v>12.0</v>
      </c>
      <c r="R526" s="3" t="s">
        <v>2482</v>
      </c>
      <c r="S526" s="3" t="s">
        <v>78</v>
      </c>
      <c r="T526" s="4"/>
      <c r="U526" s="4"/>
      <c r="V526" s="3" t="s">
        <v>21</v>
      </c>
      <c r="W526" s="3" t="s">
        <v>22</v>
      </c>
      <c r="X526" s="4"/>
      <c r="Y526" s="4"/>
      <c r="Z526" s="4"/>
      <c r="AA526" s="4"/>
      <c r="AB526" s="4"/>
      <c r="AC526" s="4"/>
      <c r="AD526" s="3" t="s">
        <v>79</v>
      </c>
      <c r="AE526" s="4"/>
      <c r="AF526" s="3">
        <v>2.0</v>
      </c>
      <c r="AG526" s="4"/>
      <c r="AH526" s="3">
        <v>6.0</v>
      </c>
      <c r="AI526" s="4"/>
      <c r="AJ526" s="3">
        <v>80.0</v>
      </c>
      <c r="AK526" s="3" t="s">
        <v>2483</v>
      </c>
      <c r="AL526" s="3" t="s">
        <v>68</v>
      </c>
      <c r="AM526" s="4"/>
      <c r="AN526" s="3">
        <v>10.0</v>
      </c>
      <c r="AO526" s="3" t="s">
        <v>2484</v>
      </c>
      <c r="AP526" s="3" t="s">
        <v>2485</v>
      </c>
      <c r="AQ526" s="4"/>
      <c r="AR526" s="3">
        <v>0.0</v>
      </c>
      <c r="AS526" s="4"/>
      <c r="AT526" s="4"/>
    </row>
    <row r="527">
      <c r="A527" s="3">
        <v>525.0</v>
      </c>
      <c r="B527" s="4" t="s">
        <v>255</v>
      </c>
      <c r="C527" s="5">
        <v>29448.0</v>
      </c>
      <c r="D527" s="6">
        <v>38.16712328767123</v>
      </c>
      <c r="E527" s="7">
        <v>7.0</v>
      </c>
      <c r="F527" s="7">
        <v>45.0</v>
      </c>
      <c r="G527" s="7">
        <v>5.0</v>
      </c>
      <c r="H527" s="3">
        <v>6.0</v>
      </c>
      <c r="I527" s="3" t="s">
        <v>340</v>
      </c>
      <c r="J527" s="3">
        <v>0.0</v>
      </c>
      <c r="K527" s="3" t="s">
        <v>46</v>
      </c>
      <c r="L527" s="3" t="s">
        <v>99</v>
      </c>
      <c r="M527" s="3">
        <v>1.0</v>
      </c>
      <c r="N527" s="5" t="s">
        <v>256</v>
      </c>
      <c r="O527" s="5" t="s">
        <v>75</v>
      </c>
      <c r="P527" s="5" t="s">
        <v>50</v>
      </c>
      <c r="Q527" s="3">
        <v>8.0</v>
      </c>
      <c r="R527" s="3" t="s">
        <v>2486</v>
      </c>
      <c r="S527" s="3" t="s">
        <v>78</v>
      </c>
      <c r="T527" s="4"/>
      <c r="U527" s="4"/>
      <c r="V527" s="4"/>
      <c r="W527" s="4"/>
      <c r="X527" s="4"/>
      <c r="Y527" s="3" t="s">
        <v>24</v>
      </c>
      <c r="Z527" s="4"/>
      <c r="AA527" s="4"/>
      <c r="AB527" s="4"/>
      <c r="AC527" s="4"/>
      <c r="AD527" s="3" t="s">
        <v>66</v>
      </c>
      <c r="AE527" s="4"/>
      <c r="AF527" s="3">
        <v>6.0</v>
      </c>
      <c r="AG527" s="4"/>
      <c r="AH527" s="3">
        <v>2.0</v>
      </c>
      <c r="AI527" s="4"/>
      <c r="AJ527" s="3">
        <v>80.0</v>
      </c>
      <c r="AK527" s="3" t="s">
        <v>2487</v>
      </c>
      <c r="AL527" s="3" t="s">
        <v>385</v>
      </c>
      <c r="AM527" s="4"/>
      <c r="AN527" s="3">
        <v>10.0</v>
      </c>
      <c r="AO527" s="3" t="s">
        <v>2488</v>
      </c>
      <c r="AP527" s="3" t="s">
        <v>2489</v>
      </c>
      <c r="AQ527" s="4"/>
      <c r="AR527" s="3">
        <v>1.0</v>
      </c>
      <c r="AS527" s="4"/>
      <c r="AT527" s="4"/>
    </row>
    <row r="528">
      <c r="A528" s="3">
        <v>526.0</v>
      </c>
      <c r="B528" s="4" t="s">
        <v>71</v>
      </c>
      <c r="C528" s="4"/>
      <c r="D528" s="6" t="s">
        <v>44</v>
      </c>
      <c r="E528" s="7">
        <v>7.0</v>
      </c>
      <c r="F528" s="7">
        <v>13.0</v>
      </c>
      <c r="G528" s="7">
        <v>10.0</v>
      </c>
      <c r="H528" s="3">
        <v>2.0</v>
      </c>
      <c r="I528" s="3" t="s">
        <v>224</v>
      </c>
      <c r="J528" s="3">
        <v>1.0</v>
      </c>
      <c r="K528" s="9" t="s">
        <v>44</v>
      </c>
      <c r="L528" s="3" t="s">
        <v>44</v>
      </c>
      <c r="M528" s="3">
        <v>1.0</v>
      </c>
      <c r="N528" s="9" t="s">
        <v>22</v>
      </c>
      <c r="O528" s="9" t="s">
        <v>75</v>
      </c>
      <c r="P528" s="9" t="s">
        <v>87</v>
      </c>
      <c r="Q528" s="3">
        <v>2.0</v>
      </c>
      <c r="R528" s="3" t="s">
        <v>2490</v>
      </c>
      <c r="S528" s="3" t="s">
        <v>52</v>
      </c>
      <c r="T528" s="4"/>
      <c r="U528" s="4"/>
      <c r="V528" s="4"/>
      <c r="W528" s="3" t="s">
        <v>22</v>
      </c>
      <c r="X528" s="4"/>
      <c r="Y528" s="4"/>
      <c r="Z528" s="4"/>
      <c r="AA528" s="4"/>
      <c r="AB528" s="4"/>
      <c r="AC528" s="4"/>
      <c r="AD528" s="3" t="s">
        <v>79</v>
      </c>
      <c r="AE528" s="4"/>
      <c r="AF528" s="4"/>
      <c r="AG528" s="3">
        <v>10.0</v>
      </c>
      <c r="AH528" s="4"/>
      <c r="AI528" s="3">
        <v>15.0</v>
      </c>
      <c r="AJ528" s="3">
        <v>35.0</v>
      </c>
      <c r="AK528" s="3" t="s">
        <v>2491</v>
      </c>
      <c r="AL528" s="3" t="s">
        <v>68</v>
      </c>
      <c r="AM528" s="4"/>
      <c r="AN528" s="3">
        <v>10.0</v>
      </c>
      <c r="AO528" s="3" t="s">
        <v>2492</v>
      </c>
      <c r="AP528" s="4"/>
      <c r="AQ528" s="4"/>
      <c r="AR528" s="3">
        <v>0.0</v>
      </c>
      <c r="AS528" s="4"/>
      <c r="AT528" s="4"/>
    </row>
    <row r="529">
      <c r="A529" s="3">
        <v>527.0</v>
      </c>
      <c r="B529" s="4" t="s">
        <v>161</v>
      </c>
      <c r="C529" s="5">
        <v>28843.0</v>
      </c>
      <c r="D529" s="6">
        <v>39.824657534246576</v>
      </c>
      <c r="E529" s="7">
        <v>7.0</v>
      </c>
      <c r="F529" s="7">
        <v>0.0</v>
      </c>
      <c r="G529" s="7">
        <v>8.0</v>
      </c>
      <c r="H529" s="3">
        <v>2.0</v>
      </c>
      <c r="I529" s="3" t="s">
        <v>72</v>
      </c>
      <c r="J529" s="3">
        <v>1.0</v>
      </c>
      <c r="K529" s="9" t="s">
        <v>44</v>
      </c>
      <c r="L529" s="3" t="s">
        <v>44</v>
      </c>
      <c r="M529" s="3">
        <v>1.0</v>
      </c>
      <c r="N529" s="5" t="s">
        <v>138</v>
      </c>
      <c r="O529" s="5" t="s">
        <v>75</v>
      </c>
      <c r="P529" s="5" t="s">
        <v>152</v>
      </c>
      <c r="Q529" s="3">
        <v>15.0</v>
      </c>
      <c r="R529" s="3" t="s">
        <v>2493</v>
      </c>
      <c r="S529" s="3" t="s">
        <v>370</v>
      </c>
      <c r="T529" s="4"/>
      <c r="U529" s="4"/>
      <c r="V529" s="4"/>
      <c r="W529" s="3" t="s">
        <v>22</v>
      </c>
      <c r="X529" s="4"/>
      <c r="Y529" s="3" t="s">
        <v>24</v>
      </c>
      <c r="Z529" s="4"/>
      <c r="AA529" s="4"/>
      <c r="AB529" s="4"/>
      <c r="AC529" s="4"/>
      <c r="AD529" s="3" t="s">
        <v>66</v>
      </c>
      <c r="AE529" s="4"/>
      <c r="AF529" s="3">
        <v>4.0</v>
      </c>
      <c r="AG529" s="4"/>
      <c r="AH529" s="3">
        <v>4.0</v>
      </c>
      <c r="AI529" s="4"/>
      <c r="AJ529" s="3">
        <v>24.0</v>
      </c>
      <c r="AK529" s="3" t="s">
        <v>2494</v>
      </c>
      <c r="AL529" s="3" t="s">
        <v>68</v>
      </c>
      <c r="AM529" s="4"/>
      <c r="AN529" s="3">
        <v>10.0</v>
      </c>
      <c r="AO529" s="3" t="s">
        <v>2495</v>
      </c>
      <c r="AP529" s="3" t="s">
        <v>2496</v>
      </c>
      <c r="AQ529" s="3" t="s">
        <v>2497</v>
      </c>
      <c r="AR529" s="3">
        <v>1.0</v>
      </c>
      <c r="AS529" s="4"/>
      <c r="AT529" s="4"/>
    </row>
    <row r="530">
      <c r="A530" s="3">
        <v>528.0</v>
      </c>
      <c r="B530" s="4" t="s">
        <v>71</v>
      </c>
      <c r="C530" s="5">
        <v>35090.0</v>
      </c>
      <c r="D530" s="6">
        <v>22.70958904109589</v>
      </c>
      <c r="E530" s="7">
        <v>7.0</v>
      </c>
      <c r="F530" s="7">
        <v>30.0</v>
      </c>
      <c r="G530" s="7">
        <v>9.0</v>
      </c>
      <c r="H530" s="3">
        <v>2.0</v>
      </c>
      <c r="I530" s="3" t="s">
        <v>307</v>
      </c>
      <c r="J530" s="3">
        <v>0.0</v>
      </c>
      <c r="K530" s="3" t="s">
        <v>137</v>
      </c>
      <c r="L530" s="3" t="s">
        <v>99</v>
      </c>
      <c r="M530" s="3">
        <v>1.0</v>
      </c>
      <c r="N530" s="5" t="s">
        <v>212</v>
      </c>
      <c r="O530" s="5" t="s">
        <v>356</v>
      </c>
      <c r="P530" s="5" t="s">
        <v>87</v>
      </c>
      <c r="Q530" s="3">
        <v>1.0</v>
      </c>
      <c r="R530" s="3" t="s">
        <v>2498</v>
      </c>
      <c r="S530" s="3" t="s">
        <v>157</v>
      </c>
      <c r="T530" s="4"/>
      <c r="U530" s="4"/>
      <c r="V530" s="4"/>
      <c r="W530" s="4"/>
      <c r="X530" s="4"/>
      <c r="Y530" s="3" t="s">
        <v>24</v>
      </c>
      <c r="Z530" s="4"/>
      <c r="AA530" s="3" t="s">
        <v>26</v>
      </c>
      <c r="AB530" s="4"/>
      <c r="AC530" s="3" t="s">
        <v>2499</v>
      </c>
      <c r="AD530" s="3" t="s">
        <v>66</v>
      </c>
      <c r="AE530" s="4"/>
      <c r="AF530" s="4"/>
      <c r="AG530" s="3">
        <v>15.0</v>
      </c>
      <c r="AH530" s="3">
        <v>6.0</v>
      </c>
      <c r="AI530" s="4"/>
      <c r="AJ530" s="3">
        <v>12.0</v>
      </c>
      <c r="AK530" s="3" t="s">
        <v>2500</v>
      </c>
      <c r="AL530" s="3" t="s">
        <v>68</v>
      </c>
      <c r="AM530" s="4"/>
      <c r="AN530" s="3">
        <v>5.0</v>
      </c>
      <c r="AO530" s="3" t="s">
        <v>2501</v>
      </c>
      <c r="AP530" s="3" t="s">
        <v>2502</v>
      </c>
      <c r="AQ530" s="4"/>
      <c r="AR530" s="3">
        <v>1.0</v>
      </c>
      <c r="AS530" s="4"/>
      <c r="AT530" s="4"/>
    </row>
    <row r="531">
      <c r="A531" s="3">
        <v>529.0</v>
      </c>
      <c r="B531" s="4" t="s">
        <v>255</v>
      </c>
      <c r="C531" s="5">
        <v>31698.0</v>
      </c>
      <c r="D531" s="6">
        <v>32.0027397260274</v>
      </c>
      <c r="E531" s="7">
        <v>7.0</v>
      </c>
      <c r="F531" s="7">
        <v>60.0</v>
      </c>
      <c r="G531" s="7">
        <v>12.0</v>
      </c>
      <c r="H531" s="3">
        <v>5.0</v>
      </c>
      <c r="I531" s="3" t="s">
        <v>60</v>
      </c>
      <c r="J531" s="3">
        <v>0.0</v>
      </c>
      <c r="K531" s="3" t="s">
        <v>61</v>
      </c>
      <c r="L531" s="3" t="s">
        <v>94</v>
      </c>
      <c r="M531" s="3">
        <v>1.0</v>
      </c>
      <c r="N531" s="5" t="s">
        <v>421</v>
      </c>
      <c r="O531" s="5" t="s">
        <v>49</v>
      </c>
      <c r="P531" s="5" t="s">
        <v>120</v>
      </c>
      <c r="Q531" s="3">
        <v>7.0</v>
      </c>
      <c r="R531" s="3" t="s">
        <v>2503</v>
      </c>
      <c r="S531" s="3" t="s">
        <v>78</v>
      </c>
      <c r="T531" s="4"/>
      <c r="U531" s="4"/>
      <c r="V531" s="4"/>
      <c r="W531" s="4"/>
      <c r="X531" s="4"/>
      <c r="Y531" s="4"/>
      <c r="Z531" s="4"/>
      <c r="AA531" s="4"/>
      <c r="AB531" s="3" t="s">
        <v>27</v>
      </c>
      <c r="AC531" s="4"/>
      <c r="AD531" s="4"/>
      <c r="AE531" s="4"/>
      <c r="AF531" s="4"/>
      <c r="AG531" s="4"/>
      <c r="AH531" s="4"/>
      <c r="AI531" s="4"/>
      <c r="AJ531" s="4"/>
      <c r="AK531" s="4"/>
      <c r="AL531" s="3" t="s">
        <v>68</v>
      </c>
      <c r="AM531" s="4"/>
      <c r="AN531" s="3">
        <v>10.0</v>
      </c>
      <c r="AO531" s="3" t="s">
        <v>2504</v>
      </c>
      <c r="AP531" s="3" t="s">
        <v>2505</v>
      </c>
      <c r="AQ531" s="4"/>
      <c r="AR531" s="3">
        <v>1.0</v>
      </c>
      <c r="AS531" s="4"/>
      <c r="AT531" s="4"/>
    </row>
    <row r="532">
      <c r="A532" s="3">
        <v>530.0</v>
      </c>
      <c r="B532" s="4" t="s">
        <v>204</v>
      </c>
      <c r="C532" s="5">
        <v>35502.0</v>
      </c>
      <c r="D532" s="6">
        <v>21.58082191780822</v>
      </c>
      <c r="E532" s="7">
        <v>7.0</v>
      </c>
      <c r="F532" s="7">
        <v>0.0</v>
      </c>
      <c r="G532" s="7">
        <v>8.0</v>
      </c>
      <c r="H532" s="3">
        <v>25.0</v>
      </c>
      <c r="I532" s="3" t="s">
        <v>72</v>
      </c>
      <c r="J532" s="3">
        <v>1.0</v>
      </c>
      <c r="K532" s="9" t="s">
        <v>44</v>
      </c>
      <c r="L532" s="3" t="s">
        <v>44</v>
      </c>
      <c r="M532" s="3">
        <v>1.0</v>
      </c>
      <c r="N532" s="5" t="s">
        <v>105</v>
      </c>
      <c r="O532" s="5" t="s">
        <v>75</v>
      </c>
      <c r="P532" s="5" t="s">
        <v>87</v>
      </c>
      <c r="Q532" s="3">
        <v>2.0</v>
      </c>
      <c r="R532" s="12" t="s">
        <v>2506</v>
      </c>
      <c r="S532" s="3" t="s">
        <v>157</v>
      </c>
      <c r="T532" s="4"/>
      <c r="U532" s="4"/>
      <c r="V532" s="4"/>
      <c r="W532" s="4"/>
      <c r="X532" s="4"/>
      <c r="Y532" s="4"/>
      <c r="Z532" s="4"/>
      <c r="AA532" s="4"/>
      <c r="AB532" s="4"/>
      <c r="AC532" s="3" t="s">
        <v>1091</v>
      </c>
      <c r="AD532" s="3" t="s">
        <v>79</v>
      </c>
      <c r="AE532" s="4"/>
      <c r="AF532" s="3">
        <v>6.0</v>
      </c>
      <c r="AG532" s="4"/>
      <c r="AH532" s="3">
        <v>2.0</v>
      </c>
      <c r="AI532" s="4"/>
      <c r="AJ532" s="3">
        <v>20.0</v>
      </c>
      <c r="AK532" s="3" t="s">
        <v>2507</v>
      </c>
      <c r="AL532" s="3" t="s">
        <v>57</v>
      </c>
      <c r="AM532" s="4"/>
      <c r="AN532" s="3">
        <v>9.0</v>
      </c>
      <c r="AO532" s="3" t="s">
        <v>2508</v>
      </c>
      <c r="AP532" s="3" t="s">
        <v>2509</v>
      </c>
      <c r="AQ532" s="3" t="s">
        <v>2510</v>
      </c>
      <c r="AR532" s="3">
        <v>1.0</v>
      </c>
      <c r="AS532" s="4"/>
      <c r="AT532" s="4"/>
    </row>
    <row r="533">
      <c r="A533" s="3">
        <v>531.0</v>
      </c>
      <c r="B533" s="4" t="s">
        <v>161</v>
      </c>
      <c r="C533" s="5">
        <v>31751.0</v>
      </c>
      <c r="D533" s="6">
        <v>31.85753424657534</v>
      </c>
      <c r="E533" s="7">
        <v>7.0</v>
      </c>
      <c r="F533" s="7">
        <v>60.0</v>
      </c>
      <c r="G533" s="7">
        <v>6.0</v>
      </c>
      <c r="H533" s="3">
        <v>4.0</v>
      </c>
      <c r="I533" s="3" t="s">
        <v>92</v>
      </c>
      <c r="J533" s="3">
        <v>0.0</v>
      </c>
      <c r="K533" s="3" t="s">
        <v>93</v>
      </c>
      <c r="L533" s="3" t="s">
        <v>99</v>
      </c>
      <c r="M533" s="3">
        <v>1.0</v>
      </c>
      <c r="N533" s="5" t="s">
        <v>457</v>
      </c>
      <c r="O533" s="5" t="s">
        <v>49</v>
      </c>
      <c r="P533" s="5" t="s">
        <v>76</v>
      </c>
      <c r="Q533" s="3">
        <v>5.0</v>
      </c>
      <c r="R533" s="3" t="s">
        <v>2511</v>
      </c>
      <c r="S533" s="3" t="s">
        <v>78</v>
      </c>
      <c r="T533" s="4"/>
      <c r="U533" s="4"/>
      <c r="V533" s="3" t="s">
        <v>21</v>
      </c>
      <c r="W533" s="4"/>
      <c r="X533" s="4"/>
      <c r="Y533" s="4"/>
      <c r="Z533" s="4"/>
      <c r="AA533" s="4"/>
      <c r="AB533" s="4"/>
      <c r="AC533" s="4"/>
      <c r="AD533" s="3" t="s">
        <v>66</v>
      </c>
      <c r="AE533" s="4"/>
      <c r="AF533" s="4"/>
      <c r="AG533" s="3">
        <v>14.0</v>
      </c>
      <c r="AH533" s="3">
        <v>2.0</v>
      </c>
      <c r="AI533" s="4"/>
      <c r="AJ533" s="3">
        <v>32.0</v>
      </c>
      <c r="AK533" s="3" t="s">
        <v>2512</v>
      </c>
      <c r="AL533" s="3" t="s">
        <v>68</v>
      </c>
      <c r="AM533" s="4"/>
      <c r="AN533" s="3">
        <v>8.0</v>
      </c>
      <c r="AO533" s="3" t="s">
        <v>2513</v>
      </c>
      <c r="AP533" s="3" t="s">
        <v>2514</v>
      </c>
      <c r="AQ533" s="3" t="s">
        <v>2515</v>
      </c>
      <c r="AR533" s="3">
        <v>1.0</v>
      </c>
      <c r="AS533" s="4"/>
      <c r="AT533" s="4"/>
    </row>
    <row r="534">
      <c r="A534" s="3">
        <v>532.0</v>
      </c>
      <c r="B534" s="4" t="s">
        <v>204</v>
      </c>
      <c r="C534" s="5">
        <v>28108.0</v>
      </c>
      <c r="D534" s="6">
        <v>41.83835616438356</v>
      </c>
      <c r="E534" s="7">
        <v>7.0</v>
      </c>
      <c r="F534" s="7">
        <v>10.0</v>
      </c>
      <c r="G534" s="7">
        <v>6.0</v>
      </c>
      <c r="H534" s="3">
        <v>15.0</v>
      </c>
      <c r="I534" s="3" t="s">
        <v>224</v>
      </c>
      <c r="J534" s="3">
        <v>0.0</v>
      </c>
      <c r="K534" s="3" t="s">
        <v>93</v>
      </c>
      <c r="L534" s="3" t="s">
        <v>94</v>
      </c>
      <c r="M534" s="3">
        <v>1.0</v>
      </c>
      <c r="N534" s="5" t="s">
        <v>421</v>
      </c>
      <c r="O534" s="5" t="s">
        <v>391</v>
      </c>
      <c r="P534" s="5" t="s">
        <v>87</v>
      </c>
      <c r="Q534" s="3">
        <v>17.0</v>
      </c>
      <c r="R534" s="3" t="s">
        <v>2516</v>
      </c>
      <c r="S534" s="3" t="s">
        <v>78</v>
      </c>
      <c r="T534" s="4"/>
      <c r="U534" s="4"/>
      <c r="V534" s="4"/>
      <c r="W534" s="4"/>
      <c r="X534" s="3" t="s">
        <v>23</v>
      </c>
      <c r="Y534" s="4"/>
      <c r="Z534" s="4"/>
      <c r="AA534" s="4"/>
      <c r="AB534" s="4"/>
      <c r="AC534" s="4"/>
      <c r="AD534" s="3" t="s">
        <v>66</v>
      </c>
      <c r="AE534" s="4"/>
      <c r="AF534" s="3">
        <v>5.0</v>
      </c>
      <c r="AG534" s="4"/>
      <c r="AH534" s="3">
        <v>5.0</v>
      </c>
      <c r="AI534" s="4"/>
      <c r="AJ534" s="3">
        <v>15.0</v>
      </c>
      <c r="AK534" s="3" t="s">
        <v>2517</v>
      </c>
      <c r="AL534" s="4"/>
      <c r="AM534" s="3" t="s">
        <v>2518</v>
      </c>
      <c r="AN534" s="3">
        <v>7.0</v>
      </c>
      <c r="AO534" s="3" t="s">
        <v>2519</v>
      </c>
      <c r="AP534" s="3" t="s">
        <v>2520</v>
      </c>
      <c r="AQ534" s="3" t="s">
        <v>2521</v>
      </c>
      <c r="AR534" s="3">
        <v>1.0</v>
      </c>
      <c r="AS534" s="4"/>
      <c r="AT534" s="4"/>
    </row>
    <row r="535">
      <c r="A535" s="3">
        <v>533.0</v>
      </c>
      <c r="B535" s="4" t="s">
        <v>204</v>
      </c>
      <c r="C535" s="5">
        <v>25840.0</v>
      </c>
      <c r="D535" s="6">
        <v>48.05205479452055</v>
      </c>
      <c r="E535" s="7">
        <v>8.0</v>
      </c>
      <c r="F535" s="7">
        <v>120.0</v>
      </c>
      <c r="G535" s="7">
        <v>10.0</v>
      </c>
      <c r="H535" s="3">
        <v>0.0</v>
      </c>
      <c r="I535" s="3" t="s">
        <v>84</v>
      </c>
      <c r="J535" s="3">
        <v>0.0</v>
      </c>
      <c r="K535" s="3" t="s">
        <v>61</v>
      </c>
      <c r="L535" s="3" t="s">
        <v>94</v>
      </c>
      <c r="M535" s="3">
        <v>1.0</v>
      </c>
      <c r="N535" s="5" t="s">
        <v>256</v>
      </c>
      <c r="O535" s="5" t="s">
        <v>49</v>
      </c>
      <c r="P535" s="5" t="s">
        <v>50</v>
      </c>
      <c r="Q535" s="3">
        <v>8.0</v>
      </c>
      <c r="R535" s="3" t="s">
        <v>2522</v>
      </c>
      <c r="S535" s="3" t="s">
        <v>65</v>
      </c>
      <c r="T535" s="4"/>
      <c r="U535" s="4"/>
      <c r="V535" s="3" t="s">
        <v>21</v>
      </c>
      <c r="W535" s="4"/>
      <c r="X535" s="4"/>
      <c r="Y535" s="4"/>
      <c r="Z535" s="4"/>
      <c r="AA535" s="4"/>
      <c r="AB535" s="4"/>
      <c r="AC535" s="4"/>
      <c r="AD535" s="3" t="s">
        <v>79</v>
      </c>
      <c r="AE535" s="4"/>
      <c r="AF535" s="3">
        <v>5.0</v>
      </c>
      <c r="AG535" s="4"/>
      <c r="AH535" s="3">
        <v>5.0</v>
      </c>
      <c r="AI535" s="4"/>
      <c r="AJ535" s="3">
        <v>40.0</v>
      </c>
      <c r="AK535" s="3" t="s">
        <v>2523</v>
      </c>
      <c r="AL535" s="3" t="s">
        <v>68</v>
      </c>
      <c r="AM535" s="4"/>
      <c r="AN535" s="3">
        <v>10.0</v>
      </c>
      <c r="AO535" s="3" t="s">
        <v>2524</v>
      </c>
      <c r="AP535" s="3" t="s">
        <v>2525</v>
      </c>
      <c r="AQ535" s="4"/>
      <c r="AR535" s="3">
        <v>1.0</v>
      </c>
      <c r="AS535" s="4"/>
      <c r="AT535" s="4"/>
    </row>
    <row r="536">
      <c r="A536" s="3">
        <v>534.0</v>
      </c>
      <c r="B536" s="4" t="s">
        <v>461</v>
      </c>
      <c r="C536" s="5">
        <v>29476.0</v>
      </c>
      <c r="D536" s="6">
        <v>38.09041095890411</v>
      </c>
      <c r="E536" s="7">
        <v>7.0</v>
      </c>
      <c r="F536" s="7">
        <v>40.0</v>
      </c>
      <c r="G536" s="7">
        <v>12.0</v>
      </c>
      <c r="H536" s="3">
        <v>10.0</v>
      </c>
      <c r="I536" s="3" t="s">
        <v>130</v>
      </c>
      <c r="J536" s="3">
        <v>0.0</v>
      </c>
      <c r="K536" s="3" t="s">
        <v>46</v>
      </c>
      <c r="L536" s="3" t="s">
        <v>94</v>
      </c>
      <c r="M536" s="3">
        <v>1.0</v>
      </c>
      <c r="N536" s="5" t="s">
        <v>416</v>
      </c>
      <c r="O536" s="5" t="s">
        <v>106</v>
      </c>
      <c r="P536" s="5" t="s">
        <v>50</v>
      </c>
      <c r="Q536" s="3">
        <v>8.0</v>
      </c>
      <c r="R536" s="3" t="s">
        <v>2526</v>
      </c>
      <c r="S536" s="3" t="s">
        <v>65</v>
      </c>
      <c r="T536" s="4"/>
      <c r="U536" s="4"/>
      <c r="V536" s="4"/>
      <c r="W536" s="3" t="s">
        <v>22</v>
      </c>
      <c r="X536" s="4"/>
      <c r="Y536" s="4"/>
      <c r="Z536" s="4"/>
      <c r="AA536" s="4"/>
      <c r="AB536" s="4"/>
      <c r="AC536" s="4"/>
      <c r="AD536" s="3" t="s">
        <v>66</v>
      </c>
      <c r="AE536" s="4"/>
      <c r="AF536" s="3">
        <v>6.0</v>
      </c>
      <c r="AG536" s="4"/>
      <c r="AH536" s="3">
        <v>5.0</v>
      </c>
      <c r="AI536" s="4"/>
      <c r="AJ536" s="3">
        <v>10.0</v>
      </c>
      <c r="AK536" s="3" t="s">
        <v>2527</v>
      </c>
      <c r="AL536" s="3" t="s">
        <v>68</v>
      </c>
      <c r="AM536" s="4"/>
      <c r="AN536" s="3">
        <v>4.0</v>
      </c>
      <c r="AO536" s="3" t="s">
        <v>2528</v>
      </c>
      <c r="AP536" s="3" t="s">
        <v>2529</v>
      </c>
      <c r="AQ536" s="3" t="s">
        <v>2530</v>
      </c>
      <c r="AR536" s="3">
        <v>0.0</v>
      </c>
      <c r="AS536" s="4"/>
      <c r="AT536" s="4"/>
    </row>
    <row r="537">
      <c r="A537" s="3">
        <v>535.0</v>
      </c>
      <c r="B537" s="4" t="s">
        <v>71</v>
      </c>
      <c r="C537" s="5">
        <v>31956.0</v>
      </c>
      <c r="D537" s="6">
        <v>31.295890410958904</v>
      </c>
      <c r="E537" s="7">
        <v>7.0</v>
      </c>
      <c r="F537" s="7">
        <v>90.0</v>
      </c>
      <c r="G537" s="7">
        <v>9.0</v>
      </c>
      <c r="H537" s="3">
        <v>5.0</v>
      </c>
      <c r="I537" s="3" t="s">
        <v>117</v>
      </c>
      <c r="J537" s="3">
        <v>0.0</v>
      </c>
      <c r="K537" s="3" t="s">
        <v>46</v>
      </c>
      <c r="L537" s="3" t="s">
        <v>47</v>
      </c>
      <c r="M537" s="3">
        <v>1.0</v>
      </c>
      <c r="N537" s="5" t="s">
        <v>151</v>
      </c>
      <c r="O537" s="5" t="s">
        <v>356</v>
      </c>
      <c r="P537" s="5" t="s">
        <v>219</v>
      </c>
      <c r="Q537" s="3">
        <v>10.0</v>
      </c>
      <c r="R537" s="3" t="s">
        <v>2531</v>
      </c>
      <c r="S537" s="3" t="s">
        <v>78</v>
      </c>
      <c r="T537" s="4"/>
      <c r="U537" s="4"/>
      <c r="V537" s="4"/>
      <c r="W537" s="4"/>
      <c r="X537" s="4"/>
      <c r="Y537" s="4"/>
      <c r="Z537" s="4"/>
      <c r="AA537" s="4"/>
      <c r="AB537" s="3" t="s">
        <v>27</v>
      </c>
      <c r="AC537" s="4"/>
      <c r="AD537" s="4"/>
      <c r="AE537" s="4"/>
      <c r="AF537" s="4"/>
      <c r="AG537" s="4"/>
      <c r="AH537" s="4"/>
      <c r="AI537" s="4"/>
      <c r="AJ537" s="4"/>
      <c r="AK537" s="4"/>
      <c r="AL537" s="3" t="s">
        <v>68</v>
      </c>
      <c r="AM537" s="4"/>
      <c r="AN537" s="3">
        <v>10.0</v>
      </c>
      <c r="AO537" s="3" t="s">
        <v>2532</v>
      </c>
      <c r="AP537" s="3" t="s">
        <v>2533</v>
      </c>
      <c r="AQ537" s="4"/>
      <c r="AR537" s="3">
        <v>0.0</v>
      </c>
      <c r="AS537" s="4"/>
      <c r="AT537" s="4"/>
    </row>
    <row r="538">
      <c r="A538" s="3">
        <v>536.0</v>
      </c>
      <c r="B538" s="4" t="s">
        <v>161</v>
      </c>
      <c r="C538" s="5">
        <v>28333.0</v>
      </c>
      <c r="D538" s="6">
        <v>41.221917808219175</v>
      </c>
      <c r="E538" s="7">
        <v>6.0</v>
      </c>
      <c r="F538" s="7">
        <v>120.0</v>
      </c>
      <c r="G538" s="7">
        <v>9.0</v>
      </c>
      <c r="H538" s="3">
        <v>7.0</v>
      </c>
      <c r="I538" s="3" t="s">
        <v>117</v>
      </c>
      <c r="J538" s="3">
        <v>1.0</v>
      </c>
      <c r="K538" s="9" t="s">
        <v>44</v>
      </c>
      <c r="L538" s="3" t="s">
        <v>44</v>
      </c>
      <c r="M538" s="3">
        <v>1.0</v>
      </c>
      <c r="N538" s="5" t="s">
        <v>457</v>
      </c>
      <c r="O538" s="5" t="s">
        <v>139</v>
      </c>
      <c r="P538" s="5" t="s">
        <v>1212</v>
      </c>
      <c r="Q538" s="3">
        <v>10.0</v>
      </c>
      <c r="R538" s="4"/>
      <c r="S538" s="3" t="s">
        <v>78</v>
      </c>
      <c r="T538" s="4"/>
      <c r="U538" s="4"/>
      <c r="V538" s="4"/>
      <c r="W538" s="3" t="s">
        <v>22</v>
      </c>
      <c r="X538" s="4"/>
      <c r="Y538" s="4"/>
      <c r="Z538" s="4"/>
      <c r="AA538" s="4"/>
      <c r="AB538" s="4"/>
      <c r="AC538" s="4"/>
      <c r="AD538" s="3" t="s">
        <v>66</v>
      </c>
      <c r="AE538" s="4"/>
      <c r="AF538" s="3">
        <v>6.0</v>
      </c>
      <c r="AG538" s="4"/>
      <c r="AH538" s="3">
        <v>5.0</v>
      </c>
      <c r="AI538" s="4"/>
      <c r="AJ538" s="3">
        <v>15.0</v>
      </c>
      <c r="AK538" s="3" t="s">
        <v>2534</v>
      </c>
      <c r="AL538" s="3" t="s">
        <v>68</v>
      </c>
      <c r="AM538" s="4"/>
      <c r="AN538" s="3">
        <v>9.0</v>
      </c>
      <c r="AO538" s="3" t="s">
        <v>2535</v>
      </c>
      <c r="AP538" s="3" t="s">
        <v>2536</v>
      </c>
      <c r="AQ538" s="3" t="s">
        <v>2537</v>
      </c>
      <c r="AR538" s="3">
        <v>1.0</v>
      </c>
      <c r="AS538" s="4"/>
      <c r="AT538" s="4"/>
    </row>
    <row r="539">
      <c r="A539" s="3">
        <v>537.0</v>
      </c>
      <c r="B539" s="4" t="s">
        <v>71</v>
      </c>
      <c r="C539" s="5">
        <v>29407.0</v>
      </c>
      <c r="D539" s="6">
        <v>38.27945205479452</v>
      </c>
      <c r="E539" s="7">
        <v>7.0</v>
      </c>
      <c r="F539" s="7">
        <v>60.0</v>
      </c>
      <c r="G539" s="7">
        <v>7.0</v>
      </c>
      <c r="H539" s="3">
        <v>0.0</v>
      </c>
      <c r="I539" s="3" t="s">
        <v>84</v>
      </c>
      <c r="J539" s="3">
        <v>1.0</v>
      </c>
      <c r="K539" s="9" t="s">
        <v>44</v>
      </c>
      <c r="L539" s="3" t="s">
        <v>44</v>
      </c>
      <c r="M539" s="3">
        <v>1.0</v>
      </c>
      <c r="N539" s="5" t="s">
        <v>143</v>
      </c>
      <c r="O539" s="5" t="s">
        <v>75</v>
      </c>
      <c r="P539" s="5" t="s">
        <v>219</v>
      </c>
      <c r="Q539" s="3">
        <v>1.0</v>
      </c>
      <c r="R539" s="3" t="s">
        <v>2538</v>
      </c>
      <c r="S539" s="3" t="s">
        <v>65</v>
      </c>
      <c r="T539" s="4"/>
      <c r="U539" s="4"/>
      <c r="V539" s="3" t="s">
        <v>21</v>
      </c>
      <c r="W539" s="4"/>
      <c r="X539" s="4"/>
      <c r="Y539" s="4"/>
      <c r="Z539" s="4"/>
      <c r="AA539" s="4"/>
      <c r="AB539" s="4"/>
      <c r="AC539" s="4"/>
      <c r="AD539" s="3" t="s">
        <v>158</v>
      </c>
      <c r="AE539" s="4"/>
      <c r="AF539" s="3">
        <v>3.0</v>
      </c>
      <c r="AG539" s="4"/>
      <c r="AH539" s="3">
        <v>5.0</v>
      </c>
      <c r="AI539" s="4"/>
      <c r="AJ539" s="3">
        <v>15.0</v>
      </c>
      <c r="AK539" s="3" t="s">
        <v>2293</v>
      </c>
      <c r="AL539" s="3" t="s">
        <v>57</v>
      </c>
      <c r="AM539" s="4"/>
      <c r="AN539" s="3">
        <v>9.0</v>
      </c>
      <c r="AO539" s="3" t="s">
        <v>2539</v>
      </c>
      <c r="AP539" s="3" t="s">
        <v>2540</v>
      </c>
      <c r="AQ539" s="3" t="s">
        <v>2541</v>
      </c>
      <c r="AR539" s="3">
        <v>1.0</v>
      </c>
      <c r="AS539" s="4"/>
      <c r="AT539" s="4"/>
    </row>
    <row r="540">
      <c r="A540" s="3">
        <v>538.0</v>
      </c>
      <c r="B540" s="4" t="s">
        <v>362</v>
      </c>
      <c r="C540" s="5">
        <v>29622.0</v>
      </c>
      <c r="D540" s="6">
        <v>37.69041095890411</v>
      </c>
      <c r="E540" s="7">
        <v>7.0</v>
      </c>
      <c r="F540" s="7">
        <v>0.0</v>
      </c>
      <c r="G540" s="7">
        <v>10.0</v>
      </c>
      <c r="H540" s="3">
        <v>5.0</v>
      </c>
      <c r="I540" s="3" t="s">
        <v>45</v>
      </c>
      <c r="J540" s="3">
        <v>0.0</v>
      </c>
      <c r="K540" s="3" t="s">
        <v>61</v>
      </c>
      <c r="L540" s="3" t="s">
        <v>47</v>
      </c>
      <c r="M540" s="3">
        <v>0.0</v>
      </c>
      <c r="N540" s="5" t="s">
        <v>44</v>
      </c>
      <c r="O540" s="5" t="s">
        <v>44</v>
      </c>
      <c r="P540" s="5" t="s">
        <v>44</v>
      </c>
      <c r="Q540" s="4"/>
      <c r="R540" s="4"/>
      <c r="S540" s="3" t="s">
        <v>78</v>
      </c>
      <c r="T540" s="4"/>
      <c r="U540" s="4"/>
      <c r="V540" s="4"/>
      <c r="W540" s="4"/>
      <c r="X540" s="4"/>
      <c r="Y540" s="3" t="s">
        <v>24</v>
      </c>
      <c r="Z540" s="4"/>
      <c r="AA540" s="4"/>
      <c r="AB540" s="4"/>
      <c r="AC540" s="4"/>
      <c r="AD540" s="3" t="s">
        <v>66</v>
      </c>
      <c r="AE540" s="4"/>
      <c r="AF540" s="3">
        <v>6.0</v>
      </c>
      <c r="AG540" s="4"/>
      <c r="AH540" s="3">
        <v>6.0</v>
      </c>
      <c r="AI540" s="4"/>
      <c r="AJ540" s="3">
        <v>15.0</v>
      </c>
      <c r="AK540" s="3" t="s">
        <v>2542</v>
      </c>
      <c r="AL540" s="3" t="s">
        <v>2543</v>
      </c>
      <c r="AM540" s="4"/>
      <c r="AN540" s="3">
        <v>10.0</v>
      </c>
      <c r="AO540" s="3" t="s">
        <v>2544</v>
      </c>
      <c r="AP540" s="3" t="s">
        <v>1685</v>
      </c>
      <c r="AQ540" s="4"/>
      <c r="AR540" s="3">
        <v>0.0</v>
      </c>
      <c r="AS540" s="4"/>
      <c r="AT540" s="4"/>
    </row>
    <row r="541">
      <c r="A541" s="3">
        <v>539.0</v>
      </c>
      <c r="B541" s="4" t="s">
        <v>71</v>
      </c>
      <c r="C541" s="5">
        <v>34278.0</v>
      </c>
      <c r="D541" s="6">
        <v>24.934246575342467</v>
      </c>
      <c r="E541" s="7">
        <v>8.0</v>
      </c>
      <c r="F541" s="7">
        <v>0.0</v>
      </c>
      <c r="G541" s="7">
        <v>15.0</v>
      </c>
      <c r="H541" s="3">
        <v>100.0</v>
      </c>
      <c r="I541" s="3" t="s">
        <v>92</v>
      </c>
      <c r="J541" s="3">
        <v>1.0</v>
      </c>
      <c r="K541" s="9" t="s">
        <v>44</v>
      </c>
      <c r="L541" s="3" t="s">
        <v>44</v>
      </c>
      <c r="M541" s="3">
        <v>1.0</v>
      </c>
      <c r="N541" s="5" t="s">
        <v>467</v>
      </c>
      <c r="O541" s="5" t="s">
        <v>75</v>
      </c>
      <c r="P541" s="5" t="s">
        <v>50</v>
      </c>
      <c r="Q541" s="3">
        <v>1.0</v>
      </c>
      <c r="R541" s="3" t="s">
        <v>51</v>
      </c>
      <c r="S541" s="3" t="s">
        <v>52</v>
      </c>
      <c r="T541" s="3" t="s">
        <v>19</v>
      </c>
      <c r="U541" s="4"/>
      <c r="V541" s="3" t="s">
        <v>21</v>
      </c>
      <c r="W541" s="3" t="s">
        <v>22</v>
      </c>
      <c r="X541" s="3" t="s">
        <v>23</v>
      </c>
      <c r="Y541" s="3" t="s">
        <v>24</v>
      </c>
      <c r="Z541" s="4"/>
      <c r="AA541" s="3" t="s">
        <v>26</v>
      </c>
      <c r="AB541" s="4"/>
      <c r="AC541" s="4"/>
      <c r="AD541" s="3" t="s">
        <v>53</v>
      </c>
      <c r="AE541" s="4"/>
      <c r="AF541" s="4"/>
      <c r="AG541" s="3">
        <v>25.0</v>
      </c>
      <c r="AH541" s="4"/>
      <c r="AI541" s="3">
        <v>10.0</v>
      </c>
      <c r="AJ541" s="3">
        <v>4.0</v>
      </c>
      <c r="AK541" s="3" t="s">
        <v>153</v>
      </c>
      <c r="AL541" s="3" t="s">
        <v>68</v>
      </c>
      <c r="AM541" s="4"/>
      <c r="AN541" s="3">
        <v>10.0</v>
      </c>
      <c r="AO541" s="3" t="s">
        <v>2545</v>
      </c>
      <c r="AP541" s="3" t="s">
        <v>2546</v>
      </c>
      <c r="AQ541" s="3" t="s">
        <v>2547</v>
      </c>
      <c r="AR541" s="3">
        <v>1.0</v>
      </c>
      <c r="AS541" s="4"/>
      <c r="AT541" s="4"/>
    </row>
    <row r="542">
      <c r="A542" s="3">
        <v>540.0</v>
      </c>
      <c r="B542" s="4" t="s">
        <v>71</v>
      </c>
      <c r="C542" s="5">
        <v>30548.0</v>
      </c>
      <c r="D542" s="6">
        <v>35.153424657534245</v>
      </c>
      <c r="E542" s="7">
        <v>7.0</v>
      </c>
      <c r="F542" s="7">
        <v>0.0</v>
      </c>
      <c r="G542" s="7">
        <v>10.0</v>
      </c>
      <c r="H542" s="3">
        <v>1.0</v>
      </c>
      <c r="I542" s="3" t="s">
        <v>340</v>
      </c>
      <c r="J542" s="3">
        <v>1.0</v>
      </c>
      <c r="K542" s="9" t="s">
        <v>44</v>
      </c>
      <c r="L542" s="3" t="s">
        <v>44</v>
      </c>
      <c r="M542" s="3">
        <v>1.0</v>
      </c>
      <c r="N542" s="5" t="s">
        <v>74</v>
      </c>
      <c r="O542" s="5" t="s">
        <v>1224</v>
      </c>
      <c r="P542" s="5" t="s">
        <v>76</v>
      </c>
      <c r="Q542" s="3">
        <v>5.0</v>
      </c>
      <c r="R542" s="3" t="s">
        <v>467</v>
      </c>
      <c r="S542" s="3" t="s">
        <v>78</v>
      </c>
      <c r="T542" s="4"/>
      <c r="U542" s="4"/>
      <c r="V542" s="4"/>
      <c r="W542" s="4"/>
      <c r="X542" s="3" t="s">
        <v>23</v>
      </c>
      <c r="Y542" s="4"/>
      <c r="Z542" s="4"/>
      <c r="AA542" s="4"/>
      <c r="AB542" s="4"/>
      <c r="AC542" s="4"/>
      <c r="AD542" s="3" t="s">
        <v>79</v>
      </c>
      <c r="AE542" s="4"/>
      <c r="AF542" s="3">
        <v>4.0</v>
      </c>
      <c r="AG542" s="4"/>
      <c r="AH542" s="4"/>
      <c r="AI542" s="3">
        <v>10.0</v>
      </c>
      <c r="AJ542" s="3">
        <v>18.0</v>
      </c>
      <c r="AK542" s="3" t="s">
        <v>2548</v>
      </c>
      <c r="AL542" s="3" t="s">
        <v>188</v>
      </c>
      <c r="AM542" s="4"/>
      <c r="AN542" s="3">
        <v>10.0</v>
      </c>
      <c r="AO542" s="3" t="s">
        <v>2549</v>
      </c>
      <c r="AP542" s="3" t="s">
        <v>2550</v>
      </c>
      <c r="AQ542" s="3" t="s">
        <v>2551</v>
      </c>
      <c r="AR542" s="3">
        <v>1.0</v>
      </c>
      <c r="AS542" s="4"/>
      <c r="AT542" s="4"/>
    </row>
    <row r="543">
      <c r="A543" s="3">
        <v>541.0</v>
      </c>
      <c r="B543" s="4" t="s">
        <v>71</v>
      </c>
      <c r="C543" s="5">
        <v>33569.0</v>
      </c>
      <c r="D543" s="6">
        <v>26.876712328767123</v>
      </c>
      <c r="E543" s="7">
        <v>8.0</v>
      </c>
      <c r="F543" s="7">
        <v>15.0</v>
      </c>
      <c r="G543" s="7">
        <v>6.0</v>
      </c>
      <c r="H543" s="3">
        <v>10.0</v>
      </c>
      <c r="I543" s="3" t="s">
        <v>98</v>
      </c>
      <c r="J543" s="3">
        <v>0.0</v>
      </c>
      <c r="K543" s="3" t="s">
        <v>73</v>
      </c>
      <c r="L543" s="3" t="s">
        <v>99</v>
      </c>
      <c r="M543" s="3">
        <v>1.0</v>
      </c>
      <c r="N543" s="5" t="s">
        <v>151</v>
      </c>
      <c r="O543" s="5" t="s">
        <v>75</v>
      </c>
      <c r="P543" s="5" t="s">
        <v>231</v>
      </c>
      <c r="Q543" s="3">
        <v>1.0</v>
      </c>
      <c r="R543" s="3" t="s">
        <v>2552</v>
      </c>
      <c r="S543" s="3" t="s">
        <v>52</v>
      </c>
      <c r="T543" s="4"/>
      <c r="U543" s="4"/>
      <c r="V543" s="4"/>
      <c r="W543" s="3" t="s">
        <v>22</v>
      </c>
      <c r="X543" s="4"/>
      <c r="Y543" s="3" t="s">
        <v>24</v>
      </c>
      <c r="Z543" s="3" t="s">
        <v>25</v>
      </c>
      <c r="AA543" s="4"/>
      <c r="AB543" s="4"/>
      <c r="AC543" s="4"/>
      <c r="AD543" s="3" t="s">
        <v>53</v>
      </c>
      <c r="AE543" s="4"/>
      <c r="AF543" s="3">
        <v>6.0</v>
      </c>
      <c r="AG543" s="4"/>
      <c r="AH543" s="4"/>
      <c r="AI543" s="3">
        <v>20.0</v>
      </c>
      <c r="AJ543" s="3">
        <v>15.0</v>
      </c>
      <c r="AK543" s="3" t="s">
        <v>2553</v>
      </c>
      <c r="AL543" s="3" t="s">
        <v>57</v>
      </c>
      <c r="AM543" s="4"/>
      <c r="AN543" s="3">
        <v>10.0</v>
      </c>
      <c r="AO543" s="3" t="s">
        <v>2554</v>
      </c>
      <c r="AP543" s="3" t="s">
        <v>2555</v>
      </c>
      <c r="AQ543" s="3" t="s">
        <v>559</v>
      </c>
      <c r="AR543" s="3">
        <v>1.0</v>
      </c>
      <c r="AS543" s="4"/>
      <c r="AT543" s="4"/>
    </row>
    <row r="544">
      <c r="A544" s="3">
        <v>542.0</v>
      </c>
      <c r="B544" s="4" t="s">
        <v>124</v>
      </c>
      <c r="C544" s="5">
        <v>32046.0</v>
      </c>
      <c r="D544" s="6">
        <v>31.04931506849315</v>
      </c>
      <c r="E544" s="7">
        <v>7.0</v>
      </c>
      <c r="F544" s="7">
        <v>10.0</v>
      </c>
      <c r="G544" s="7">
        <v>8.0</v>
      </c>
      <c r="H544" s="3">
        <v>24.0</v>
      </c>
      <c r="I544" s="3" t="s">
        <v>60</v>
      </c>
      <c r="J544" s="3">
        <v>1.0</v>
      </c>
      <c r="K544" s="9" t="s">
        <v>44</v>
      </c>
      <c r="L544" s="3" t="s">
        <v>44</v>
      </c>
      <c r="M544" s="3">
        <v>1.0</v>
      </c>
      <c r="N544" s="5" t="s">
        <v>256</v>
      </c>
      <c r="O544" s="5" t="s">
        <v>75</v>
      </c>
      <c r="P544" s="5" t="s">
        <v>1225</v>
      </c>
      <c r="Q544" s="3">
        <v>5.0</v>
      </c>
      <c r="R544" s="3" t="s">
        <v>2556</v>
      </c>
      <c r="S544" s="3" t="s">
        <v>52</v>
      </c>
      <c r="T544" s="4"/>
      <c r="U544" s="4"/>
      <c r="V544" s="4"/>
      <c r="W544" s="4"/>
      <c r="X544" s="4"/>
      <c r="Y544" s="3" t="s">
        <v>24</v>
      </c>
      <c r="Z544" s="4"/>
      <c r="AA544" s="4"/>
      <c r="AB544" s="4"/>
      <c r="AC544" s="4"/>
      <c r="AD544" s="3" t="s">
        <v>66</v>
      </c>
      <c r="AE544" s="4"/>
      <c r="AF544" s="3">
        <v>1.0</v>
      </c>
      <c r="AG544" s="4"/>
      <c r="AH544" s="3">
        <v>1.0</v>
      </c>
      <c r="AI544" s="4"/>
      <c r="AJ544" s="3">
        <v>10.0</v>
      </c>
      <c r="AK544" s="3" t="s">
        <v>2557</v>
      </c>
      <c r="AL544" s="3" t="s">
        <v>68</v>
      </c>
      <c r="AM544" s="4"/>
      <c r="AN544" s="3">
        <v>8.0</v>
      </c>
      <c r="AO544" s="3" t="s">
        <v>2558</v>
      </c>
      <c r="AP544" s="3" t="s">
        <v>2559</v>
      </c>
      <c r="AQ544" s="3" t="s">
        <v>2560</v>
      </c>
      <c r="AR544" s="3">
        <v>1.0</v>
      </c>
      <c r="AS544" s="4"/>
      <c r="AT544" s="4"/>
    </row>
    <row r="545">
      <c r="A545" s="3">
        <v>543.0</v>
      </c>
      <c r="B545" s="4" t="s">
        <v>255</v>
      </c>
      <c r="C545" s="5">
        <v>31463.0</v>
      </c>
      <c r="D545" s="6">
        <v>32.64657534246575</v>
      </c>
      <c r="E545" s="7">
        <v>7.0</v>
      </c>
      <c r="F545" s="7">
        <v>0.0</v>
      </c>
      <c r="G545" s="7">
        <v>8.0</v>
      </c>
      <c r="H545" s="3">
        <v>1.0</v>
      </c>
      <c r="I545" s="3" t="s">
        <v>92</v>
      </c>
      <c r="J545" s="3">
        <v>1.0</v>
      </c>
      <c r="K545" s="9" t="s">
        <v>44</v>
      </c>
      <c r="L545" s="3" t="s">
        <v>44</v>
      </c>
      <c r="M545" s="3">
        <v>1.0</v>
      </c>
      <c r="N545" s="5" t="s">
        <v>416</v>
      </c>
      <c r="O545" s="5" t="s">
        <v>106</v>
      </c>
      <c r="P545" s="5" t="s">
        <v>918</v>
      </c>
      <c r="Q545" s="3">
        <v>5.0</v>
      </c>
      <c r="R545" s="4"/>
      <c r="S545" s="3" t="s">
        <v>78</v>
      </c>
      <c r="T545" s="4"/>
      <c r="U545" s="4"/>
      <c r="V545" s="4"/>
      <c r="W545" s="3" t="s">
        <v>22</v>
      </c>
      <c r="X545" s="4"/>
      <c r="Y545" s="3" t="s">
        <v>24</v>
      </c>
      <c r="Z545" s="4"/>
      <c r="AA545" s="4"/>
      <c r="AB545" s="4"/>
      <c r="AC545" s="4"/>
      <c r="AD545" s="3" t="s">
        <v>66</v>
      </c>
      <c r="AE545" s="4"/>
      <c r="AF545" s="3">
        <v>2.0</v>
      </c>
      <c r="AG545" s="4"/>
      <c r="AH545" s="3">
        <v>3.0</v>
      </c>
      <c r="AI545" s="4"/>
      <c r="AJ545" s="3">
        <v>10.0</v>
      </c>
      <c r="AK545" s="3" t="s">
        <v>2561</v>
      </c>
      <c r="AL545" s="3" t="s">
        <v>68</v>
      </c>
      <c r="AM545" s="4"/>
      <c r="AN545" s="3">
        <v>9.0</v>
      </c>
      <c r="AO545" s="3" t="s">
        <v>2562</v>
      </c>
      <c r="AP545" s="3" t="s">
        <v>2563</v>
      </c>
      <c r="AQ545" s="3" t="s">
        <v>2564</v>
      </c>
      <c r="AR545" s="3">
        <v>0.0</v>
      </c>
      <c r="AS545" s="4"/>
      <c r="AT545" s="4"/>
    </row>
    <row r="546">
      <c r="A546" s="3">
        <v>544.0</v>
      </c>
      <c r="B546" s="4" t="s">
        <v>362</v>
      </c>
      <c r="C546" s="5">
        <v>32088.0</v>
      </c>
      <c r="D546" s="6">
        <v>30.934246575342467</v>
      </c>
      <c r="E546" s="7">
        <v>7.0</v>
      </c>
      <c r="F546" s="7">
        <v>45.0</v>
      </c>
      <c r="G546" s="7">
        <v>7.0</v>
      </c>
      <c r="H546" s="3">
        <v>6.0</v>
      </c>
      <c r="I546" s="3" t="s">
        <v>72</v>
      </c>
      <c r="J546" s="3">
        <v>0.0</v>
      </c>
      <c r="K546" s="3" t="s">
        <v>93</v>
      </c>
      <c r="L546" s="3" t="s">
        <v>94</v>
      </c>
      <c r="M546" s="3">
        <v>1.0</v>
      </c>
      <c r="N546" s="5" t="s">
        <v>212</v>
      </c>
      <c r="O546" s="5" t="s">
        <v>49</v>
      </c>
      <c r="P546" s="5" t="s">
        <v>1226</v>
      </c>
      <c r="Q546" s="3">
        <v>8.0</v>
      </c>
      <c r="R546" s="3" t="s">
        <v>2565</v>
      </c>
      <c r="S546" s="3" t="s">
        <v>78</v>
      </c>
      <c r="T546" s="4"/>
      <c r="U546" s="4"/>
      <c r="V546" s="4"/>
      <c r="W546" s="3" t="s">
        <v>22</v>
      </c>
      <c r="X546" s="4"/>
      <c r="Y546" s="4"/>
      <c r="Z546" s="4"/>
      <c r="AA546" s="4"/>
      <c r="AB546" s="4"/>
      <c r="AC546" s="4"/>
      <c r="AD546" s="3" t="s">
        <v>66</v>
      </c>
      <c r="AE546" s="4"/>
      <c r="AF546" s="3">
        <v>3.0</v>
      </c>
      <c r="AG546" s="4"/>
      <c r="AH546" s="3">
        <v>2.0</v>
      </c>
      <c r="AI546" s="4"/>
      <c r="AJ546" s="3">
        <v>40.0</v>
      </c>
      <c r="AK546" s="3" t="s">
        <v>2566</v>
      </c>
      <c r="AL546" s="3" t="s">
        <v>68</v>
      </c>
      <c r="AM546" s="4"/>
      <c r="AN546" s="3">
        <v>10.0</v>
      </c>
      <c r="AO546" s="3" t="s">
        <v>2567</v>
      </c>
      <c r="AP546" s="4"/>
      <c r="AQ546" s="4"/>
      <c r="AR546" s="3">
        <v>0.0</v>
      </c>
      <c r="AS546" s="4"/>
      <c r="AT546" s="4"/>
    </row>
    <row r="547">
      <c r="A547" s="3">
        <v>545.0</v>
      </c>
      <c r="B547" s="4" t="s">
        <v>71</v>
      </c>
      <c r="C547" s="5">
        <v>22447.0</v>
      </c>
      <c r="D547" s="6">
        <v>57.347945205479455</v>
      </c>
      <c r="E547" s="7">
        <v>8.0</v>
      </c>
      <c r="F547" s="7">
        <v>120.0</v>
      </c>
      <c r="G547" s="7">
        <v>2.0</v>
      </c>
      <c r="H547" s="3">
        <v>25.0</v>
      </c>
      <c r="I547" s="3" t="s">
        <v>307</v>
      </c>
      <c r="J547" s="3">
        <v>1.0</v>
      </c>
      <c r="K547" s="9" t="s">
        <v>44</v>
      </c>
      <c r="L547" s="3" t="s">
        <v>44</v>
      </c>
      <c r="M547" s="3">
        <v>1.0</v>
      </c>
      <c r="N547" s="5" t="s">
        <v>212</v>
      </c>
      <c r="O547" s="5" t="s">
        <v>49</v>
      </c>
      <c r="P547" s="5" t="s">
        <v>363</v>
      </c>
      <c r="Q547" s="3">
        <v>25.0</v>
      </c>
      <c r="R547" s="3" t="s">
        <v>2568</v>
      </c>
      <c r="S547" s="3" t="s">
        <v>78</v>
      </c>
      <c r="T547" s="3" t="s">
        <v>19</v>
      </c>
      <c r="U547" s="4"/>
      <c r="V547" s="3" t="s">
        <v>21</v>
      </c>
      <c r="W547" s="4"/>
      <c r="X547" s="4"/>
      <c r="Y547" s="4"/>
      <c r="Z547" s="4"/>
      <c r="AA547" s="3" t="s">
        <v>26</v>
      </c>
      <c r="AB547" s="4"/>
      <c r="AC547" s="4"/>
      <c r="AD547" s="3" t="s">
        <v>79</v>
      </c>
      <c r="AE547" s="4"/>
      <c r="AF547" s="4"/>
      <c r="AG547" s="3">
        <v>20.0</v>
      </c>
      <c r="AH547" s="3">
        <v>5.0</v>
      </c>
      <c r="AI547" s="4"/>
      <c r="AJ547" s="3">
        <v>15.0</v>
      </c>
      <c r="AK547" s="3" t="s">
        <v>2569</v>
      </c>
      <c r="AL547" s="4"/>
      <c r="AM547" s="3" t="s">
        <v>2570</v>
      </c>
      <c r="AN547" s="3">
        <v>10.0</v>
      </c>
      <c r="AO547" s="3" t="s">
        <v>69</v>
      </c>
      <c r="AP547" s="3" t="s">
        <v>2571</v>
      </c>
      <c r="AQ547" s="3" t="s">
        <v>111</v>
      </c>
      <c r="AR547" s="3">
        <v>1.0</v>
      </c>
      <c r="AS547" s="4"/>
      <c r="AT547" s="4"/>
    </row>
    <row r="548">
      <c r="A548" s="3">
        <v>546.0</v>
      </c>
      <c r="B548" s="4" t="s">
        <v>255</v>
      </c>
      <c r="C548" s="5">
        <v>29693.0</v>
      </c>
      <c r="D548" s="6">
        <v>37.49589041095891</v>
      </c>
      <c r="E548" s="7">
        <v>6.0</v>
      </c>
      <c r="F548" s="7">
        <v>15.0</v>
      </c>
      <c r="G548" s="7">
        <v>10.0</v>
      </c>
      <c r="H548" s="3">
        <v>3.0</v>
      </c>
      <c r="I548" s="3" t="s">
        <v>92</v>
      </c>
      <c r="J548" s="3">
        <v>1.0</v>
      </c>
      <c r="K548" s="9" t="s">
        <v>44</v>
      </c>
      <c r="L548" s="3" t="s">
        <v>44</v>
      </c>
      <c r="M548" s="3">
        <v>1.0</v>
      </c>
      <c r="N548" s="5" t="s">
        <v>212</v>
      </c>
      <c r="O548" s="5" t="s">
        <v>75</v>
      </c>
      <c r="P548" s="5" t="s">
        <v>1227</v>
      </c>
      <c r="Q548" s="3">
        <v>10.0</v>
      </c>
      <c r="R548" s="3" t="s">
        <v>2572</v>
      </c>
      <c r="S548" s="3" t="s">
        <v>157</v>
      </c>
      <c r="T548" s="4"/>
      <c r="U548" s="4"/>
      <c r="V548" s="4"/>
      <c r="W548" s="4"/>
      <c r="X548" s="4"/>
      <c r="Y548" s="4"/>
      <c r="Z548" s="4"/>
      <c r="AA548" s="4"/>
      <c r="AB548" s="3" t="s">
        <v>27</v>
      </c>
      <c r="AC548" s="4"/>
      <c r="AD548" s="4"/>
      <c r="AE548" s="4"/>
      <c r="AF548" s="4"/>
      <c r="AG548" s="4"/>
      <c r="AH548" s="4"/>
      <c r="AI548" s="4"/>
      <c r="AJ548" s="4"/>
      <c r="AK548" s="4"/>
      <c r="AL548" s="3" t="s">
        <v>188</v>
      </c>
      <c r="AM548" s="4"/>
      <c r="AN548" s="3">
        <v>9.0</v>
      </c>
      <c r="AO548" s="3" t="s">
        <v>2573</v>
      </c>
      <c r="AP548" s="3" t="s">
        <v>2574</v>
      </c>
      <c r="AQ548" s="3" t="s">
        <v>1715</v>
      </c>
      <c r="AR548" s="3">
        <v>0.0</v>
      </c>
      <c r="AS548" s="4"/>
      <c r="AT548" s="4"/>
    </row>
    <row r="549">
      <c r="A549" s="3">
        <v>547.0</v>
      </c>
      <c r="B549" s="4" t="s">
        <v>1228</v>
      </c>
      <c r="C549" s="5">
        <v>33012.0</v>
      </c>
      <c r="D549" s="6">
        <v>28.4027397260274</v>
      </c>
      <c r="E549" s="7">
        <v>6.0</v>
      </c>
      <c r="F549" s="7">
        <v>0.0</v>
      </c>
      <c r="G549" s="7">
        <v>10.0</v>
      </c>
      <c r="H549" s="3">
        <v>300.0</v>
      </c>
      <c r="I549" s="3" t="s">
        <v>84</v>
      </c>
      <c r="J549" s="3">
        <v>1.0</v>
      </c>
      <c r="K549" s="9" t="s">
        <v>44</v>
      </c>
      <c r="L549" s="3" t="s">
        <v>44</v>
      </c>
      <c r="M549" s="3">
        <v>1.0</v>
      </c>
      <c r="N549" s="5" t="s">
        <v>212</v>
      </c>
      <c r="O549" s="5" t="s">
        <v>1169</v>
      </c>
      <c r="P549" s="5" t="s">
        <v>275</v>
      </c>
      <c r="Q549" s="3">
        <v>1.0</v>
      </c>
      <c r="R549" s="3" t="s">
        <v>2575</v>
      </c>
      <c r="S549" s="3" t="s">
        <v>78</v>
      </c>
      <c r="T549" s="4"/>
      <c r="U549" s="4"/>
      <c r="V549" s="3" t="s">
        <v>21</v>
      </c>
      <c r="W549" s="3" t="s">
        <v>22</v>
      </c>
      <c r="X549" s="4"/>
      <c r="Y549" s="4"/>
      <c r="Z549" s="4"/>
      <c r="AA549" s="4"/>
      <c r="AB549" s="4"/>
      <c r="AC549" s="4"/>
      <c r="AD549" s="3" t="s">
        <v>66</v>
      </c>
      <c r="AE549" s="4"/>
      <c r="AF549" s="4"/>
      <c r="AG549" s="3">
        <v>12.0</v>
      </c>
      <c r="AH549" s="4"/>
      <c r="AI549" s="3">
        <v>10.0</v>
      </c>
      <c r="AJ549" s="3">
        <v>3.0</v>
      </c>
      <c r="AK549" s="3" t="s">
        <v>2576</v>
      </c>
      <c r="AL549" s="3" t="s">
        <v>68</v>
      </c>
      <c r="AM549" s="4"/>
      <c r="AN549" s="3">
        <v>10.0</v>
      </c>
      <c r="AO549" s="3" t="s">
        <v>2577</v>
      </c>
      <c r="AP549" s="3" t="s">
        <v>2578</v>
      </c>
      <c r="AQ549" s="3" t="s">
        <v>2579</v>
      </c>
      <c r="AR549" s="3">
        <v>1.0</v>
      </c>
      <c r="AS549" s="4"/>
      <c r="AT549" s="4"/>
    </row>
    <row r="550">
      <c r="A550" s="3">
        <v>548.0</v>
      </c>
      <c r="B550" s="4" t="s">
        <v>817</v>
      </c>
      <c r="C550" s="5">
        <v>32295.0</v>
      </c>
      <c r="D550" s="6">
        <v>30.367123287671234</v>
      </c>
      <c r="E550" s="7">
        <v>7.0</v>
      </c>
      <c r="F550" s="7">
        <v>20.0</v>
      </c>
      <c r="G550" s="7">
        <v>10.0</v>
      </c>
      <c r="H550" s="3">
        <v>30.0</v>
      </c>
      <c r="I550" s="3" t="s">
        <v>187</v>
      </c>
      <c r="J550" s="3">
        <v>1.0</v>
      </c>
      <c r="K550" s="9" t="s">
        <v>44</v>
      </c>
      <c r="L550" s="3" t="s">
        <v>44</v>
      </c>
      <c r="M550" s="3">
        <v>1.0</v>
      </c>
      <c r="N550" s="5" t="s">
        <v>212</v>
      </c>
      <c r="O550" s="5" t="s">
        <v>75</v>
      </c>
      <c r="P550" s="5" t="s">
        <v>87</v>
      </c>
      <c r="Q550" s="3">
        <v>2.0</v>
      </c>
      <c r="R550" s="3" t="s">
        <v>2580</v>
      </c>
      <c r="S550" s="3" t="s">
        <v>52</v>
      </c>
      <c r="T550" s="4"/>
      <c r="U550" s="4"/>
      <c r="V550" s="4"/>
      <c r="W550" s="4"/>
      <c r="X550" s="4"/>
      <c r="Y550" s="4"/>
      <c r="Z550" s="4"/>
      <c r="AA550" s="4"/>
      <c r="AB550" s="3" t="s">
        <v>27</v>
      </c>
      <c r="AC550" s="4"/>
      <c r="AD550" s="4"/>
      <c r="AE550" s="4"/>
      <c r="AF550" s="4"/>
      <c r="AG550" s="4"/>
      <c r="AH550" s="4"/>
      <c r="AI550" s="4"/>
      <c r="AJ550" s="4"/>
      <c r="AK550" s="4"/>
      <c r="AL550" s="3" t="s">
        <v>68</v>
      </c>
      <c r="AM550" s="4"/>
      <c r="AN550" s="3">
        <v>5.0</v>
      </c>
      <c r="AO550" s="3" t="s">
        <v>2581</v>
      </c>
      <c r="AP550" s="3" t="s">
        <v>2582</v>
      </c>
      <c r="AQ550" s="3" t="s">
        <v>2583</v>
      </c>
      <c r="AR550" s="3">
        <v>0.0</v>
      </c>
      <c r="AS550" s="4"/>
      <c r="AT550" s="4"/>
    </row>
    <row r="551">
      <c r="A551" s="3">
        <v>549.0</v>
      </c>
      <c r="B551" s="4" t="s">
        <v>124</v>
      </c>
      <c r="C551" s="5">
        <v>33183.0</v>
      </c>
      <c r="D551" s="6">
        <v>27.934246575342467</v>
      </c>
      <c r="E551" s="7">
        <v>6.0</v>
      </c>
      <c r="F551" s="7">
        <v>10.0</v>
      </c>
      <c r="G551" s="7">
        <v>6.0</v>
      </c>
      <c r="H551" s="3">
        <v>4.0</v>
      </c>
      <c r="I551" s="3" t="s">
        <v>98</v>
      </c>
      <c r="J551" s="3">
        <v>1.0</v>
      </c>
      <c r="K551" s="9" t="s">
        <v>44</v>
      </c>
      <c r="L551" s="3" t="s">
        <v>44</v>
      </c>
      <c r="M551" s="3">
        <v>1.0</v>
      </c>
      <c r="N551" s="5" t="s">
        <v>212</v>
      </c>
      <c r="O551" s="5" t="s">
        <v>86</v>
      </c>
      <c r="P551" s="5" t="s">
        <v>87</v>
      </c>
      <c r="Q551" s="3">
        <v>10.0</v>
      </c>
      <c r="R551" s="3" t="s">
        <v>2584</v>
      </c>
      <c r="S551" s="3" t="s">
        <v>52</v>
      </c>
      <c r="T551" s="4"/>
      <c r="U551" s="4"/>
      <c r="V551" s="4"/>
      <c r="W551" s="4"/>
      <c r="X551" s="4"/>
      <c r="Y551" s="3" t="s">
        <v>24</v>
      </c>
      <c r="Z551" s="4"/>
      <c r="AA551" s="4"/>
      <c r="AB551" s="4"/>
      <c r="AC551" s="4"/>
      <c r="AD551" s="3" t="s">
        <v>79</v>
      </c>
      <c r="AE551" s="4"/>
      <c r="AF551" s="3">
        <v>2.0</v>
      </c>
      <c r="AG551" s="4"/>
      <c r="AH551" s="3">
        <v>3.0</v>
      </c>
      <c r="AI551" s="4"/>
      <c r="AJ551" s="3">
        <v>4.0</v>
      </c>
      <c r="AK551" s="3" t="s">
        <v>2585</v>
      </c>
      <c r="AL551" s="3" t="s">
        <v>68</v>
      </c>
      <c r="AM551" s="4"/>
      <c r="AN551" s="3">
        <v>9.0</v>
      </c>
      <c r="AO551" s="3" t="s">
        <v>2586</v>
      </c>
      <c r="AP551" s="3" t="s">
        <v>2587</v>
      </c>
      <c r="AQ551" s="3" t="s">
        <v>111</v>
      </c>
      <c r="AR551" s="3">
        <v>1.0</v>
      </c>
      <c r="AS551" s="4"/>
      <c r="AT551" s="4"/>
    </row>
    <row r="552">
      <c r="A552" s="3">
        <v>550.0</v>
      </c>
      <c r="B552" s="4" t="s">
        <v>841</v>
      </c>
      <c r="C552" s="5">
        <v>30539.0</v>
      </c>
      <c r="D552" s="6">
        <v>35.178082191780824</v>
      </c>
      <c r="E552" s="7">
        <v>7.0</v>
      </c>
      <c r="F552" s="7">
        <v>30.0</v>
      </c>
      <c r="G552" s="7">
        <v>8.0</v>
      </c>
      <c r="H552" s="3">
        <v>4.0</v>
      </c>
      <c r="I552" s="3" t="s">
        <v>307</v>
      </c>
      <c r="J552" s="3">
        <v>0.0</v>
      </c>
      <c r="K552" s="3" t="s">
        <v>61</v>
      </c>
      <c r="L552" s="3" t="s">
        <v>62</v>
      </c>
      <c r="M552" s="3">
        <v>1.0</v>
      </c>
      <c r="N552" s="5" t="s">
        <v>212</v>
      </c>
      <c r="O552" s="5" t="s">
        <v>75</v>
      </c>
      <c r="P552" s="5" t="s">
        <v>87</v>
      </c>
      <c r="Q552" s="3">
        <v>7.0</v>
      </c>
      <c r="R552" s="3" t="s">
        <v>197</v>
      </c>
      <c r="S552" s="3" t="s">
        <v>78</v>
      </c>
      <c r="T552" s="4"/>
      <c r="U552" s="4"/>
      <c r="V552" s="4"/>
      <c r="W552" s="3" t="s">
        <v>22</v>
      </c>
      <c r="X552" s="4"/>
      <c r="Y552" s="3" t="s">
        <v>24</v>
      </c>
      <c r="Z552" s="4"/>
      <c r="AA552" s="4"/>
      <c r="AB552" s="4"/>
      <c r="AC552" s="4"/>
      <c r="AD552" s="3" t="s">
        <v>53</v>
      </c>
      <c r="AE552" s="4"/>
      <c r="AF552" s="3">
        <v>3.0</v>
      </c>
      <c r="AG552" s="4"/>
      <c r="AH552" s="3">
        <v>2.0</v>
      </c>
      <c r="AI552" s="4"/>
      <c r="AJ552" s="3">
        <v>8.0</v>
      </c>
      <c r="AK552" s="3" t="s">
        <v>2588</v>
      </c>
      <c r="AL552" s="4"/>
      <c r="AM552" s="3" t="s">
        <v>2589</v>
      </c>
      <c r="AN552" s="3">
        <v>9.0</v>
      </c>
      <c r="AO552" s="3" t="s">
        <v>2590</v>
      </c>
      <c r="AP552" s="3" t="s">
        <v>2591</v>
      </c>
      <c r="AQ552" s="4"/>
      <c r="AR552" s="3">
        <v>0.0</v>
      </c>
      <c r="AS552" s="4"/>
      <c r="AT552" s="4"/>
    </row>
    <row r="553">
      <c r="A553" s="3">
        <v>551.0</v>
      </c>
      <c r="B553" s="4" t="s">
        <v>204</v>
      </c>
      <c r="C553" s="5">
        <v>32693.0</v>
      </c>
      <c r="D553" s="6">
        <v>29.276712328767122</v>
      </c>
      <c r="E553" s="7">
        <v>6.0</v>
      </c>
      <c r="F553" s="7">
        <v>60.0</v>
      </c>
      <c r="G553" s="7">
        <v>5.0</v>
      </c>
      <c r="H553" s="3">
        <v>30.0</v>
      </c>
      <c r="I553" s="3" t="s">
        <v>84</v>
      </c>
      <c r="J553" s="3">
        <v>1.0</v>
      </c>
      <c r="K553" s="9" t="s">
        <v>44</v>
      </c>
      <c r="L553" s="3" t="s">
        <v>44</v>
      </c>
      <c r="M553" s="3">
        <v>1.0</v>
      </c>
      <c r="N553" s="5" t="s">
        <v>212</v>
      </c>
      <c r="O553" s="5" t="s">
        <v>49</v>
      </c>
      <c r="P553" s="5" t="s">
        <v>87</v>
      </c>
      <c r="Q553" s="3">
        <v>8.0</v>
      </c>
      <c r="R553" s="12" t="s">
        <v>2592</v>
      </c>
      <c r="S553" s="3" t="s">
        <v>52</v>
      </c>
      <c r="T553" s="4"/>
      <c r="U553" s="4"/>
      <c r="V553" s="4"/>
      <c r="W553" s="4"/>
      <c r="X553" s="4"/>
      <c r="Y553" s="4"/>
      <c r="Z553" s="4"/>
      <c r="AA553" s="4"/>
      <c r="AB553" s="3" t="s">
        <v>27</v>
      </c>
      <c r="AC553" s="4"/>
      <c r="AD553" s="4"/>
      <c r="AE553" s="4"/>
      <c r="AF553" s="4"/>
      <c r="AG553" s="4"/>
      <c r="AH553" s="4"/>
      <c r="AI553" s="4"/>
      <c r="AJ553" s="4"/>
      <c r="AK553" s="4"/>
      <c r="AL553" s="3" t="s">
        <v>68</v>
      </c>
      <c r="AM553" s="4"/>
      <c r="AN553" s="3">
        <v>8.0</v>
      </c>
      <c r="AO553" s="3" t="s">
        <v>2593</v>
      </c>
      <c r="AP553" s="3" t="s">
        <v>2594</v>
      </c>
      <c r="AQ553" s="3" t="s">
        <v>2595</v>
      </c>
      <c r="AR553" s="3">
        <v>1.0</v>
      </c>
      <c r="AS553" s="4"/>
      <c r="AT553" s="4"/>
    </row>
    <row r="554">
      <c r="A554" s="3">
        <v>552.0</v>
      </c>
      <c r="B554" s="4" t="s">
        <v>255</v>
      </c>
      <c r="C554" s="5">
        <v>28956.0</v>
      </c>
      <c r="D554" s="6">
        <v>39.515068493150686</v>
      </c>
      <c r="E554" s="7">
        <v>6.0</v>
      </c>
      <c r="F554" s="7">
        <v>40.0</v>
      </c>
      <c r="G554" s="7">
        <v>12.0</v>
      </c>
      <c r="H554" s="3">
        <v>2.0</v>
      </c>
      <c r="I554" s="3" t="s">
        <v>117</v>
      </c>
      <c r="J554" s="3">
        <v>0.0</v>
      </c>
      <c r="K554" s="3" t="s">
        <v>93</v>
      </c>
      <c r="L554" s="3" t="s">
        <v>94</v>
      </c>
      <c r="M554" s="3">
        <v>1.0</v>
      </c>
      <c r="N554" s="5" t="s">
        <v>212</v>
      </c>
      <c r="O554" s="5" t="s">
        <v>49</v>
      </c>
      <c r="P554" s="5" t="s">
        <v>87</v>
      </c>
      <c r="Q554" s="3">
        <v>15.0</v>
      </c>
      <c r="R554" s="3" t="s">
        <v>2596</v>
      </c>
      <c r="S554" s="3" t="s">
        <v>65</v>
      </c>
      <c r="T554" s="4"/>
      <c r="U554" s="4"/>
      <c r="V554" s="3" t="s">
        <v>21</v>
      </c>
      <c r="W554" s="4"/>
      <c r="X554" s="4"/>
      <c r="Y554" s="4"/>
      <c r="Z554" s="4"/>
      <c r="AA554" s="4"/>
      <c r="AB554" s="4"/>
      <c r="AC554" s="4"/>
      <c r="AD554" s="3" t="s">
        <v>66</v>
      </c>
      <c r="AE554" s="4"/>
      <c r="AF554" s="3">
        <v>4.0</v>
      </c>
      <c r="AG554" s="4"/>
      <c r="AH554" s="3">
        <v>4.0</v>
      </c>
      <c r="AI554" s="4"/>
      <c r="AJ554" s="3">
        <v>5.0</v>
      </c>
      <c r="AK554" s="3" t="s">
        <v>2597</v>
      </c>
      <c r="AL554" s="3" t="s">
        <v>68</v>
      </c>
      <c r="AM554" s="4"/>
      <c r="AN554" s="3">
        <v>10.0</v>
      </c>
      <c r="AO554" s="3" t="s">
        <v>2598</v>
      </c>
      <c r="AP554" s="3" t="s">
        <v>2599</v>
      </c>
      <c r="AQ554" s="3" t="s">
        <v>2600</v>
      </c>
      <c r="AR554" s="3">
        <v>0.0</v>
      </c>
      <c r="AS554" s="4"/>
      <c r="AT554" s="4"/>
    </row>
    <row r="555">
      <c r="A555" s="3">
        <v>553.0</v>
      </c>
      <c r="B555" s="4" t="s">
        <v>362</v>
      </c>
      <c r="C555" s="5">
        <v>30258.0</v>
      </c>
      <c r="D555" s="6">
        <v>35.94794520547945</v>
      </c>
      <c r="E555" s="7">
        <v>6.0</v>
      </c>
      <c r="F555" s="7">
        <v>70.0</v>
      </c>
      <c r="G555" s="7">
        <v>10.0</v>
      </c>
      <c r="H555" s="3">
        <v>12.0</v>
      </c>
      <c r="I555" s="3" t="s">
        <v>117</v>
      </c>
      <c r="J555" s="3">
        <v>0.0</v>
      </c>
      <c r="K555" s="3" t="s">
        <v>93</v>
      </c>
      <c r="L555" s="3" t="s">
        <v>99</v>
      </c>
      <c r="M555" s="3">
        <v>1.0</v>
      </c>
      <c r="N555" s="5" t="s">
        <v>212</v>
      </c>
      <c r="O555" s="5" t="s">
        <v>75</v>
      </c>
      <c r="P555" s="5" t="s">
        <v>87</v>
      </c>
      <c r="Q555" s="3">
        <v>10.0</v>
      </c>
      <c r="R555" s="3" t="s">
        <v>2601</v>
      </c>
      <c r="S555" s="3" t="s">
        <v>52</v>
      </c>
      <c r="T555" s="4"/>
      <c r="U555" s="4"/>
      <c r="V555" s="4"/>
      <c r="W555" s="3" t="s">
        <v>22</v>
      </c>
      <c r="X555" s="4"/>
      <c r="Y555" s="4"/>
      <c r="Z555" s="4"/>
      <c r="AA555" s="4"/>
      <c r="AB555" s="4"/>
      <c r="AC555" s="3" t="s">
        <v>1091</v>
      </c>
      <c r="AD555" s="3" t="s">
        <v>66</v>
      </c>
      <c r="AE555" s="4"/>
      <c r="AF555" s="3">
        <v>6.0</v>
      </c>
      <c r="AG555" s="4"/>
      <c r="AH555" s="3">
        <v>4.0</v>
      </c>
      <c r="AI555" s="4"/>
      <c r="AJ555" s="3">
        <v>20.0</v>
      </c>
      <c r="AK555" s="3" t="s">
        <v>2602</v>
      </c>
      <c r="AL555" s="4"/>
      <c r="AM555" s="3" t="s">
        <v>2603</v>
      </c>
      <c r="AN555" s="3">
        <v>10.0</v>
      </c>
      <c r="AO555" s="3" t="s">
        <v>2604</v>
      </c>
      <c r="AP555" s="3" t="s">
        <v>2605</v>
      </c>
      <c r="AQ555" s="3" t="s">
        <v>2606</v>
      </c>
      <c r="AR555" s="3">
        <v>1.0</v>
      </c>
      <c r="AS555" s="4"/>
      <c r="AT555" s="4"/>
    </row>
    <row r="556">
      <c r="A556" s="3">
        <v>554.0</v>
      </c>
      <c r="B556" s="4" t="s">
        <v>124</v>
      </c>
      <c r="C556" s="5">
        <v>33056.0</v>
      </c>
      <c r="D556" s="6">
        <v>28.28219178082192</v>
      </c>
      <c r="E556" s="7">
        <v>8.0</v>
      </c>
      <c r="F556" s="7">
        <v>0.0</v>
      </c>
      <c r="G556" s="7">
        <v>12.0</v>
      </c>
      <c r="H556" s="3">
        <v>15.0</v>
      </c>
      <c r="I556" s="3" t="s">
        <v>45</v>
      </c>
      <c r="J556" s="3">
        <v>0.0</v>
      </c>
      <c r="K556" s="3" t="s">
        <v>61</v>
      </c>
      <c r="L556" s="3" t="s">
        <v>94</v>
      </c>
      <c r="M556" s="3">
        <v>1.0</v>
      </c>
      <c r="N556" s="5" t="s">
        <v>151</v>
      </c>
      <c r="O556" s="5" t="s">
        <v>86</v>
      </c>
      <c r="P556" s="5" t="s">
        <v>309</v>
      </c>
      <c r="Q556" s="3">
        <v>5.0</v>
      </c>
      <c r="R556" s="3" t="s">
        <v>2607</v>
      </c>
      <c r="S556" s="3" t="s">
        <v>78</v>
      </c>
      <c r="T556" s="4"/>
      <c r="U556" s="4"/>
      <c r="V556" s="4"/>
      <c r="W556" s="4"/>
      <c r="X556" s="3" t="s">
        <v>23</v>
      </c>
      <c r="Y556" s="4"/>
      <c r="Z556" s="4"/>
      <c r="AA556" s="4"/>
      <c r="AB556" s="4"/>
      <c r="AC556" s="4"/>
      <c r="AD556" s="3" t="s">
        <v>158</v>
      </c>
      <c r="AE556" s="4"/>
      <c r="AF556" s="3">
        <v>4.0</v>
      </c>
      <c r="AG556" s="4"/>
      <c r="AH556" s="3">
        <v>2.0</v>
      </c>
      <c r="AI556" s="4"/>
      <c r="AJ556" s="3">
        <v>5.0</v>
      </c>
      <c r="AK556" s="3" t="s">
        <v>2608</v>
      </c>
      <c r="AL556" s="3" t="s">
        <v>68</v>
      </c>
      <c r="AM556" s="4"/>
      <c r="AN556" s="3">
        <v>10.0</v>
      </c>
      <c r="AO556" s="3" t="s">
        <v>2609</v>
      </c>
      <c r="AP556" s="3" t="s">
        <v>2610</v>
      </c>
      <c r="AQ556" s="3" t="s">
        <v>2611</v>
      </c>
      <c r="AR556" s="3">
        <v>0.0</v>
      </c>
      <c r="AS556" s="4"/>
      <c r="AT556" s="4"/>
    </row>
    <row r="557">
      <c r="A557" s="3">
        <v>555.0</v>
      </c>
      <c r="B557" s="4" t="s">
        <v>71</v>
      </c>
      <c r="C557" s="5">
        <v>23508.0</v>
      </c>
      <c r="D557" s="6">
        <v>54.441095890410956</v>
      </c>
      <c r="E557" s="7">
        <v>6.0</v>
      </c>
      <c r="F557" s="7">
        <v>95.0</v>
      </c>
      <c r="G557" s="7">
        <v>8.0</v>
      </c>
      <c r="H557" s="3">
        <v>25.0</v>
      </c>
      <c r="I557" s="3" t="s">
        <v>187</v>
      </c>
      <c r="J557" s="3">
        <v>1.0</v>
      </c>
      <c r="K557" s="9" t="s">
        <v>44</v>
      </c>
      <c r="L557" s="3" t="s">
        <v>44</v>
      </c>
      <c r="M557" s="3">
        <v>1.0</v>
      </c>
      <c r="N557" s="5" t="s">
        <v>151</v>
      </c>
      <c r="O557" s="5" t="s">
        <v>75</v>
      </c>
      <c r="P557" s="5" t="s">
        <v>152</v>
      </c>
      <c r="Q557" s="3">
        <v>10.0</v>
      </c>
      <c r="R557" s="3" t="s">
        <v>2612</v>
      </c>
      <c r="S557" s="3" t="s">
        <v>78</v>
      </c>
      <c r="T557" s="4"/>
      <c r="U557" s="4"/>
      <c r="V557" s="3" t="s">
        <v>21</v>
      </c>
      <c r="W557" s="4"/>
      <c r="X557" s="4"/>
      <c r="Y557" s="4"/>
      <c r="Z557" s="4"/>
      <c r="AA557" s="4"/>
      <c r="AB557" s="4"/>
      <c r="AC557" s="4"/>
      <c r="AD557" s="3" t="s">
        <v>158</v>
      </c>
      <c r="AE557" s="4"/>
      <c r="AF557" s="3">
        <v>3.0</v>
      </c>
      <c r="AG557" s="4"/>
      <c r="AH557" s="3">
        <v>6.0</v>
      </c>
      <c r="AI557" s="4"/>
      <c r="AJ557" s="3">
        <v>25.0</v>
      </c>
      <c r="AK557" s="3" t="s">
        <v>2613</v>
      </c>
      <c r="AL557" s="3" t="s">
        <v>57</v>
      </c>
      <c r="AM557" s="4"/>
      <c r="AN557" s="3">
        <v>9.0</v>
      </c>
      <c r="AO557" s="3" t="s">
        <v>2614</v>
      </c>
      <c r="AP557" s="3" t="s">
        <v>694</v>
      </c>
      <c r="AQ557" s="3" t="s">
        <v>2615</v>
      </c>
      <c r="AR557" s="3">
        <v>0.0</v>
      </c>
      <c r="AS557" s="4"/>
      <c r="AT557" s="4"/>
    </row>
    <row r="558">
      <c r="A558" s="3">
        <v>556.0</v>
      </c>
      <c r="B558" s="4" t="s">
        <v>461</v>
      </c>
      <c r="C558" s="5">
        <v>29547.0</v>
      </c>
      <c r="D558" s="6">
        <v>37.895890410958906</v>
      </c>
      <c r="E558" s="7">
        <v>6.0</v>
      </c>
      <c r="F558" s="7">
        <v>30.0</v>
      </c>
      <c r="G558" s="7">
        <v>10.0</v>
      </c>
      <c r="H558" s="3">
        <v>10.0</v>
      </c>
      <c r="I558" s="3" t="s">
        <v>98</v>
      </c>
      <c r="J558" s="3">
        <v>0.0</v>
      </c>
      <c r="K558" s="3" t="s">
        <v>73</v>
      </c>
      <c r="L558" s="3" t="s">
        <v>99</v>
      </c>
      <c r="M558" s="3">
        <v>1.0</v>
      </c>
      <c r="N558" s="5" t="s">
        <v>132</v>
      </c>
      <c r="O558" s="5" t="s">
        <v>139</v>
      </c>
      <c r="P558" s="5" t="s">
        <v>152</v>
      </c>
      <c r="Q558" s="3">
        <v>12.0</v>
      </c>
      <c r="R558" s="3" t="s">
        <v>2616</v>
      </c>
      <c r="S558" s="3" t="s">
        <v>65</v>
      </c>
      <c r="T558" s="4"/>
      <c r="U558" s="4"/>
      <c r="V558" s="4"/>
      <c r="W558" s="3" t="s">
        <v>22</v>
      </c>
      <c r="X558" s="4"/>
      <c r="Y558" s="4"/>
      <c r="Z558" s="4"/>
      <c r="AA558" s="4"/>
      <c r="AB558" s="4"/>
      <c r="AC558" s="4"/>
      <c r="AD558" s="3" t="s">
        <v>66</v>
      </c>
      <c r="AE558" s="4"/>
      <c r="AF558" s="3">
        <v>6.0</v>
      </c>
      <c r="AG558" s="4"/>
      <c r="AH558" s="3">
        <v>6.0</v>
      </c>
      <c r="AI558" s="4"/>
      <c r="AJ558" s="3">
        <v>3.0</v>
      </c>
      <c r="AK558" s="3" t="s">
        <v>2617</v>
      </c>
      <c r="AL558" s="3" t="s">
        <v>68</v>
      </c>
      <c r="AM558" s="4"/>
      <c r="AN558" s="3">
        <v>10.0</v>
      </c>
      <c r="AO558" s="3" t="s">
        <v>2618</v>
      </c>
      <c r="AP558" s="3" t="s">
        <v>437</v>
      </c>
      <c r="AQ558" s="3" t="s">
        <v>2619</v>
      </c>
      <c r="AR558" s="3">
        <v>1.0</v>
      </c>
      <c r="AS558" s="4"/>
      <c r="AT558" s="4"/>
    </row>
    <row r="559">
      <c r="A559" s="3">
        <v>557.0</v>
      </c>
      <c r="B559" s="4" t="s">
        <v>236</v>
      </c>
      <c r="C559" s="5">
        <v>30965.0</v>
      </c>
      <c r="D559" s="6">
        <v>34.010958904109586</v>
      </c>
      <c r="E559" s="7">
        <v>8.0</v>
      </c>
      <c r="F559" s="7">
        <v>0.0</v>
      </c>
      <c r="G559" s="7">
        <v>14.0</v>
      </c>
      <c r="H559" s="3">
        <v>20.0</v>
      </c>
      <c r="I559" s="3" t="s">
        <v>45</v>
      </c>
      <c r="J559" s="3">
        <v>1.0</v>
      </c>
      <c r="K559" s="9" t="s">
        <v>44</v>
      </c>
      <c r="L559" s="3" t="s">
        <v>44</v>
      </c>
      <c r="M559" s="3">
        <v>0.0</v>
      </c>
      <c r="N559" s="5" t="s">
        <v>44</v>
      </c>
      <c r="O559" s="5" t="s">
        <v>44</v>
      </c>
      <c r="P559" s="5" t="s">
        <v>44</v>
      </c>
      <c r="Q559" s="4"/>
      <c r="R559" s="4"/>
      <c r="S559" s="3" t="s">
        <v>157</v>
      </c>
      <c r="T559" s="4"/>
      <c r="U559" s="4"/>
      <c r="V559" s="4"/>
      <c r="W559" s="3" t="s">
        <v>22</v>
      </c>
      <c r="X559" s="4"/>
      <c r="Y559" s="4"/>
      <c r="Z559" s="4"/>
      <c r="AA559" s="4"/>
      <c r="AB559" s="4"/>
      <c r="AC559" s="4"/>
      <c r="AD559" s="3" t="s">
        <v>66</v>
      </c>
      <c r="AE559" s="4"/>
      <c r="AF559" s="3">
        <v>6.0</v>
      </c>
      <c r="AG559" s="4"/>
      <c r="AH559" s="4"/>
      <c r="AI559" s="3">
        <v>10.0</v>
      </c>
      <c r="AJ559" s="3">
        <v>12.0</v>
      </c>
      <c r="AK559" s="3" t="s">
        <v>2620</v>
      </c>
      <c r="AL559" s="3" t="s">
        <v>57</v>
      </c>
      <c r="AM559" s="4"/>
      <c r="AN559" s="3">
        <v>9.0</v>
      </c>
      <c r="AO559" s="3" t="s">
        <v>2621</v>
      </c>
      <c r="AP559" s="3" t="s">
        <v>2622</v>
      </c>
      <c r="AQ559" s="3" t="s">
        <v>2623</v>
      </c>
      <c r="AR559" s="3">
        <v>1.0</v>
      </c>
      <c r="AS559" s="4"/>
      <c r="AT559" s="4"/>
    </row>
    <row r="560">
      <c r="A560" s="3">
        <v>558.0</v>
      </c>
      <c r="B560" s="4" t="s">
        <v>124</v>
      </c>
      <c r="C560" s="5">
        <v>29954.0</v>
      </c>
      <c r="D560" s="6">
        <v>36.78082191780822</v>
      </c>
      <c r="E560" s="7">
        <v>8.0</v>
      </c>
      <c r="F560" s="7">
        <v>8.0</v>
      </c>
      <c r="G560" s="7">
        <v>1.0</v>
      </c>
      <c r="H560" s="3">
        <v>5.0</v>
      </c>
      <c r="I560" s="3" t="s">
        <v>117</v>
      </c>
      <c r="J560" s="3">
        <v>1.0</v>
      </c>
      <c r="K560" s="9" t="s">
        <v>44</v>
      </c>
      <c r="L560" s="3" t="s">
        <v>44</v>
      </c>
      <c r="M560" s="3">
        <v>1.0</v>
      </c>
      <c r="N560" s="5" t="s">
        <v>22</v>
      </c>
      <c r="O560" s="5" t="s">
        <v>106</v>
      </c>
      <c r="P560" s="5" t="s">
        <v>87</v>
      </c>
      <c r="Q560" s="3">
        <v>15.0</v>
      </c>
      <c r="R560" s="3" t="s">
        <v>2624</v>
      </c>
      <c r="S560" s="3" t="s">
        <v>65</v>
      </c>
      <c r="T560" s="4"/>
      <c r="U560" s="4"/>
      <c r="V560" s="4"/>
      <c r="W560" s="3" t="s">
        <v>22</v>
      </c>
      <c r="X560" s="4"/>
      <c r="Y560" s="4"/>
      <c r="Z560" s="4"/>
      <c r="AA560" s="4"/>
      <c r="AB560" s="4"/>
      <c r="AC560" s="4"/>
      <c r="AD560" s="3" t="s">
        <v>66</v>
      </c>
      <c r="AE560" s="4"/>
      <c r="AF560" s="3">
        <v>6.0</v>
      </c>
      <c r="AG560" s="4"/>
      <c r="AH560" s="3">
        <v>3.0</v>
      </c>
      <c r="AI560" s="4"/>
      <c r="AJ560" s="3">
        <v>40.0</v>
      </c>
      <c r="AK560" s="3" t="s">
        <v>2625</v>
      </c>
      <c r="AL560" s="3" t="s">
        <v>68</v>
      </c>
      <c r="AM560" s="4"/>
      <c r="AN560" s="3">
        <v>10.0</v>
      </c>
      <c r="AO560" s="3" t="s">
        <v>2626</v>
      </c>
      <c r="AP560" s="3" t="s">
        <v>2627</v>
      </c>
      <c r="AQ560" s="3" t="s">
        <v>323</v>
      </c>
      <c r="AR560" s="3">
        <v>1.0</v>
      </c>
      <c r="AS560" s="4"/>
      <c r="AT560" s="4"/>
    </row>
    <row r="561">
      <c r="A561" s="3">
        <v>559.0</v>
      </c>
      <c r="B561" s="4" t="s">
        <v>161</v>
      </c>
      <c r="C561" s="5">
        <v>34041.0</v>
      </c>
      <c r="D561" s="6">
        <v>25.583561643835615</v>
      </c>
      <c r="E561" s="7">
        <v>7.0</v>
      </c>
      <c r="F561" s="7">
        <v>20.0</v>
      </c>
      <c r="G561" s="7">
        <v>14.0</v>
      </c>
      <c r="H561" s="3">
        <v>10.0</v>
      </c>
      <c r="I561" s="3" t="s">
        <v>45</v>
      </c>
      <c r="J561" s="3">
        <v>1.0</v>
      </c>
      <c r="K561" s="9" t="s">
        <v>44</v>
      </c>
      <c r="L561" s="3" t="s">
        <v>44</v>
      </c>
      <c r="M561" s="3">
        <v>1.0</v>
      </c>
      <c r="N561" s="5" t="s">
        <v>212</v>
      </c>
      <c r="O561" s="5" t="s">
        <v>75</v>
      </c>
      <c r="P561" s="5" t="s">
        <v>275</v>
      </c>
      <c r="Q561" s="3">
        <v>2.0</v>
      </c>
      <c r="R561" s="3" t="s">
        <v>666</v>
      </c>
      <c r="S561" s="3" t="s">
        <v>52</v>
      </c>
      <c r="T561" s="4"/>
      <c r="U561" s="4"/>
      <c r="V561" s="4"/>
      <c r="W561" s="3" t="s">
        <v>22</v>
      </c>
      <c r="X561" s="4"/>
      <c r="Y561" s="4"/>
      <c r="Z561" s="4"/>
      <c r="AA561" s="4"/>
      <c r="AB561" s="4"/>
      <c r="AC561" s="4"/>
      <c r="AD561" s="3" t="s">
        <v>66</v>
      </c>
      <c r="AE561" s="4"/>
      <c r="AF561" s="4"/>
      <c r="AG561" s="3">
        <v>30.0</v>
      </c>
      <c r="AH561" s="4"/>
      <c r="AI561" s="3">
        <v>10.0</v>
      </c>
      <c r="AJ561" s="3">
        <v>20.0</v>
      </c>
      <c r="AK561" s="3" t="s">
        <v>2628</v>
      </c>
      <c r="AL561" s="3" t="s">
        <v>68</v>
      </c>
      <c r="AM561" s="4"/>
      <c r="AN561" s="3">
        <v>5.0</v>
      </c>
      <c r="AO561" s="3" t="s">
        <v>2629</v>
      </c>
      <c r="AP561" s="4"/>
      <c r="AQ561" s="3" t="s">
        <v>2630</v>
      </c>
      <c r="AR561" s="3">
        <v>1.0</v>
      </c>
      <c r="AS561" s="4"/>
      <c r="AT561" s="4"/>
    </row>
    <row r="562">
      <c r="A562" s="3">
        <v>560.0</v>
      </c>
      <c r="B562" s="4" t="s">
        <v>71</v>
      </c>
      <c r="C562" s="5">
        <v>34098.0</v>
      </c>
      <c r="D562" s="6">
        <v>25.427397260273974</v>
      </c>
      <c r="E562" s="7">
        <v>8.0</v>
      </c>
      <c r="F562" s="7">
        <v>60.0</v>
      </c>
      <c r="G562" s="7">
        <v>12.0</v>
      </c>
      <c r="H562" s="3">
        <v>3.0</v>
      </c>
      <c r="I562" s="3" t="s">
        <v>307</v>
      </c>
      <c r="J562" s="3">
        <v>1.0</v>
      </c>
      <c r="K562" s="9" t="s">
        <v>44</v>
      </c>
      <c r="L562" s="3" t="s">
        <v>44</v>
      </c>
      <c r="M562" s="3">
        <v>1.0</v>
      </c>
      <c r="N562" s="5" t="s">
        <v>138</v>
      </c>
      <c r="O562" s="5" t="s">
        <v>75</v>
      </c>
      <c r="P562" s="5" t="s">
        <v>231</v>
      </c>
      <c r="Q562" s="3">
        <v>1.0</v>
      </c>
      <c r="R562" s="3" t="s">
        <v>2631</v>
      </c>
      <c r="S562" s="3" t="s">
        <v>52</v>
      </c>
      <c r="T562" s="4"/>
      <c r="U562" s="4"/>
      <c r="V562" s="4"/>
      <c r="W562" s="3" t="s">
        <v>22</v>
      </c>
      <c r="X562" s="4"/>
      <c r="Y562" s="4"/>
      <c r="Z562" s="4"/>
      <c r="AA562" s="4"/>
      <c r="AB562" s="4"/>
      <c r="AC562" s="4"/>
      <c r="AD562" s="3" t="s">
        <v>53</v>
      </c>
      <c r="AE562" s="4"/>
      <c r="AF562" s="3">
        <v>6.0</v>
      </c>
      <c r="AG562" s="4"/>
      <c r="AH562" s="3">
        <v>6.0</v>
      </c>
      <c r="AI562" s="4"/>
      <c r="AJ562" s="3">
        <v>15.0</v>
      </c>
      <c r="AK562" s="3" t="s">
        <v>2632</v>
      </c>
      <c r="AL562" s="3" t="s">
        <v>68</v>
      </c>
      <c r="AM562" s="4"/>
      <c r="AN562" s="3">
        <v>10.0</v>
      </c>
      <c r="AO562" s="3" t="s">
        <v>2633</v>
      </c>
      <c r="AP562" s="3" t="s">
        <v>2634</v>
      </c>
      <c r="AQ562" s="3" t="s">
        <v>2635</v>
      </c>
      <c r="AR562" s="3">
        <v>0.0</v>
      </c>
      <c r="AS562" s="4"/>
      <c r="AT562" s="4"/>
    </row>
    <row r="563">
      <c r="A563" s="3">
        <v>561.0</v>
      </c>
      <c r="B563" s="4" t="s">
        <v>83</v>
      </c>
      <c r="C563" s="5">
        <v>33946.0</v>
      </c>
      <c r="D563" s="6">
        <v>25.843835616438355</v>
      </c>
      <c r="E563" s="7">
        <v>8.0</v>
      </c>
      <c r="F563" s="7">
        <v>20.0</v>
      </c>
      <c r="G563" s="7">
        <v>8.0</v>
      </c>
      <c r="H563" s="3">
        <v>24.0</v>
      </c>
      <c r="I563" s="3" t="s">
        <v>130</v>
      </c>
      <c r="J563" s="3">
        <v>0.0</v>
      </c>
      <c r="K563" s="3" t="s">
        <v>61</v>
      </c>
      <c r="L563" s="3" t="s">
        <v>47</v>
      </c>
      <c r="M563" s="3">
        <v>0.0</v>
      </c>
      <c r="N563" s="5" t="s">
        <v>44</v>
      </c>
      <c r="O563" s="5" t="s">
        <v>44</v>
      </c>
      <c r="P563" s="5" t="s">
        <v>44</v>
      </c>
      <c r="Q563" s="4"/>
      <c r="R563" s="4"/>
      <c r="S563" s="3" t="s">
        <v>78</v>
      </c>
      <c r="T563" s="4"/>
      <c r="U563" s="4"/>
      <c r="V563" s="4"/>
      <c r="W563" s="3" t="s">
        <v>22</v>
      </c>
      <c r="X563" s="4"/>
      <c r="Y563" s="4"/>
      <c r="Z563" s="4"/>
      <c r="AA563" s="4"/>
      <c r="AB563" s="4"/>
      <c r="AC563" s="4"/>
      <c r="AD563" s="3" t="s">
        <v>66</v>
      </c>
      <c r="AE563" s="4"/>
      <c r="AF563" s="3">
        <v>4.0</v>
      </c>
      <c r="AG563" s="4"/>
      <c r="AH563" s="3">
        <v>4.0</v>
      </c>
      <c r="AI563" s="4"/>
      <c r="AJ563" s="3">
        <v>120.0</v>
      </c>
      <c r="AK563" s="3" t="s">
        <v>2636</v>
      </c>
      <c r="AL563" s="3" t="s">
        <v>68</v>
      </c>
      <c r="AM563" s="4"/>
      <c r="AN563" s="3">
        <v>5.0</v>
      </c>
      <c r="AO563" s="3" t="s">
        <v>2637</v>
      </c>
      <c r="AP563" s="3" t="s">
        <v>2638</v>
      </c>
      <c r="AQ563" s="4"/>
      <c r="AR563" s="3">
        <v>0.0</v>
      </c>
      <c r="AS563" s="4"/>
      <c r="AT563" s="4"/>
    </row>
    <row r="564">
      <c r="A564" s="3">
        <v>562.0</v>
      </c>
      <c r="B564" s="4" t="s">
        <v>236</v>
      </c>
      <c r="C564" s="5">
        <v>35356.0</v>
      </c>
      <c r="D564" s="6">
        <v>21.980821917808218</v>
      </c>
      <c r="E564" s="7">
        <v>8.0</v>
      </c>
      <c r="F564" s="7">
        <v>40.0</v>
      </c>
      <c r="G564" s="7">
        <v>12.0</v>
      </c>
      <c r="H564" s="3">
        <v>0.0</v>
      </c>
      <c r="I564" s="3" t="s">
        <v>340</v>
      </c>
      <c r="J564" s="3">
        <v>1.0</v>
      </c>
      <c r="K564" s="9" t="s">
        <v>44</v>
      </c>
      <c r="L564" s="3" t="s">
        <v>44</v>
      </c>
      <c r="M564" s="3">
        <v>0.0</v>
      </c>
      <c r="N564" s="5" t="s">
        <v>44</v>
      </c>
      <c r="O564" s="5" t="s">
        <v>44</v>
      </c>
      <c r="P564" s="5" t="s">
        <v>44</v>
      </c>
      <c r="Q564" s="4"/>
      <c r="R564" s="4"/>
      <c r="S564" s="3" t="s">
        <v>1137</v>
      </c>
      <c r="T564" s="4"/>
      <c r="U564" s="4"/>
      <c r="V564" s="4"/>
      <c r="W564" s="4"/>
      <c r="X564" s="4"/>
      <c r="Y564" s="3" t="s">
        <v>24</v>
      </c>
      <c r="Z564" s="4"/>
      <c r="AA564" s="4"/>
      <c r="AB564" s="4"/>
      <c r="AC564" s="4"/>
      <c r="AD564" s="3" t="s">
        <v>53</v>
      </c>
      <c r="AE564" s="4"/>
      <c r="AF564" s="3">
        <v>3.0</v>
      </c>
      <c r="AG564" s="4"/>
      <c r="AH564" s="3">
        <v>3.0</v>
      </c>
      <c r="AI564" s="4"/>
      <c r="AJ564" s="3">
        <v>5.0</v>
      </c>
      <c r="AK564" s="3" t="s">
        <v>2639</v>
      </c>
      <c r="AL564" s="4"/>
      <c r="AM564" s="3" t="s">
        <v>1518</v>
      </c>
      <c r="AN564" s="3">
        <v>9.0</v>
      </c>
      <c r="AO564" s="3" t="s">
        <v>2640</v>
      </c>
      <c r="AP564" s="3" t="s">
        <v>2641</v>
      </c>
      <c r="AQ564" s="3" t="s">
        <v>2642</v>
      </c>
      <c r="AR564" s="3">
        <v>0.0</v>
      </c>
      <c r="AS564" s="4"/>
      <c r="AT564" s="4"/>
    </row>
    <row r="565">
      <c r="A565" s="3">
        <v>563.0</v>
      </c>
      <c r="B565" s="4" t="s">
        <v>230</v>
      </c>
      <c r="C565" s="5">
        <v>42950.0</v>
      </c>
      <c r="D565" s="6">
        <v>1.1753424657534246</v>
      </c>
      <c r="E565" s="7">
        <v>7.0</v>
      </c>
      <c r="F565" s="7">
        <v>90.0</v>
      </c>
      <c r="G565" s="7">
        <v>11.0</v>
      </c>
      <c r="H565" s="3">
        <v>12.0</v>
      </c>
      <c r="I565" s="3" t="s">
        <v>340</v>
      </c>
      <c r="J565" s="3">
        <v>0.0</v>
      </c>
      <c r="K565" s="3" t="s">
        <v>73</v>
      </c>
      <c r="L565" s="3" t="s">
        <v>94</v>
      </c>
      <c r="M565" s="3">
        <v>1.0</v>
      </c>
      <c r="N565" s="5" t="s">
        <v>143</v>
      </c>
      <c r="O565" s="5" t="s">
        <v>75</v>
      </c>
      <c r="P565" s="5" t="s">
        <v>1229</v>
      </c>
      <c r="Q565" s="3">
        <v>3.0</v>
      </c>
      <c r="R565" s="3" t="s">
        <v>2643</v>
      </c>
      <c r="S565" s="3" t="s">
        <v>65</v>
      </c>
      <c r="T565" s="4"/>
      <c r="U565" s="4"/>
      <c r="V565" s="4"/>
      <c r="W565" s="3" t="s">
        <v>22</v>
      </c>
      <c r="X565" s="4"/>
      <c r="Y565" s="4"/>
      <c r="Z565" s="4"/>
      <c r="AA565" s="4"/>
      <c r="AB565" s="4"/>
      <c r="AC565" s="4"/>
      <c r="AD565" s="3" t="s">
        <v>66</v>
      </c>
      <c r="AE565" s="4"/>
      <c r="AF565" s="4"/>
      <c r="AG565" s="3">
        <v>16.0</v>
      </c>
      <c r="AH565" s="3">
        <v>6.0</v>
      </c>
      <c r="AI565" s="4"/>
      <c r="AJ565" s="3">
        <v>50.0</v>
      </c>
      <c r="AK565" s="3" t="s">
        <v>2644</v>
      </c>
      <c r="AL565" s="3" t="s">
        <v>68</v>
      </c>
      <c r="AM565" s="4"/>
      <c r="AN565" s="3">
        <v>7.0</v>
      </c>
      <c r="AO565" s="3" t="s">
        <v>2645</v>
      </c>
      <c r="AP565" s="3" t="s">
        <v>2646</v>
      </c>
      <c r="AQ565" s="4"/>
      <c r="AR565" s="3">
        <v>1.0</v>
      </c>
      <c r="AS565" s="4"/>
      <c r="AT565" s="4"/>
    </row>
    <row r="566">
      <c r="A566" s="3">
        <v>564.0</v>
      </c>
      <c r="B566" s="4" t="s">
        <v>255</v>
      </c>
      <c r="C566" s="5">
        <v>28831.0</v>
      </c>
      <c r="D566" s="6">
        <v>39.85753424657534</v>
      </c>
      <c r="E566" s="7">
        <v>7.0</v>
      </c>
      <c r="F566" s="7">
        <v>0.0</v>
      </c>
      <c r="G566" s="7">
        <v>10.0</v>
      </c>
      <c r="H566" s="3">
        <v>5.0</v>
      </c>
      <c r="I566" s="3" t="s">
        <v>60</v>
      </c>
      <c r="J566" s="3">
        <v>0.0</v>
      </c>
      <c r="K566" s="3" t="s">
        <v>61</v>
      </c>
      <c r="L566" s="3" t="s">
        <v>94</v>
      </c>
      <c r="M566" s="3">
        <v>0.0</v>
      </c>
      <c r="N566" s="5" t="s">
        <v>44</v>
      </c>
      <c r="O566" s="5" t="s">
        <v>44</v>
      </c>
      <c r="P566" s="5" t="s">
        <v>44</v>
      </c>
      <c r="Q566" s="4"/>
      <c r="R566" s="4"/>
      <c r="S566" s="3" t="s">
        <v>370</v>
      </c>
      <c r="T566" s="4"/>
      <c r="U566" s="4"/>
      <c r="V566" s="4"/>
      <c r="W566" s="3" t="s">
        <v>22</v>
      </c>
      <c r="X566" s="4"/>
      <c r="Y566" s="4"/>
      <c r="Z566" s="4"/>
      <c r="AA566" s="4"/>
      <c r="AB566" s="4"/>
      <c r="AC566" s="4"/>
      <c r="AD566" s="3" t="s">
        <v>53</v>
      </c>
      <c r="AE566" s="4"/>
      <c r="AF566" s="3">
        <v>6.0</v>
      </c>
      <c r="AG566" s="4"/>
      <c r="AH566" s="3">
        <v>6.0</v>
      </c>
      <c r="AI566" s="4"/>
      <c r="AJ566" s="3">
        <v>7.0</v>
      </c>
      <c r="AK566" s="3" t="s">
        <v>2647</v>
      </c>
      <c r="AL566" s="3" t="s">
        <v>68</v>
      </c>
      <c r="AM566" s="4"/>
      <c r="AN566" s="3">
        <v>10.0</v>
      </c>
      <c r="AO566" s="3" t="s">
        <v>2648</v>
      </c>
      <c r="AP566" s="3" t="s">
        <v>2649</v>
      </c>
      <c r="AQ566" s="4"/>
      <c r="AR566" s="3">
        <v>1.0</v>
      </c>
      <c r="AS566" s="4"/>
      <c r="AT566" s="4"/>
    </row>
    <row r="567">
      <c r="A567" s="3">
        <v>565.0</v>
      </c>
      <c r="B567" s="4" t="s">
        <v>841</v>
      </c>
      <c r="C567" s="5">
        <v>32599.0</v>
      </c>
      <c r="D567" s="6">
        <v>29.534246575342465</v>
      </c>
      <c r="E567" s="7">
        <v>7.0</v>
      </c>
      <c r="F567" s="7">
        <v>10.0</v>
      </c>
      <c r="G567" s="7">
        <v>8.0</v>
      </c>
      <c r="H567" s="3">
        <v>5.0</v>
      </c>
      <c r="I567" s="3" t="s">
        <v>92</v>
      </c>
      <c r="J567" s="3">
        <v>1.0</v>
      </c>
      <c r="K567" s="9" t="s">
        <v>44</v>
      </c>
      <c r="L567" s="3" t="s">
        <v>44</v>
      </c>
      <c r="M567" s="3">
        <v>1.0</v>
      </c>
      <c r="N567" s="5" t="s">
        <v>85</v>
      </c>
      <c r="O567" s="5" t="s">
        <v>75</v>
      </c>
      <c r="P567" s="5" t="s">
        <v>87</v>
      </c>
      <c r="Q567" s="3">
        <v>3.0</v>
      </c>
      <c r="R567" s="3" t="s">
        <v>887</v>
      </c>
      <c r="S567" s="3" t="s">
        <v>78</v>
      </c>
      <c r="T567" s="4"/>
      <c r="U567" s="4"/>
      <c r="V567" s="4"/>
      <c r="W567" s="4"/>
      <c r="X567" s="4"/>
      <c r="Y567" s="3" t="s">
        <v>24</v>
      </c>
      <c r="Z567" s="4"/>
      <c r="AA567" s="4"/>
      <c r="AB567" s="4"/>
      <c r="AC567" s="4"/>
      <c r="AD567" s="3" t="s">
        <v>79</v>
      </c>
      <c r="AE567" s="4"/>
      <c r="AF567" s="3">
        <v>5.0</v>
      </c>
      <c r="AG567" s="4"/>
      <c r="AH567" s="3">
        <v>3.0</v>
      </c>
      <c r="AI567" s="4"/>
      <c r="AJ567" s="3">
        <v>150.0</v>
      </c>
      <c r="AK567" s="3" t="s">
        <v>2650</v>
      </c>
      <c r="AL567" s="3" t="s">
        <v>68</v>
      </c>
      <c r="AM567" s="4"/>
      <c r="AN567" s="3">
        <v>8.0</v>
      </c>
      <c r="AO567" s="3" t="s">
        <v>2651</v>
      </c>
      <c r="AP567" s="3" t="s">
        <v>2652</v>
      </c>
      <c r="AQ567" s="3" t="s">
        <v>2653</v>
      </c>
      <c r="AR567" s="3">
        <v>1.0</v>
      </c>
      <c r="AS567" s="4"/>
      <c r="AT567" s="4"/>
    </row>
    <row r="568">
      <c r="A568" s="3">
        <v>566.0</v>
      </c>
      <c r="B568" s="4" t="s">
        <v>255</v>
      </c>
      <c r="C568" s="5">
        <v>33518.0</v>
      </c>
      <c r="D568" s="6">
        <v>27.016438356164382</v>
      </c>
      <c r="E568" s="7">
        <v>8.0</v>
      </c>
      <c r="F568" s="7">
        <v>30.0</v>
      </c>
      <c r="G568" s="7">
        <v>10.0</v>
      </c>
      <c r="H568" s="3">
        <v>10.0</v>
      </c>
      <c r="I568" s="3" t="s">
        <v>224</v>
      </c>
      <c r="J568" s="3">
        <v>1.0</v>
      </c>
      <c r="K568" s="9" t="s">
        <v>44</v>
      </c>
      <c r="L568" s="3" t="s">
        <v>44</v>
      </c>
      <c r="M568" s="3">
        <v>1.0</v>
      </c>
      <c r="N568" s="5" t="s">
        <v>143</v>
      </c>
      <c r="O568" s="5" t="s">
        <v>75</v>
      </c>
      <c r="P568" s="5" t="s">
        <v>101</v>
      </c>
      <c r="Q568" s="3">
        <v>1.0</v>
      </c>
      <c r="R568" s="3" t="s">
        <v>2654</v>
      </c>
      <c r="S568" s="3" t="s">
        <v>52</v>
      </c>
      <c r="T568" s="4"/>
      <c r="U568" s="4"/>
      <c r="V568" s="3" t="s">
        <v>21</v>
      </c>
      <c r="W568" s="4"/>
      <c r="X568" s="4"/>
      <c r="Y568" s="4"/>
      <c r="Z568" s="4"/>
      <c r="AA568" s="4"/>
      <c r="AB568" s="4"/>
      <c r="AC568" s="3" t="s">
        <v>2655</v>
      </c>
      <c r="AD568" s="3" t="s">
        <v>79</v>
      </c>
      <c r="AE568" s="4"/>
      <c r="AF568" s="4"/>
      <c r="AG568" s="3" t="s">
        <v>2656</v>
      </c>
      <c r="AH568" s="4"/>
      <c r="AI568" s="3" t="s">
        <v>639</v>
      </c>
      <c r="AJ568" s="3">
        <v>20.0</v>
      </c>
      <c r="AK568" s="3" t="s">
        <v>2657</v>
      </c>
      <c r="AL568" s="3" t="s">
        <v>68</v>
      </c>
      <c r="AM568" s="4"/>
      <c r="AN568" s="3">
        <v>10.0</v>
      </c>
      <c r="AO568" s="3" t="s">
        <v>2658</v>
      </c>
      <c r="AP568" s="3" t="s">
        <v>2659</v>
      </c>
      <c r="AQ568" s="4"/>
      <c r="AR568" s="3">
        <v>1.0</v>
      </c>
      <c r="AS568" s="4"/>
      <c r="AT568" s="4"/>
    </row>
    <row r="569">
      <c r="A569" s="3">
        <v>567.0</v>
      </c>
      <c r="B569" s="4" t="s">
        <v>71</v>
      </c>
      <c r="C569" s="5">
        <v>28195.0</v>
      </c>
      <c r="D569" s="6">
        <v>41.6</v>
      </c>
      <c r="E569" s="7">
        <v>7.0</v>
      </c>
      <c r="F569" s="7">
        <v>40.0</v>
      </c>
      <c r="G569" s="7">
        <v>10.0</v>
      </c>
      <c r="H569" s="3">
        <v>1.0</v>
      </c>
      <c r="I569" s="3" t="s">
        <v>307</v>
      </c>
      <c r="J569" s="3">
        <v>0.0</v>
      </c>
      <c r="K569" s="3" t="s">
        <v>73</v>
      </c>
      <c r="L569" s="3" t="s">
        <v>99</v>
      </c>
      <c r="M569" s="3">
        <v>1.0</v>
      </c>
      <c r="N569" s="5" t="s">
        <v>85</v>
      </c>
      <c r="O569" s="5" t="s">
        <v>75</v>
      </c>
      <c r="P569" s="5" t="s">
        <v>471</v>
      </c>
      <c r="Q569" s="3">
        <v>1.0</v>
      </c>
      <c r="R569" s="3" t="s">
        <v>2660</v>
      </c>
      <c r="S569" s="3" t="s">
        <v>78</v>
      </c>
      <c r="T569" s="4"/>
      <c r="U569" s="4"/>
      <c r="V569" s="4"/>
      <c r="W569" s="3" t="s">
        <v>22</v>
      </c>
      <c r="X569" s="4"/>
      <c r="Y569" s="4"/>
      <c r="Z569" s="4"/>
      <c r="AA569" s="4"/>
      <c r="AB569" s="4"/>
      <c r="AC569" s="4"/>
      <c r="AD569" s="3" t="s">
        <v>66</v>
      </c>
      <c r="AE569" s="4"/>
      <c r="AF569" s="4"/>
      <c r="AG569" s="3">
        <v>20.0</v>
      </c>
      <c r="AH569" s="4"/>
      <c r="AI569" s="3">
        <v>20.0</v>
      </c>
      <c r="AJ569" s="3">
        <v>20.0</v>
      </c>
      <c r="AK569" s="3" t="s">
        <v>2661</v>
      </c>
      <c r="AL569" s="3" t="s">
        <v>57</v>
      </c>
      <c r="AM569" s="4"/>
      <c r="AN569" s="3">
        <v>8.0</v>
      </c>
      <c r="AO569" s="3" t="s">
        <v>2662</v>
      </c>
      <c r="AP569" s="4"/>
      <c r="AQ569" s="4"/>
      <c r="AR569" s="3">
        <v>1.0</v>
      </c>
      <c r="AS569" s="4"/>
      <c r="AT569" s="4"/>
    </row>
    <row r="570">
      <c r="A570" s="3">
        <v>568.0</v>
      </c>
      <c r="B570" s="4" t="s">
        <v>161</v>
      </c>
      <c r="C570" s="5">
        <v>29192.0</v>
      </c>
      <c r="D570" s="6">
        <v>38.868493150684934</v>
      </c>
      <c r="E570" s="7">
        <v>7.0</v>
      </c>
      <c r="F570" s="7">
        <v>30.0</v>
      </c>
      <c r="G570" s="7">
        <v>4.0</v>
      </c>
      <c r="H570" s="3">
        <v>12.0</v>
      </c>
      <c r="I570" s="3" t="s">
        <v>60</v>
      </c>
      <c r="J570" s="3">
        <v>0.0</v>
      </c>
      <c r="K570" s="3" t="s">
        <v>93</v>
      </c>
      <c r="L570" s="3" t="s">
        <v>62</v>
      </c>
      <c r="M570" s="3">
        <v>1.0</v>
      </c>
      <c r="N570" s="5" t="s">
        <v>457</v>
      </c>
      <c r="O570" s="5" t="s">
        <v>139</v>
      </c>
      <c r="P570" s="5" t="s">
        <v>1230</v>
      </c>
      <c r="Q570" s="3">
        <v>14.0</v>
      </c>
      <c r="R570" s="3" t="s">
        <v>2663</v>
      </c>
      <c r="S570" s="3" t="s">
        <v>52</v>
      </c>
      <c r="T570" s="4"/>
      <c r="U570" s="4"/>
      <c r="V570" s="4"/>
      <c r="W570" s="4"/>
      <c r="X570" s="4"/>
      <c r="Y570" s="4"/>
      <c r="Z570" s="4"/>
      <c r="AA570" s="4"/>
      <c r="AB570" s="4"/>
      <c r="AC570" s="3" t="s">
        <v>2664</v>
      </c>
      <c r="AD570" s="3" t="s">
        <v>581</v>
      </c>
      <c r="AE570" s="4"/>
      <c r="AF570" s="3">
        <v>4.0</v>
      </c>
      <c r="AG570" s="4"/>
      <c r="AH570" s="4"/>
      <c r="AI570" s="3" t="s">
        <v>2665</v>
      </c>
      <c r="AJ570" s="3">
        <v>10.0</v>
      </c>
      <c r="AK570" s="3" t="s">
        <v>2666</v>
      </c>
      <c r="AL570" s="4"/>
      <c r="AM570" s="3" t="s">
        <v>2667</v>
      </c>
      <c r="AN570" s="3">
        <v>10.0</v>
      </c>
      <c r="AO570" s="3" t="s">
        <v>2668</v>
      </c>
      <c r="AP570" s="3" t="s">
        <v>2669</v>
      </c>
      <c r="AQ570" s="3" t="s">
        <v>2670</v>
      </c>
      <c r="AR570" s="3">
        <v>1.0</v>
      </c>
      <c r="AS570" s="4"/>
      <c r="AT570" s="4"/>
    </row>
    <row r="571">
      <c r="A571" s="3">
        <v>569.0</v>
      </c>
      <c r="B571" s="4" t="s">
        <v>255</v>
      </c>
      <c r="C571" s="5">
        <v>29683.0</v>
      </c>
      <c r="D571" s="6">
        <v>37.52328767123288</v>
      </c>
      <c r="E571" s="7">
        <v>6.0</v>
      </c>
      <c r="F571" s="7">
        <v>180.0</v>
      </c>
      <c r="G571" s="7">
        <v>12.0</v>
      </c>
      <c r="H571" s="3">
        <v>14.0</v>
      </c>
      <c r="I571" s="3" t="s">
        <v>60</v>
      </c>
      <c r="J571" s="3">
        <v>1.0</v>
      </c>
      <c r="K571" s="9" t="s">
        <v>44</v>
      </c>
      <c r="L571" s="3" t="s">
        <v>44</v>
      </c>
      <c r="M571" s="3">
        <v>1.0</v>
      </c>
      <c r="N571" s="5" t="s">
        <v>212</v>
      </c>
      <c r="O571" s="5" t="s">
        <v>49</v>
      </c>
      <c r="P571" s="5" t="s">
        <v>485</v>
      </c>
      <c r="Q571" s="3">
        <v>12.0</v>
      </c>
      <c r="R571" s="3" t="s">
        <v>2671</v>
      </c>
      <c r="S571" s="3" t="s">
        <v>78</v>
      </c>
      <c r="T571" s="4"/>
      <c r="U571" s="4"/>
      <c r="V571" s="4"/>
      <c r="W571" s="3" t="s">
        <v>22</v>
      </c>
      <c r="X571" s="4"/>
      <c r="Y571" s="4"/>
      <c r="Z571" s="4"/>
      <c r="AA571" s="4"/>
      <c r="AB571" s="4"/>
      <c r="AC571" s="4"/>
      <c r="AD571" s="3" t="s">
        <v>66</v>
      </c>
      <c r="AE571" s="4"/>
      <c r="AF571" s="3">
        <v>6.0</v>
      </c>
      <c r="AG571" s="4"/>
      <c r="AH571" s="4"/>
      <c r="AI571" s="3">
        <v>12.0</v>
      </c>
      <c r="AJ571" s="3">
        <v>24.0</v>
      </c>
      <c r="AK571" s="3" t="s">
        <v>2672</v>
      </c>
      <c r="AL571" s="3" t="s">
        <v>68</v>
      </c>
      <c r="AM571" s="4"/>
      <c r="AN571" s="3">
        <v>7.0</v>
      </c>
      <c r="AO571" s="3" t="s">
        <v>2673</v>
      </c>
      <c r="AP571" s="3" t="s">
        <v>2674</v>
      </c>
      <c r="AQ571" s="4"/>
      <c r="AR571" s="3">
        <v>0.0</v>
      </c>
      <c r="AS571" s="4"/>
      <c r="AT571" s="4"/>
    </row>
    <row r="572">
      <c r="A572" s="3">
        <v>570.0</v>
      </c>
      <c r="B572" s="4" t="s">
        <v>124</v>
      </c>
      <c r="C572" s="5">
        <v>31735.0</v>
      </c>
      <c r="D572" s="6">
        <v>31.9013698630137</v>
      </c>
      <c r="E572" s="7">
        <v>8.0</v>
      </c>
      <c r="F572" s="7">
        <v>60.0</v>
      </c>
      <c r="G572" s="7">
        <v>6.0</v>
      </c>
      <c r="H572" s="3">
        <v>10.0</v>
      </c>
      <c r="I572" s="3" t="s">
        <v>117</v>
      </c>
      <c r="J572" s="3">
        <v>0.0</v>
      </c>
      <c r="K572" s="3" t="s">
        <v>61</v>
      </c>
      <c r="L572" s="3" t="s">
        <v>62</v>
      </c>
      <c r="M572" s="3">
        <v>1.0</v>
      </c>
      <c r="N572" s="5" t="s">
        <v>138</v>
      </c>
      <c r="O572" s="5" t="s">
        <v>75</v>
      </c>
      <c r="P572" s="5" t="s">
        <v>87</v>
      </c>
      <c r="Q572" s="3">
        <v>5.0</v>
      </c>
      <c r="R572" s="3" t="s">
        <v>2675</v>
      </c>
      <c r="S572" s="3" t="s">
        <v>52</v>
      </c>
      <c r="T572" s="4"/>
      <c r="U572" s="4"/>
      <c r="V572" s="4"/>
      <c r="W572" s="4"/>
      <c r="X572" s="4"/>
      <c r="Y572" s="3" t="s">
        <v>24</v>
      </c>
      <c r="Z572" s="4"/>
      <c r="AA572" s="4"/>
      <c r="AB572" s="4"/>
      <c r="AC572" s="4"/>
      <c r="AD572" s="3" t="s">
        <v>53</v>
      </c>
      <c r="AE572" s="4"/>
      <c r="AF572" s="3">
        <v>4.0</v>
      </c>
      <c r="AG572" s="4"/>
      <c r="AH572" s="3">
        <v>5.0</v>
      </c>
      <c r="AI572" s="4"/>
      <c r="AJ572" s="3">
        <v>8.0</v>
      </c>
      <c r="AK572" s="3" t="s">
        <v>2676</v>
      </c>
      <c r="AL572" s="3" t="s">
        <v>68</v>
      </c>
      <c r="AM572" s="4"/>
      <c r="AN572" s="3">
        <v>7.0</v>
      </c>
      <c r="AO572" s="3" t="s">
        <v>2677</v>
      </c>
      <c r="AP572" s="4"/>
      <c r="AQ572" s="4"/>
      <c r="AR572" s="3">
        <v>1.0</v>
      </c>
      <c r="AS572" s="4"/>
      <c r="AT572" s="4"/>
    </row>
    <row r="573">
      <c r="A573" s="3">
        <v>571.0</v>
      </c>
      <c r="B573" s="4" t="s">
        <v>230</v>
      </c>
      <c r="C573" s="5">
        <v>30653.0</v>
      </c>
      <c r="D573" s="6">
        <v>34.865753424657534</v>
      </c>
      <c r="E573" s="7">
        <v>7.0</v>
      </c>
      <c r="F573" s="7">
        <v>60.0</v>
      </c>
      <c r="G573" s="7">
        <v>7.0</v>
      </c>
      <c r="H573" s="3">
        <v>15.0</v>
      </c>
      <c r="I573" s="3" t="s">
        <v>98</v>
      </c>
      <c r="J573" s="3">
        <v>0.0</v>
      </c>
      <c r="K573" s="3" t="s">
        <v>46</v>
      </c>
      <c r="L573" s="3" t="s">
        <v>99</v>
      </c>
      <c r="M573" s="3">
        <v>1.0</v>
      </c>
      <c r="N573" s="5" t="s">
        <v>151</v>
      </c>
      <c r="O573" s="5" t="s">
        <v>75</v>
      </c>
      <c r="P573" s="5" t="s">
        <v>87</v>
      </c>
      <c r="Q573" s="3">
        <v>8.0</v>
      </c>
      <c r="R573" s="3" t="s">
        <v>1796</v>
      </c>
      <c r="S573" s="3" t="s">
        <v>52</v>
      </c>
      <c r="T573" s="4"/>
      <c r="U573" s="4"/>
      <c r="V573" s="3" t="s">
        <v>21</v>
      </c>
      <c r="W573" s="4"/>
      <c r="X573" s="4"/>
      <c r="Y573" s="4"/>
      <c r="Z573" s="4"/>
      <c r="AA573" s="4"/>
      <c r="AB573" s="4"/>
      <c r="AC573" s="4"/>
      <c r="AD573" s="3" t="s">
        <v>66</v>
      </c>
      <c r="AE573" s="4"/>
      <c r="AF573" s="3">
        <v>5.0</v>
      </c>
      <c r="AG573" s="4"/>
      <c r="AH573" s="3">
        <v>5.0</v>
      </c>
      <c r="AI573" s="4"/>
      <c r="AJ573" s="3">
        <v>20.0</v>
      </c>
      <c r="AK573" s="3" t="s">
        <v>2678</v>
      </c>
      <c r="AL573" s="3" t="s">
        <v>57</v>
      </c>
      <c r="AM573" s="4"/>
      <c r="AN573" s="3">
        <v>9.0</v>
      </c>
      <c r="AO573" s="3" t="s">
        <v>2679</v>
      </c>
      <c r="AP573" s="3" t="s">
        <v>2680</v>
      </c>
      <c r="AQ573" s="4"/>
      <c r="AR573" s="3">
        <v>0.0</v>
      </c>
      <c r="AS573" s="4"/>
      <c r="AT573" s="4"/>
    </row>
    <row r="574">
      <c r="A574" s="3">
        <v>572.0</v>
      </c>
      <c r="B574" s="4" t="s">
        <v>71</v>
      </c>
      <c r="C574" s="5">
        <v>43004.0</v>
      </c>
      <c r="D574" s="6">
        <v>1.0273972602739727</v>
      </c>
      <c r="E574" s="7">
        <v>6.0</v>
      </c>
      <c r="F574" s="7">
        <v>20.0</v>
      </c>
      <c r="G574" s="7">
        <v>6.0</v>
      </c>
      <c r="H574" s="3">
        <v>4.0</v>
      </c>
      <c r="I574" s="3" t="s">
        <v>84</v>
      </c>
      <c r="J574" s="3">
        <v>0.0</v>
      </c>
      <c r="K574" s="3" t="s">
        <v>131</v>
      </c>
      <c r="L574" s="3" t="s">
        <v>94</v>
      </c>
      <c r="M574" s="3">
        <v>1.0</v>
      </c>
      <c r="N574" s="5" t="s">
        <v>935</v>
      </c>
      <c r="O574" s="5" t="s">
        <v>75</v>
      </c>
      <c r="P574" s="5" t="s">
        <v>478</v>
      </c>
      <c r="Q574" s="3">
        <v>6.0</v>
      </c>
      <c r="R574" s="3" t="s">
        <v>2681</v>
      </c>
      <c r="S574" s="3" t="s">
        <v>78</v>
      </c>
      <c r="T574" s="4"/>
      <c r="U574" s="4"/>
      <c r="V574" s="4"/>
      <c r="W574" s="3" t="s">
        <v>22</v>
      </c>
      <c r="X574" s="4"/>
      <c r="Y574" s="4"/>
      <c r="Z574" s="4"/>
      <c r="AA574" s="4"/>
      <c r="AB574" s="4"/>
      <c r="AC574" s="4"/>
      <c r="AD574" s="3" t="s">
        <v>66</v>
      </c>
      <c r="AE574" s="4"/>
      <c r="AF574" s="3">
        <v>5.0</v>
      </c>
      <c r="AG574" s="4"/>
      <c r="AH574" s="3">
        <v>1.0</v>
      </c>
      <c r="AI574" s="4"/>
      <c r="AJ574" s="3">
        <v>489.0</v>
      </c>
      <c r="AK574" s="3" t="s">
        <v>2682</v>
      </c>
      <c r="AL574" s="3" t="s">
        <v>68</v>
      </c>
      <c r="AM574" s="4"/>
      <c r="AN574" s="3">
        <v>8.0</v>
      </c>
      <c r="AO574" s="3" t="s">
        <v>2683</v>
      </c>
      <c r="AP574" s="3" t="s">
        <v>2684</v>
      </c>
      <c r="AQ574" s="3" t="s">
        <v>2685</v>
      </c>
      <c r="AR574" s="3">
        <v>0.0</v>
      </c>
      <c r="AS574" s="4"/>
      <c r="AT574" s="4"/>
    </row>
    <row r="575">
      <c r="A575" s="3">
        <v>573.0</v>
      </c>
      <c r="B575" s="4" t="s">
        <v>167</v>
      </c>
      <c r="C575" s="5">
        <v>33186.0</v>
      </c>
      <c r="D575" s="6">
        <v>27.926027397260274</v>
      </c>
      <c r="E575" s="7">
        <v>7.0</v>
      </c>
      <c r="F575" s="7">
        <v>80.0</v>
      </c>
      <c r="G575" s="7">
        <v>14.0</v>
      </c>
      <c r="H575" s="3">
        <v>6.0</v>
      </c>
      <c r="I575" s="3" t="s">
        <v>84</v>
      </c>
      <c r="J575" s="3">
        <v>1.0</v>
      </c>
      <c r="K575" s="9" t="s">
        <v>44</v>
      </c>
      <c r="L575" s="3" t="s">
        <v>44</v>
      </c>
      <c r="M575" s="3">
        <v>1.0</v>
      </c>
      <c r="N575" s="5" t="s">
        <v>212</v>
      </c>
      <c r="O575" s="5" t="s">
        <v>75</v>
      </c>
      <c r="P575" s="5" t="s">
        <v>87</v>
      </c>
      <c r="Q575" s="3">
        <v>1.0</v>
      </c>
      <c r="R575" s="3" t="s">
        <v>2686</v>
      </c>
      <c r="S575" s="3" t="s">
        <v>78</v>
      </c>
      <c r="T575" s="4"/>
      <c r="U575" s="4"/>
      <c r="V575" s="4"/>
      <c r="W575" s="4"/>
      <c r="X575" s="4"/>
      <c r="Y575" s="3" t="s">
        <v>24</v>
      </c>
      <c r="Z575" s="4"/>
      <c r="AA575" s="4"/>
      <c r="AB575" s="4"/>
      <c r="AC575" s="4"/>
      <c r="AD575" s="3" t="s">
        <v>66</v>
      </c>
      <c r="AE575" s="4"/>
      <c r="AF575" s="3">
        <v>4.0</v>
      </c>
      <c r="AG575" s="4"/>
      <c r="AH575" s="3">
        <v>3.0</v>
      </c>
      <c r="AI575" s="4"/>
      <c r="AJ575" s="3">
        <v>30.0</v>
      </c>
      <c r="AK575" s="3" t="s">
        <v>2687</v>
      </c>
      <c r="AL575" s="3" t="s">
        <v>68</v>
      </c>
      <c r="AM575" s="4"/>
      <c r="AN575" s="3">
        <v>9.0</v>
      </c>
      <c r="AO575" s="3" t="s">
        <v>2688</v>
      </c>
      <c r="AP575" s="3" t="s">
        <v>2689</v>
      </c>
      <c r="AQ575" s="3" t="s">
        <v>2690</v>
      </c>
      <c r="AR575" s="3">
        <v>1.0</v>
      </c>
      <c r="AS575" s="4"/>
      <c r="AT575" s="4"/>
    </row>
    <row r="576">
      <c r="A576" s="3">
        <v>574.0</v>
      </c>
      <c r="B576" s="4" t="s">
        <v>255</v>
      </c>
      <c r="C576" s="5">
        <v>28465.0</v>
      </c>
      <c r="D576" s="6">
        <v>40.86027397260274</v>
      </c>
      <c r="E576" s="7">
        <v>4.0</v>
      </c>
      <c r="F576" s="7">
        <v>120.0</v>
      </c>
      <c r="G576" s="7">
        <v>12.0</v>
      </c>
      <c r="H576" s="3">
        <v>25.0</v>
      </c>
      <c r="I576" s="3" t="s">
        <v>45</v>
      </c>
      <c r="J576" s="3">
        <v>1.0</v>
      </c>
      <c r="K576" s="9" t="s">
        <v>44</v>
      </c>
      <c r="L576" s="3" t="s">
        <v>44</v>
      </c>
      <c r="M576" s="3">
        <v>1.0</v>
      </c>
      <c r="N576" s="5" t="s">
        <v>1231</v>
      </c>
      <c r="O576" s="5" t="s">
        <v>106</v>
      </c>
      <c r="P576" s="5" t="s">
        <v>152</v>
      </c>
      <c r="Q576" s="3">
        <v>30.0</v>
      </c>
      <c r="R576" s="3" t="s">
        <v>2691</v>
      </c>
      <c r="S576" s="3" t="s">
        <v>370</v>
      </c>
      <c r="T576" s="4"/>
      <c r="U576" s="4"/>
      <c r="V576" s="4"/>
      <c r="W576" s="4"/>
      <c r="X576" s="3" t="s">
        <v>23</v>
      </c>
      <c r="Y576" s="3" t="s">
        <v>24</v>
      </c>
      <c r="Z576" s="4"/>
      <c r="AA576" s="4"/>
      <c r="AB576" s="4"/>
      <c r="AC576" s="4"/>
      <c r="AD576" s="3" t="s">
        <v>53</v>
      </c>
      <c r="AE576" s="4"/>
      <c r="AF576" s="3">
        <v>4.0</v>
      </c>
      <c r="AG576" s="4"/>
      <c r="AH576" s="3">
        <v>4.0</v>
      </c>
      <c r="AI576" s="4"/>
      <c r="AJ576" s="3">
        <v>6.0</v>
      </c>
      <c r="AK576" s="3" t="s">
        <v>2692</v>
      </c>
      <c r="AL576" s="4"/>
      <c r="AM576" s="3" t="s">
        <v>2693</v>
      </c>
      <c r="AN576" s="3">
        <v>10.0</v>
      </c>
      <c r="AO576" s="3" t="s">
        <v>2694</v>
      </c>
      <c r="AP576" s="4"/>
      <c r="AQ576" s="4"/>
      <c r="AR576" s="3">
        <v>1.0</v>
      </c>
      <c r="AS576" s="4"/>
      <c r="AT576" s="4"/>
    </row>
    <row r="577">
      <c r="A577" s="3">
        <v>575.0</v>
      </c>
      <c r="B577" s="4" t="s">
        <v>124</v>
      </c>
      <c r="C577" s="5">
        <v>29603.0</v>
      </c>
      <c r="D577" s="6">
        <v>37.74246575342466</v>
      </c>
      <c r="E577" s="7">
        <v>8.0</v>
      </c>
      <c r="F577" s="7">
        <v>80.0</v>
      </c>
      <c r="G577" s="7">
        <v>12.0</v>
      </c>
      <c r="H577" s="3">
        <v>20.0</v>
      </c>
      <c r="I577" s="3" t="s">
        <v>92</v>
      </c>
      <c r="J577" s="3">
        <v>1.0</v>
      </c>
      <c r="K577" s="9" t="s">
        <v>44</v>
      </c>
      <c r="L577" s="3" t="s">
        <v>44</v>
      </c>
      <c r="M577" s="3">
        <v>1.0</v>
      </c>
      <c r="N577" s="5" t="s">
        <v>151</v>
      </c>
      <c r="O577" s="5" t="s">
        <v>49</v>
      </c>
      <c r="P577" s="5" t="s">
        <v>219</v>
      </c>
      <c r="Q577" s="3">
        <v>14.0</v>
      </c>
      <c r="R577" s="3" t="s">
        <v>2695</v>
      </c>
      <c r="S577" s="3" t="s">
        <v>65</v>
      </c>
      <c r="T577" s="4"/>
      <c r="U577" s="4"/>
      <c r="V577" s="3" t="s">
        <v>21</v>
      </c>
      <c r="W577" s="4"/>
      <c r="X577" s="4"/>
      <c r="Y577" s="4"/>
      <c r="Z577" s="4"/>
      <c r="AA577" s="4"/>
      <c r="AB577" s="4"/>
      <c r="AC577" s="4"/>
      <c r="AD577" s="3" t="s">
        <v>79</v>
      </c>
      <c r="AE577" s="4"/>
      <c r="AF577" s="4"/>
      <c r="AG577" s="3">
        <v>12.0</v>
      </c>
      <c r="AH577" s="4"/>
      <c r="AI577" s="3">
        <v>12.0</v>
      </c>
      <c r="AJ577" s="3">
        <v>300.0</v>
      </c>
      <c r="AK577" s="3" t="s">
        <v>2696</v>
      </c>
      <c r="AL577" s="3" t="s">
        <v>68</v>
      </c>
      <c r="AM577" s="4"/>
      <c r="AN577" s="3">
        <v>9.0</v>
      </c>
      <c r="AO577" s="3" t="s">
        <v>2697</v>
      </c>
      <c r="AP577" s="3" t="s">
        <v>2698</v>
      </c>
      <c r="AQ577" s="3" t="s">
        <v>2699</v>
      </c>
      <c r="AR577" s="3">
        <v>1.0</v>
      </c>
      <c r="AS577" s="4"/>
      <c r="AT577" s="4"/>
    </row>
    <row r="578">
      <c r="A578" s="3">
        <v>576.0</v>
      </c>
      <c r="B578" s="4" t="s">
        <v>124</v>
      </c>
      <c r="C578" s="5">
        <v>32539.0</v>
      </c>
      <c r="D578" s="6">
        <v>29.698630136986303</v>
      </c>
      <c r="E578" s="7">
        <v>7.0</v>
      </c>
      <c r="F578" s="7">
        <v>80.0</v>
      </c>
      <c r="G578" s="7">
        <v>7.0</v>
      </c>
      <c r="H578" s="3">
        <v>20.0</v>
      </c>
      <c r="I578" s="3" t="s">
        <v>130</v>
      </c>
      <c r="J578" s="3">
        <v>1.0</v>
      </c>
      <c r="K578" s="9" t="s">
        <v>44</v>
      </c>
      <c r="L578" s="3" t="s">
        <v>44</v>
      </c>
      <c r="M578" s="3">
        <v>1.0</v>
      </c>
      <c r="N578" s="5" t="s">
        <v>416</v>
      </c>
      <c r="O578" s="5" t="s">
        <v>75</v>
      </c>
      <c r="P578" s="5" t="s">
        <v>428</v>
      </c>
      <c r="Q578" s="3">
        <v>5.0</v>
      </c>
      <c r="R578" s="3" t="s">
        <v>2700</v>
      </c>
      <c r="S578" s="3" t="s">
        <v>52</v>
      </c>
      <c r="T578" s="4"/>
      <c r="U578" s="4"/>
      <c r="V578" s="4"/>
      <c r="W578" s="4"/>
      <c r="X578" s="4"/>
      <c r="Y578" s="3" t="s">
        <v>24</v>
      </c>
      <c r="Z578" s="4"/>
      <c r="AA578" s="4"/>
      <c r="AB578" s="4"/>
      <c r="AC578" s="4"/>
      <c r="AD578" s="3" t="s">
        <v>53</v>
      </c>
      <c r="AE578" s="4"/>
      <c r="AF578" s="3">
        <v>6.0</v>
      </c>
      <c r="AG578" s="4"/>
      <c r="AH578" s="3">
        <v>6.0</v>
      </c>
      <c r="AI578" s="4"/>
      <c r="AJ578" s="3">
        <v>20.0</v>
      </c>
      <c r="AK578" s="3" t="s">
        <v>2701</v>
      </c>
      <c r="AL578" s="3" t="s">
        <v>68</v>
      </c>
      <c r="AM578" s="4"/>
      <c r="AN578" s="3">
        <v>10.0</v>
      </c>
      <c r="AO578" s="3" t="s">
        <v>69</v>
      </c>
      <c r="AP578" s="3" t="s">
        <v>2702</v>
      </c>
      <c r="AQ578" s="4"/>
      <c r="AR578" s="3">
        <v>0.0</v>
      </c>
      <c r="AS578" s="4"/>
      <c r="AT578" s="4"/>
    </row>
    <row r="579">
      <c r="A579" s="3">
        <v>577.0</v>
      </c>
      <c r="B579" s="4" t="s">
        <v>306</v>
      </c>
      <c r="C579" s="5">
        <v>34776.0</v>
      </c>
      <c r="D579" s="6">
        <v>23.56986301369863</v>
      </c>
      <c r="E579" s="7">
        <v>6.0</v>
      </c>
      <c r="F579" s="7">
        <v>30.0</v>
      </c>
      <c r="G579" s="7">
        <v>12.0</v>
      </c>
      <c r="H579" s="3">
        <v>3.0</v>
      </c>
      <c r="I579" s="3" t="s">
        <v>340</v>
      </c>
      <c r="J579" s="3">
        <v>0.0</v>
      </c>
      <c r="K579" s="3" t="s">
        <v>61</v>
      </c>
      <c r="L579" s="3" t="s">
        <v>94</v>
      </c>
      <c r="M579" s="3">
        <v>0.0</v>
      </c>
      <c r="N579" s="5" t="s">
        <v>44</v>
      </c>
      <c r="O579" s="5" t="s">
        <v>44</v>
      </c>
      <c r="P579" s="5" t="s">
        <v>44</v>
      </c>
      <c r="Q579" s="4"/>
      <c r="R579" s="4"/>
      <c r="S579" s="3" t="s">
        <v>78</v>
      </c>
      <c r="T579" s="4"/>
      <c r="U579" s="4"/>
      <c r="V579" s="4"/>
      <c r="W579" s="4"/>
      <c r="X579" s="4"/>
      <c r="Y579" s="3" t="s">
        <v>24</v>
      </c>
      <c r="Z579" s="4"/>
      <c r="AA579" s="4"/>
      <c r="AB579" s="4"/>
      <c r="AC579" s="4"/>
      <c r="AD579" s="3" t="s">
        <v>79</v>
      </c>
      <c r="AE579" s="4"/>
      <c r="AF579" s="3">
        <v>6.0</v>
      </c>
      <c r="AG579" s="4"/>
      <c r="AH579" s="3">
        <v>4.0</v>
      </c>
      <c r="AI579" s="4"/>
      <c r="AJ579" s="3">
        <v>20.0</v>
      </c>
      <c r="AK579" s="3" t="s">
        <v>713</v>
      </c>
      <c r="AL579" s="3" t="s">
        <v>68</v>
      </c>
      <c r="AM579" s="4"/>
      <c r="AN579" s="3">
        <v>10.0</v>
      </c>
      <c r="AO579" s="3" t="s">
        <v>27</v>
      </c>
      <c r="AP579" s="3" t="s">
        <v>2703</v>
      </c>
      <c r="AQ579" s="3" t="s">
        <v>27</v>
      </c>
      <c r="AR579" s="3">
        <v>1.0</v>
      </c>
      <c r="AS579" s="4"/>
      <c r="AT579" s="4"/>
    </row>
    <row r="580">
      <c r="A580" s="3">
        <v>578.0</v>
      </c>
      <c r="B580" s="4" t="s">
        <v>71</v>
      </c>
      <c r="C580" s="5">
        <v>29840.0</v>
      </c>
      <c r="D580" s="6">
        <v>37.09315068493151</v>
      </c>
      <c r="E580" s="7">
        <v>7.0</v>
      </c>
      <c r="F580" s="7">
        <v>60.0</v>
      </c>
      <c r="G580" s="7">
        <v>8.0</v>
      </c>
      <c r="H580" s="3">
        <v>12.0</v>
      </c>
      <c r="I580" s="3" t="s">
        <v>307</v>
      </c>
      <c r="J580" s="3">
        <v>0.0</v>
      </c>
      <c r="K580" s="3" t="s">
        <v>93</v>
      </c>
      <c r="L580" s="3" t="s">
        <v>47</v>
      </c>
      <c r="M580" s="3">
        <v>0.0</v>
      </c>
      <c r="N580" s="5" t="s">
        <v>44</v>
      </c>
      <c r="O580" s="5" t="s">
        <v>44</v>
      </c>
      <c r="P580" s="5" t="s">
        <v>44</v>
      </c>
      <c r="Q580" s="4"/>
      <c r="R580" s="4"/>
      <c r="S580" s="3" t="s">
        <v>52</v>
      </c>
      <c r="T580" s="4"/>
      <c r="U580" s="4"/>
      <c r="V580" s="4"/>
      <c r="W580" s="3" t="s">
        <v>22</v>
      </c>
      <c r="X580" s="4"/>
      <c r="Y580" s="4"/>
      <c r="Z580" s="4"/>
      <c r="AA580" s="4"/>
      <c r="AB580" s="4"/>
      <c r="AC580" s="4"/>
      <c r="AD580" s="3" t="s">
        <v>66</v>
      </c>
      <c r="AE580" s="4"/>
      <c r="AF580" s="3">
        <v>6.0</v>
      </c>
      <c r="AG580" s="4"/>
      <c r="AH580" s="3">
        <v>6.0</v>
      </c>
      <c r="AI580" s="4"/>
      <c r="AJ580" s="3">
        <v>18.0</v>
      </c>
      <c r="AK580" s="3" t="s">
        <v>2704</v>
      </c>
      <c r="AL580" s="3" t="s">
        <v>68</v>
      </c>
      <c r="AM580" s="4"/>
      <c r="AN580" s="3">
        <v>9.0</v>
      </c>
      <c r="AO580" s="3" t="s">
        <v>1237</v>
      </c>
      <c r="AP580" s="3" t="s">
        <v>2705</v>
      </c>
      <c r="AQ580" s="3" t="s">
        <v>136</v>
      </c>
      <c r="AR580" s="3">
        <v>0.0</v>
      </c>
      <c r="AS580" s="4"/>
      <c r="AT580" s="4"/>
    </row>
    <row r="581">
      <c r="A581" s="3">
        <v>579.0</v>
      </c>
      <c r="B581" s="4" t="s">
        <v>71</v>
      </c>
      <c r="C581" s="5">
        <v>33589.0</v>
      </c>
      <c r="D581" s="6">
        <v>26.82191780821918</v>
      </c>
      <c r="E581" s="7">
        <v>6.0</v>
      </c>
      <c r="F581" s="7">
        <v>5.0</v>
      </c>
      <c r="G581" s="7">
        <v>4.0</v>
      </c>
      <c r="H581" s="3">
        <v>50.0</v>
      </c>
      <c r="I581" s="3" t="s">
        <v>187</v>
      </c>
      <c r="J581" s="3">
        <v>1.0</v>
      </c>
      <c r="K581" s="9" t="s">
        <v>44</v>
      </c>
      <c r="L581" s="3" t="s">
        <v>44</v>
      </c>
      <c r="M581" s="3">
        <v>1.0</v>
      </c>
      <c r="N581" s="5" t="s">
        <v>74</v>
      </c>
      <c r="O581" s="5" t="s">
        <v>86</v>
      </c>
      <c r="P581" s="5" t="s">
        <v>87</v>
      </c>
      <c r="Q581" s="3">
        <v>3.0</v>
      </c>
      <c r="R581" s="3" t="s">
        <v>2706</v>
      </c>
      <c r="S581" s="3" t="s">
        <v>52</v>
      </c>
      <c r="T581" s="4"/>
      <c r="U581" s="4"/>
      <c r="V581" s="3" t="s">
        <v>21</v>
      </c>
      <c r="W581" s="4"/>
      <c r="X581" s="4"/>
      <c r="Y581" s="4"/>
      <c r="Z581" s="4"/>
      <c r="AA581" s="4"/>
      <c r="AB581" s="4"/>
      <c r="AC581" s="4"/>
      <c r="AD581" s="3" t="s">
        <v>53</v>
      </c>
      <c r="AE581" s="4"/>
      <c r="AF581" s="3">
        <v>6.0</v>
      </c>
      <c r="AG581" s="4"/>
      <c r="AH581" s="3">
        <v>6.0</v>
      </c>
      <c r="AI581" s="4"/>
      <c r="AJ581" s="3">
        <v>10.0</v>
      </c>
      <c r="AK581" s="3" t="s">
        <v>2707</v>
      </c>
      <c r="AL581" s="3" t="s">
        <v>68</v>
      </c>
      <c r="AM581" s="4"/>
      <c r="AN581" s="3">
        <v>8.0</v>
      </c>
      <c r="AO581" s="3" t="s">
        <v>2708</v>
      </c>
      <c r="AP581" s="3" t="s">
        <v>2709</v>
      </c>
      <c r="AQ581" s="3" t="s">
        <v>2710</v>
      </c>
      <c r="AR581" s="3">
        <v>0.0</v>
      </c>
      <c r="AS581" s="4"/>
      <c r="AT581" s="4"/>
    </row>
    <row r="582">
      <c r="A582" s="3">
        <v>580.0</v>
      </c>
      <c r="B582" s="4" t="s">
        <v>71</v>
      </c>
      <c r="C582" s="5">
        <v>32743.0</v>
      </c>
      <c r="D582" s="6">
        <v>29.13972602739726</v>
      </c>
      <c r="E582" s="7">
        <v>7.0</v>
      </c>
      <c r="F582" s="7">
        <v>20.0</v>
      </c>
      <c r="G582" s="7">
        <v>12.0</v>
      </c>
      <c r="H582" s="3">
        <v>4.0</v>
      </c>
      <c r="I582" s="3" t="s">
        <v>98</v>
      </c>
      <c r="J582" s="3">
        <v>1.0</v>
      </c>
      <c r="K582" s="9" t="s">
        <v>44</v>
      </c>
      <c r="L582" s="3" t="s">
        <v>44</v>
      </c>
      <c r="M582" s="3">
        <v>1.0</v>
      </c>
      <c r="N582" s="5" t="s">
        <v>212</v>
      </c>
      <c r="O582" s="5" t="s">
        <v>75</v>
      </c>
      <c r="P582" s="5" t="s">
        <v>120</v>
      </c>
      <c r="Q582" s="3">
        <v>3.0</v>
      </c>
      <c r="R582" s="3" t="s">
        <v>2711</v>
      </c>
      <c r="S582" s="3" t="s">
        <v>78</v>
      </c>
      <c r="T582" s="4"/>
      <c r="U582" s="4"/>
      <c r="V582" s="3" t="s">
        <v>21</v>
      </c>
      <c r="W582" s="4"/>
      <c r="X582" s="4"/>
      <c r="Y582" s="4"/>
      <c r="Z582" s="4"/>
      <c r="AA582" s="4"/>
      <c r="AB582" s="4"/>
      <c r="AC582" s="4"/>
      <c r="AD582" s="3" t="s">
        <v>66</v>
      </c>
      <c r="AE582" s="4"/>
      <c r="AF582" s="3">
        <v>5.0</v>
      </c>
      <c r="AG582" s="4"/>
      <c r="AH582" s="4"/>
      <c r="AI582" s="3">
        <v>7.0</v>
      </c>
      <c r="AJ582" s="3">
        <v>12.0</v>
      </c>
      <c r="AK582" s="3" t="s">
        <v>2712</v>
      </c>
      <c r="AL582" s="3" t="s">
        <v>68</v>
      </c>
      <c r="AM582" s="4"/>
      <c r="AN582" s="3">
        <v>8.0</v>
      </c>
      <c r="AO582" s="3" t="s">
        <v>2713</v>
      </c>
      <c r="AP582" s="3" t="s">
        <v>2714</v>
      </c>
      <c r="AQ582" s="3" t="s">
        <v>2715</v>
      </c>
      <c r="AR582" s="3">
        <v>1.0</v>
      </c>
      <c r="AS582" s="4"/>
      <c r="AT582" s="4"/>
    </row>
    <row r="583">
      <c r="A583" s="3">
        <v>581.0</v>
      </c>
      <c r="B583" s="4" t="s">
        <v>255</v>
      </c>
      <c r="C583" s="5">
        <v>31651.0</v>
      </c>
      <c r="D583" s="6">
        <v>32.131506849315066</v>
      </c>
      <c r="E583" s="7">
        <v>7.0</v>
      </c>
      <c r="F583" s="7">
        <v>60.0</v>
      </c>
      <c r="G583" s="7">
        <v>7.0</v>
      </c>
      <c r="H583" s="3">
        <v>24.0</v>
      </c>
      <c r="I583" s="3" t="s">
        <v>72</v>
      </c>
      <c r="J583" s="3">
        <v>1.0</v>
      </c>
      <c r="K583" s="9" t="s">
        <v>44</v>
      </c>
      <c r="L583" s="3" t="s">
        <v>44</v>
      </c>
      <c r="M583" s="3">
        <v>0.0</v>
      </c>
      <c r="N583" s="5" t="s">
        <v>44</v>
      </c>
      <c r="O583" s="5" t="s">
        <v>44</v>
      </c>
      <c r="P583" s="5" t="s">
        <v>44</v>
      </c>
      <c r="Q583" s="4"/>
      <c r="R583" s="4"/>
      <c r="S583" s="3" t="s">
        <v>52</v>
      </c>
      <c r="T583" s="3" t="s">
        <v>19</v>
      </c>
      <c r="U583" s="4"/>
      <c r="V583" s="4"/>
      <c r="W583" s="4"/>
      <c r="X583" s="4"/>
      <c r="Y583" s="3" t="s">
        <v>24</v>
      </c>
      <c r="Z583" s="4"/>
      <c r="AA583" s="4"/>
      <c r="AB583" s="4"/>
      <c r="AC583" s="4"/>
      <c r="AD583" s="3" t="s">
        <v>66</v>
      </c>
      <c r="AE583" s="4"/>
      <c r="AF583" s="3">
        <v>6.0</v>
      </c>
      <c r="AG583" s="4"/>
      <c r="AH583" s="3">
        <v>3.0</v>
      </c>
      <c r="AI583" s="4"/>
      <c r="AJ583" s="3">
        <v>5.0</v>
      </c>
      <c r="AK583" s="3" t="s">
        <v>2716</v>
      </c>
      <c r="AL583" s="3" t="s">
        <v>68</v>
      </c>
      <c r="AM583" s="4"/>
      <c r="AN583" s="3">
        <v>7.0</v>
      </c>
      <c r="AO583" s="3" t="s">
        <v>2717</v>
      </c>
      <c r="AP583" s="3" t="s">
        <v>2718</v>
      </c>
      <c r="AQ583" s="3" t="s">
        <v>2719</v>
      </c>
      <c r="AR583" s="3">
        <v>1.0</v>
      </c>
      <c r="AS583" s="4"/>
      <c r="AT583" s="4"/>
    </row>
    <row r="584">
      <c r="A584" s="3">
        <v>582.0</v>
      </c>
      <c r="B584" s="4" t="s">
        <v>83</v>
      </c>
      <c r="C584" s="5">
        <v>29704.0</v>
      </c>
      <c r="D584" s="6">
        <v>37.465753424657535</v>
      </c>
      <c r="E584" s="7">
        <v>6.0</v>
      </c>
      <c r="F584" s="7">
        <v>0.0</v>
      </c>
      <c r="G584" s="7">
        <v>17.0</v>
      </c>
      <c r="H584" s="3">
        <v>100.0</v>
      </c>
      <c r="I584" s="3" t="s">
        <v>84</v>
      </c>
      <c r="J584" s="3">
        <v>0.0</v>
      </c>
      <c r="K584" s="3" t="s">
        <v>46</v>
      </c>
      <c r="L584" s="3" t="s">
        <v>99</v>
      </c>
      <c r="M584" s="3">
        <v>1.0</v>
      </c>
      <c r="N584" s="5" t="s">
        <v>1232</v>
      </c>
      <c r="O584" s="5" t="s">
        <v>75</v>
      </c>
      <c r="P584" s="5" t="s">
        <v>1233</v>
      </c>
      <c r="Q584" s="3">
        <v>10.0</v>
      </c>
      <c r="R584" s="3" t="s">
        <v>2720</v>
      </c>
      <c r="S584" s="3" t="s">
        <v>52</v>
      </c>
      <c r="T584" s="4"/>
      <c r="U584" s="4"/>
      <c r="V584" s="4"/>
      <c r="W584" s="4"/>
      <c r="X584" s="3" t="s">
        <v>23</v>
      </c>
      <c r="Y584" s="4"/>
      <c r="Z584" s="4"/>
      <c r="AA584" s="4"/>
      <c r="AB584" s="4"/>
      <c r="AC584" s="4"/>
      <c r="AD584" s="3" t="s">
        <v>66</v>
      </c>
      <c r="AE584" s="4"/>
      <c r="AF584" s="4"/>
      <c r="AG584" s="3">
        <v>32.0</v>
      </c>
      <c r="AH584" s="4"/>
      <c r="AI584" s="3">
        <v>8.0</v>
      </c>
      <c r="AJ584" s="3">
        <v>480.0</v>
      </c>
      <c r="AK584" s="3" t="s">
        <v>2721</v>
      </c>
      <c r="AL584" s="3" t="s">
        <v>57</v>
      </c>
      <c r="AM584" s="4"/>
      <c r="AN584" s="3">
        <v>10.0</v>
      </c>
      <c r="AO584" s="3" t="s">
        <v>2722</v>
      </c>
      <c r="AP584" s="3" t="s">
        <v>2723</v>
      </c>
      <c r="AQ584" s="4"/>
      <c r="AR584" s="3">
        <v>1.0</v>
      </c>
      <c r="AS584" s="4"/>
      <c r="AT584" s="4"/>
    </row>
    <row r="585">
      <c r="A585" s="3">
        <v>583.0</v>
      </c>
      <c r="B585" s="4" t="s">
        <v>255</v>
      </c>
      <c r="C585" s="5">
        <v>30039.0</v>
      </c>
      <c r="D585" s="6">
        <v>36.54794520547945</v>
      </c>
      <c r="E585" s="7">
        <v>6.0</v>
      </c>
      <c r="F585" s="7">
        <v>40.0</v>
      </c>
      <c r="G585" s="7">
        <v>14.0</v>
      </c>
      <c r="H585" s="3">
        <v>1.0</v>
      </c>
      <c r="I585" s="3" t="s">
        <v>45</v>
      </c>
      <c r="J585" s="3">
        <v>1.0</v>
      </c>
      <c r="K585" s="9" t="s">
        <v>44</v>
      </c>
      <c r="L585" s="3" t="s">
        <v>44</v>
      </c>
      <c r="M585" s="3">
        <v>0.0</v>
      </c>
      <c r="N585" s="5" t="s">
        <v>44</v>
      </c>
      <c r="O585" s="5" t="s">
        <v>44</v>
      </c>
      <c r="P585" s="5" t="s">
        <v>44</v>
      </c>
      <c r="Q585" s="4"/>
      <c r="R585" s="4"/>
      <c r="S585" s="3" t="s">
        <v>78</v>
      </c>
      <c r="T585" s="4"/>
      <c r="U585" s="4"/>
      <c r="V585" s="3" t="s">
        <v>21</v>
      </c>
      <c r="W585" s="4"/>
      <c r="X585" s="4"/>
      <c r="Y585" s="4"/>
      <c r="Z585" s="4"/>
      <c r="AA585" s="4"/>
      <c r="AB585" s="4"/>
      <c r="AC585" s="4"/>
      <c r="AD585" s="3" t="s">
        <v>79</v>
      </c>
      <c r="AE585" s="4"/>
      <c r="AF585" s="3">
        <v>5.0</v>
      </c>
      <c r="AG585" s="4"/>
      <c r="AH585" s="3">
        <v>4.0</v>
      </c>
      <c r="AI585" s="4"/>
      <c r="AJ585" s="3">
        <v>4.0</v>
      </c>
      <c r="AK585" s="3" t="s">
        <v>2724</v>
      </c>
      <c r="AL585" s="4"/>
      <c r="AM585" s="3" t="s">
        <v>2725</v>
      </c>
      <c r="AN585" s="3">
        <v>10.0</v>
      </c>
      <c r="AO585" s="3" t="s">
        <v>2726</v>
      </c>
      <c r="AP585" s="3" t="s">
        <v>2727</v>
      </c>
      <c r="AQ585" s="4"/>
      <c r="AR585" s="3">
        <v>0.0</v>
      </c>
      <c r="AS585" s="4"/>
      <c r="AT585" s="4"/>
    </row>
    <row r="586">
      <c r="A586" s="3">
        <v>584.0</v>
      </c>
      <c r="B586" s="4" t="s">
        <v>83</v>
      </c>
      <c r="C586" s="5">
        <v>33955.0</v>
      </c>
      <c r="D586" s="6">
        <v>25.81917808219178</v>
      </c>
      <c r="E586" s="7">
        <v>8.0</v>
      </c>
      <c r="F586" s="7">
        <v>120.0</v>
      </c>
      <c r="G586" s="7">
        <v>8.0</v>
      </c>
      <c r="H586" s="3">
        <v>10.0</v>
      </c>
      <c r="I586" s="3" t="s">
        <v>307</v>
      </c>
      <c r="J586" s="3">
        <v>0.0</v>
      </c>
      <c r="K586" s="3" t="s">
        <v>46</v>
      </c>
      <c r="L586" s="3" t="s">
        <v>62</v>
      </c>
      <c r="M586" s="3">
        <v>1.0</v>
      </c>
      <c r="N586" s="5" t="s">
        <v>212</v>
      </c>
      <c r="O586" s="5" t="s">
        <v>75</v>
      </c>
      <c r="P586" s="5" t="s">
        <v>76</v>
      </c>
      <c r="Q586" s="3">
        <v>1.0</v>
      </c>
      <c r="R586" s="4"/>
      <c r="S586" s="3" t="s">
        <v>52</v>
      </c>
      <c r="T586" s="4"/>
      <c r="U586" s="4"/>
      <c r="V586" s="4"/>
      <c r="W586" s="4"/>
      <c r="X586" s="4"/>
      <c r="Y586" s="4"/>
      <c r="Z586" s="4"/>
      <c r="AA586" s="4"/>
      <c r="AB586" s="3" t="s">
        <v>27</v>
      </c>
      <c r="AC586" s="4"/>
      <c r="AD586" s="4"/>
      <c r="AE586" s="4"/>
      <c r="AF586" s="4"/>
      <c r="AG586" s="4"/>
      <c r="AH586" s="4"/>
      <c r="AI586" s="4"/>
      <c r="AJ586" s="4"/>
      <c r="AK586" s="4"/>
      <c r="AL586" s="3" t="s">
        <v>57</v>
      </c>
      <c r="AM586" s="4"/>
      <c r="AN586" s="3">
        <v>9.0</v>
      </c>
      <c r="AO586" s="3" t="s">
        <v>2728</v>
      </c>
      <c r="AP586" s="4"/>
      <c r="AQ586" s="4"/>
      <c r="AR586" s="3">
        <v>0.0</v>
      </c>
      <c r="AS586" s="4"/>
      <c r="AT586" s="4"/>
    </row>
    <row r="587">
      <c r="A587" s="3">
        <v>585.0</v>
      </c>
      <c r="B587" s="4" t="s">
        <v>71</v>
      </c>
      <c r="C587" s="5">
        <v>33254.0</v>
      </c>
      <c r="D587" s="6">
        <v>27.73972602739726</v>
      </c>
      <c r="E587" s="7">
        <v>8.0</v>
      </c>
      <c r="F587" s="7">
        <v>15.0</v>
      </c>
      <c r="G587" s="7">
        <v>10.0</v>
      </c>
      <c r="H587" s="3">
        <v>12.0</v>
      </c>
      <c r="I587" s="3" t="s">
        <v>307</v>
      </c>
      <c r="J587" s="3">
        <v>1.0</v>
      </c>
      <c r="K587" s="9" t="s">
        <v>44</v>
      </c>
      <c r="L587" s="3" t="s">
        <v>44</v>
      </c>
      <c r="M587" s="3">
        <v>1.0</v>
      </c>
      <c r="N587" s="5" t="s">
        <v>21</v>
      </c>
      <c r="O587" s="5" t="s">
        <v>356</v>
      </c>
      <c r="P587" s="5" t="s">
        <v>219</v>
      </c>
      <c r="Q587" s="3">
        <v>1.0</v>
      </c>
      <c r="R587" s="3" t="s">
        <v>2729</v>
      </c>
      <c r="S587" s="3" t="s">
        <v>78</v>
      </c>
      <c r="T587" s="4"/>
      <c r="U587" s="4"/>
      <c r="V587" s="4"/>
      <c r="W587" s="3" t="s">
        <v>22</v>
      </c>
      <c r="X587" s="4"/>
      <c r="Y587" s="4"/>
      <c r="Z587" s="4"/>
      <c r="AA587" s="4"/>
      <c r="AB587" s="4"/>
      <c r="AC587" s="4"/>
      <c r="AD587" s="3" t="s">
        <v>79</v>
      </c>
      <c r="AE587" s="4"/>
      <c r="AF587" s="3">
        <v>6.0</v>
      </c>
      <c r="AG587" s="4"/>
      <c r="AH587" s="3">
        <v>6.0</v>
      </c>
      <c r="AI587" s="4"/>
      <c r="AJ587" s="3">
        <v>6.0</v>
      </c>
      <c r="AK587" s="3" t="s">
        <v>2730</v>
      </c>
      <c r="AL587" s="3" t="s">
        <v>68</v>
      </c>
      <c r="AM587" s="4"/>
      <c r="AN587" s="3">
        <v>10.0</v>
      </c>
      <c r="AO587" s="3" t="s">
        <v>2731</v>
      </c>
      <c r="AP587" s="3" t="s">
        <v>229</v>
      </c>
      <c r="AQ587" s="3" t="s">
        <v>2732</v>
      </c>
      <c r="AR587" s="3">
        <v>1.0</v>
      </c>
      <c r="AS587" s="4"/>
      <c r="AT587" s="4"/>
    </row>
    <row r="588">
      <c r="A588" s="3">
        <v>586.0</v>
      </c>
      <c r="B588" s="4" t="s">
        <v>167</v>
      </c>
      <c r="C588" s="4"/>
      <c r="D588" s="6" t="s">
        <v>44</v>
      </c>
      <c r="E588" s="7">
        <v>8.0</v>
      </c>
      <c r="F588" s="7">
        <v>0.0</v>
      </c>
      <c r="G588" s="7">
        <v>10.0</v>
      </c>
      <c r="H588" s="3">
        <v>15.0</v>
      </c>
      <c r="I588" s="3" t="s">
        <v>45</v>
      </c>
      <c r="J588" s="3">
        <v>0.0</v>
      </c>
      <c r="K588" s="9" t="s">
        <v>73</v>
      </c>
      <c r="L588" s="3" t="s">
        <v>1235</v>
      </c>
      <c r="M588" s="3">
        <v>1.0</v>
      </c>
      <c r="N588" s="9" t="s">
        <v>467</v>
      </c>
      <c r="O588" s="9" t="s">
        <v>75</v>
      </c>
      <c r="P588" s="9" t="s">
        <v>87</v>
      </c>
      <c r="Q588" s="3">
        <v>2.0</v>
      </c>
      <c r="R588" s="4"/>
      <c r="S588" s="3" t="s">
        <v>52</v>
      </c>
      <c r="T588" s="4"/>
      <c r="U588" s="4"/>
      <c r="V588" s="4"/>
      <c r="W588" s="3" t="s">
        <v>22</v>
      </c>
      <c r="X588" s="4"/>
      <c r="Y588" s="4"/>
      <c r="Z588" s="4"/>
      <c r="AA588" s="4"/>
      <c r="AB588" s="4"/>
      <c r="AC588" s="4"/>
      <c r="AD588" s="3" t="s">
        <v>66</v>
      </c>
      <c r="AE588" s="4"/>
      <c r="AF588" s="3">
        <v>5.0</v>
      </c>
      <c r="AG588" s="4"/>
      <c r="AH588" s="3">
        <v>5.0</v>
      </c>
      <c r="AI588" s="4"/>
      <c r="AJ588" s="3">
        <v>20.0</v>
      </c>
      <c r="AK588" s="3" t="s">
        <v>2733</v>
      </c>
      <c r="AL588" s="3" t="s">
        <v>68</v>
      </c>
      <c r="AM588" s="4"/>
      <c r="AN588" s="3">
        <v>10.0</v>
      </c>
      <c r="AO588" s="3" t="s">
        <v>2734</v>
      </c>
      <c r="AP588" s="3" t="s">
        <v>2735</v>
      </c>
      <c r="AQ588" s="4"/>
      <c r="AR588" s="3">
        <v>0.0</v>
      </c>
      <c r="AS588" s="4"/>
      <c r="AT588" s="4"/>
    </row>
    <row r="589">
      <c r="A589" s="3">
        <v>587.0</v>
      </c>
      <c r="B589" s="4" t="s">
        <v>71</v>
      </c>
      <c r="C589" s="5">
        <v>23682.0</v>
      </c>
      <c r="D589" s="6">
        <v>53.964383561643835</v>
      </c>
      <c r="E589" s="7">
        <v>7.0</v>
      </c>
      <c r="F589" s="7">
        <v>90.0</v>
      </c>
      <c r="G589" s="7">
        <v>9.0</v>
      </c>
      <c r="H589" s="3">
        <v>4.0</v>
      </c>
      <c r="I589" s="3" t="s">
        <v>187</v>
      </c>
      <c r="J589" s="3">
        <v>1.0</v>
      </c>
      <c r="K589" s="9" t="s">
        <v>44</v>
      </c>
      <c r="L589" s="3" t="s">
        <v>44</v>
      </c>
      <c r="M589" s="3">
        <v>1.0</v>
      </c>
      <c r="N589" s="5" t="s">
        <v>1142</v>
      </c>
      <c r="O589" s="5" t="s">
        <v>75</v>
      </c>
      <c r="P589" s="5" t="s">
        <v>1163</v>
      </c>
      <c r="Q589" s="3">
        <v>2.0</v>
      </c>
      <c r="R589" s="3" t="s">
        <v>2736</v>
      </c>
      <c r="S589" s="3" t="s">
        <v>52</v>
      </c>
      <c r="T589" s="4"/>
      <c r="U589" s="4"/>
      <c r="V589" s="4"/>
      <c r="W589" s="4"/>
      <c r="X589" s="3" t="s">
        <v>23</v>
      </c>
      <c r="Y589" s="4"/>
      <c r="Z589" s="4"/>
      <c r="AA589" s="4"/>
      <c r="AB589" s="4"/>
      <c r="AC589" s="4"/>
      <c r="AD589" s="3" t="s">
        <v>53</v>
      </c>
      <c r="AE589" s="4"/>
      <c r="AF589" s="4"/>
      <c r="AG589" s="3">
        <v>14.0</v>
      </c>
      <c r="AH589" s="4"/>
      <c r="AI589" s="3">
        <v>14.0</v>
      </c>
      <c r="AJ589" s="3">
        <v>10.0</v>
      </c>
      <c r="AK589" s="3" t="s">
        <v>2737</v>
      </c>
      <c r="AL589" s="3" t="s">
        <v>68</v>
      </c>
      <c r="AM589" s="4"/>
      <c r="AN589" s="3">
        <v>10.0</v>
      </c>
      <c r="AO589" s="3" t="s">
        <v>2738</v>
      </c>
      <c r="AP589" s="3" t="s">
        <v>2739</v>
      </c>
      <c r="AQ589" s="3" t="s">
        <v>2740</v>
      </c>
      <c r="AR589" s="3">
        <v>1.0</v>
      </c>
      <c r="AS589" s="4"/>
      <c r="AT589" s="4"/>
    </row>
    <row r="590">
      <c r="A590" s="3">
        <v>588.0</v>
      </c>
      <c r="B590" s="4" t="s">
        <v>71</v>
      </c>
      <c r="C590" s="5">
        <v>24696.0</v>
      </c>
      <c r="D590" s="6">
        <v>51.18630136986302</v>
      </c>
      <c r="E590" s="7">
        <v>4.0</v>
      </c>
      <c r="F590" s="7">
        <v>60.0</v>
      </c>
      <c r="G590" s="7">
        <v>10.0</v>
      </c>
      <c r="H590" s="3">
        <v>15.0</v>
      </c>
      <c r="I590" s="3" t="s">
        <v>117</v>
      </c>
      <c r="J590" s="3">
        <v>0.0</v>
      </c>
      <c r="K590" s="3" t="s">
        <v>93</v>
      </c>
      <c r="L590" s="3" t="s">
        <v>62</v>
      </c>
      <c r="M590" s="3">
        <v>1.0</v>
      </c>
      <c r="N590" s="5" t="s">
        <v>212</v>
      </c>
      <c r="O590" s="5" t="s">
        <v>49</v>
      </c>
      <c r="P590" s="5" t="s">
        <v>315</v>
      </c>
      <c r="Q590" s="3">
        <v>27.0</v>
      </c>
      <c r="R590" s="3" t="s">
        <v>2741</v>
      </c>
      <c r="S590" s="3" t="s">
        <v>52</v>
      </c>
      <c r="T590" s="4"/>
      <c r="U590" s="4"/>
      <c r="V590" s="4"/>
      <c r="W590" s="3" t="s">
        <v>22</v>
      </c>
      <c r="X590" s="4"/>
      <c r="Y590" s="4"/>
      <c r="Z590" s="4"/>
      <c r="AA590" s="4"/>
      <c r="AB590" s="4"/>
      <c r="AC590" s="4"/>
      <c r="AD590" s="3" t="s">
        <v>66</v>
      </c>
      <c r="AE590" s="4"/>
      <c r="AF590" s="4"/>
      <c r="AG590" s="3">
        <v>20.0</v>
      </c>
      <c r="AH590" s="4"/>
      <c r="AI590" s="3">
        <v>10.0</v>
      </c>
      <c r="AJ590" s="3">
        <v>1000.0</v>
      </c>
      <c r="AK590" s="3" t="s">
        <v>2742</v>
      </c>
      <c r="AL590" s="4"/>
      <c r="AM590" s="3" t="s">
        <v>2743</v>
      </c>
      <c r="AN590" s="3">
        <v>8.0</v>
      </c>
      <c r="AO590" s="3" t="s">
        <v>2744</v>
      </c>
      <c r="AP590" s="3" t="s">
        <v>2745</v>
      </c>
      <c r="AQ590" s="3" t="s">
        <v>2746</v>
      </c>
      <c r="AR590" s="3">
        <v>1.0</v>
      </c>
      <c r="AS590" s="4"/>
      <c r="AT590" s="4"/>
    </row>
    <row r="591">
      <c r="A591" s="3">
        <v>589.0</v>
      </c>
      <c r="B591" s="4" t="s">
        <v>236</v>
      </c>
      <c r="C591" s="5">
        <v>32979.0</v>
      </c>
      <c r="D591" s="6">
        <v>28.493150684931507</v>
      </c>
      <c r="E591" s="7">
        <v>8.0</v>
      </c>
      <c r="F591" s="7">
        <v>90.0</v>
      </c>
      <c r="G591" s="7">
        <v>11.0</v>
      </c>
      <c r="H591" s="3">
        <v>20.0</v>
      </c>
      <c r="I591" s="3" t="s">
        <v>45</v>
      </c>
      <c r="J591" s="3">
        <v>1.0</v>
      </c>
      <c r="K591" s="9" t="s">
        <v>44</v>
      </c>
      <c r="L591" s="3" t="s">
        <v>44</v>
      </c>
      <c r="M591" s="3">
        <v>1.0</v>
      </c>
      <c r="N591" s="5" t="s">
        <v>212</v>
      </c>
      <c r="O591" s="5" t="s">
        <v>75</v>
      </c>
      <c r="P591" s="5" t="s">
        <v>87</v>
      </c>
      <c r="Q591" s="3">
        <v>2.0</v>
      </c>
      <c r="R591" s="3" t="s">
        <v>2747</v>
      </c>
      <c r="S591" s="3" t="s">
        <v>78</v>
      </c>
      <c r="T591" s="4"/>
      <c r="U591" s="4"/>
      <c r="V591" s="4"/>
      <c r="W591" s="4"/>
      <c r="X591" s="4"/>
      <c r="Y591" s="4"/>
      <c r="Z591" s="4"/>
      <c r="AA591" s="4"/>
      <c r="AB591" s="3" t="s">
        <v>27</v>
      </c>
      <c r="AC591" s="4"/>
      <c r="AD591" s="4"/>
      <c r="AE591" s="4"/>
      <c r="AF591" s="4"/>
      <c r="AG591" s="4"/>
      <c r="AH591" s="4"/>
      <c r="AI591" s="4"/>
      <c r="AJ591" s="4"/>
      <c r="AK591" s="4"/>
      <c r="AL591" s="3" t="s">
        <v>188</v>
      </c>
      <c r="AM591" s="4"/>
      <c r="AN591" s="3">
        <v>10.0</v>
      </c>
      <c r="AO591" s="3" t="s">
        <v>2748</v>
      </c>
      <c r="AP591" s="3" t="s">
        <v>2749</v>
      </c>
      <c r="AQ591" s="3" t="s">
        <v>2750</v>
      </c>
      <c r="AR591" s="3">
        <v>1.0</v>
      </c>
      <c r="AS591" s="4"/>
      <c r="AT591" s="4"/>
    </row>
    <row r="592">
      <c r="A592" s="3">
        <v>590.0</v>
      </c>
      <c r="B592" s="4" t="s">
        <v>124</v>
      </c>
      <c r="C592" s="5">
        <v>25775.0</v>
      </c>
      <c r="D592" s="6">
        <v>48.23013698630137</v>
      </c>
      <c r="E592" s="7">
        <v>6.0</v>
      </c>
      <c r="F592" s="7">
        <v>21.0</v>
      </c>
      <c r="G592" s="7">
        <v>12.0</v>
      </c>
      <c r="H592" s="3">
        <v>20.0</v>
      </c>
      <c r="I592" s="3" t="s">
        <v>92</v>
      </c>
      <c r="J592" s="3">
        <v>0.0</v>
      </c>
      <c r="K592" s="3" t="s">
        <v>46</v>
      </c>
      <c r="L592" s="3" t="s">
        <v>94</v>
      </c>
      <c r="M592" s="3">
        <v>1.0</v>
      </c>
      <c r="N592" s="5" t="s">
        <v>85</v>
      </c>
      <c r="O592" s="5" t="s">
        <v>75</v>
      </c>
      <c r="P592" s="5" t="s">
        <v>478</v>
      </c>
      <c r="Q592" s="3">
        <v>15.0</v>
      </c>
      <c r="R592" s="3" t="s">
        <v>2751</v>
      </c>
      <c r="S592" s="3" t="s">
        <v>52</v>
      </c>
      <c r="T592" s="4"/>
      <c r="U592" s="4"/>
      <c r="V592" s="4"/>
      <c r="W592" s="3" t="s">
        <v>22</v>
      </c>
      <c r="X592" s="4"/>
      <c r="Y592" s="4"/>
      <c r="Z592" s="4"/>
      <c r="AA592" s="4"/>
      <c r="AB592" s="4"/>
      <c r="AC592" s="4"/>
      <c r="AD592" s="3" t="s">
        <v>66</v>
      </c>
      <c r="AE592" s="4"/>
      <c r="AF592" s="3">
        <v>3.0</v>
      </c>
      <c r="AG592" s="4"/>
      <c r="AH592" s="4"/>
      <c r="AI592" s="3">
        <v>10.0</v>
      </c>
      <c r="AJ592" s="3">
        <v>10.0</v>
      </c>
      <c r="AK592" s="3" t="s">
        <v>2752</v>
      </c>
      <c r="AL592" s="3" t="s">
        <v>68</v>
      </c>
      <c r="AM592" s="4"/>
      <c r="AN592" s="3">
        <v>9.0</v>
      </c>
      <c r="AO592" s="3" t="s">
        <v>2753</v>
      </c>
      <c r="AP592" s="3" t="s">
        <v>2754</v>
      </c>
      <c r="AQ592" s="3" t="s">
        <v>2755</v>
      </c>
      <c r="AR592" s="3">
        <v>0.0</v>
      </c>
      <c r="AS592" s="4"/>
      <c r="AT592" s="4"/>
    </row>
    <row r="593">
      <c r="A593" s="3">
        <v>591.0</v>
      </c>
      <c r="B593" s="4" t="s">
        <v>255</v>
      </c>
      <c r="C593" s="5">
        <v>26909.0</v>
      </c>
      <c r="D593" s="6">
        <v>45.12328767123287</v>
      </c>
      <c r="E593" s="7">
        <v>8.0</v>
      </c>
      <c r="F593" s="7">
        <v>20.0</v>
      </c>
      <c r="G593" s="7">
        <v>14.0</v>
      </c>
      <c r="H593" s="3">
        <v>1.0</v>
      </c>
      <c r="I593" s="3" t="s">
        <v>187</v>
      </c>
      <c r="J593" s="3">
        <v>1.0</v>
      </c>
      <c r="K593" s="9" t="s">
        <v>44</v>
      </c>
      <c r="L593" s="3" t="s">
        <v>44</v>
      </c>
      <c r="M593" s="3">
        <v>1.0</v>
      </c>
      <c r="N593" s="5" t="s">
        <v>212</v>
      </c>
      <c r="O593" s="5" t="s">
        <v>75</v>
      </c>
      <c r="P593" s="5" t="s">
        <v>478</v>
      </c>
      <c r="Q593" s="3">
        <v>20.0</v>
      </c>
      <c r="R593" s="3" t="s">
        <v>2756</v>
      </c>
      <c r="S593" s="3" t="s">
        <v>78</v>
      </c>
      <c r="T593" s="4"/>
      <c r="U593" s="4"/>
      <c r="V593" s="4"/>
      <c r="W593" s="4"/>
      <c r="X593" s="4"/>
      <c r="Y593" s="3" t="s">
        <v>24</v>
      </c>
      <c r="Z593" s="4"/>
      <c r="AA593" s="4"/>
      <c r="AB593" s="4"/>
      <c r="AC593" s="4"/>
      <c r="AD593" s="3" t="s">
        <v>53</v>
      </c>
      <c r="AE593" s="4"/>
      <c r="AF593" s="3">
        <v>2.0</v>
      </c>
      <c r="AG593" s="4"/>
      <c r="AH593" s="3">
        <v>6.0</v>
      </c>
      <c r="AI593" s="4"/>
      <c r="AJ593" s="3">
        <v>40.0</v>
      </c>
      <c r="AK593" s="3" t="s">
        <v>2757</v>
      </c>
      <c r="AL593" s="3" t="s">
        <v>68</v>
      </c>
      <c r="AM593" s="4"/>
      <c r="AN593" s="3">
        <v>8.0</v>
      </c>
      <c r="AO593" s="3" t="s">
        <v>2758</v>
      </c>
      <c r="AP593" s="3" t="s">
        <v>2759</v>
      </c>
      <c r="AQ593" s="4"/>
      <c r="AR593" s="3">
        <v>1.0</v>
      </c>
      <c r="AS593" s="4"/>
      <c r="AT593" s="4"/>
    </row>
    <row r="594">
      <c r="A594" s="3">
        <v>592.0</v>
      </c>
      <c r="B594" s="4" t="s">
        <v>230</v>
      </c>
      <c r="C594" s="5">
        <v>31594.0</v>
      </c>
      <c r="D594" s="6">
        <v>32.28767123287671</v>
      </c>
      <c r="E594" s="7">
        <v>7.0</v>
      </c>
      <c r="F594" s="7">
        <v>60.0</v>
      </c>
      <c r="G594" s="7">
        <v>10.0</v>
      </c>
      <c r="H594" s="3">
        <v>40.0</v>
      </c>
      <c r="I594" s="3" t="s">
        <v>224</v>
      </c>
      <c r="J594" s="3">
        <v>1.0</v>
      </c>
      <c r="K594" s="9" t="s">
        <v>44</v>
      </c>
      <c r="L594" s="3" t="s">
        <v>44</v>
      </c>
      <c r="M594" s="3">
        <v>1.0</v>
      </c>
      <c r="N594" s="5" t="s">
        <v>212</v>
      </c>
      <c r="O594" s="5" t="s">
        <v>49</v>
      </c>
      <c r="P594" s="5" t="s">
        <v>87</v>
      </c>
      <c r="Q594" s="3">
        <v>6.0</v>
      </c>
      <c r="R594" s="3" t="s">
        <v>2760</v>
      </c>
      <c r="S594" s="3" t="s">
        <v>78</v>
      </c>
      <c r="T594" s="4"/>
      <c r="U594" s="4"/>
      <c r="V594" s="4"/>
      <c r="W594" s="4"/>
      <c r="X594" s="4"/>
      <c r="Y594" s="3" t="s">
        <v>24</v>
      </c>
      <c r="Z594" s="4"/>
      <c r="AA594" s="4"/>
      <c r="AB594" s="4"/>
      <c r="AC594" s="4"/>
      <c r="AD594" s="3" t="s">
        <v>66</v>
      </c>
      <c r="AE594" s="4"/>
      <c r="AF594" s="3">
        <v>6.0</v>
      </c>
      <c r="AG594" s="4"/>
      <c r="AH594" s="3">
        <v>6.0</v>
      </c>
      <c r="AI594" s="4"/>
      <c r="AJ594" s="3">
        <v>6.0</v>
      </c>
      <c r="AK594" s="3" t="s">
        <v>2761</v>
      </c>
      <c r="AL594" s="3" t="s">
        <v>68</v>
      </c>
      <c r="AM594" s="4"/>
      <c r="AN594" s="3">
        <v>10.0</v>
      </c>
      <c r="AO594" s="3" t="s">
        <v>2762</v>
      </c>
      <c r="AP594" s="3" t="s">
        <v>2763</v>
      </c>
      <c r="AQ594" s="3" t="s">
        <v>2764</v>
      </c>
      <c r="AR594" s="3">
        <v>1.0</v>
      </c>
      <c r="AS594" s="4"/>
      <c r="AT594" s="4"/>
    </row>
    <row r="595">
      <c r="A595" s="3">
        <v>593.0</v>
      </c>
      <c r="B595" s="4" t="s">
        <v>124</v>
      </c>
      <c r="C595" s="5">
        <v>25187.0</v>
      </c>
      <c r="D595" s="6">
        <v>49.84109589041096</v>
      </c>
      <c r="E595" s="7">
        <v>6.0</v>
      </c>
      <c r="F595" s="7">
        <v>240.0</v>
      </c>
      <c r="G595" s="7">
        <v>8.0</v>
      </c>
      <c r="H595" s="3">
        <v>12.0</v>
      </c>
      <c r="I595" s="3" t="s">
        <v>98</v>
      </c>
      <c r="J595" s="3">
        <v>1.0</v>
      </c>
      <c r="K595" s="9" t="s">
        <v>44</v>
      </c>
      <c r="L595" s="3" t="s">
        <v>44</v>
      </c>
      <c r="M595" s="3">
        <v>1.0</v>
      </c>
      <c r="N595" s="5" t="s">
        <v>212</v>
      </c>
      <c r="O595" s="5" t="s">
        <v>49</v>
      </c>
      <c r="P595" s="5" t="s">
        <v>1247</v>
      </c>
      <c r="Q595" s="3">
        <v>20.0</v>
      </c>
      <c r="R595" s="3" t="s">
        <v>2765</v>
      </c>
      <c r="S595" s="3" t="s">
        <v>370</v>
      </c>
      <c r="T595" s="4"/>
      <c r="U595" s="4"/>
      <c r="V595" s="4"/>
      <c r="W595" s="4"/>
      <c r="X595" s="4"/>
      <c r="Y595" s="3" t="s">
        <v>24</v>
      </c>
      <c r="Z595" s="4"/>
      <c r="AA595" s="4"/>
      <c r="AB595" s="4"/>
      <c r="AC595" s="3" t="s">
        <v>2766</v>
      </c>
      <c r="AD595" s="3" t="s">
        <v>53</v>
      </c>
      <c r="AE595" s="4"/>
      <c r="AF595" s="4"/>
      <c r="AG595" s="3">
        <v>10.0</v>
      </c>
      <c r="AH595" s="4"/>
      <c r="AI595" s="3">
        <v>30.0</v>
      </c>
      <c r="AJ595" s="3">
        <v>20.0</v>
      </c>
      <c r="AK595" s="3" t="s">
        <v>2767</v>
      </c>
      <c r="AL595" s="3" t="s">
        <v>68</v>
      </c>
      <c r="AM595" s="4"/>
      <c r="AN595" s="3">
        <v>10.0</v>
      </c>
      <c r="AO595" s="3" t="s">
        <v>2768</v>
      </c>
      <c r="AP595" s="3" t="s">
        <v>2769</v>
      </c>
      <c r="AQ595" s="3" t="s">
        <v>2770</v>
      </c>
      <c r="AR595" s="3">
        <v>1.0</v>
      </c>
      <c r="AS595" s="4"/>
      <c r="AT595" s="4"/>
    </row>
    <row r="596">
      <c r="A596" s="3">
        <v>594.0</v>
      </c>
      <c r="B596" s="4" t="s">
        <v>83</v>
      </c>
      <c r="C596" s="5">
        <v>30504.0</v>
      </c>
      <c r="D596" s="6">
        <v>35.273972602739725</v>
      </c>
      <c r="E596" s="7">
        <v>8.0</v>
      </c>
      <c r="F596" s="7">
        <v>30.0</v>
      </c>
      <c r="G596" s="7">
        <v>10.0</v>
      </c>
      <c r="H596" s="3">
        <v>30.0</v>
      </c>
      <c r="I596" s="3" t="s">
        <v>340</v>
      </c>
      <c r="J596" s="3">
        <v>1.0</v>
      </c>
      <c r="K596" s="9" t="s">
        <v>44</v>
      </c>
      <c r="L596" s="3" t="s">
        <v>44</v>
      </c>
      <c r="M596" s="3">
        <v>1.0</v>
      </c>
      <c r="N596" s="5" t="s">
        <v>212</v>
      </c>
      <c r="O596" s="5" t="s">
        <v>106</v>
      </c>
      <c r="P596" s="5" t="s">
        <v>87</v>
      </c>
      <c r="Q596" s="3">
        <v>12.0</v>
      </c>
      <c r="R596" s="3" t="s">
        <v>2771</v>
      </c>
      <c r="S596" s="3" t="s">
        <v>78</v>
      </c>
      <c r="T596" s="4"/>
      <c r="U596" s="4"/>
      <c r="V596" s="4"/>
      <c r="W596" s="4"/>
      <c r="X596" s="4"/>
      <c r="Y596" s="3" t="s">
        <v>24</v>
      </c>
      <c r="Z596" s="4"/>
      <c r="AA596" s="4"/>
      <c r="AB596" s="4"/>
      <c r="AC596" s="4"/>
      <c r="AD596" s="4"/>
      <c r="AE596" s="3" t="s">
        <v>2772</v>
      </c>
      <c r="AF596" s="3">
        <v>3.0</v>
      </c>
      <c r="AG596" s="4"/>
      <c r="AH596" s="3">
        <v>3.0</v>
      </c>
      <c r="AI596" s="4"/>
      <c r="AJ596" s="3">
        <v>6.0</v>
      </c>
      <c r="AK596" s="3" t="s">
        <v>2773</v>
      </c>
      <c r="AL596" s="3" t="s">
        <v>68</v>
      </c>
      <c r="AM596" s="4"/>
      <c r="AN596" s="3">
        <v>8.0</v>
      </c>
      <c r="AO596" s="3" t="s">
        <v>2774</v>
      </c>
      <c r="AP596" s="3" t="s">
        <v>2775</v>
      </c>
      <c r="AQ596" s="3" t="s">
        <v>630</v>
      </c>
      <c r="AR596" s="3">
        <v>1.0</v>
      </c>
      <c r="AS596" s="4"/>
      <c r="AT596" s="4"/>
    </row>
    <row r="597">
      <c r="A597" s="3">
        <v>595.0</v>
      </c>
      <c r="B597" s="4" t="s">
        <v>794</v>
      </c>
      <c r="C597" s="5">
        <v>34781.0</v>
      </c>
      <c r="D597" s="6">
        <v>23.556164383561644</v>
      </c>
      <c r="E597" s="7">
        <v>6.0</v>
      </c>
      <c r="F597" s="7">
        <v>40.0</v>
      </c>
      <c r="G597" s="7">
        <v>8.0</v>
      </c>
      <c r="H597" s="3">
        <v>2.0</v>
      </c>
      <c r="I597" s="3" t="s">
        <v>130</v>
      </c>
      <c r="J597" s="3">
        <v>0.0</v>
      </c>
      <c r="K597" s="3" t="s">
        <v>46</v>
      </c>
      <c r="L597" s="3" t="s">
        <v>94</v>
      </c>
      <c r="M597" s="3">
        <v>1.0</v>
      </c>
      <c r="N597" s="5" t="s">
        <v>21</v>
      </c>
      <c r="O597" s="5" t="s">
        <v>106</v>
      </c>
      <c r="P597" s="5" t="s">
        <v>87</v>
      </c>
      <c r="Q597" s="3">
        <v>1.0</v>
      </c>
      <c r="R597" s="3" t="s">
        <v>2776</v>
      </c>
      <c r="S597" s="3" t="s">
        <v>52</v>
      </c>
      <c r="T597" s="4"/>
      <c r="U597" s="3" t="s">
        <v>20</v>
      </c>
      <c r="V597" s="4"/>
      <c r="W597" s="4"/>
      <c r="X597" s="4"/>
      <c r="Y597" s="4"/>
      <c r="Z597" s="4"/>
      <c r="AA597" s="4"/>
      <c r="AB597" s="4"/>
      <c r="AC597" s="4"/>
      <c r="AD597" s="3" t="s">
        <v>66</v>
      </c>
      <c r="AE597" s="4"/>
      <c r="AF597" s="4"/>
      <c r="AG597" s="3">
        <v>30.0</v>
      </c>
      <c r="AH597" s="4"/>
      <c r="AI597" s="3">
        <v>15.0</v>
      </c>
      <c r="AJ597" s="3">
        <v>10.0</v>
      </c>
      <c r="AK597" s="3" t="s">
        <v>2777</v>
      </c>
      <c r="AL597" s="3" t="s">
        <v>68</v>
      </c>
      <c r="AM597" s="4"/>
      <c r="AN597" s="3">
        <v>10.0</v>
      </c>
      <c r="AO597" s="3" t="s">
        <v>2778</v>
      </c>
      <c r="AP597" s="3" t="s">
        <v>2779</v>
      </c>
      <c r="AQ597" s="3" t="s">
        <v>2780</v>
      </c>
      <c r="AR597" s="3">
        <v>1.0</v>
      </c>
      <c r="AS597" s="4"/>
      <c r="AT597" s="4"/>
    </row>
    <row r="598">
      <c r="A598" s="3">
        <v>596.0</v>
      </c>
      <c r="B598" s="4" t="s">
        <v>236</v>
      </c>
      <c r="C598" s="5">
        <v>34481.0</v>
      </c>
      <c r="D598" s="6">
        <v>24.378082191780823</v>
      </c>
      <c r="E598" s="7">
        <v>9.0</v>
      </c>
      <c r="F598" s="7">
        <v>30.0</v>
      </c>
      <c r="G598" s="7">
        <v>13.0</v>
      </c>
      <c r="H598" s="3">
        <v>25.0</v>
      </c>
      <c r="I598" s="3" t="s">
        <v>60</v>
      </c>
      <c r="J598" s="3">
        <v>1.0</v>
      </c>
      <c r="K598" s="9" t="s">
        <v>44</v>
      </c>
      <c r="L598" s="3" t="s">
        <v>44</v>
      </c>
      <c r="M598" s="3">
        <v>0.0</v>
      </c>
      <c r="N598" s="5" t="s">
        <v>44</v>
      </c>
      <c r="O598" s="5" t="s">
        <v>44</v>
      </c>
      <c r="P598" s="5" t="s">
        <v>44</v>
      </c>
      <c r="Q598" s="4"/>
      <c r="R598" s="4"/>
      <c r="S598" s="3" t="s">
        <v>157</v>
      </c>
      <c r="T598" s="4"/>
      <c r="U598" s="4"/>
      <c r="V598" s="4"/>
      <c r="W598" s="3" t="s">
        <v>22</v>
      </c>
      <c r="X598" s="4"/>
      <c r="Y598" s="4"/>
      <c r="Z598" s="4"/>
      <c r="AA598" s="4"/>
      <c r="AB598" s="4"/>
      <c r="AC598" s="4"/>
      <c r="AD598" s="3" t="s">
        <v>79</v>
      </c>
      <c r="AE598" s="4"/>
      <c r="AF598" s="3">
        <v>6.0</v>
      </c>
      <c r="AG598" s="4"/>
      <c r="AH598" s="3">
        <v>3.0</v>
      </c>
      <c r="AI598" s="4"/>
      <c r="AJ598" s="3">
        <v>4.0</v>
      </c>
      <c r="AK598" s="3" t="s">
        <v>2781</v>
      </c>
      <c r="AL598" s="3" t="s">
        <v>68</v>
      </c>
      <c r="AM598" s="4"/>
      <c r="AN598" s="3">
        <v>9.0</v>
      </c>
      <c r="AO598" s="3" t="s">
        <v>2782</v>
      </c>
      <c r="AP598" s="3" t="s">
        <v>437</v>
      </c>
      <c r="AQ598" s="3" t="s">
        <v>323</v>
      </c>
      <c r="AR598" s="3">
        <v>1.0</v>
      </c>
      <c r="AS598" s="4"/>
      <c r="AT598" s="4"/>
    </row>
    <row r="599">
      <c r="A599" s="3">
        <v>597.0</v>
      </c>
      <c r="B599" s="4" t="s">
        <v>71</v>
      </c>
      <c r="C599" s="5">
        <v>33759.0</v>
      </c>
      <c r="D599" s="6">
        <v>26.356164383561644</v>
      </c>
      <c r="E599" s="7">
        <v>7.0</v>
      </c>
      <c r="F599" s="7">
        <v>15.0</v>
      </c>
      <c r="G599" s="7">
        <v>6.0</v>
      </c>
      <c r="H599" s="3">
        <v>24.0</v>
      </c>
      <c r="I599" s="3" t="s">
        <v>98</v>
      </c>
      <c r="J599" s="3">
        <v>1.0</v>
      </c>
      <c r="K599" s="9" t="s">
        <v>44</v>
      </c>
      <c r="L599" s="3" t="s">
        <v>44</v>
      </c>
      <c r="M599" s="3">
        <v>1.0</v>
      </c>
      <c r="N599" s="5" t="s">
        <v>143</v>
      </c>
      <c r="O599" s="5" t="s">
        <v>86</v>
      </c>
      <c r="P599" s="5" t="s">
        <v>76</v>
      </c>
      <c r="Q599" s="3">
        <v>1.0</v>
      </c>
      <c r="R599" s="3" t="s">
        <v>2783</v>
      </c>
      <c r="S599" s="3" t="s">
        <v>52</v>
      </c>
      <c r="T599" s="4"/>
      <c r="U599" s="4"/>
      <c r="V599" s="4"/>
      <c r="W599" s="4"/>
      <c r="X599" s="4"/>
      <c r="Y599" s="3" t="s">
        <v>24</v>
      </c>
      <c r="Z599" s="4"/>
      <c r="AA599" s="4"/>
      <c r="AB599" s="4"/>
      <c r="AC599" s="4"/>
      <c r="AD599" s="3" t="s">
        <v>53</v>
      </c>
      <c r="AE599" s="4"/>
      <c r="AF599" s="3">
        <v>3.0</v>
      </c>
      <c r="AG599" s="4"/>
      <c r="AH599" s="3">
        <v>4.0</v>
      </c>
      <c r="AI599" s="4"/>
      <c r="AJ599" s="3">
        <v>5.0</v>
      </c>
      <c r="AK599" s="3" t="s">
        <v>2784</v>
      </c>
      <c r="AL599" s="3" t="s">
        <v>68</v>
      </c>
      <c r="AM599" s="4"/>
      <c r="AN599" s="3">
        <v>8.0</v>
      </c>
      <c r="AO599" s="3" t="s">
        <v>2785</v>
      </c>
      <c r="AP599" s="3" t="s">
        <v>2786</v>
      </c>
      <c r="AQ599" s="3" t="s">
        <v>2787</v>
      </c>
      <c r="AR599" s="3">
        <v>1.0</v>
      </c>
      <c r="AS599" s="4"/>
      <c r="AT599" s="4"/>
    </row>
    <row r="600">
      <c r="A600" s="3">
        <v>598.0</v>
      </c>
      <c r="B600" s="4" t="s">
        <v>362</v>
      </c>
      <c r="C600" s="5">
        <v>30698.0</v>
      </c>
      <c r="D600" s="6">
        <v>34.74246575342466</v>
      </c>
      <c r="E600" s="7">
        <v>6.0</v>
      </c>
      <c r="F600" s="7">
        <v>2.0</v>
      </c>
      <c r="G600" s="7">
        <v>11.0</v>
      </c>
      <c r="H600" s="3">
        <v>10.0</v>
      </c>
      <c r="I600" s="3" t="s">
        <v>72</v>
      </c>
      <c r="J600" s="3">
        <v>1.0</v>
      </c>
      <c r="K600" s="9" t="s">
        <v>44</v>
      </c>
      <c r="L600" s="3" t="s">
        <v>44</v>
      </c>
      <c r="M600" s="3">
        <v>1.0</v>
      </c>
      <c r="N600" s="5" t="s">
        <v>457</v>
      </c>
      <c r="O600" s="5" t="s">
        <v>75</v>
      </c>
      <c r="P600" s="5" t="s">
        <v>1256</v>
      </c>
      <c r="Q600" s="3">
        <v>10.0</v>
      </c>
      <c r="R600" s="3" t="s">
        <v>2788</v>
      </c>
      <c r="S600" s="3" t="s">
        <v>78</v>
      </c>
      <c r="T600" s="4"/>
      <c r="U600" s="4"/>
      <c r="V600" s="3" t="s">
        <v>21</v>
      </c>
      <c r="W600" s="3" t="s">
        <v>22</v>
      </c>
      <c r="X600" s="4"/>
      <c r="Y600" s="4"/>
      <c r="Z600" s="4"/>
      <c r="AA600" s="4"/>
      <c r="AB600" s="4"/>
      <c r="AC600" s="4"/>
      <c r="AD600" s="3" t="s">
        <v>66</v>
      </c>
      <c r="AE600" s="4"/>
      <c r="AF600" s="3">
        <v>4.0</v>
      </c>
      <c r="AG600" s="4"/>
      <c r="AH600" s="4"/>
      <c r="AI600" s="13">
        <v>0.2708333333333333</v>
      </c>
      <c r="AJ600" s="3">
        <v>60.0</v>
      </c>
      <c r="AK600" s="3" t="s">
        <v>2789</v>
      </c>
      <c r="AL600" s="3" t="s">
        <v>68</v>
      </c>
      <c r="AM600" s="4"/>
      <c r="AN600" s="3">
        <v>10.0</v>
      </c>
      <c r="AO600" s="3" t="s">
        <v>2790</v>
      </c>
      <c r="AP600" s="3" t="s">
        <v>2791</v>
      </c>
      <c r="AQ600" s="3" t="s">
        <v>136</v>
      </c>
      <c r="AR600" s="3">
        <v>1.0</v>
      </c>
      <c r="AS600" s="4"/>
      <c r="AT600" s="4"/>
    </row>
    <row r="601">
      <c r="A601" s="3">
        <v>599.0</v>
      </c>
      <c r="B601" s="4" t="s">
        <v>161</v>
      </c>
      <c r="C601" s="5">
        <v>33204.0</v>
      </c>
      <c r="D601" s="6">
        <v>27.876712328767123</v>
      </c>
      <c r="E601" s="7">
        <v>6.0</v>
      </c>
      <c r="F601" s="7">
        <v>150.0</v>
      </c>
      <c r="G601" s="7">
        <v>800.0</v>
      </c>
      <c r="H601" s="3">
        <v>20.0</v>
      </c>
      <c r="I601" s="3" t="s">
        <v>307</v>
      </c>
      <c r="J601" s="3">
        <v>1.0</v>
      </c>
      <c r="K601" s="9" t="s">
        <v>44</v>
      </c>
      <c r="L601" s="3" t="s">
        <v>44</v>
      </c>
      <c r="M601" s="3">
        <v>1.0</v>
      </c>
      <c r="N601" s="5" t="s">
        <v>21</v>
      </c>
      <c r="O601" s="5" t="s">
        <v>75</v>
      </c>
      <c r="P601" s="5" t="s">
        <v>315</v>
      </c>
      <c r="Q601" s="3">
        <v>2.0</v>
      </c>
      <c r="R601" s="4"/>
      <c r="S601" s="3" t="s">
        <v>78</v>
      </c>
      <c r="T601" s="4"/>
      <c r="U601" s="4"/>
      <c r="V601" s="4"/>
      <c r="W601" s="4"/>
      <c r="X601" s="4"/>
      <c r="Y601" s="3" t="s">
        <v>24</v>
      </c>
      <c r="Z601" s="4"/>
      <c r="AA601" s="4"/>
      <c r="AB601" s="4"/>
      <c r="AC601" s="4"/>
      <c r="AD601" s="3" t="s">
        <v>53</v>
      </c>
      <c r="AE601" s="4"/>
      <c r="AF601" s="3">
        <v>6.0</v>
      </c>
      <c r="AG601" s="4"/>
      <c r="AH601" s="3">
        <v>5.0</v>
      </c>
      <c r="AI601" s="4"/>
      <c r="AJ601" s="3">
        <v>5.0</v>
      </c>
      <c r="AK601" s="3" t="s">
        <v>2792</v>
      </c>
      <c r="AL601" s="3" t="s">
        <v>57</v>
      </c>
      <c r="AM601" s="4"/>
      <c r="AN601" s="3">
        <v>10.0</v>
      </c>
      <c r="AO601" s="3" t="s">
        <v>2793</v>
      </c>
      <c r="AP601" s="3" t="s">
        <v>2794</v>
      </c>
      <c r="AQ601" s="4"/>
      <c r="AR601" s="3">
        <v>0.0</v>
      </c>
      <c r="AS601" s="4"/>
      <c r="AT601" s="4"/>
    </row>
    <row r="602">
      <c r="A602" s="3">
        <v>600.0</v>
      </c>
      <c r="B602" s="4" t="s">
        <v>236</v>
      </c>
      <c r="C602" s="5">
        <v>31758.0</v>
      </c>
      <c r="D602" s="6">
        <v>31.838356164383562</v>
      </c>
      <c r="E602" s="7">
        <v>6.0</v>
      </c>
      <c r="F602" s="7">
        <v>2.0</v>
      </c>
      <c r="G602" s="7">
        <v>10.0</v>
      </c>
      <c r="H602" s="3">
        <v>8.0</v>
      </c>
      <c r="I602" s="3" t="s">
        <v>187</v>
      </c>
      <c r="J602" s="3">
        <v>1.0</v>
      </c>
      <c r="K602" s="9" t="s">
        <v>44</v>
      </c>
      <c r="L602" s="3" t="s">
        <v>44</v>
      </c>
      <c r="M602" s="3">
        <v>1.0</v>
      </c>
      <c r="N602" s="5" t="s">
        <v>74</v>
      </c>
      <c r="O602" s="5" t="s">
        <v>49</v>
      </c>
      <c r="P602" s="5" t="s">
        <v>231</v>
      </c>
      <c r="Q602" s="3">
        <v>10.0</v>
      </c>
      <c r="R602" s="3" t="s">
        <v>2795</v>
      </c>
      <c r="S602" s="3" t="s">
        <v>78</v>
      </c>
      <c r="T602" s="4"/>
      <c r="U602" s="4"/>
      <c r="V602" s="4"/>
      <c r="W602" s="4"/>
      <c r="X602" s="4"/>
      <c r="Y602" s="4"/>
      <c r="Z602" s="4"/>
      <c r="AA602" s="4"/>
      <c r="AB602" s="3" t="s">
        <v>27</v>
      </c>
      <c r="AC602" s="4"/>
      <c r="AD602" s="4"/>
      <c r="AE602" s="4"/>
      <c r="AF602" s="4"/>
      <c r="AG602" s="4"/>
      <c r="AH602" s="4"/>
      <c r="AI602" s="4"/>
      <c r="AJ602" s="4"/>
      <c r="AK602" s="4"/>
      <c r="AL602" s="3" t="s">
        <v>385</v>
      </c>
      <c r="AM602" s="4"/>
      <c r="AN602" s="3">
        <v>10.0</v>
      </c>
      <c r="AO602" s="3" t="s">
        <v>2796</v>
      </c>
      <c r="AP602" s="3" t="s">
        <v>26</v>
      </c>
      <c r="AQ602" s="3" t="s">
        <v>293</v>
      </c>
      <c r="AR602" s="3">
        <v>1.0</v>
      </c>
      <c r="AS602" s="4"/>
      <c r="AT602" s="4"/>
    </row>
    <row r="603">
      <c r="A603" s="3">
        <v>601.0</v>
      </c>
      <c r="B603" s="4" t="s">
        <v>112</v>
      </c>
      <c r="C603" s="5">
        <v>34732.0</v>
      </c>
      <c r="D603" s="6">
        <v>23.69041095890411</v>
      </c>
      <c r="E603" s="7">
        <v>7.0</v>
      </c>
      <c r="F603" s="7">
        <v>40.0</v>
      </c>
      <c r="G603" s="7">
        <v>5.0</v>
      </c>
      <c r="H603" s="3">
        <v>4.0</v>
      </c>
      <c r="I603" s="3" t="s">
        <v>92</v>
      </c>
      <c r="J603" s="3">
        <v>1.0</v>
      </c>
      <c r="K603" s="9" t="s">
        <v>44</v>
      </c>
      <c r="L603" s="3" t="s">
        <v>44</v>
      </c>
      <c r="M603" s="3">
        <v>0.0</v>
      </c>
      <c r="N603" s="5" t="s">
        <v>44</v>
      </c>
      <c r="O603" s="5" t="s">
        <v>44</v>
      </c>
      <c r="P603" s="5" t="s">
        <v>44</v>
      </c>
      <c r="Q603" s="4"/>
      <c r="R603" s="4"/>
      <c r="S603" s="3" t="s">
        <v>52</v>
      </c>
      <c r="T603" s="4"/>
      <c r="U603" s="4"/>
      <c r="V603" s="4"/>
      <c r="W603" s="3" t="s">
        <v>22</v>
      </c>
      <c r="X603" s="4"/>
      <c r="Y603" s="4"/>
      <c r="Z603" s="4"/>
      <c r="AA603" s="4"/>
      <c r="AB603" s="4"/>
      <c r="AC603" s="4"/>
      <c r="AD603" s="3" t="s">
        <v>66</v>
      </c>
      <c r="AE603" s="4"/>
      <c r="AF603" s="3">
        <v>5.0</v>
      </c>
      <c r="AG603" s="4"/>
      <c r="AH603" s="3">
        <v>4.0</v>
      </c>
      <c r="AI603" s="4"/>
      <c r="AJ603" s="3">
        <v>15.0</v>
      </c>
      <c r="AK603" s="3" t="s">
        <v>2797</v>
      </c>
      <c r="AL603" s="3" t="s">
        <v>68</v>
      </c>
      <c r="AM603" s="4"/>
      <c r="AN603" s="3">
        <v>9.0</v>
      </c>
      <c r="AO603" s="3" t="s">
        <v>2798</v>
      </c>
      <c r="AP603" s="3" t="s">
        <v>2799</v>
      </c>
      <c r="AQ603" s="4"/>
      <c r="AR603" s="3">
        <v>1.0</v>
      </c>
      <c r="AS603" s="4"/>
      <c r="AT603" s="4"/>
    </row>
    <row r="604">
      <c r="A604" s="3">
        <v>602.0</v>
      </c>
      <c r="B604" s="4" t="s">
        <v>236</v>
      </c>
      <c r="C604" s="5">
        <v>27791.0</v>
      </c>
      <c r="D604" s="6">
        <v>42.706849315068496</v>
      </c>
      <c r="E604" s="7">
        <v>5.0</v>
      </c>
      <c r="F604" s="7">
        <v>90.0</v>
      </c>
      <c r="G604" s="7">
        <v>16.0</v>
      </c>
      <c r="H604" s="3">
        <v>2.0</v>
      </c>
      <c r="I604" s="3" t="s">
        <v>98</v>
      </c>
      <c r="J604" s="3">
        <v>0.0</v>
      </c>
      <c r="K604" s="9" t="s">
        <v>61</v>
      </c>
      <c r="L604" s="3" t="s">
        <v>1261</v>
      </c>
      <c r="M604" s="3">
        <v>1.0</v>
      </c>
      <c r="N604" s="5" t="s">
        <v>212</v>
      </c>
      <c r="O604" s="5" t="s">
        <v>49</v>
      </c>
      <c r="P604" s="5" t="s">
        <v>101</v>
      </c>
      <c r="Q604" s="3">
        <v>5.0</v>
      </c>
      <c r="R604" s="3" t="s">
        <v>2800</v>
      </c>
      <c r="S604" s="3" t="s">
        <v>52</v>
      </c>
      <c r="T604" s="4"/>
      <c r="U604" s="4"/>
      <c r="V604" s="4"/>
      <c r="W604" s="4"/>
      <c r="X604" s="4"/>
      <c r="Y604" s="3" t="s">
        <v>24</v>
      </c>
      <c r="Z604" s="4"/>
      <c r="AA604" s="4"/>
      <c r="AB604" s="4"/>
      <c r="AC604" s="4"/>
      <c r="AD604" s="3" t="s">
        <v>53</v>
      </c>
      <c r="AE604" s="4"/>
      <c r="AF604" s="3">
        <v>4.0</v>
      </c>
      <c r="AG604" s="4"/>
      <c r="AH604" s="3">
        <v>6.0</v>
      </c>
      <c r="AI604" s="4"/>
      <c r="AJ604" s="3">
        <v>12.0</v>
      </c>
      <c r="AK604" s="3" t="s">
        <v>2801</v>
      </c>
      <c r="AL604" s="3" t="s">
        <v>68</v>
      </c>
      <c r="AM604" s="4"/>
      <c r="AN604" s="3">
        <v>8.0</v>
      </c>
      <c r="AO604" s="3" t="s">
        <v>2802</v>
      </c>
      <c r="AP604" s="3" t="s">
        <v>195</v>
      </c>
      <c r="AQ604" s="3" t="s">
        <v>2803</v>
      </c>
      <c r="AR604" s="3">
        <v>0.0</v>
      </c>
      <c r="AS604" s="4"/>
      <c r="AT604" s="4"/>
    </row>
    <row r="605">
      <c r="A605" s="3">
        <v>603.0</v>
      </c>
      <c r="B605" s="4" t="s">
        <v>167</v>
      </c>
      <c r="C605" s="4"/>
      <c r="D605" s="6" t="s">
        <v>44</v>
      </c>
      <c r="E605" s="7">
        <v>6.0</v>
      </c>
      <c r="F605" s="7">
        <v>20.0</v>
      </c>
      <c r="G605" s="7">
        <v>13.0</v>
      </c>
      <c r="H605" s="3">
        <v>3.0</v>
      </c>
      <c r="I605" s="3" t="s">
        <v>92</v>
      </c>
      <c r="J605" s="3">
        <v>0.0</v>
      </c>
      <c r="K605" s="3" t="s">
        <v>61</v>
      </c>
      <c r="L605" s="3" t="s">
        <v>47</v>
      </c>
      <c r="M605" s="3">
        <v>1.0</v>
      </c>
      <c r="N605" s="9" t="s">
        <v>212</v>
      </c>
      <c r="O605" s="9" t="s">
        <v>1266</v>
      </c>
      <c r="P605" s="9" t="s">
        <v>428</v>
      </c>
      <c r="Q605" s="3">
        <v>13.0</v>
      </c>
      <c r="R605" s="3" t="s">
        <v>2804</v>
      </c>
      <c r="S605" s="3" t="s">
        <v>52</v>
      </c>
      <c r="T605" s="4"/>
      <c r="U605" s="4"/>
      <c r="V605" s="4"/>
      <c r="W605" s="4"/>
      <c r="X605" s="4"/>
      <c r="Y605" s="3" t="s">
        <v>24</v>
      </c>
      <c r="Z605" s="4"/>
      <c r="AA605" s="4"/>
      <c r="AB605" s="4"/>
      <c r="AC605" s="4"/>
      <c r="AD605" s="3" t="s">
        <v>53</v>
      </c>
      <c r="AE605" s="4"/>
      <c r="AF605" s="3">
        <v>2.0</v>
      </c>
      <c r="AG605" s="4"/>
      <c r="AH605" s="3">
        <v>3.0</v>
      </c>
      <c r="AI605" s="4"/>
      <c r="AJ605" s="3">
        <v>4.0</v>
      </c>
      <c r="AK605" s="3" t="s">
        <v>2805</v>
      </c>
      <c r="AL605" s="3" t="s">
        <v>68</v>
      </c>
      <c r="AM605" s="4"/>
      <c r="AN605" s="3">
        <v>10.0</v>
      </c>
      <c r="AO605" s="3" t="s">
        <v>1237</v>
      </c>
      <c r="AP605" s="4"/>
      <c r="AQ605" s="4"/>
      <c r="AR605" s="3">
        <v>0.0</v>
      </c>
      <c r="AS605" s="4"/>
      <c r="AT605" s="4"/>
    </row>
    <row r="606">
      <c r="A606" s="3">
        <v>604.0</v>
      </c>
      <c r="B606" s="4" t="s">
        <v>124</v>
      </c>
      <c r="C606" s="5">
        <v>33554.0</v>
      </c>
      <c r="D606" s="6">
        <v>26.91780821917808</v>
      </c>
      <c r="E606" s="7">
        <v>7.0</v>
      </c>
      <c r="F606" s="7">
        <v>0.0</v>
      </c>
      <c r="G606" s="7">
        <v>6.0</v>
      </c>
      <c r="H606" s="3">
        <v>5.0</v>
      </c>
      <c r="I606" s="3" t="s">
        <v>45</v>
      </c>
      <c r="J606" s="3">
        <v>1.0</v>
      </c>
      <c r="K606" s="9" t="s">
        <v>44</v>
      </c>
      <c r="L606" s="3" t="s">
        <v>44</v>
      </c>
      <c r="M606" s="3">
        <v>0.0</v>
      </c>
      <c r="N606" s="5" t="s">
        <v>44</v>
      </c>
      <c r="O606" s="5" t="s">
        <v>44</v>
      </c>
      <c r="P606" s="5" t="s">
        <v>44</v>
      </c>
      <c r="Q606" s="4"/>
      <c r="R606" s="4"/>
      <c r="S606" s="3" t="s">
        <v>78</v>
      </c>
      <c r="T606" s="4"/>
      <c r="U606" s="4"/>
      <c r="V606" s="3" t="s">
        <v>21</v>
      </c>
      <c r="W606" s="4"/>
      <c r="X606" s="4"/>
      <c r="Y606" s="4"/>
      <c r="Z606" s="4"/>
      <c r="AA606" s="4"/>
      <c r="AB606" s="4"/>
      <c r="AC606" s="4"/>
      <c r="AD606" s="3" t="s">
        <v>66</v>
      </c>
      <c r="AE606" s="4"/>
      <c r="AF606" s="3">
        <v>5.0</v>
      </c>
      <c r="AG606" s="4"/>
      <c r="AH606" s="3">
        <v>4.0</v>
      </c>
      <c r="AI606" s="4"/>
      <c r="AJ606" s="3">
        <v>12.0</v>
      </c>
      <c r="AK606" s="3" t="s">
        <v>2806</v>
      </c>
      <c r="AL606" s="3" t="s">
        <v>57</v>
      </c>
      <c r="AM606" s="4"/>
      <c r="AN606" s="3">
        <v>8.0</v>
      </c>
      <c r="AO606" s="3" t="s">
        <v>2807</v>
      </c>
      <c r="AP606" s="4"/>
      <c r="AQ606" s="4"/>
      <c r="AR606" s="3">
        <v>0.0</v>
      </c>
      <c r="AS606" s="4"/>
      <c r="AT606" s="4"/>
    </row>
    <row r="607">
      <c r="A607" s="3">
        <v>605.0</v>
      </c>
      <c r="B607" s="4" t="s">
        <v>161</v>
      </c>
      <c r="C607" s="5">
        <v>30376.0</v>
      </c>
      <c r="D607" s="6">
        <v>35.62465753424657</v>
      </c>
      <c r="E607" s="7">
        <v>7.0</v>
      </c>
      <c r="F607" s="7">
        <v>0.0</v>
      </c>
      <c r="G607" s="7">
        <v>7.0</v>
      </c>
      <c r="H607" s="3">
        <v>12.0</v>
      </c>
      <c r="I607" s="3" t="s">
        <v>98</v>
      </c>
      <c r="J607" s="3">
        <v>1.0</v>
      </c>
      <c r="K607" s="9" t="s">
        <v>44</v>
      </c>
      <c r="L607" s="3" t="s">
        <v>44</v>
      </c>
      <c r="M607" s="3">
        <v>0.0</v>
      </c>
      <c r="N607" s="5" t="s">
        <v>44</v>
      </c>
      <c r="O607" s="5" t="s">
        <v>44</v>
      </c>
      <c r="P607" s="5" t="s">
        <v>44</v>
      </c>
      <c r="Q607" s="4"/>
      <c r="R607" s="4"/>
      <c r="S607" s="3" t="s">
        <v>78</v>
      </c>
      <c r="T607" s="4"/>
      <c r="U607" s="4"/>
      <c r="V607" s="4"/>
      <c r="W607" s="3" t="s">
        <v>22</v>
      </c>
      <c r="X607" s="4"/>
      <c r="Y607" s="4"/>
      <c r="Z607" s="4"/>
      <c r="AA607" s="4"/>
      <c r="AB607" s="4"/>
      <c r="AC607" s="4"/>
      <c r="AD607" s="3" t="s">
        <v>581</v>
      </c>
      <c r="AE607" s="4"/>
      <c r="AF607" s="3">
        <v>6.0</v>
      </c>
      <c r="AG607" s="4"/>
      <c r="AH607" s="3">
        <v>6.0</v>
      </c>
      <c r="AI607" s="4"/>
      <c r="AJ607" s="3">
        <v>100.0</v>
      </c>
      <c r="AK607" s="3" t="s">
        <v>895</v>
      </c>
      <c r="AL607" s="4"/>
      <c r="AM607" s="3" t="s">
        <v>2808</v>
      </c>
      <c r="AN607" s="3">
        <v>10.0</v>
      </c>
      <c r="AO607" s="3" t="s">
        <v>2809</v>
      </c>
      <c r="AP607" s="3" t="s">
        <v>2810</v>
      </c>
      <c r="AQ607" s="3" t="s">
        <v>2811</v>
      </c>
      <c r="AR607" s="3">
        <v>1.0</v>
      </c>
      <c r="AS607" s="4"/>
      <c r="AT607" s="4"/>
    </row>
    <row r="608">
      <c r="A608" s="3">
        <v>606.0</v>
      </c>
      <c r="B608" s="4" t="s">
        <v>362</v>
      </c>
      <c r="C608" s="5">
        <v>33265.0</v>
      </c>
      <c r="D608" s="6">
        <v>27.70958904109589</v>
      </c>
      <c r="E608" s="7">
        <v>6.0</v>
      </c>
      <c r="F608" s="7">
        <v>60.0</v>
      </c>
      <c r="G608" s="7">
        <v>9.0</v>
      </c>
      <c r="H608" s="3">
        <v>10.0</v>
      </c>
      <c r="I608" s="3" t="s">
        <v>187</v>
      </c>
      <c r="J608" s="3">
        <v>0.0</v>
      </c>
      <c r="K608" s="3" t="s">
        <v>131</v>
      </c>
      <c r="L608" s="3" t="s">
        <v>47</v>
      </c>
      <c r="M608" s="3">
        <v>1.0</v>
      </c>
      <c r="N608" s="5" t="s">
        <v>151</v>
      </c>
      <c r="O608" s="5" t="s">
        <v>75</v>
      </c>
      <c r="P608" s="5" t="s">
        <v>87</v>
      </c>
      <c r="Q608" s="3">
        <v>1.0</v>
      </c>
      <c r="R608" s="3" t="s">
        <v>2812</v>
      </c>
      <c r="S608" s="3" t="s">
        <v>52</v>
      </c>
      <c r="T608" s="4"/>
      <c r="U608" s="4"/>
      <c r="V608" s="4"/>
      <c r="W608" s="4"/>
      <c r="X608" s="4"/>
      <c r="Y608" s="3" t="s">
        <v>24</v>
      </c>
      <c r="Z608" s="4"/>
      <c r="AA608" s="4"/>
      <c r="AB608" s="4"/>
      <c r="AC608" s="4"/>
      <c r="AD608" s="3" t="s">
        <v>53</v>
      </c>
      <c r="AE608" s="4"/>
      <c r="AF608" s="3">
        <v>6.0</v>
      </c>
      <c r="AG608" s="4"/>
      <c r="AH608" s="3">
        <v>6.0</v>
      </c>
      <c r="AI608" s="4"/>
      <c r="AJ608" s="3">
        <v>10.0</v>
      </c>
      <c r="AK608" s="3" t="s">
        <v>2813</v>
      </c>
      <c r="AL608" s="3" t="s">
        <v>68</v>
      </c>
      <c r="AM608" s="4"/>
      <c r="AN608" s="3">
        <v>10.0</v>
      </c>
      <c r="AO608" s="3" t="s">
        <v>2814</v>
      </c>
      <c r="AP608" s="3" t="s">
        <v>2815</v>
      </c>
      <c r="AQ608" s="3" t="s">
        <v>2816</v>
      </c>
      <c r="AR608" s="3">
        <v>1.0</v>
      </c>
      <c r="AS608" s="4"/>
      <c r="AT608" s="4"/>
    </row>
    <row r="609">
      <c r="A609" s="3">
        <v>607.0</v>
      </c>
      <c r="B609" s="4" t="s">
        <v>124</v>
      </c>
      <c r="C609" s="5">
        <v>35032.0</v>
      </c>
      <c r="D609" s="6">
        <v>22.86849315068493</v>
      </c>
      <c r="E609" s="7">
        <v>8.0</v>
      </c>
      <c r="F609" s="7">
        <v>60.0</v>
      </c>
      <c r="G609" s="7">
        <v>8.0</v>
      </c>
      <c r="H609" s="3">
        <v>5.0</v>
      </c>
      <c r="I609" s="3" t="s">
        <v>117</v>
      </c>
      <c r="J609" s="3">
        <v>1.0</v>
      </c>
      <c r="K609" s="9" t="s">
        <v>44</v>
      </c>
      <c r="L609" s="3" t="s">
        <v>44</v>
      </c>
      <c r="M609" s="3">
        <v>0.0</v>
      </c>
      <c r="N609" s="5" t="s">
        <v>44</v>
      </c>
      <c r="O609" s="5" t="s">
        <v>44</v>
      </c>
      <c r="P609" s="5" t="s">
        <v>44</v>
      </c>
      <c r="Q609" s="4"/>
      <c r="R609" s="4"/>
      <c r="S609" s="3" t="s">
        <v>78</v>
      </c>
      <c r="T609" s="4"/>
      <c r="U609" s="4"/>
      <c r="V609" s="4"/>
      <c r="W609" s="3" t="s">
        <v>22</v>
      </c>
      <c r="X609" s="4"/>
      <c r="Y609" s="3" t="s">
        <v>24</v>
      </c>
      <c r="Z609" s="4"/>
      <c r="AA609" s="4"/>
      <c r="AB609" s="4"/>
      <c r="AC609" s="4"/>
      <c r="AD609" s="3" t="s">
        <v>158</v>
      </c>
      <c r="AE609" s="4"/>
      <c r="AF609" s="4"/>
      <c r="AG609" s="3">
        <v>20.0</v>
      </c>
      <c r="AH609" s="3">
        <v>6.0</v>
      </c>
      <c r="AI609" s="4"/>
      <c r="AJ609" s="3">
        <v>10.0</v>
      </c>
      <c r="AK609" s="3" t="s">
        <v>2817</v>
      </c>
      <c r="AL609" s="3" t="s">
        <v>57</v>
      </c>
      <c r="AM609" s="4"/>
      <c r="AN609" s="3">
        <v>10.0</v>
      </c>
      <c r="AO609" s="3" t="s">
        <v>2818</v>
      </c>
      <c r="AP609" s="3" t="s">
        <v>2819</v>
      </c>
      <c r="AQ609" s="3" t="s">
        <v>2820</v>
      </c>
      <c r="AR609" s="3">
        <v>1.0</v>
      </c>
      <c r="AS609" s="4"/>
      <c r="AT609" s="4"/>
    </row>
    <row r="610">
      <c r="A610" s="3">
        <v>608.0</v>
      </c>
      <c r="B610" s="4" t="s">
        <v>204</v>
      </c>
      <c r="C610" s="5">
        <v>30004.0</v>
      </c>
      <c r="D610" s="6">
        <v>36.64383561643836</v>
      </c>
      <c r="E610" s="7">
        <v>6.0</v>
      </c>
      <c r="F610" s="7">
        <v>60.0</v>
      </c>
      <c r="G610" s="7">
        <v>10.0</v>
      </c>
      <c r="H610" s="3">
        <v>12.0</v>
      </c>
      <c r="I610" s="3" t="s">
        <v>224</v>
      </c>
      <c r="J610" s="3">
        <v>1.0</v>
      </c>
      <c r="K610" s="9" t="s">
        <v>44</v>
      </c>
      <c r="L610" s="3" t="s">
        <v>44</v>
      </c>
      <c r="M610" s="3">
        <v>1.0</v>
      </c>
      <c r="N610" s="5" t="s">
        <v>212</v>
      </c>
      <c r="O610" s="5" t="s">
        <v>49</v>
      </c>
      <c r="P610" s="5" t="s">
        <v>1274</v>
      </c>
      <c r="Q610" s="3">
        <v>5.0</v>
      </c>
      <c r="R610" s="3" t="s">
        <v>2821</v>
      </c>
      <c r="S610" s="3" t="s">
        <v>78</v>
      </c>
      <c r="T610" s="4"/>
      <c r="U610" s="4"/>
      <c r="V610" s="4"/>
      <c r="W610" s="3" t="s">
        <v>22</v>
      </c>
      <c r="X610" s="4"/>
      <c r="Y610" s="4"/>
      <c r="Z610" s="4"/>
      <c r="AA610" s="4"/>
      <c r="AB610" s="4"/>
      <c r="AC610" s="4"/>
      <c r="AD610" s="3" t="s">
        <v>66</v>
      </c>
      <c r="AE610" s="4"/>
      <c r="AF610" s="3">
        <v>6.0</v>
      </c>
      <c r="AG610" s="4"/>
      <c r="AH610" s="3">
        <v>6.0</v>
      </c>
      <c r="AI610" s="4"/>
      <c r="AJ610" s="3">
        <v>10.0</v>
      </c>
      <c r="AK610" s="3" t="s">
        <v>2822</v>
      </c>
      <c r="AL610" s="3" t="s">
        <v>68</v>
      </c>
      <c r="AM610" s="4"/>
      <c r="AN610" s="3">
        <v>10.0</v>
      </c>
      <c r="AO610" s="3" t="s">
        <v>2823</v>
      </c>
      <c r="AP610" s="3" t="s">
        <v>2824</v>
      </c>
      <c r="AQ610" s="4"/>
      <c r="AR610" s="3">
        <v>1.0</v>
      </c>
      <c r="AS610" s="4"/>
      <c r="AT610" s="4"/>
    </row>
    <row r="611">
      <c r="A611" s="3">
        <v>609.0</v>
      </c>
      <c r="B611" s="4" t="s">
        <v>255</v>
      </c>
      <c r="C611" s="5">
        <v>31124.0</v>
      </c>
      <c r="D611" s="6">
        <v>33.57534246575342</v>
      </c>
      <c r="E611" s="7">
        <v>7.0</v>
      </c>
      <c r="F611" s="7">
        <v>5.0</v>
      </c>
      <c r="G611" s="7">
        <v>6.0</v>
      </c>
      <c r="H611" s="3">
        <v>12.0</v>
      </c>
      <c r="I611" s="3" t="s">
        <v>84</v>
      </c>
      <c r="J611" s="3">
        <v>1.0</v>
      </c>
      <c r="K611" s="9" t="s">
        <v>44</v>
      </c>
      <c r="L611" s="3" t="s">
        <v>44</v>
      </c>
      <c r="M611" s="3">
        <v>1.0</v>
      </c>
      <c r="N611" s="5" t="s">
        <v>256</v>
      </c>
      <c r="O611" s="5" t="s">
        <v>106</v>
      </c>
      <c r="P611" s="5" t="s">
        <v>1163</v>
      </c>
      <c r="Q611" s="3">
        <v>0.0</v>
      </c>
      <c r="R611" s="3" t="s">
        <v>2825</v>
      </c>
      <c r="S611" s="3" t="s">
        <v>78</v>
      </c>
      <c r="T611" s="4"/>
      <c r="U611" s="4"/>
      <c r="V611" s="3" t="s">
        <v>21</v>
      </c>
      <c r="W611" s="4"/>
      <c r="X611" s="4"/>
      <c r="Y611" s="4"/>
      <c r="Z611" s="4"/>
      <c r="AA611" s="4"/>
      <c r="AB611" s="4"/>
      <c r="AC611" s="4"/>
      <c r="AD611" s="4"/>
      <c r="AE611" s="3" t="s">
        <v>2826</v>
      </c>
      <c r="AF611" s="3">
        <v>6.0</v>
      </c>
      <c r="AG611" s="4"/>
      <c r="AH611" s="3">
        <v>6.0</v>
      </c>
      <c r="AI611" s="4"/>
      <c r="AJ611" s="3">
        <v>30.0</v>
      </c>
      <c r="AK611" s="3" t="s">
        <v>2827</v>
      </c>
      <c r="AL611" s="4"/>
      <c r="AM611" s="3" t="s">
        <v>2828</v>
      </c>
      <c r="AN611" s="3">
        <v>10.0</v>
      </c>
      <c r="AO611" s="3" t="s">
        <v>2829</v>
      </c>
      <c r="AP611" s="3" t="s">
        <v>2830</v>
      </c>
      <c r="AQ611" s="3" t="s">
        <v>2831</v>
      </c>
      <c r="AR611" s="3">
        <v>0.0</v>
      </c>
      <c r="AS611" s="4"/>
      <c r="AT611" s="4"/>
    </row>
    <row r="612">
      <c r="A612" s="3">
        <v>610.0</v>
      </c>
      <c r="B612" s="4" t="s">
        <v>161</v>
      </c>
      <c r="C612" s="5">
        <v>34727.0</v>
      </c>
      <c r="D612" s="6">
        <v>23.704109589041096</v>
      </c>
      <c r="E612" s="7">
        <v>9.0</v>
      </c>
      <c r="F612" s="7">
        <v>30.0</v>
      </c>
      <c r="G612" s="7">
        <v>9.0</v>
      </c>
      <c r="H612" s="3">
        <v>4.0</v>
      </c>
      <c r="I612" s="3" t="s">
        <v>307</v>
      </c>
      <c r="J612" s="3">
        <v>1.0</v>
      </c>
      <c r="K612" s="9" t="s">
        <v>44</v>
      </c>
      <c r="L612" s="3" t="s">
        <v>44</v>
      </c>
      <c r="M612" s="3">
        <v>1.0</v>
      </c>
      <c r="N612" s="5" t="s">
        <v>212</v>
      </c>
      <c r="O612" s="5" t="s">
        <v>75</v>
      </c>
      <c r="P612" s="5" t="s">
        <v>87</v>
      </c>
      <c r="Q612" s="3">
        <v>2.0</v>
      </c>
      <c r="R612" s="3" t="s">
        <v>2832</v>
      </c>
      <c r="S612" s="3" t="s">
        <v>370</v>
      </c>
      <c r="T612" s="4"/>
      <c r="U612" s="4"/>
      <c r="V612" s="4"/>
      <c r="W612" s="4"/>
      <c r="X612" s="4"/>
      <c r="Y612" s="3" t="s">
        <v>24</v>
      </c>
      <c r="Z612" s="4"/>
      <c r="AA612" s="4"/>
      <c r="AB612" s="4"/>
      <c r="AC612" s="4"/>
      <c r="AD612" s="3" t="s">
        <v>53</v>
      </c>
      <c r="AE612" s="4"/>
      <c r="AF612" s="4"/>
      <c r="AG612" s="3">
        <v>8.0</v>
      </c>
      <c r="AH612" s="3">
        <v>5.0</v>
      </c>
      <c r="AI612" s="4"/>
      <c r="AJ612" s="3">
        <v>5.0</v>
      </c>
      <c r="AK612" s="3" t="s">
        <v>2833</v>
      </c>
      <c r="AL612" s="4"/>
      <c r="AM612" s="3" t="s">
        <v>2834</v>
      </c>
      <c r="AN612" s="3">
        <v>8.0</v>
      </c>
      <c r="AO612" s="3" t="s">
        <v>2835</v>
      </c>
      <c r="AP612" s="3" t="s">
        <v>2836</v>
      </c>
      <c r="AQ612" s="3" t="s">
        <v>2837</v>
      </c>
      <c r="AR612" s="3">
        <v>1.0</v>
      </c>
      <c r="AS612" s="4"/>
      <c r="AT612" s="4"/>
    </row>
    <row r="613">
      <c r="A613" s="3">
        <v>611.0</v>
      </c>
      <c r="B613" s="4" t="s">
        <v>83</v>
      </c>
      <c r="C613" s="5">
        <v>32232.0</v>
      </c>
      <c r="D613" s="6">
        <v>30.53972602739726</v>
      </c>
      <c r="E613" s="7">
        <v>6.0</v>
      </c>
      <c r="F613" s="7">
        <v>120.0</v>
      </c>
      <c r="G613" s="7">
        <v>12.0</v>
      </c>
      <c r="H613" s="3">
        <v>2.0</v>
      </c>
      <c r="I613" s="3" t="s">
        <v>130</v>
      </c>
      <c r="J613" s="3">
        <v>1.0</v>
      </c>
      <c r="K613" s="9" t="s">
        <v>44</v>
      </c>
      <c r="L613" s="3" t="s">
        <v>44</v>
      </c>
      <c r="M613" s="3">
        <v>1.0</v>
      </c>
      <c r="N613" s="5" t="s">
        <v>212</v>
      </c>
      <c r="O613" s="5" t="s">
        <v>75</v>
      </c>
      <c r="P613" s="5" t="s">
        <v>478</v>
      </c>
      <c r="Q613" s="3">
        <v>6.0</v>
      </c>
      <c r="R613" s="3" t="s">
        <v>2838</v>
      </c>
      <c r="S613" s="3" t="s">
        <v>52</v>
      </c>
      <c r="T613" s="4"/>
      <c r="U613" s="4"/>
      <c r="V613" s="4"/>
      <c r="W613" s="4"/>
      <c r="X613" s="4"/>
      <c r="Y613" s="4"/>
      <c r="Z613" s="4"/>
      <c r="AA613" s="4"/>
      <c r="AB613" s="3" t="s">
        <v>27</v>
      </c>
      <c r="AC613" s="4"/>
      <c r="AD613" s="4"/>
      <c r="AE613" s="4"/>
      <c r="AF613" s="4"/>
      <c r="AG613" s="4"/>
      <c r="AH613" s="4"/>
      <c r="AI613" s="4"/>
      <c r="AJ613" s="4"/>
      <c r="AK613" s="4"/>
      <c r="AL613" s="3" t="s">
        <v>57</v>
      </c>
      <c r="AM613" s="4"/>
      <c r="AN613" s="3">
        <v>7.0</v>
      </c>
      <c r="AO613" s="3" t="s">
        <v>2839</v>
      </c>
      <c r="AP613" s="3" t="s">
        <v>2840</v>
      </c>
      <c r="AQ613" s="3" t="s">
        <v>136</v>
      </c>
      <c r="AR613" s="3">
        <v>0.0</v>
      </c>
      <c r="AS613" s="4"/>
      <c r="AT613" s="4"/>
    </row>
    <row r="614">
      <c r="A614" s="3">
        <v>612.0</v>
      </c>
      <c r="B614" s="4" t="s">
        <v>71</v>
      </c>
      <c r="C614" s="5">
        <v>32450.0</v>
      </c>
      <c r="D614" s="6">
        <v>29.942465753424656</v>
      </c>
      <c r="E614" s="7">
        <v>7.0</v>
      </c>
      <c r="F614" s="7">
        <v>50.0</v>
      </c>
      <c r="G614" s="7">
        <v>10.0</v>
      </c>
      <c r="H614" s="3">
        <v>10.0</v>
      </c>
      <c r="I614" s="3" t="s">
        <v>340</v>
      </c>
      <c r="J614" s="3">
        <v>0.0</v>
      </c>
      <c r="K614" s="3" t="s">
        <v>61</v>
      </c>
      <c r="L614" s="3" t="s">
        <v>94</v>
      </c>
      <c r="M614" s="3">
        <v>1.0</v>
      </c>
      <c r="N614" s="5" t="s">
        <v>212</v>
      </c>
      <c r="O614" s="5" t="s">
        <v>356</v>
      </c>
      <c r="P614" s="5" t="s">
        <v>231</v>
      </c>
      <c r="Q614" s="3">
        <v>10.0</v>
      </c>
      <c r="R614" s="3" t="s">
        <v>2841</v>
      </c>
      <c r="S614" s="3" t="s">
        <v>52</v>
      </c>
      <c r="T614" s="4"/>
      <c r="U614" s="4"/>
      <c r="V614" s="4"/>
      <c r="W614" s="3" t="s">
        <v>22</v>
      </c>
      <c r="X614" s="4"/>
      <c r="Y614" s="4"/>
      <c r="Z614" s="4"/>
      <c r="AA614" s="4"/>
      <c r="AB614" s="4"/>
      <c r="AC614" s="4"/>
      <c r="AD614" s="3" t="s">
        <v>79</v>
      </c>
      <c r="AE614" s="4"/>
      <c r="AF614" s="4"/>
      <c r="AG614" s="3">
        <v>10.0</v>
      </c>
      <c r="AH614" s="3">
        <v>4.0</v>
      </c>
      <c r="AI614" s="4"/>
      <c r="AJ614" s="3">
        <v>15.0</v>
      </c>
      <c r="AK614" s="3" t="s">
        <v>2842</v>
      </c>
      <c r="AL614" s="3" t="s">
        <v>68</v>
      </c>
      <c r="AM614" s="4"/>
      <c r="AN614" s="3">
        <v>9.0</v>
      </c>
      <c r="AO614" s="3" t="s">
        <v>2843</v>
      </c>
      <c r="AP614" s="3" t="s">
        <v>2844</v>
      </c>
      <c r="AQ614" s="4"/>
      <c r="AR614" s="3">
        <v>1.0</v>
      </c>
      <c r="AS614" s="4"/>
      <c r="AT614" s="4"/>
    </row>
    <row r="615">
      <c r="A615" s="3">
        <v>613.0</v>
      </c>
      <c r="B615" s="4" t="s">
        <v>354</v>
      </c>
      <c r="C615" s="5">
        <v>34733.0</v>
      </c>
      <c r="D615" s="6">
        <v>23.687671232876713</v>
      </c>
      <c r="E615" s="7">
        <v>7.0</v>
      </c>
      <c r="F615" s="7">
        <v>0.0</v>
      </c>
      <c r="G615" s="7">
        <v>15.0</v>
      </c>
      <c r="H615" s="3">
        <v>10.0</v>
      </c>
      <c r="I615" s="3" t="s">
        <v>130</v>
      </c>
      <c r="J615" s="3">
        <v>1.0</v>
      </c>
      <c r="K615" s="9" t="s">
        <v>44</v>
      </c>
      <c r="L615" s="3" t="s">
        <v>44</v>
      </c>
      <c r="M615" s="3">
        <v>0.0</v>
      </c>
      <c r="N615" s="5" t="s">
        <v>44</v>
      </c>
      <c r="O615" s="5" t="s">
        <v>44</v>
      </c>
      <c r="P615" s="5" t="s">
        <v>44</v>
      </c>
      <c r="Q615" s="4"/>
      <c r="R615" s="4"/>
      <c r="S615" s="3" t="s">
        <v>52</v>
      </c>
      <c r="T615" s="4"/>
      <c r="U615" s="4"/>
      <c r="V615" s="4"/>
      <c r="W615" s="4"/>
      <c r="X615" s="4"/>
      <c r="Y615" s="3" t="s">
        <v>24</v>
      </c>
      <c r="Z615" s="4"/>
      <c r="AA615" s="4"/>
      <c r="AB615" s="4"/>
      <c r="AC615" s="4"/>
      <c r="AD615" s="3" t="s">
        <v>79</v>
      </c>
      <c r="AE615" s="4"/>
      <c r="AF615" s="4"/>
      <c r="AG615" s="3">
        <v>20.0</v>
      </c>
      <c r="AH615" s="4"/>
      <c r="AI615" s="3">
        <v>10.0</v>
      </c>
      <c r="AJ615" s="3">
        <v>40.0</v>
      </c>
      <c r="AK615" s="3" t="s">
        <v>2845</v>
      </c>
      <c r="AL615" s="3" t="s">
        <v>57</v>
      </c>
      <c r="AM615" s="4"/>
      <c r="AN615" s="3">
        <v>10.0</v>
      </c>
      <c r="AO615" s="3" t="s">
        <v>2846</v>
      </c>
      <c r="AP615" s="3" t="s">
        <v>2847</v>
      </c>
      <c r="AQ615" s="3" t="s">
        <v>2848</v>
      </c>
      <c r="AR615" s="3">
        <v>1.0</v>
      </c>
      <c r="AS615" s="4"/>
      <c r="AT615" s="4"/>
    </row>
    <row r="616">
      <c r="A616" s="3">
        <v>614.0</v>
      </c>
      <c r="B616" s="4" t="s">
        <v>468</v>
      </c>
      <c r="C616" s="5">
        <v>33293.0</v>
      </c>
      <c r="D616" s="6">
        <v>27.632876712328766</v>
      </c>
      <c r="E616" s="7">
        <v>7.0</v>
      </c>
      <c r="F616" s="7">
        <v>120.0</v>
      </c>
      <c r="G616" s="7">
        <v>10.0</v>
      </c>
      <c r="H616" s="3">
        <v>5.0</v>
      </c>
      <c r="I616" s="3" t="s">
        <v>117</v>
      </c>
      <c r="J616" s="3">
        <v>1.0</v>
      </c>
      <c r="K616" s="9" t="s">
        <v>44</v>
      </c>
      <c r="L616" s="3" t="s">
        <v>44</v>
      </c>
      <c r="M616" s="3">
        <v>1.0</v>
      </c>
      <c r="N616" s="5" t="s">
        <v>168</v>
      </c>
      <c r="O616" s="5" t="s">
        <v>356</v>
      </c>
      <c r="P616" s="5" t="s">
        <v>50</v>
      </c>
      <c r="Q616" s="3">
        <v>1.0</v>
      </c>
      <c r="R616" s="3" t="s">
        <v>2849</v>
      </c>
      <c r="S616" s="3" t="s">
        <v>52</v>
      </c>
      <c r="T616" s="4"/>
      <c r="U616" s="4"/>
      <c r="V616" s="3" t="s">
        <v>21</v>
      </c>
      <c r="W616" s="4"/>
      <c r="X616" s="4"/>
      <c r="Y616" s="4"/>
      <c r="Z616" s="4"/>
      <c r="AA616" s="4"/>
      <c r="AB616" s="4"/>
      <c r="AC616" s="4"/>
      <c r="AD616" s="3" t="s">
        <v>158</v>
      </c>
      <c r="AE616" s="4"/>
      <c r="AF616" s="4"/>
      <c r="AG616" s="3">
        <v>12.0</v>
      </c>
      <c r="AH616" s="3">
        <v>6.0</v>
      </c>
      <c r="AI616" s="4"/>
      <c r="AJ616" s="3">
        <v>160.0</v>
      </c>
      <c r="AK616" s="3" t="s">
        <v>2850</v>
      </c>
      <c r="AL616" s="3" t="s">
        <v>68</v>
      </c>
      <c r="AM616" s="4"/>
      <c r="AN616" s="3">
        <v>10.0</v>
      </c>
      <c r="AO616" s="3" t="s">
        <v>2851</v>
      </c>
      <c r="AP616" s="3" t="s">
        <v>2852</v>
      </c>
      <c r="AQ616" s="3" t="s">
        <v>2853</v>
      </c>
      <c r="AR616" s="3">
        <v>1.0</v>
      </c>
      <c r="AS616" s="4"/>
      <c r="AT616" s="4"/>
    </row>
    <row r="617">
      <c r="A617" s="3">
        <v>615.0</v>
      </c>
      <c r="B617" s="4" t="s">
        <v>406</v>
      </c>
      <c r="C617" s="5">
        <v>25412.0</v>
      </c>
      <c r="D617" s="6">
        <v>49.224657534246575</v>
      </c>
      <c r="E617" s="7">
        <v>6.0</v>
      </c>
      <c r="F617" s="7">
        <v>60.0</v>
      </c>
      <c r="G617" s="7">
        <v>6.0</v>
      </c>
      <c r="H617" s="3">
        <v>50.0</v>
      </c>
      <c r="I617" s="3" t="s">
        <v>340</v>
      </c>
      <c r="J617" s="3">
        <v>0.0</v>
      </c>
      <c r="K617" s="3" t="s">
        <v>73</v>
      </c>
      <c r="L617" s="3" t="s">
        <v>62</v>
      </c>
      <c r="M617" s="3">
        <v>1.0</v>
      </c>
      <c r="N617" s="5" t="s">
        <v>63</v>
      </c>
      <c r="O617" s="5" t="s">
        <v>106</v>
      </c>
      <c r="P617" s="5" t="s">
        <v>50</v>
      </c>
      <c r="Q617" s="3">
        <v>9.0</v>
      </c>
      <c r="R617" s="3" t="s">
        <v>2854</v>
      </c>
      <c r="S617" s="3" t="s">
        <v>65</v>
      </c>
      <c r="T617" s="4"/>
      <c r="U617" s="4"/>
      <c r="V617" s="4"/>
      <c r="W617" s="3" t="s">
        <v>22</v>
      </c>
      <c r="X617" s="4"/>
      <c r="Y617" s="4"/>
      <c r="Z617" s="4"/>
      <c r="AA617" s="4"/>
      <c r="AB617" s="4"/>
      <c r="AC617" s="4"/>
      <c r="AD617" s="3" t="s">
        <v>158</v>
      </c>
      <c r="AE617" s="4"/>
      <c r="AF617" s="4"/>
      <c r="AG617" s="3">
        <v>15.0</v>
      </c>
      <c r="AH617" s="4"/>
      <c r="AI617" s="3">
        <v>15.0</v>
      </c>
      <c r="AJ617" s="3">
        <v>20.0</v>
      </c>
      <c r="AK617" s="3" t="s">
        <v>2855</v>
      </c>
      <c r="AL617" s="3" t="s">
        <v>57</v>
      </c>
      <c r="AM617" s="4"/>
      <c r="AN617" s="3">
        <v>10.0</v>
      </c>
      <c r="AO617" s="3" t="s">
        <v>2856</v>
      </c>
      <c r="AP617" s="3" t="s">
        <v>2857</v>
      </c>
      <c r="AQ617" s="3" t="s">
        <v>2858</v>
      </c>
      <c r="AR617" s="3">
        <v>0.0</v>
      </c>
      <c r="AS617" s="4"/>
      <c r="AT617" s="4"/>
    </row>
    <row r="618">
      <c r="A618" s="3">
        <v>616.0</v>
      </c>
      <c r="B618" s="4" t="s">
        <v>186</v>
      </c>
      <c r="C618" s="5">
        <v>35081.0</v>
      </c>
      <c r="D618" s="6">
        <v>22.734246575342464</v>
      </c>
      <c r="E618" s="7">
        <v>7.0</v>
      </c>
      <c r="F618" s="7">
        <v>60.0</v>
      </c>
      <c r="G618" s="7">
        <v>7.0</v>
      </c>
      <c r="H618" s="3">
        <v>20.0</v>
      </c>
      <c r="I618" s="3" t="s">
        <v>187</v>
      </c>
      <c r="J618" s="3">
        <v>1.0</v>
      </c>
      <c r="K618" s="9" t="s">
        <v>44</v>
      </c>
      <c r="L618" s="3" t="s">
        <v>44</v>
      </c>
      <c r="M618" s="3">
        <v>0.0</v>
      </c>
      <c r="N618" s="5" t="s">
        <v>44</v>
      </c>
      <c r="O618" s="5" t="s">
        <v>44</v>
      </c>
      <c r="P618" s="5" t="s">
        <v>44</v>
      </c>
      <c r="Q618" s="4"/>
      <c r="R618" s="4"/>
      <c r="S618" s="3" t="s">
        <v>52</v>
      </c>
      <c r="T618" s="4"/>
      <c r="U618" s="4"/>
      <c r="V618" s="3" t="s">
        <v>21</v>
      </c>
      <c r="W618" s="4"/>
      <c r="X618" s="4"/>
      <c r="Y618" s="3" t="s">
        <v>24</v>
      </c>
      <c r="Z618" s="4"/>
      <c r="AA618" s="4"/>
      <c r="AB618" s="4"/>
      <c r="AC618" s="4"/>
      <c r="AD618" s="3" t="s">
        <v>53</v>
      </c>
      <c r="AE618" s="4"/>
      <c r="AF618" s="4"/>
      <c r="AG618" s="3">
        <v>10.0</v>
      </c>
      <c r="AH618" s="4"/>
      <c r="AI618" s="3">
        <v>10.0</v>
      </c>
      <c r="AJ618" s="3">
        <v>5.0</v>
      </c>
      <c r="AK618" s="3" t="s">
        <v>2859</v>
      </c>
      <c r="AL618" s="3" t="s">
        <v>68</v>
      </c>
      <c r="AM618" s="4"/>
      <c r="AN618" s="3">
        <v>8.0</v>
      </c>
      <c r="AO618" s="3" t="s">
        <v>2860</v>
      </c>
      <c r="AP618" s="3" t="s">
        <v>2861</v>
      </c>
      <c r="AQ618" s="3" t="s">
        <v>2862</v>
      </c>
      <c r="AR618" s="3">
        <v>1.0</v>
      </c>
      <c r="AS618" s="4"/>
      <c r="AT618" s="4"/>
    </row>
    <row r="619">
      <c r="A619" s="3">
        <v>617.0</v>
      </c>
      <c r="B619" s="4" t="s">
        <v>124</v>
      </c>
      <c r="C619" s="5">
        <v>30412.0</v>
      </c>
      <c r="D619" s="6">
        <v>35.52602739726027</v>
      </c>
      <c r="E619" s="7">
        <v>7.0</v>
      </c>
      <c r="F619" s="7">
        <v>120.0</v>
      </c>
      <c r="G619" s="7">
        <v>9.0</v>
      </c>
      <c r="H619" s="3">
        <v>5.0</v>
      </c>
      <c r="I619" s="3" t="s">
        <v>117</v>
      </c>
      <c r="J619" s="3">
        <v>1.0</v>
      </c>
      <c r="K619" s="9" t="s">
        <v>44</v>
      </c>
      <c r="L619" s="3" t="s">
        <v>44</v>
      </c>
      <c r="M619" s="3">
        <v>1.0</v>
      </c>
      <c r="N619" s="5" t="s">
        <v>21</v>
      </c>
      <c r="O619" s="5" t="s">
        <v>75</v>
      </c>
      <c r="P619" s="5" t="s">
        <v>87</v>
      </c>
      <c r="Q619" s="3">
        <v>11.0</v>
      </c>
      <c r="R619" s="3" t="s">
        <v>2409</v>
      </c>
      <c r="S619" s="3" t="s">
        <v>52</v>
      </c>
      <c r="T619" s="4"/>
      <c r="U619" s="4"/>
      <c r="V619" s="3" t="s">
        <v>21</v>
      </c>
      <c r="W619" s="4"/>
      <c r="X619" s="4"/>
      <c r="Y619" s="3" t="s">
        <v>24</v>
      </c>
      <c r="Z619" s="4"/>
      <c r="AA619" s="4"/>
      <c r="AB619" s="4"/>
      <c r="AC619" s="4"/>
      <c r="AD619" s="3" t="s">
        <v>53</v>
      </c>
      <c r="AE619" s="4"/>
      <c r="AF619" s="4"/>
      <c r="AG619" s="3">
        <v>15.0</v>
      </c>
      <c r="AH619" s="4"/>
      <c r="AI619" s="3">
        <v>10.0</v>
      </c>
      <c r="AJ619" s="3">
        <v>10.0</v>
      </c>
      <c r="AK619" s="3" t="s">
        <v>2863</v>
      </c>
      <c r="AL619" s="3" t="s">
        <v>68</v>
      </c>
      <c r="AM619" s="4"/>
      <c r="AN619" s="3">
        <v>10.0</v>
      </c>
      <c r="AO619" s="3" t="s">
        <v>2864</v>
      </c>
      <c r="AP619" s="3" t="s">
        <v>2865</v>
      </c>
      <c r="AQ619" s="3" t="s">
        <v>2866</v>
      </c>
      <c r="AR619" s="3">
        <v>1.0</v>
      </c>
      <c r="AS619" s="4"/>
      <c r="AT619" s="4"/>
    </row>
    <row r="620">
      <c r="A620" s="3">
        <v>618.0</v>
      </c>
      <c r="B620" s="4" t="s">
        <v>314</v>
      </c>
      <c r="C620" s="5">
        <v>34766.0</v>
      </c>
      <c r="D620" s="6">
        <v>23.5972602739726</v>
      </c>
      <c r="E620" s="7">
        <v>7.0</v>
      </c>
      <c r="F620" s="7">
        <v>90.0</v>
      </c>
      <c r="G620" s="7">
        <v>11.0</v>
      </c>
      <c r="H620" s="3">
        <v>0.0</v>
      </c>
      <c r="I620" s="3" t="s">
        <v>98</v>
      </c>
      <c r="J620" s="3">
        <v>1.0</v>
      </c>
      <c r="K620" s="9" t="s">
        <v>44</v>
      </c>
      <c r="L620" s="3" t="s">
        <v>44</v>
      </c>
      <c r="M620" s="3">
        <v>1.0</v>
      </c>
      <c r="N620" s="5" t="s">
        <v>212</v>
      </c>
      <c r="O620" s="5" t="s">
        <v>1292</v>
      </c>
      <c r="P620" s="5" t="s">
        <v>300</v>
      </c>
      <c r="Q620" s="3">
        <v>1.0</v>
      </c>
      <c r="R620" s="3" t="s">
        <v>2867</v>
      </c>
      <c r="S620" s="3" t="s">
        <v>52</v>
      </c>
      <c r="T620" s="4"/>
      <c r="U620" s="4"/>
      <c r="V620" s="3" t="s">
        <v>21</v>
      </c>
      <c r="W620" s="4"/>
      <c r="X620" s="4"/>
      <c r="Y620" s="4"/>
      <c r="Z620" s="4"/>
      <c r="AA620" s="4"/>
      <c r="AB620" s="4"/>
      <c r="AC620" s="4"/>
      <c r="AD620" s="3" t="s">
        <v>79</v>
      </c>
      <c r="AE620" s="4"/>
      <c r="AF620" s="4"/>
      <c r="AG620" s="3">
        <v>30.0</v>
      </c>
      <c r="AH620" s="4"/>
      <c r="AI620" s="3" t="s">
        <v>2868</v>
      </c>
      <c r="AJ620" s="3">
        <v>24.0</v>
      </c>
      <c r="AK620" s="3" t="s">
        <v>2869</v>
      </c>
      <c r="AL620" s="3" t="s">
        <v>68</v>
      </c>
      <c r="AM620" s="4"/>
      <c r="AN620" s="3">
        <v>10.0</v>
      </c>
      <c r="AO620" s="3" t="s">
        <v>2870</v>
      </c>
      <c r="AP620" s="4"/>
      <c r="AQ620" s="3" t="s">
        <v>2871</v>
      </c>
      <c r="AR620" s="3">
        <v>1.0</v>
      </c>
      <c r="AS620" s="4"/>
      <c r="AT620" s="4"/>
    </row>
    <row r="621">
      <c r="A621" s="3">
        <v>619.0</v>
      </c>
      <c r="B621" s="4" t="s">
        <v>83</v>
      </c>
      <c r="C621" s="5">
        <v>34150.0</v>
      </c>
      <c r="D621" s="6">
        <v>25.284931506849315</v>
      </c>
      <c r="E621" s="7">
        <v>7.0</v>
      </c>
      <c r="F621" s="7">
        <v>30.0</v>
      </c>
      <c r="G621" s="7">
        <v>12.0</v>
      </c>
      <c r="H621" s="3">
        <v>5.0</v>
      </c>
      <c r="I621" s="3" t="s">
        <v>340</v>
      </c>
      <c r="J621" s="3">
        <v>1.0</v>
      </c>
      <c r="K621" s="9" t="s">
        <v>44</v>
      </c>
      <c r="L621" s="3" t="s">
        <v>44</v>
      </c>
      <c r="M621" s="3">
        <v>1.0</v>
      </c>
      <c r="N621" s="5" t="s">
        <v>212</v>
      </c>
      <c r="O621" s="5" t="s">
        <v>75</v>
      </c>
      <c r="P621" s="5" t="s">
        <v>87</v>
      </c>
      <c r="Q621" s="3">
        <v>2.0</v>
      </c>
      <c r="R621" s="3" t="s">
        <v>197</v>
      </c>
      <c r="S621" s="3" t="s">
        <v>52</v>
      </c>
      <c r="T621" s="4"/>
      <c r="U621" s="4"/>
      <c r="V621" s="4"/>
      <c r="W621" s="4"/>
      <c r="X621" s="4"/>
      <c r="Y621" s="3" t="s">
        <v>24</v>
      </c>
      <c r="Z621" s="4"/>
      <c r="AA621" s="4"/>
      <c r="AB621" s="4"/>
      <c r="AC621" s="4"/>
      <c r="AD621" s="3" t="s">
        <v>79</v>
      </c>
      <c r="AE621" s="4"/>
      <c r="AF621" s="4"/>
      <c r="AG621" s="3" t="s">
        <v>2872</v>
      </c>
      <c r="AH621" s="3">
        <v>3.0</v>
      </c>
      <c r="AI621" s="4"/>
      <c r="AJ621" s="3">
        <v>4.0</v>
      </c>
      <c r="AK621" s="3" t="s">
        <v>2873</v>
      </c>
      <c r="AL621" s="3" t="s">
        <v>57</v>
      </c>
      <c r="AM621" s="4"/>
      <c r="AN621" s="3">
        <v>9.0</v>
      </c>
      <c r="AO621" s="3" t="s">
        <v>2874</v>
      </c>
      <c r="AP621" s="3" t="s">
        <v>2875</v>
      </c>
      <c r="AQ621" s="4"/>
      <c r="AR621" s="3">
        <v>0.0</v>
      </c>
      <c r="AS621" s="4"/>
      <c r="AT621" s="4"/>
    </row>
    <row r="622">
      <c r="A622" s="3">
        <v>620.0</v>
      </c>
      <c r="B622" s="4" t="s">
        <v>83</v>
      </c>
      <c r="C622" s="5">
        <v>31952.0</v>
      </c>
      <c r="D622" s="6">
        <v>31.306849315068494</v>
      </c>
      <c r="E622" s="7">
        <v>6.0</v>
      </c>
      <c r="F622" s="7">
        <v>60.0</v>
      </c>
      <c r="G622" s="7">
        <v>10.0</v>
      </c>
      <c r="H622" s="3">
        <v>2.0</v>
      </c>
      <c r="I622" s="3" t="s">
        <v>72</v>
      </c>
      <c r="J622" s="3">
        <v>1.0</v>
      </c>
      <c r="K622" s="9" t="s">
        <v>44</v>
      </c>
      <c r="L622" s="3" t="s">
        <v>44</v>
      </c>
      <c r="M622" s="3">
        <v>0.0</v>
      </c>
      <c r="N622" s="5" t="s">
        <v>44</v>
      </c>
      <c r="O622" s="5" t="s">
        <v>44</v>
      </c>
      <c r="P622" s="5" t="s">
        <v>44</v>
      </c>
      <c r="Q622" s="4"/>
      <c r="R622" s="4"/>
      <c r="S622" s="3" t="s">
        <v>78</v>
      </c>
      <c r="T622" s="4"/>
      <c r="U622" s="4"/>
      <c r="V622" s="3" t="s">
        <v>21</v>
      </c>
      <c r="W622" s="4"/>
      <c r="X622" s="4"/>
      <c r="Y622" s="4"/>
      <c r="Z622" s="4"/>
      <c r="AA622" s="4"/>
      <c r="AB622" s="4"/>
      <c r="AC622" s="4"/>
      <c r="AD622" s="3" t="s">
        <v>79</v>
      </c>
      <c r="AE622" s="4"/>
      <c r="AF622" s="3">
        <v>3.0</v>
      </c>
      <c r="AG622" s="4"/>
      <c r="AH622" s="3">
        <v>2.0</v>
      </c>
      <c r="AI622" s="4"/>
      <c r="AJ622" s="3">
        <v>8.0</v>
      </c>
      <c r="AK622" s="3" t="s">
        <v>2876</v>
      </c>
      <c r="AL622" s="3" t="s">
        <v>57</v>
      </c>
      <c r="AM622" s="4"/>
      <c r="AN622" s="3">
        <v>8.0</v>
      </c>
      <c r="AO622" s="3" t="s">
        <v>2877</v>
      </c>
      <c r="AP622" s="3" t="s">
        <v>2878</v>
      </c>
      <c r="AQ622" s="3" t="s">
        <v>2879</v>
      </c>
      <c r="AR622" s="3">
        <v>1.0</v>
      </c>
      <c r="AS622" s="4"/>
      <c r="AT622" s="4"/>
    </row>
    <row r="623">
      <c r="A623" s="3">
        <v>621.0</v>
      </c>
      <c r="B623" s="4" t="s">
        <v>83</v>
      </c>
      <c r="C623" s="4"/>
      <c r="D623" s="6" t="s">
        <v>44</v>
      </c>
      <c r="E623" s="7">
        <v>7.0</v>
      </c>
      <c r="F623" s="7">
        <v>60.0</v>
      </c>
      <c r="G623" s="7">
        <v>8.0</v>
      </c>
      <c r="H623" s="3">
        <v>5.0</v>
      </c>
      <c r="I623" s="3" t="s">
        <v>60</v>
      </c>
      <c r="J623" s="3">
        <v>0.0</v>
      </c>
      <c r="K623" s="3" t="s">
        <v>61</v>
      </c>
      <c r="L623" s="3" t="s">
        <v>99</v>
      </c>
      <c r="M623" s="3">
        <v>1.0</v>
      </c>
      <c r="N623" s="9" t="s">
        <v>1142</v>
      </c>
      <c r="O623" s="9" t="s">
        <v>139</v>
      </c>
      <c r="P623" s="9" t="s">
        <v>87</v>
      </c>
      <c r="Q623" s="3">
        <v>10.0</v>
      </c>
      <c r="R623" s="3" t="s">
        <v>2880</v>
      </c>
      <c r="S623" s="3" t="s">
        <v>52</v>
      </c>
      <c r="T623" s="4"/>
      <c r="U623" s="4"/>
      <c r="V623" s="4"/>
      <c r="W623" s="3" t="s">
        <v>22</v>
      </c>
      <c r="X623" s="3" t="s">
        <v>23</v>
      </c>
      <c r="Y623" s="4"/>
      <c r="Z623" s="4"/>
      <c r="AA623" s="4"/>
      <c r="AB623" s="4"/>
      <c r="AC623" s="4"/>
      <c r="AD623" s="3" t="s">
        <v>66</v>
      </c>
      <c r="AE623" s="4"/>
      <c r="AF623" s="3">
        <v>5.0</v>
      </c>
      <c r="AG623" s="4"/>
      <c r="AH623" s="3">
        <v>4.0</v>
      </c>
      <c r="AI623" s="4"/>
      <c r="AJ623" s="3">
        <v>15.0</v>
      </c>
      <c r="AK623" s="3" t="s">
        <v>2881</v>
      </c>
      <c r="AL623" s="3" t="s">
        <v>68</v>
      </c>
      <c r="AM623" s="4"/>
      <c r="AN623" s="3">
        <v>8.0</v>
      </c>
      <c r="AO623" s="3" t="s">
        <v>2882</v>
      </c>
      <c r="AP623" s="3" t="s">
        <v>2674</v>
      </c>
      <c r="AQ623" s="4"/>
      <c r="AR623" s="3">
        <v>1.0</v>
      </c>
      <c r="AS623" s="4"/>
      <c r="AT623" s="4"/>
    </row>
    <row r="624">
      <c r="A624" s="3">
        <v>622.0</v>
      </c>
      <c r="B624" s="4" t="s">
        <v>817</v>
      </c>
      <c r="C624" s="5">
        <v>31108.0</v>
      </c>
      <c r="D624" s="6">
        <v>33.61917808219178</v>
      </c>
      <c r="E624" s="7">
        <v>5.0</v>
      </c>
      <c r="F624" s="7">
        <v>120.0</v>
      </c>
      <c r="G624" s="7">
        <v>15.0</v>
      </c>
      <c r="H624" s="3">
        <v>24.0</v>
      </c>
      <c r="I624" s="3" t="s">
        <v>224</v>
      </c>
      <c r="J624" s="3">
        <v>1.0</v>
      </c>
      <c r="K624" s="9" t="s">
        <v>44</v>
      </c>
      <c r="L624" s="3" t="s">
        <v>44</v>
      </c>
      <c r="M624" s="3">
        <v>1.0</v>
      </c>
      <c r="N624" s="5" t="s">
        <v>143</v>
      </c>
      <c r="O624" s="5" t="s">
        <v>75</v>
      </c>
      <c r="P624" s="5" t="s">
        <v>1297</v>
      </c>
      <c r="Q624" s="3">
        <v>10.0</v>
      </c>
      <c r="R624" s="3" t="s">
        <v>263</v>
      </c>
      <c r="S624" s="3" t="s">
        <v>52</v>
      </c>
      <c r="T624" s="4"/>
      <c r="U624" s="4"/>
      <c r="V624" s="4"/>
      <c r="W624" s="4"/>
      <c r="X624" s="4"/>
      <c r="Y624" s="3" t="s">
        <v>24</v>
      </c>
      <c r="Z624" s="4"/>
      <c r="AA624" s="4"/>
      <c r="AB624" s="4"/>
      <c r="AC624" s="4"/>
      <c r="AD624" s="3" t="s">
        <v>53</v>
      </c>
      <c r="AE624" s="4"/>
      <c r="AF624" s="3">
        <v>6.0</v>
      </c>
      <c r="AG624" s="4"/>
      <c r="AH624" s="3">
        <v>6.0</v>
      </c>
      <c r="AI624" s="4"/>
      <c r="AJ624" s="3">
        <v>5.0</v>
      </c>
      <c r="AK624" s="3" t="s">
        <v>2883</v>
      </c>
      <c r="AL624" s="3" t="s">
        <v>68</v>
      </c>
      <c r="AM624" s="4"/>
      <c r="AN624" s="3">
        <v>8.0</v>
      </c>
      <c r="AO624" s="3" t="s">
        <v>2884</v>
      </c>
      <c r="AP624" s="3" t="s">
        <v>2885</v>
      </c>
      <c r="AQ624" s="3" t="s">
        <v>2886</v>
      </c>
      <c r="AR624" s="3">
        <v>1.0</v>
      </c>
      <c r="AS624" s="4"/>
      <c r="AT624" s="4"/>
    </row>
    <row r="625">
      <c r="A625" s="3">
        <v>623.0</v>
      </c>
      <c r="B625" s="4" t="s">
        <v>354</v>
      </c>
      <c r="C625" s="5">
        <v>33073.0</v>
      </c>
      <c r="D625" s="6">
        <v>28.235616438356164</v>
      </c>
      <c r="E625" s="7">
        <v>6.0</v>
      </c>
      <c r="F625" s="7">
        <v>80.0</v>
      </c>
      <c r="G625" s="7">
        <v>10.0</v>
      </c>
      <c r="H625" s="3">
        <v>20.0</v>
      </c>
      <c r="I625" s="3" t="s">
        <v>130</v>
      </c>
      <c r="J625" s="3">
        <v>1.0</v>
      </c>
      <c r="K625" s="9" t="s">
        <v>44</v>
      </c>
      <c r="L625" s="3" t="s">
        <v>44</v>
      </c>
      <c r="M625" s="3">
        <v>0.0</v>
      </c>
      <c r="N625" s="5" t="s">
        <v>44</v>
      </c>
      <c r="O625" s="5" t="s">
        <v>44</v>
      </c>
      <c r="P625" s="5" t="s">
        <v>44</v>
      </c>
      <c r="Q625" s="4"/>
      <c r="R625" s="4"/>
      <c r="S625" s="3" t="s">
        <v>78</v>
      </c>
      <c r="T625" s="4"/>
      <c r="U625" s="4"/>
      <c r="V625" s="4"/>
      <c r="W625" s="4"/>
      <c r="X625" s="4"/>
      <c r="Y625" s="3" t="s">
        <v>24</v>
      </c>
      <c r="Z625" s="4"/>
      <c r="AA625" s="4"/>
      <c r="AB625" s="4"/>
      <c r="AC625" s="4"/>
      <c r="AD625" s="3" t="s">
        <v>53</v>
      </c>
      <c r="AE625" s="4"/>
      <c r="AF625" s="3">
        <v>6.0</v>
      </c>
      <c r="AG625" s="4"/>
      <c r="AH625" s="3">
        <v>6.0</v>
      </c>
      <c r="AI625" s="4"/>
      <c r="AJ625" s="3">
        <v>25.0</v>
      </c>
      <c r="AK625" s="3" t="s">
        <v>2887</v>
      </c>
      <c r="AL625" s="3" t="s">
        <v>68</v>
      </c>
      <c r="AM625" s="4"/>
      <c r="AN625" s="3">
        <v>10.0</v>
      </c>
      <c r="AO625" s="3" t="s">
        <v>2888</v>
      </c>
      <c r="AP625" s="3" t="s">
        <v>2889</v>
      </c>
      <c r="AQ625" s="3" t="s">
        <v>2890</v>
      </c>
      <c r="AR625" s="3">
        <v>0.0</v>
      </c>
      <c r="AS625" s="4"/>
      <c r="AT625" s="4"/>
    </row>
    <row r="626">
      <c r="A626" s="3">
        <v>624.0</v>
      </c>
      <c r="B626" s="4" t="s">
        <v>124</v>
      </c>
      <c r="C626" s="5">
        <v>34422.0</v>
      </c>
      <c r="D626" s="6">
        <v>24.53972602739726</v>
      </c>
      <c r="E626" s="7">
        <v>7.0</v>
      </c>
      <c r="F626" s="7">
        <v>0.0</v>
      </c>
      <c r="G626" s="7">
        <v>12.0</v>
      </c>
      <c r="H626" s="3">
        <v>10.0</v>
      </c>
      <c r="I626" s="3" t="s">
        <v>130</v>
      </c>
      <c r="J626" s="3">
        <v>1.0</v>
      </c>
      <c r="K626" s="9" t="s">
        <v>44</v>
      </c>
      <c r="L626" s="3" t="s">
        <v>44</v>
      </c>
      <c r="M626" s="3">
        <v>1.0</v>
      </c>
      <c r="N626" s="5" t="s">
        <v>168</v>
      </c>
      <c r="O626" s="5" t="s">
        <v>106</v>
      </c>
      <c r="P626" s="5" t="s">
        <v>87</v>
      </c>
      <c r="Q626" s="3">
        <v>3.0</v>
      </c>
      <c r="R626" s="3" t="s">
        <v>2891</v>
      </c>
      <c r="S626" s="3" t="s">
        <v>78</v>
      </c>
      <c r="T626" s="4"/>
      <c r="U626" s="4"/>
      <c r="V626" s="4"/>
      <c r="W626" s="3" t="s">
        <v>22</v>
      </c>
      <c r="X626" s="4"/>
      <c r="Y626" s="3" t="s">
        <v>24</v>
      </c>
      <c r="Z626" s="4"/>
      <c r="AA626" s="4"/>
      <c r="AB626" s="4"/>
      <c r="AC626" s="4"/>
      <c r="AD626" s="3" t="s">
        <v>66</v>
      </c>
      <c r="AE626" s="4"/>
      <c r="AF626" s="3">
        <v>6.0</v>
      </c>
      <c r="AG626" s="4"/>
      <c r="AH626" s="3">
        <v>3.0</v>
      </c>
      <c r="AI626" s="4"/>
      <c r="AJ626" s="3">
        <v>4.0</v>
      </c>
      <c r="AK626" s="3" t="s">
        <v>2892</v>
      </c>
      <c r="AL626" s="3" t="s">
        <v>57</v>
      </c>
      <c r="AM626" s="4"/>
      <c r="AN626" s="3">
        <v>10.0</v>
      </c>
      <c r="AO626" s="3" t="s">
        <v>2893</v>
      </c>
      <c r="AP626" s="3" t="s">
        <v>2894</v>
      </c>
      <c r="AQ626" s="3" t="s">
        <v>2895</v>
      </c>
      <c r="AR626" s="3">
        <v>1.0</v>
      </c>
      <c r="AS626" s="4"/>
      <c r="AT626" s="4"/>
    </row>
    <row r="627">
      <c r="A627" s="3">
        <v>625.0</v>
      </c>
      <c r="B627" s="4" t="s">
        <v>71</v>
      </c>
      <c r="C627" s="5">
        <v>30310.0</v>
      </c>
      <c r="D627" s="6">
        <v>35.8054794520548</v>
      </c>
      <c r="E627" s="7">
        <v>7.0</v>
      </c>
      <c r="F627" s="7">
        <v>50.0</v>
      </c>
      <c r="G627" s="7">
        <v>10.0</v>
      </c>
      <c r="H627" s="3">
        <v>30.0</v>
      </c>
      <c r="I627" s="3" t="s">
        <v>224</v>
      </c>
      <c r="J627" s="3">
        <v>0.0</v>
      </c>
      <c r="K627" s="3" t="s">
        <v>118</v>
      </c>
      <c r="L627" s="3" t="s">
        <v>47</v>
      </c>
      <c r="M627" s="3">
        <v>1.0</v>
      </c>
      <c r="N627" s="5" t="s">
        <v>48</v>
      </c>
      <c r="O627" s="5" t="s">
        <v>49</v>
      </c>
      <c r="P627" s="5" t="s">
        <v>918</v>
      </c>
      <c r="Q627" s="3">
        <v>9.0</v>
      </c>
      <c r="R627" s="3" t="s">
        <v>2896</v>
      </c>
      <c r="S627" s="3" t="s">
        <v>78</v>
      </c>
      <c r="T627" s="4"/>
      <c r="U627" s="4"/>
      <c r="V627" s="3" t="s">
        <v>21</v>
      </c>
      <c r="W627" s="4"/>
      <c r="X627" s="4"/>
      <c r="Y627" s="4"/>
      <c r="Z627" s="4"/>
      <c r="AA627" s="4"/>
      <c r="AB627" s="4"/>
      <c r="AC627" s="4"/>
      <c r="AD627" s="3" t="s">
        <v>66</v>
      </c>
      <c r="AE627" s="4"/>
      <c r="AF627" s="3">
        <v>6.0</v>
      </c>
      <c r="AG627" s="4"/>
      <c r="AH627" s="3">
        <v>4.0</v>
      </c>
      <c r="AI627" s="4"/>
      <c r="AJ627" s="3">
        <v>48.0</v>
      </c>
      <c r="AK627" s="3" t="s">
        <v>2897</v>
      </c>
      <c r="AL627" s="3" t="s">
        <v>68</v>
      </c>
      <c r="AM627" s="4"/>
      <c r="AN627" s="3">
        <v>9.0</v>
      </c>
      <c r="AO627" s="3" t="s">
        <v>2898</v>
      </c>
      <c r="AP627" s="4"/>
      <c r="AQ627" s="4"/>
      <c r="AR627" s="3">
        <v>0.0</v>
      </c>
      <c r="AS627" s="4"/>
      <c r="AT627" s="4"/>
    </row>
    <row r="628">
      <c r="A628" s="3">
        <v>626.0</v>
      </c>
      <c r="B628" s="4" t="s">
        <v>230</v>
      </c>
      <c r="C628" s="5">
        <v>33380.0</v>
      </c>
      <c r="D628" s="6">
        <v>27.394520547945206</v>
      </c>
      <c r="E628" s="7">
        <v>7.0</v>
      </c>
      <c r="F628" s="7">
        <v>60.0</v>
      </c>
      <c r="G628" s="7">
        <v>8.0</v>
      </c>
      <c r="H628" s="3">
        <v>4.0</v>
      </c>
      <c r="I628" s="3" t="s">
        <v>72</v>
      </c>
      <c r="J628" s="3">
        <v>1.0</v>
      </c>
      <c r="K628" s="9" t="s">
        <v>44</v>
      </c>
      <c r="L628" s="3" t="s">
        <v>44</v>
      </c>
      <c r="M628" s="3">
        <v>1.0</v>
      </c>
      <c r="N628" s="5" t="s">
        <v>21</v>
      </c>
      <c r="O628" s="5" t="s">
        <v>75</v>
      </c>
      <c r="P628" s="5" t="s">
        <v>152</v>
      </c>
      <c r="Q628" s="3">
        <v>2.0</v>
      </c>
      <c r="R628" s="3" t="s">
        <v>2899</v>
      </c>
      <c r="S628" s="3" t="s">
        <v>52</v>
      </c>
      <c r="T628" s="4"/>
      <c r="U628" s="4"/>
      <c r="V628" s="3" t="s">
        <v>21</v>
      </c>
      <c r="W628" s="4"/>
      <c r="X628" s="4"/>
      <c r="Y628" s="4"/>
      <c r="Z628" s="4"/>
      <c r="AA628" s="4"/>
      <c r="AB628" s="4"/>
      <c r="AC628" s="4"/>
      <c r="AD628" s="3" t="s">
        <v>79</v>
      </c>
      <c r="AE628" s="4"/>
      <c r="AF628" s="3">
        <v>5.0</v>
      </c>
      <c r="AG628" s="4"/>
      <c r="AH628" s="3">
        <v>6.0</v>
      </c>
      <c r="AI628" s="4"/>
      <c r="AJ628" s="3">
        <v>10.0</v>
      </c>
      <c r="AK628" s="3" t="s">
        <v>2900</v>
      </c>
      <c r="AL628" s="3" t="s">
        <v>68</v>
      </c>
      <c r="AM628" s="4"/>
      <c r="AN628" s="3">
        <v>8.0</v>
      </c>
      <c r="AO628" s="3" t="s">
        <v>2901</v>
      </c>
      <c r="AP628" s="3" t="s">
        <v>2902</v>
      </c>
      <c r="AQ628" s="3" t="s">
        <v>2903</v>
      </c>
      <c r="AR628" s="3">
        <v>1.0</v>
      </c>
      <c r="AS628" s="4"/>
      <c r="AT628" s="4"/>
    </row>
    <row r="629">
      <c r="A629" s="3">
        <v>627.0</v>
      </c>
      <c r="B629" s="4" t="s">
        <v>461</v>
      </c>
      <c r="C629" s="5">
        <v>27115.0</v>
      </c>
      <c r="D629" s="6">
        <v>44.558904109589044</v>
      </c>
      <c r="E629" s="7">
        <v>6.0</v>
      </c>
      <c r="F629" s="7">
        <v>30.0</v>
      </c>
      <c r="G629" s="7">
        <v>5.0</v>
      </c>
      <c r="H629" s="3">
        <v>10.0</v>
      </c>
      <c r="I629" s="3" t="s">
        <v>224</v>
      </c>
      <c r="J629" s="3">
        <v>1.0</v>
      </c>
      <c r="K629" s="9" t="s">
        <v>44</v>
      </c>
      <c r="L629" s="3" t="s">
        <v>44</v>
      </c>
      <c r="M629" s="3">
        <v>1.0</v>
      </c>
      <c r="N629" s="5" t="s">
        <v>63</v>
      </c>
      <c r="O629" s="5" t="s">
        <v>1306</v>
      </c>
      <c r="P629" s="5" t="s">
        <v>50</v>
      </c>
      <c r="Q629" s="3">
        <v>20.0</v>
      </c>
      <c r="R629" s="3" t="s">
        <v>2904</v>
      </c>
      <c r="S629" s="3" t="s">
        <v>65</v>
      </c>
      <c r="T629" s="4"/>
      <c r="U629" s="4"/>
      <c r="V629" s="4"/>
      <c r="W629" s="4"/>
      <c r="X629" s="3" t="s">
        <v>23</v>
      </c>
      <c r="Y629" s="4"/>
      <c r="Z629" s="4"/>
      <c r="AA629" s="4"/>
      <c r="AB629" s="4"/>
      <c r="AC629" s="4"/>
      <c r="AD629" s="3" t="s">
        <v>53</v>
      </c>
      <c r="AE629" s="4"/>
      <c r="AF629" s="3">
        <v>2.0</v>
      </c>
      <c r="AG629" s="4"/>
      <c r="AH629" s="4"/>
      <c r="AI629" s="3">
        <v>15.0</v>
      </c>
      <c r="AJ629" s="3">
        <v>10.0</v>
      </c>
      <c r="AK629" s="3" t="s">
        <v>2905</v>
      </c>
      <c r="AL629" s="3" t="s">
        <v>68</v>
      </c>
      <c r="AM629" s="4"/>
      <c r="AN629" s="3">
        <v>10.0</v>
      </c>
      <c r="AO629" s="3" t="s">
        <v>2906</v>
      </c>
      <c r="AP629" s="3" t="s">
        <v>2907</v>
      </c>
      <c r="AQ629" s="3" t="s">
        <v>2908</v>
      </c>
      <c r="AR629" s="3">
        <v>1.0</v>
      </c>
      <c r="AS629" s="4"/>
      <c r="AT629" s="4"/>
    </row>
    <row r="630">
      <c r="A630" s="3">
        <v>628.0</v>
      </c>
      <c r="B630" s="4" t="s">
        <v>83</v>
      </c>
      <c r="C630" s="5">
        <v>27133.0</v>
      </c>
      <c r="D630" s="6">
        <v>44.50958904109589</v>
      </c>
      <c r="E630" s="7">
        <v>6.0</v>
      </c>
      <c r="F630" s="7">
        <v>50.0</v>
      </c>
      <c r="G630" s="7">
        <v>10.0</v>
      </c>
      <c r="H630" s="3">
        <v>20.0</v>
      </c>
      <c r="I630" s="3" t="s">
        <v>92</v>
      </c>
      <c r="J630" s="3">
        <v>1.0</v>
      </c>
      <c r="K630" s="9" t="s">
        <v>44</v>
      </c>
      <c r="L630" s="3" t="s">
        <v>44</v>
      </c>
      <c r="M630" s="3">
        <v>1.0</v>
      </c>
      <c r="N630" s="5" t="s">
        <v>1142</v>
      </c>
      <c r="O630" s="5" t="s">
        <v>86</v>
      </c>
      <c r="P630" s="5" t="s">
        <v>87</v>
      </c>
      <c r="Q630" s="3">
        <v>22.0</v>
      </c>
      <c r="R630" s="3" t="s">
        <v>68</v>
      </c>
      <c r="S630" s="3" t="s">
        <v>78</v>
      </c>
      <c r="T630" s="4"/>
      <c r="U630" s="4"/>
      <c r="V630" s="4"/>
      <c r="W630" s="3" t="s">
        <v>22</v>
      </c>
      <c r="X630" s="3" t="s">
        <v>23</v>
      </c>
      <c r="Y630" s="4"/>
      <c r="Z630" s="4"/>
      <c r="AA630" s="4"/>
      <c r="AB630" s="4"/>
      <c r="AC630" s="4"/>
      <c r="AD630" s="3" t="s">
        <v>66</v>
      </c>
      <c r="AE630" s="4"/>
      <c r="AF630" s="3">
        <v>5.0</v>
      </c>
      <c r="AG630" s="4"/>
      <c r="AH630" s="3">
        <v>5.0</v>
      </c>
      <c r="AI630" s="4"/>
      <c r="AJ630" s="3">
        <v>35.0</v>
      </c>
      <c r="AK630" s="3" t="s">
        <v>2909</v>
      </c>
      <c r="AL630" s="4"/>
      <c r="AM630" s="3" t="s">
        <v>2910</v>
      </c>
      <c r="AN630" s="3">
        <v>10.0</v>
      </c>
      <c r="AO630" s="3" t="s">
        <v>2911</v>
      </c>
      <c r="AP630" s="3" t="s">
        <v>2912</v>
      </c>
      <c r="AQ630" s="3" t="s">
        <v>2913</v>
      </c>
      <c r="AR630" s="3">
        <v>1.0</v>
      </c>
      <c r="AS630" s="4"/>
      <c r="AT630" s="4"/>
    </row>
    <row r="631">
      <c r="A631" s="3">
        <v>629.0</v>
      </c>
      <c r="B631" s="4" t="s">
        <v>841</v>
      </c>
      <c r="C631" s="5">
        <v>32981.0</v>
      </c>
      <c r="D631" s="6">
        <v>28.487671232876714</v>
      </c>
      <c r="E631" s="7">
        <v>7.0</v>
      </c>
      <c r="F631" s="7">
        <v>20.0</v>
      </c>
      <c r="G631" s="7">
        <v>10.0</v>
      </c>
      <c r="H631" s="3">
        <v>10.0</v>
      </c>
      <c r="I631" s="3" t="s">
        <v>307</v>
      </c>
      <c r="J631" s="3">
        <v>1.0</v>
      </c>
      <c r="K631" s="9" t="s">
        <v>44</v>
      </c>
      <c r="L631" s="3" t="s">
        <v>44</v>
      </c>
      <c r="M631" s="3">
        <v>1.0</v>
      </c>
      <c r="N631" s="5" t="s">
        <v>212</v>
      </c>
      <c r="O631" s="5" t="s">
        <v>75</v>
      </c>
      <c r="P631" s="5" t="s">
        <v>120</v>
      </c>
      <c r="Q631" s="3">
        <v>4.0</v>
      </c>
      <c r="R631" s="3" t="s">
        <v>2914</v>
      </c>
      <c r="S631" s="3" t="s">
        <v>52</v>
      </c>
      <c r="T631" s="4"/>
      <c r="U631" s="4"/>
      <c r="V631" s="4"/>
      <c r="W631" s="4"/>
      <c r="X631" s="4"/>
      <c r="Y631" s="3" t="s">
        <v>24</v>
      </c>
      <c r="Z631" s="4"/>
      <c r="AA631" s="4"/>
      <c r="AB631" s="4"/>
      <c r="AC631" s="4"/>
      <c r="AD631" s="3" t="s">
        <v>53</v>
      </c>
      <c r="AE631" s="4"/>
      <c r="AF631" s="3">
        <v>3.0</v>
      </c>
      <c r="AG631" s="4"/>
      <c r="AH631" s="3">
        <v>5.0</v>
      </c>
      <c r="AI631" s="4"/>
      <c r="AJ631" s="3">
        <v>20.0</v>
      </c>
      <c r="AK631" s="3" t="s">
        <v>2915</v>
      </c>
      <c r="AL631" s="3" t="s">
        <v>68</v>
      </c>
      <c r="AM631" s="4"/>
      <c r="AN631" s="3">
        <v>7.0</v>
      </c>
      <c r="AO631" s="3" t="s">
        <v>2916</v>
      </c>
      <c r="AP631" s="3" t="s">
        <v>2917</v>
      </c>
      <c r="AQ631" s="4"/>
      <c r="AR631" s="3">
        <v>1.0</v>
      </c>
      <c r="AS631" s="4"/>
      <c r="AT631" s="4"/>
    </row>
    <row r="632">
      <c r="A632" s="3">
        <v>630.0</v>
      </c>
      <c r="B632" s="4" t="s">
        <v>83</v>
      </c>
      <c r="C632" s="5">
        <v>34970.0</v>
      </c>
      <c r="D632" s="6">
        <v>23.03835616438356</v>
      </c>
      <c r="E632" s="7">
        <v>7.0</v>
      </c>
      <c r="F632" s="7">
        <v>45.0</v>
      </c>
      <c r="G632" s="7">
        <v>10.0</v>
      </c>
      <c r="H632" s="3">
        <v>4.0</v>
      </c>
      <c r="I632" s="3" t="s">
        <v>72</v>
      </c>
      <c r="J632" s="3">
        <v>0.0</v>
      </c>
      <c r="K632" s="3" t="s">
        <v>61</v>
      </c>
      <c r="L632" s="3" t="s">
        <v>62</v>
      </c>
      <c r="M632" s="3">
        <v>0.0</v>
      </c>
      <c r="N632" s="5" t="s">
        <v>44</v>
      </c>
      <c r="O632" s="5" t="s">
        <v>44</v>
      </c>
      <c r="P632" s="5" t="s">
        <v>44</v>
      </c>
      <c r="Q632" s="4"/>
      <c r="R632" s="4"/>
      <c r="S632" s="3" t="s">
        <v>52</v>
      </c>
      <c r="T632" s="4"/>
      <c r="U632" s="4"/>
      <c r="V632" s="4"/>
      <c r="W632" s="4"/>
      <c r="X632" s="3" t="s">
        <v>23</v>
      </c>
      <c r="Y632" s="4"/>
      <c r="Z632" s="4"/>
      <c r="AA632" s="4"/>
      <c r="AB632" s="4"/>
      <c r="AC632" s="4"/>
      <c r="AD632" s="3" t="s">
        <v>158</v>
      </c>
      <c r="AE632" s="4"/>
      <c r="AF632" s="3">
        <v>5.0</v>
      </c>
      <c r="AG632" s="4"/>
      <c r="AH632" s="4"/>
      <c r="AI632" s="3">
        <v>8.0</v>
      </c>
      <c r="AJ632" s="3">
        <v>10.0</v>
      </c>
      <c r="AK632" s="3" t="s">
        <v>2918</v>
      </c>
      <c r="AL632" s="3" t="s">
        <v>68</v>
      </c>
      <c r="AM632" s="4"/>
      <c r="AN632" s="3">
        <v>9.0</v>
      </c>
      <c r="AO632" s="3" t="s">
        <v>2919</v>
      </c>
      <c r="AP632" s="3" t="s">
        <v>2920</v>
      </c>
      <c r="AQ632" s="3" t="s">
        <v>111</v>
      </c>
      <c r="AR632" s="3">
        <v>0.0</v>
      </c>
      <c r="AS632" s="4"/>
      <c r="AT632" s="4"/>
    </row>
    <row r="633">
      <c r="A633" s="3">
        <v>631.0</v>
      </c>
      <c r="B633" s="4" t="s">
        <v>204</v>
      </c>
      <c r="C633" s="5">
        <v>32210.0</v>
      </c>
      <c r="D633" s="6">
        <v>30.6</v>
      </c>
      <c r="E633" s="7">
        <v>8.0</v>
      </c>
      <c r="F633" s="7">
        <v>5.0</v>
      </c>
      <c r="G633" s="7">
        <v>6.0</v>
      </c>
      <c r="H633" s="3">
        <v>5.0</v>
      </c>
      <c r="I633" s="3" t="s">
        <v>187</v>
      </c>
      <c r="J633" s="3">
        <v>0.0</v>
      </c>
      <c r="K633" s="3" t="s">
        <v>131</v>
      </c>
      <c r="L633" s="3" t="s">
        <v>94</v>
      </c>
      <c r="M633" s="3">
        <v>0.0</v>
      </c>
      <c r="N633" s="5" t="s">
        <v>44</v>
      </c>
      <c r="O633" s="5" t="s">
        <v>44</v>
      </c>
      <c r="P633" s="5" t="s">
        <v>44</v>
      </c>
      <c r="Q633" s="4"/>
      <c r="R633" s="4"/>
      <c r="S633" s="3" t="s">
        <v>78</v>
      </c>
      <c r="T633" s="4"/>
      <c r="U633" s="4"/>
      <c r="V633" s="4"/>
      <c r="W633" s="4"/>
      <c r="X633" s="4"/>
      <c r="Y633" s="3" t="s">
        <v>24</v>
      </c>
      <c r="Z633" s="4"/>
      <c r="AA633" s="4"/>
      <c r="AB633" s="4"/>
      <c r="AC633" s="4"/>
      <c r="AD633" s="3" t="s">
        <v>53</v>
      </c>
      <c r="AE633" s="4"/>
      <c r="AF633" s="3">
        <v>6.0</v>
      </c>
      <c r="AG633" s="4"/>
      <c r="AH633" s="4"/>
      <c r="AI633" s="3">
        <v>10.0</v>
      </c>
      <c r="AJ633" s="3">
        <v>5.0</v>
      </c>
      <c r="AK633" s="3" t="s">
        <v>2921</v>
      </c>
      <c r="AL633" s="3" t="s">
        <v>68</v>
      </c>
      <c r="AM633" s="4"/>
      <c r="AN633" s="3">
        <v>10.0</v>
      </c>
      <c r="AO633" s="3" t="s">
        <v>2922</v>
      </c>
      <c r="AP633" s="3" t="s">
        <v>2923</v>
      </c>
      <c r="AQ633" s="3" t="s">
        <v>2679</v>
      </c>
      <c r="AR633" s="3">
        <v>1.0</v>
      </c>
      <c r="AS633" s="4"/>
      <c r="AT633" s="4"/>
    </row>
    <row r="634">
      <c r="A634" s="3">
        <v>632.0</v>
      </c>
      <c r="B634" s="4" t="s">
        <v>83</v>
      </c>
      <c r="C634" s="5">
        <v>31293.0</v>
      </c>
      <c r="D634" s="6">
        <v>33.11232876712329</v>
      </c>
      <c r="E634" s="7">
        <v>7.0</v>
      </c>
      <c r="F634" s="7">
        <v>90.0</v>
      </c>
      <c r="G634" s="7">
        <v>6.0</v>
      </c>
      <c r="H634" s="3">
        <v>30.0</v>
      </c>
      <c r="I634" s="3" t="s">
        <v>187</v>
      </c>
      <c r="J634" s="3">
        <v>1.0</v>
      </c>
      <c r="K634" s="9" t="s">
        <v>44</v>
      </c>
      <c r="L634" s="3" t="s">
        <v>44</v>
      </c>
      <c r="M634" s="3">
        <v>1.0</v>
      </c>
      <c r="N634" s="5" t="s">
        <v>105</v>
      </c>
      <c r="O634" s="5" t="s">
        <v>106</v>
      </c>
      <c r="P634" s="5" t="s">
        <v>1163</v>
      </c>
      <c r="Q634" s="3">
        <v>2.0</v>
      </c>
      <c r="R634" s="4"/>
      <c r="S634" s="3" t="s">
        <v>65</v>
      </c>
      <c r="T634" s="4"/>
      <c r="U634" s="4"/>
      <c r="V634" s="3" t="s">
        <v>21</v>
      </c>
      <c r="W634" s="4"/>
      <c r="X634" s="4"/>
      <c r="Y634" s="4"/>
      <c r="Z634" s="4"/>
      <c r="AA634" s="4"/>
      <c r="AB634" s="4"/>
      <c r="AC634" s="4"/>
      <c r="AD634" s="3" t="s">
        <v>66</v>
      </c>
      <c r="AE634" s="4"/>
      <c r="AF634" s="3">
        <v>5.0</v>
      </c>
      <c r="AG634" s="4"/>
      <c r="AH634" s="4"/>
      <c r="AI634" s="3">
        <v>10.0</v>
      </c>
      <c r="AJ634" s="3">
        <v>15.0</v>
      </c>
      <c r="AK634" s="3" t="s">
        <v>2924</v>
      </c>
      <c r="AL634" s="4"/>
      <c r="AM634" s="3" t="s">
        <v>2925</v>
      </c>
      <c r="AN634" s="3">
        <v>9.0</v>
      </c>
      <c r="AO634" s="3" t="s">
        <v>2926</v>
      </c>
      <c r="AP634" s="3" t="s">
        <v>2927</v>
      </c>
      <c r="AQ634" s="3" t="s">
        <v>2928</v>
      </c>
      <c r="AR634" s="3">
        <v>1.0</v>
      </c>
      <c r="AS634" s="4"/>
      <c r="AT634" s="4"/>
    </row>
    <row r="635">
      <c r="A635" s="3">
        <v>633.0</v>
      </c>
      <c r="B635" s="4" t="s">
        <v>161</v>
      </c>
      <c r="C635" s="5">
        <v>33399.0</v>
      </c>
      <c r="D635" s="6">
        <v>27.34246575342466</v>
      </c>
      <c r="E635" s="7">
        <v>7.0</v>
      </c>
      <c r="F635" s="7">
        <v>60.0</v>
      </c>
      <c r="G635" s="7">
        <v>11.0</v>
      </c>
      <c r="H635" s="3">
        <v>9.0</v>
      </c>
      <c r="I635" s="3" t="s">
        <v>340</v>
      </c>
      <c r="J635" s="3">
        <v>1.0</v>
      </c>
      <c r="K635" s="9" t="s">
        <v>44</v>
      </c>
      <c r="L635" s="3" t="s">
        <v>44</v>
      </c>
      <c r="M635" s="3">
        <v>1.0</v>
      </c>
      <c r="N635" s="5" t="s">
        <v>22</v>
      </c>
      <c r="O635" s="5" t="s">
        <v>75</v>
      </c>
      <c r="P635" s="5" t="s">
        <v>87</v>
      </c>
      <c r="Q635" s="3">
        <v>3.0</v>
      </c>
      <c r="R635" s="3" t="s">
        <v>2929</v>
      </c>
      <c r="S635" s="3" t="s">
        <v>52</v>
      </c>
      <c r="T635" s="4"/>
      <c r="U635" s="4"/>
      <c r="V635" s="4"/>
      <c r="W635" s="4"/>
      <c r="X635" s="4"/>
      <c r="Y635" s="3" t="s">
        <v>24</v>
      </c>
      <c r="Z635" s="4"/>
      <c r="AA635" s="4"/>
      <c r="AB635" s="4"/>
      <c r="AC635" s="4"/>
      <c r="AD635" s="3" t="s">
        <v>53</v>
      </c>
      <c r="AE635" s="4"/>
      <c r="AF635" s="3">
        <v>4.0</v>
      </c>
      <c r="AG635" s="4"/>
      <c r="AH635" s="4"/>
      <c r="AI635" s="3">
        <v>10.0</v>
      </c>
      <c r="AJ635" s="3">
        <v>7.0</v>
      </c>
      <c r="AK635" s="3" t="s">
        <v>2930</v>
      </c>
      <c r="AL635" s="4"/>
      <c r="AM635" s="3" t="s">
        <v>2931</v>
      </c>
      <c r="AN635" s="3">
        <v>10.0</v>
      </c>
      <c r="AO635" s="3" t="s">
        <v>2932</v>
      </c>
      <c r="AP635" s="3" t="s">
        <v>2933</v>
      </c>
      <c r="AQ635" s="3" t="s">
        <v>2934</v>
      </c>
      <c r="AR635" s="3">
        <v>1.0</v>
      </c>
      <c r="AS635" s="4"/>
      <c r="AT635" s="4"/>
    </row>
    <row r="636">
      <c r="A636" s="3">
        <v>634.0</v>
      </c>
      <c r="B636" s="4" t="s">
        <v>484</v>
      </c>
      <c r="C636" s="5">
        <v>31866.0</v>
      </c>
      <c r="D636" s="6">
        <v>31.542465753424658</v>
      </c>
      <c r="E636" s="7">
        <v>7.0</v>
      </c>
      <c r="F636" s="7">
        <v>10.0</v>
      </c>
      <c r="G636" s="7">
        <v>7.0</v>
      </c>
      <c r="H636" s="3">
        <v>6.0</v>
      </c>
      <c r="I636" s="3" t="s">
        <v>98</v>
      </c>
      <c r="J636" s="3">
        <v>0.0</v>
      </c>
      <c r="K636" s="9" t="s">
        <v>131</v>
      </c>
      <c r="L636" s="3" t="s">
        <v>1549</v>
      </c>
      <c r="M636" s="3">
        <v>0.0</v>
      </c>
      <c r="N636" s="5" t="s">
        <v>44</v>
      </c>
      <c r="O636" s="5" t="s">
        <v>44</v>
      </c>
      <c r="P636" s="5" t="s">
        <v>44</v>
      </c>
      <c r="Q636" s="4"/>
      <c r="R636" s="4"/>
      <c r="S636" s="3" t="s">
        <v>78</v>
      </c>
      <c r="T636" s="4"/>
      <c r="U636" s="4"/>
      <c r="V636" s="4"/>
      <c r="W636" s="3" t="s">
        <v>22</v>
      </c>
      <c r="X636" s="4"/>
      <c r="Y636" s="4"/>
      <c r="Z636" s="4"/>
      <c r="AA636" s="4"/>
      <c r="AB636" s="4"/>
      <c r="AC636" s="4"/>
      <c r="AD636" s="3" t="s">
        <v>158</v>
      </c>
      <c r="AE636" s="4"/>
      <c r="AF636" s="3">
        <v>6.0</v>
      </c>
      <c r="AG636" s="4"/>
      <c r="AH636" s="3">
        <v>5.0</v>
      </c>
      <c r="AI636" s="4"/>
      <c r="AJ636" s="3">
        <v>8.0</v>
      </c>
      <c r="AK636" s="3" t="s">
        <v>2935</v>
      </c>
      <c r="AL636" s="3" t="s">
        <v>68</v>
      </c>
      <c r="AM636" s="4"/>
      <c r="AN636" s="3">
        <v>10.0</v>
      </c>
      <c r="AO636" s="3" t="s">
        <v>2936</v>
      </c>
      <c r="AP636" s="3" t="s">
        <v>2937</v>
      </c>
      <c r="AQ636" s="3" t="s">
        <v>2938</v>
      </c>
      <c r="AR636" s="3">
        <v>1.0</v>
      </c>
      <c r="AS636" s="4"/>
      <c r="AT636" s="4"/>
    </row>
    <row r="637">
      <c r="A637" s="3">
        <v>635.0</v>
      </c>
      <c r="B637" s="4" t="s">
        <v>204</v>
      </c>
      <c r="C637" s="5">
        <v>32053.0</v>
      </c>
      <c r="D637" s="6">
        <v>31.03013698630137</v>
      </c>
      <c r="E637" s="7">
        <v>8.0</v>
      </c>
      <c r="F637" s="7">
        <v>40.0</v>
      </c>
      <c r="G637" s="7">
        <v>10.0</v>
      </c>
      <c r="H637" s="3">
        <v>6.0</v>
      </c>
      <c r="I637" s="3" t="s">
        <v>98</v>
      </c>
      <c r="J637" s="3">
        <v>1.0</v>
      </c>
      <c r="K637" s="9" t="s">
        <v>44</v>
      </c>
      <c r="L637" s="3" t="s">
        <v>44</v>
      </c>
      <c r="M637" s="3">
        <v>1.0</v>
      </c>
      <c r="N637" s="5" t="s">
        <v>74</v>
      </c>
      <c r="O637" s="5" t="s">
        <v>75</v>
      </c>
      <c r="P637" s="5" t="s">
        <v>1553</v>
      </c>
      <c r="Q637" s="3">
        <v>5.0</v>
      </c>
      <c r="R637" s="3" t="s">
        <v>2939</v>
      </c>
      <c r="S637" s="3" t="s">
        <v>52</v>
      </c>
      <c r="T637" s="4"/>
      <c r="U637" s="4"/>
      <c r="V637" s="4"/>
      <c r="W637" s="4"/>
      <c r="X637" s="4"/>
      <c r="Y637" s="3" t="s">
        <v>24</v>
      </c>
      <c r="Z637" s="4"/>
      <c r="AA637" s="4"/>
      <c r="AB637" s="4"/>
      <c r="AC637" s="4"/>
      <c r="AD637" s="4"/>
      <c r="AE637" s="3" t="s">
        <v>2940</v>
      </c>
      <c r="AF637" s="3">
        <v>6.0</v>
      </c>
      <c r="AG637" s="4"/>
      <c r="AH637" s="3">
        <v>6.0</v>
      </c>
      <c r="AI637" s="4"/>
      <c r="AJ637" s="3">
        <v>60.0</v>
      </c>
      <c r="AK637" s="3" t="s">
        <v>2941</v>
      </c>
      <c r="AL637" s="3" t="s">
        <v>385</v>
      </c>
      <c r="AM637" s="4"/>
      <c r="AN637" s="3">
        <v>10.0</v>
      </c>
      <c r="AO637" s="3" t="s">
        <v>2942</v>
      </c>
      <c r="AP637" s="3" t="s">
        <v>2943</v>
      </c>
      <c r="AQ637" s="3" t="s">
        <v>2944</v>
      </c>
      <c r="AR637" s="3">
        <v>1.0</v>
      </c>
      <c r="AS637" s="4"/>
      <c r="AT637" s="4"/>
    </row>
    <row r="638">
      <c r="A638" s="3">
        <v>636.0</v>
      </c>
      <c r="B638" s="4" t="s">
        <v>83</v>
      </c>
      <c r="C638" s="5">
        <v>42992.0</v>
      </c>
      <c r="D638" s="6">
        <v>1.0602739726027397</v>
      </c>
      <c r="E638" s="7">
        <v>9141984.0</v>
      </c>
      <c r="F638" s="7">
        <v>45.0</v>
      </c>
      <c r="G638" s="7">
        <v>8.0</v>
      </c>
      <c r="H638" s="3">
        <v>3.0</v>
      </c>
      <c r="I638" s="3" t="s">
        <v>340</v>
      </c>
      <c r="J638" s="3">
        <v>0.0</v>
      </c>
      <c r="K638" s="3" t="s">
        <v>93</v>
      </c>
      <c r="L638" s="3" t="s">
        <v>94</v>
      </c>
      <c r="M638" s="3">
        <v>1.0</v>
      </c>
      <c r="N638" s="5" t="s">
        <v>212</v>
      </c>
      <c r="O638" s="5" t="s">
        <v>75</v>
      </c>
      <c r="P638" s="5" t="s">
        <v>87</v>
      </c>
      <c r="Q638" s="3">
        <v>8.0</v>
      </c>
      <c r="R638" s="3" t="s">
        <v>68</v>
      </c>
      <c r="S638" s="3" t="s">
        <v>78</v>
      </c>
      <c r="T638" s="4"/>
      <c r="U638" s="4"/>
      <c r="V638" s="4"/>
      <c r="W638" s="3" t="s">
        <v>22</v>
      </c>
      <c r="X638" s="4"/>
      <c r="Y638" s="4"/>
      <c r="Z638" s="4"/>
      <c r="AA638" s="4"/>
      <c r="AB638" s="4"/>
      <c r="AC638" s="4"/>
      <c r="AD638" s="3" t="s">
        <v>66</v>
      </c>
      <c r="AE638" s="4"/>
      <c r="AF638" s="3">
        <v>4.0</v>
      </c>
      <c r="AG638" s="4"/>
      <c r="AH638" s="3">
        <v>3.0</v>
      </c>
      <c r="AI638" s="4"/>
      <c r="AJ638" s="3">
        <v>6.0</v>
      </c>
      <c r="AK638" s="3" t="s">
        <v>2945</v>
      </c>
      <c r="AL638" s="3" t="s">
        <v>68</v>
      </c>
      <c r="AM638" s="4"/>
      <c r="AN638" s="3">
        <v>6.0</v>
      </c>
      <c r="AO638" s="3" t="s">
        <v>2946</v>
      </c>
      <c r="AP638" s="3" t="s">
        <v>427</v>
      </c>
      <c r="AQ638" s="3" t="s">
        <v>2947</v>
      </c>
      <c r="AR638" s="3">
        <v>0.0</v>
      </c>
      <c r="AS638" s="4"/>
      <c r="AT638" s="4"/>
    </row>
    <row r="639">
      <c r="A639" s="3">
        <v>637.0</v>
      </c>
      <c r="B639" s="4" t="s">
        <v>83</v>
      </c>
      <c r="C639" s="5">
        <v>23221.0</v>
      </c>
      <c r="D639" s="6">
        <v>55.227397260273975</v>
      </c>
      <c r="E639" s="7">
        <v>6.0</v>
      </c>
      <c r="F639" s="7">
        <v>30.0</v>
      </c>
      <c r="G639" s="7">
        <v>8.0</v>
      </c>
      <c r="H639" s="3">
        <v>20.0</v>
      </c>
      <c r="I639" s="3" t="s">
        <v>187</v>
      </c>
      <c r="J639" s="3">
        <v>1.0</v>
      </c>
      <c r="K639" s="9" t="s">
        <v>44</v>
      </c>
      <c r="L639" s="3" t="s">
        <v>44</v>
      </c>
      <c r="M639" s="3">
        <v>1.0</v>
      </c>
      <c r="N639" s="5" t="s">
        <v>457</v>
      </c>
      <c r="O639" s="5" t="s">
        <v>391</v>
      </c>
      <c r="P639" s="5" t="s">
        <v>1554</v>
      </c>
      <c r="Q639" s="3">
        <v>20.0</v>
      </c>
      <c r="R639" s="3" t="s">
        <v>2948</v>
      </c>
      <c r="S639" s="3" t="s">
        <v>78</v>
      </c>
      <c r="T639" s="4"/>
      <c r="U639" s="4"/>
      <c r="V639" s="4"/>
      <c r="W639" s="4"/>
      <c r="X639" s="4"/>
      <c r="Y639" s="3" t="s">
        <v>24</v>
      </c>
      <c r="Z639" s="4"/>
      <c r="AA639" s="4"/>
      <c r="AB639" s="4"/>
      <c r="AC639" s="4"/>
      <c r="AD639" s="3" t="s">
        <v>53</v>
      </c>
      <c r="AE639" s="4"/>
      <c r="AF639" s="3">
        <v>4.0</v>
      </c>
      <c r="AG639" s="4"/>
      <c r="AH639" s="3">
        <v>2.0</v>
      </c>
      <c r="AI639" s="4"/>
      <c r="AJ639" s="3">
        <v>4.0</v>
      </c>
      <c r="AK639" s="3" t="s">
        <v>2949</v>
      </c>
      <c r="AL639" s="4"/>
      <c r="AM639" s="3" t="s">
        <v>2950</v>
      </c>
      <c r="AN639" s="3">
        <v>10.0</v>
      </c>
      <c r="AO639" s="3" t="s">
        <v>2951</v>
      </c>
      <c r="AP639" s="3" t="s">
        <v>2952</v>
      </c>
      <c r="AQ639" s="4"/>
      <c r="AR639" s="3">
        <v>1.0</v>
      </c>
      <c r="AS639" s="4"/>
      <c r="AT639" s="4"/>
    </row>
    <row r="640">
      <c r="A640" s="3">
        <v>638.0</v>
      </c>
      <c r="B640" s="4" t="s">
        <v>83</v>
      </c>
      <c r="C640" s="5">
        <v>27878.0</v>
      </c>
      <c r="D640" s="6">
        <v>42.46849315068493</v>
      </c>
      <c r="E640" s="7">
        <v>6.0</v>
      </c>
      <c r="F640" s="7">
        <v>45.0</v>
      </c>
      <c r="G640" s="7">
        <v>12.0</v>
      </c>
      <c r="H640" s="3">
        <v>50.0</v>
      </c>
      <c r="I640" s="3" t="s">
        <v>98</v>
      </c>
      <c r="J640" s="3">
        <v>1.0</v>
      </c>
      <c r="K640" s="9" t="s">
        <v>44</v>
      </c>
      <c r="L640" s="3" t="s">
        <v>44</v>
      </c>
      <c r="M640" s="3">
        <v>1.0</v>
      </c>
      <c r="N640" s="5" t="s">
        <v>74</v>
      </c>
      <c r="O640" s="5" t="s">
        <v>49</v>
      </c>
      <c r="P640" s="5" t="s">
        <v>87</v>
      </c>
      <c r="Q640" s="3">
        <v>19.0</v>
      </c>
      <c r="R640" s="3" t="s">
        <v>342</v>
      </c>
      <c r="S640" s="3" t="s">
        <v>78</v>
      </c>
      <c r="T640" s="4"/>
      <c r="U640" s="4"/>
      <c r="V640" s="4"/>
      <c r="W640" s="4"/>
      <c r="X640" s="4"/>
      <c r="Y640" s="3" t="s">
        <v>24</v>
      </c>
      <c r="Z640" s="4"/>
      <c r="AA640" s="4"/>
      <c r="AB640" s="4"/>
      <c r="AC640" s="4"/>
      <c r="AD640" s="3" t="s">
        <v>53</v>
      </c>
      <c r="AE640" s="4"/>
      <c r="AF640" s="3">
        <v>6.0</v>
      </c>
      <c r="AG640" s="4"/>
      <c r="AH640" s="4"/>
      <c r="AI640" s="3">
        <v>8.0</v>
      </c>
      <c r="AJ640" s="3">
        <v>15.0</v>
      </c>
      <c r="AK640" s="3" t="s">
        <v>2953</v>
      </c>
      <c r="AL640" s="3" t="s">
        <v>57</v>
      </c>
      <c r="AM640" s="4"/>
      <c r="AN640" s="3">
        <v>10.0</v>
      </c>
      <c r="AO640" s="3" t="s">
        <v>2954</v>
      </c>
      <c r="AP640" s="3" t="s">
        <v>2955</v>
      </c>
      <c r="AQ640" s="3" t="s">
        <v>2956</v>
      </c>
      <c r="AR640" s="3">
        <v>1.0</v>
      </c>
      <c r="AS640" s="4"/>
      <c r="AT640" s="4"/>
    </row>
    <row r="641">
      <c r="A641" s="3">
        <v>639.0</v>
      </c>
      <c r="B641" s="4" t="s">
        <v>230</v>
      </c>
      <c r="C641" s="5">
        <v>32111.0</v>
      </c>
      <c r="D641" s="6">
        <v>30.87123287671233</v>
      </c>
      <c r="E641" s="7">
        <v>7.0</v>
      </c>
      <c r="F641" s="7">
        <v>360.0</v>
      </c>
      <c r="G641" s="7">
        <v>2.0</v>
      </c>
      <c r="H641" s="3">
        <v>5.0</v>
      </c>
      <c r="I641" s="3" t="s">
        <v>187</v>
      </c>
      <c r="J641" s="3">
        <v>1.0</v>
      </c>
      <c r="K641" s="9" t="s">
        <v>44</v>
      </c>
      <c r="L641" s="3" t="s">
        <v>44</v>
      </c>
      <c r="M641" s="3">
        <v>1.0</v>
      </c>
      <c r="N641" s="5" t="s">
        <v>212</v>
      </c>
      <c r="O641" s="5" t="s">
        <v>139</v>
      </c>
      <c r="P641" s="5" t="s">
        <v>76</v>
      </c>
      <c r="Q641" s="3">
        <v>1.0</v>
      </c>
      <c r="R641" s="3" t="s">
        <v>2957</v>
      </c>
      <c r="S641" s="3" t="s">
        <v>78</v>
      </c>
      <c r="T641" s="4"/>
      <c r="U641" s="4"/>
      <c r="V641" s="4"/>
      <c r="W641" s="4"/>
      <c r="X641" s="4"/>
      <c r="Y641" s="3" t="s">
        <v>24</v>
      </c>
      <c r="Z641" s="4"/>
      <c r="AA641" s="4"/>
      <c r="AB641" s="4"/>
      <c r="AC641" s="4"/>
      <c r="AD641" s="3" t="s">
        <v>79</v>
      </c>
      <c r="AE641" s="4"/>
      <c r="AF641" s="3">
        <v>6.0</v>
      </c>
      <c r="AG641" s="4"/>
      <c r="AH641" s="3">
        <v>6.0</v>
      </c>
      <c r="AI641" s="4"/>
      <c r="AJ641" s="3">
        <v>6.0</v>
      </c>
      <c r="AK641" s="3" t="s">
        <v>2958</v>
      </c>
      <c r="AL641" s="3" t="s">
        <v>68</v>
      </c>
      <c r="AM641" s="4"/>
      <c r="AN641" s="3">
        <v>10.0</v>
      </c>
      <c r="AO641" s="3" t="s">
        <v>2959</v>
      </c>
      <c r="AP641" s="3" t="s">
        <v>104</v>
      </c>
      <c r="AQ641" s="3" t="s">
        <v>136</v>
      </c>
      <c r="AR641" s="3">
        <v>1.0</v>
      </c>
      <c r="AS641" s="4"/>
      <c r="AT641" s="4"/>
    </row>
    <row r="642">
      <c r="A642" s="3">
        <v>640.0</v>
      </c>
      <c r="B642" s="4" t="s">
        <v>468</v>
      </c>
      <c r="C642" s="5">
        <v>34086.0</v>
      </c>
      <c r="D642" s="6">
        <v>25.46027397260274</v>
      </c>
      <c r="E642" s="7">
        <v>8.0</v>
      </c>
      <c r="F642" s="7">
        <v>0.0</v>
      </c>
      <c r="G642" s="7">
        <v>14.0</v>
      </c>
      <c r="H642" s="3">
        <v>10.0</v>
      </c>
      <c r="I642" s="3" t="s">
        <v>45</v>
      </c>
      <c r="J642" s="3">
        <v>1.0</v>
      </c>
      <c r="K642" s="9" t="s">
        <v>44</v>
      </c>
      <c r="L642" s="3" t="s">
        <v>44</v>
      </c>
      <c r="M642" s="3">
        <v>0.0</v>
      </c>
      <c r="N642" s="5" t="s">
        <v>44</v>
      </c>
      <c r="O642" s="5" t="s">
        <v>44</v>
      </c>
      <c r="P642" s="5" t="s">
        <v>44</v>
      </c>
      <c r="Q642" s="4"/>
      <c r="R642" s="4"/>
      <c r="S642" s="3" t="s">
        <v>52</v>
      </c>
      <c r="T642" s="4"/>
      <c r="U642" s="4"/>
      <c r="V642" s="3" t="s">
        <v>21</v>
      </c>
      <c r="W642" s="4"/>
      <c r="X642" s="4"/>
      <c r="Y642" s="4"/>
      <c r="Z642" s="4"/>
      <c r="AA642" s="4"/>
      <c r="AB642" s="4"/>
      <c r="AC642" s="4"/>
      <c r="AD642" s="3" t="s">
        <v>66</v>
      </c>
      <c r="AE642" s="4"/>
      <c r="AF642" s="3">
        <v>6.0</v>
      </c>
      <c r="AG642" s="4"/>
      <c r="AH642" s="3">
        <v>6.0</v>
      </c>
      <c r="AI642" s="4"/>
      <c r="AJ642" s="3">
        <v>50.0</v>
      </c>
      <c r="AK642" s="3" t="s">
        <v>2960</v>
      </c>
      <c r="AL642" s="3" t="s">
        <v>68</v>
      </c>
      <c r="AM642" s="4"/>
      <c r="AN642" s="3">
        <v>8.0</v>
      </c>
      <c r="AO642" s="3" t="s">
        <v>2961</v>
      </c>
      <c r="AP642" s="3" t="s">
        <v>415</v>
      </c>
      <c r="AQ642" s="3" t="s">
        <v>2962</v>
      </c>
      <c r="AR642" s="3">
        <v>1.0</v>
      </c>
      <c r="AS642" s="4"/>
      <c r="AT642" s="4"/>
    </row>
    <row r="643">
      <c r="A643" s="3">
        <v>641.0</v>
      </c>
      <c r="B643" s="4" t="s">
        <v>406</v>
      </c>
      <c r="C643" s="5">
        <v>33799.0</v>
      </c>
      <c r="D643" s="6">
        <v>26.246575342465754</v>
      </c>
      <c r="E643" s="7">
        <v>5.0</v>
      </c>
      <c r="F643" s="7">
        <v>20.0</v>
      </c>
      <c r="G643" s="7">
        <v>9.0</v>
      </c>
      <c r="H643" s="3">
        <v>0.0</v>
      </c>
      <c r="I643" s="3" t="s">
        <v>72</v>
      </c>
      <c r="J643" s="3">
        <v>1.0</v>
      </c>
      <c r="K643" s="9" t="s">
        <v>44</v>
      </c>
      <c r="L643" s="3" t="s">
        <v>44</v>
      </c>
      <c r="M643" s="3">
        <v>1.0</v>
      </c>
      <c r="N643" s="5" t="s">
        <v>416</v>
      </c>
      <c r="O643" s="5" t="s">
        <v>106</v>
      </c>
      <c r="P643" s="5" t="s">
        <v>1556</v>
      </c>
      <c r="Q643" s="3">
        <v>1.0</v>
      </c>
      <c r="R643" s="3" t="s">
        <v>2963</v>
      </c>
      <c r="S643" s="3" t="s">
        <v>78</v>
      </c>
      <c r="T643" s="4"/>
      <c r="U643" s="4"/>
      <c r="V643" s="4"/>
      <c r="W643" s="3" t="s">
        <v>22</v>
      </c>
      <c r="X643" s="4"/>
      <c r="Y643" s="4"/>
      <c r="Z643" s="4"/>
      <c r="AA643" s="4"/>
      <c r="AB643" s="4"/>
      <c r="AC643" s="4"/>
      <c r="AD643" s="3" t="s">
        <v>66</v>
      </c>
      <c r="AE643" s="4"/>
      <c r="AF643" s="3">
        <v>5.0</v>
      </c>
      <c r="AG643" s="4"/>
      <c r="AH643" s="3">
        <v>5.0</v>
      </c>
      <c r="AI643" s="4"/>
      <c r="AJ643" s="3">
        <v>20.0</v>
      </c>
      <c r="AK643" s="3" t="s">
        <v>2964</v>
      </c>
      <c r="AL643" s="3" t="s">
        <v>385</v>
      </c>
      <c r="AM643" s="4"/>
      <c r="AN643" s="3">
        <v>7.0</v>
      </c>
      <c r="AO643" s="3" t="s">
        <v>2965</v>
      </c>
      <c r="AP643" s="3" t="s">
        <v>2966</v>
      </c>
      <c r="AQ643" s="3" t="s">
        <v>111</v>
      </c>
      <c r="AR643" s="3">
        <v>1.0</v>
      </c>
      <c r="AS643" s="4"/>
      <c r="AT643" s="4"/>
    </row>
    <row r="644">
      <c r="A644" s="3">
        <v>642.0</v>
      </c>
      <c r="B644" s="4" t="s">
        <v>255</v>
      </c>
      <c r="C644" s="5">
        <v>33737.0</v>
      </c>
      <c r="D644" s="6">
        <v>26.416438356164385</v>
      </c>
      <c r="E644" s="7">
        <v>8.0</v>
      </c>
      <c r="F644" s="7">
        <v>120.0</v>
      </c>
      <c r="G644" s="7">
        <v>12.0</v>
      </c>
      <c r="H644" s="3">
        <v>20.0</v>
      </c>
      <c r="I644" s="3" t="s">
        <v>340</v>
      </c>
      <c r="J644" s="3">
        <v>1.0</v>
      </c>
      <c r="K644" s="9" t="s">
        <v>44</v>
      </c>
      <c r="L644" s="3" t="s">
        <v>44</v>
      </c>
      <c r="M644" s="3">
        <v>0.0</v>
      </c>
      <c r="N644" s="5" t="s">
        <v>44</v>
      </c>
      <c r="O644" s="5" t="s">
        <v>44</v>
      </c>
      <c r="P644" s="5" t="s">
        <v>44</v>
      </c>
      <c r="Q644" s="4"/>
      <c r="R644" s="4"/>
      <c r="S644" s="3" t="s">
        <v>52</v>
      </c>
      <c r="T644" s="3" t="s">
        <v>19</v>
      </c>
      <c r="U644" s="4"/>
      <c r="V644" s="4"/>
      <c r="W644" s="3" t="s">
        <v>22</v>
      </c>
      <c r="X644" s="4"/>
      <c r="Y644" s="4"/>
      <c r="Z644" s="4"/>
      <c r="AA644" s="4"/>
      <c r="AB644" s="4"/>
      <c r="AC644" s="4"/>
      <c r="AD644" s="4"/>
      <c r="AE644" s="3" t="s">
        <v>2967</v>
      </c>
      <c r="AF644" s="3">
        <v>4.0</v>
      </c>
      <c r="AG644" s="4"/>
      <c r="AH644" s="3">
        <v>6.0</v>
      </c>
      <c r="AI644" s="4"/>
      <c r="AJ644" s="3">
        <v>40.0</v>
      </c>
      <c r="AK644" s="3" t="s">
        <v>2968</v>
      </c>
      <c r="AL644" s="3" t="s">
        <v>68</v>
      </c>
      <c r="AM644" s="4"/>
      <c r="AN644" s="3">
        <v>10.0</v>
      </c>
      <c r="AO644" s="3" t="s">
        <v>2969</v>
      </c>
      <c r="AP644" s="3" t="s">
        <v>2970</v>
      </c>
      <c r="AQ644" s="3" t="s">
        <v>2971</v>
      </c>
      <c r="AR644" s="3">
        <v>1.0</v>
      </c>
      <c r="AS644" s="4"/>
      <c r="AT644" s="4"/>
    </row>
    <row r="645">
      <c r="A645" s="3">
        <v>643.0</v>
      </c>
      <c r="B645" s="4" t="s">
        <v>71</v>
      </c>
      <c r="C645" s="5">
        <v>30234.0</v>
      </c>
      <c r="D645" s="6">
        <v>36.013698630136986</v>
      </c>
      <c r="E645" s="7">
        <v>8.0</v>
      </c>
      <c r="F645" s="7">
        <v>0.0</v>
      </c>
      <c r="G645" s="7">
        <v>12.0</v>
      </c>
      <c r="H645" s="3">
        <v>5.0</v>
      </c>
      <c r="I645" s="3" t="s">
        <v>60</v>
      </c>
      <c r="J645" s="3">
        <v>0.0</v>
      </c>
      <c r="K645" s="3" t="s">
        <v>93</v>
      </c>
      <c r="L645" s="3" t="s">
        <v>94</v>
      </c>
      <c r="M645" s="3">
        <v>0.0</v>
      </c>
      <c r="N645" s="5" t="s">
        <v>44</v>
      </c>
      <c r="O645" s="5" t="s">
        <v>44</v>
      </c>
      <c r="P645" s="5" t="s">
        <v>44</v>
      </c>
      <c r="Q645" s="4"/>
      <c r="R645" s="4"/>
      <c r="S645" s="3" t="s">
        <v>78</v>
      </c>
      <c r="T645" s="4"/>
      <c r="U645" s="4"/>
      <c r="V645" s="3" t="s">
        <v>21</v>
      </c>
      <c r="W645" s="4"/>
      <c r="X645" s="4"/>
      <c r="Y645" s="4"/>
      <c r="Z645" s="4"/>
      <c r="AA645" s="4"/>
      <c r="AB645" s="4"/>
      <c r="AC645" s="4"/>
      <c r="AD645" s="3" t="s">
        <v>66</v>
      </c>
      <c r="AE645" s="4"/>
      <c r="AF645" s="3">
        <v>6.0</v>
      </c>
      <c r="AG645" s="4"/>
      <c r="AH645" s="3">
        <v>3.0</v>
      </c>
      <c r="AI645" s="4"/>
      <c r="AJ645" s="3">
        <v>500.0</v>
      </c>
      <c r="AK645" s="3" t="s">
        <v>2972</v>
      </c>
      <c r="AL645" s="3" t="s">
        <v>68</v>
      </c>
      <c r="AM645" s="4"/>
      <c r="AN645" s="3">
        <v>10.0</v>
      </c>
      <c r="AO645" s="3" t="s">
        <v>2973</v>
      </c>
      <c r="AP645" s="3" t="s">
        <v>2974</v>
      </c>
      <c r="AQ645" s="3" t="s">
        <v>1488</v>
      </c>
      <c r="AR645" s="3">
        <v>1.0</v>
      </c>
      <c r="AS645" s="4"/>
      <c r="AT645" s="4"/>
    </row>
    <row r="646">
      <c r="A646" s="3">
        <v>644.0</v>
      </c>
      <c r="B646" s="4" t="s">
        <v>71</v>
      </c>
      <c r="C646" s="5">
        <v>30221.0</v>
      </c>
      <c r="D646" s="6">
        <v>36.04931506849315</v>
      </c>
      <c r="E646" s="7">
        <v>5.0</v>
      </c>
      <c r="F646" s="7">
        <v>120.0</v>
      </c>
      <c r="G646" s="7">
        <v>14.0</v>
      </c>
      <c r="H646" s="3">
        <v>30.0</v>
      </c>
      <c r="I646" s="3" t="s">
        <v>45</v>
      </c>
      <c r="J646" s="3">
        <v>0.0</v>
      </c>
      <c r="K646" s="3" t="s">
        <v>61</v>
      </c>
      <c r="L646" s="3" t="s">
        <v>94</v>
      </c>
      <c r="M646" s="3">
        <v>1.0</v>
      </c>
      <c r="N646" s="5" t="s">
        <v>212</v>
      </c>
      <c r="O646" s="5" t="s">
        <v>75</v>
      </c>
      <c r="P646" s="5" t="s">
        <v>101</v>
      </c>
      <c r="Q646" s="3">
        <v>11.0</v>
      </c>
      <c r="R646" s="3" t="s">
        <v>2975</v>
      </c>
      <c r="S646" s="3" t="s">
        <v>52</v>
      </c>
      <c r="T646" s="4"/>
      <c r="U646" s="4"/>
      <c r="V646" s="3" t="s">
        <v>21</v>
      </c>
      <c r="W646" s="4"/>
      <c r="X646" s="4"/>
      <c r="Y646" s="4"/>
      <c r="Z646" s="4"/>
      <c r="AA646" s="4"/>
      <c r="AB646" s="4"/>
      <c r="AC646" s="4"/>
      <c r="AD646" s="3" t="s">
        <v>79</v>
      </c>
      <c r="AE646" s="4"/>
      <c r="AF646" s="3">
        <v>4.0</v>
      </c>
      <c r="AG646" s="4"/>
      <c r="AH646" s="4"/>
      <c r="AI646" s="3" t="s">
        <v>639</v>
      </c>
      <c r="AJ646" s="3">
        <v>50.0</v>
      </c>
      <c r="AK646" s="3" t="s">
        <v>2976</v>
      </c>
      <c r="AL646" s="3" t="s">
        <v>68</v>
      </c>
      <c r="AM646" s="4"/>
      <c r="AN646" s="3">
        <v>10.0</v>
      </c>
      <c r="AO646" s="3" t="s">
        <v>2977</v>
      </c>
      <c r="AP646" s="4"/>
      <c r="AQ646" s="4"/>
      <c r="AR646" s="3">
        <v>1.0</v>
      </c>
      <c r="AS646" s="4"/>
      <c r="AT646" s="4"/>
    </row>
    <row r="647">
      <c r="A647" s="3">
        <v>645.0</v>
      </c>
      <c r="B647" s="4" t="s">
        <v>124</v>
      </c>
      <c r="C647" s="5">
        <v>31113.0</v>
      </c>
      <c r="D647" s="6">
        <v>33.605479452054794</v>
      </c>
      <c r="E647" s="7">
        <v>7.0</v>
      </c>
      <c r="F647" s="7">
        <v>110.0</v>
      </c>
      <c r="G647" s="7">
        <v>11.0</v>
      </c>
      <c r="H647" s="3">
        <v>20.0</v>
      </c>
      <c r="I647" s="3" t="s">
        <v>307</v>
      </c>
      <c r="J647" s="3">
        <v>1.0</v>
      </c>
      <c r="K647" s="9" t="s">
        <v>44</v>
      </c>
      <c r="L647" s="3" t="s">
        <v>44</v>
      </c>
      <c r="M647" s="3">
        <v>0.0</v>
      </c>
      <c r="N647" s="5" t="s">
        <v>44</v>
      </c>
      <c r="O647" s="5" t="s">
        <v>44</v>
      </c>
      <c r="P647" s="5" t="s">
        <v>44</v>
      </c>
      <c r="Q647" s="4"/>
      <c r="R647" s="4"/>
      <c r="S647" s="3" t="s">
        <v>78</v>
      </c>
      <c r="T647" s="4"/>
      <c r="U647" s="3" t="s">
        <v>20</v>
      </c>
      <c r="V647" s="4"/>
      <c r="W647" s="4"/>
      <c r="X647" s="4"/>
      <c r="Y647" s="4"/>
      <c r="Z647" s="4"/>
      <c r="AA647" s="4"/>
      <c r="AB647" s="4"/>
      <c r="AC647" s="4"/>
      <c r="AD647" s="3" t="s">
        <v>66</v>
      </c>
      <c r="AE647" s="4"/>
      <c r="AF647" s="4"/>
      <c r="AG647" s="3">
        <v>12.0</v>
      </c>
      <c r="AH647" s="4"/>
      <c r="AI647" s="3">
        <v>20.0</v>
      </c>
      <c r="AJ647" s="3">
        <v>20.0</v>
      </c>
      <c r="AK647" s="3" t="s">
        <v>2978</v>
      </c>
      <c r="AL647" s="4"/>
      <c r="AM647" s="3" t="s">
        <v>343</v>
      </c>
      <c r="AN647" s="3">
        <v>10.0</v>
      </c>
      <c r="AO647" s="3" t="s">
        <v>2979</v>
      </c>
      <c r="AP647" s="3" t="s">
        <v>556</v>
      </c>
      <c r="AQ647" s="3" t="s">
        <v>1018</v>
      </c>
      <c r="AR647" s="3">
        <v>1.0</v>
      </c>
      <c r="AS647" s="4"/>
      <c r="AT647" s="4"/>
    </row>
    <row r="648">
      <c r="A648" s="3">
        <v>646.0</v>
      </c>
      <c r="B648" s="4" t="s">
        <v>83</v>
      </c>
      <c r="C648" s="5">
        <v>25124.0</v>
      </c>
      <c r="D648" s="6">
        <v>50.013698630136986</v>
      </c>
      <c r="E648" s="7">
        <v>7.0</v>
      </c>
      <c r="F648" s="7">
        <v>60.0</v>
      </c>
      <c r="G648" s="7">
        <v>10.0</v>
      </c>
      <c r="H648" s="3">
        <v>10.0</v>
      </c>
      <c r="I648" s="3" t="s">
        <v>98</v>
      </c>
      <c r="J648" s="3">
        <v>0.0</v>
      </c>
      <c r="K648" s="3" t="s">
        <v>73</v>
      </c>
      <c r="L648" s="3" t="s">
        <v>94</v>
      </c>
      <c r="M648" s="3">
        <v>1.0</v>
      </c>
      <c r="N648" s="5" t="s">
        <v>132</v>
      </c>
      <c r="O648" s="5" t="s">
        <v>139</v>
      </c>
      <c r="P648" s="5" t="s">
        <v>87</v>
      </c>
      <c r="Q648" s="3">
        <v>25.0</v>
      </c>
      <c r="R648" s="12" t="s">
        <v>2980</v>
      </c>
      <c r="S648" s="3" t="s">
        <v>78</v>
      </c>
      <c r="T648" s="4"/>
      <c r="U648" s="4"/>
      <c r="V648" s="4"/>
      <c r="W648" s="4"/>
      <c r="X648" s="3" t="s">
        <v>23</v>
      </c>
      <c r="Y648" s="4"/>
      <c r="Z648" s="4"/>
      <c r="AA648" s="4"/>
      <c r="AB648" s="4"/>
      <c r="AC648" s="3" t="s">
        <v>1091</v>
      </c>
      <c r="AD648" s="3" t="s">
        <v>66</v>
      </c>
      <c r="AE648" s="4"/>
      <c r="AF648" s="3">
        <v>5.0</v>
      </c>
      <c r="AG648" s="4"/>
      <c r="AH648" s="3">
        <v>4.0</v>
      </c>
      <c r="AI648" s="4"/>
      <c r="AJ648" s="3">
        <v>16.0</v>
      </c>
      <c r="AK648" s="3" t="s">
        <v>2981</v>
      </c>
      <c r="AL648" s="4"/>
      <c r="AM648" s="3" t="s">
        <v>2294</v>
      </c>
      <c r="AN648" s="3">
        <v>8.0</v>
      </c>
      <c r="AO648" s="3" t="s">
        <v>2982</v>
      </c>
      <c r="AP648" s="4"/>
      <c r="AQ648" s="4"/>
      <c r="AR648" s="3">
        <v>1.0</v>
      </c>
      <c r="AS648" s="4"/>
      <c r="AT648" s="4"/>
    </row>
    <row r="649">
      <c r="A649" s="3">
        <v>647.0</v>
      </c>
      <c r="B649" s="4" t="s">
        <v>204</v>
      </c>
      <c r="C649" s="5">
        <v>30466.0</v>
      </c>
      <c r="D649" s="6">
        <v>35.37808219178082</v>
      </c>
      <c r="E649" s="7">
        <v>7.0</v>
      </c>
      <c r="F649" s="7">
        <v>60.0</v>
      </c>
      <c r="G649" s="7">
        <v>8.0</v>
      </c>
      <c r="H649" s="3">
        <v>2.0</v>
      </c>
      <c r="I649" s="3" t="s">
        <v>92</v>
      </c>
      <c r="J649" s="3">
        <v>0.0</v>
      </c>
      <c r="K649" s="3" t="s">
        <v>73</v>
      </c>
      <c r="L649" s="3" t="s">
        <v>94</v>
      </c>
      <c r="M649" s="3">
        <v>1.0</v>
      </c>
      <c r="N649" s="5" t="s">
        <v>22</v>
      </c>
      <c r="O649" s="5" t="s">
        <v>75</v>
      </c>
      <c r="P649" s="5" t="s">
        <v>87</v>
      </c>
      <c r="Q649" s="3">
        <v>7.0</v>
      </c>
      <c r="R649" s="3" t="s">
        <v>2983</v>
      </c>
      <c r="S649" s="3" t="s">
        <v>78</v>
      </c>
      <c r="T649" s="4"/>
      <c r="U649" s="4"/>
      <c r="V649" s="4"/>
      <c r="W649" s="3" t="s">
        <v>22</v>
      </c>
      <c r="X649" s="4"/>
      <c r="Y649" s="4"/>
      <c r="Z649" s="4"/>
      <c r="AA649" s="4"/>
      <c r="AB649" s="4"/>
      <c r="AC649" s="4"/>
      <c r="AD649" s="3" t="s">
        <v>79</v>
      </c>
      <c r="AE649" s="4"/>
      <c r="AF649" s="3">
        <v>3.0</v>
      </c>
      <c r="AG649" s="4"/>
      <c r="AH649" s="3">
        <v>5.0</v>
      </c>
      <c r="AI649" s="4"/>
      <c r="AJ649" s="3">
        <v>5.0</v>
      </c>
      <c r="AK649" s="3" t="s">
        <v>2984</v>
      </c>
      <c r="AL649" s="4"/>
      <c r="AM649" s="3" t="s">
        <v>451</v>
      </c>
      <c r="AN649" s="3">
        <v>6.0</v>
      </c>
      <c r="AO649" s="3" t="s">
        <v>2985</v>
      </c>
      <c r="AP649" s="3" t="s">
        <v>2986</v>
      </c>
      <c r="AQ649" s="3" t="s">
        <v>2987</v>
      </c>
      <c r="AR649" s="3">
        <v>0.0</v>
      </c>
      <c r="AS649" s="4"/>
      <c r="AT649" s="4"/>
    </row>
    <row r="650">
      <c r="A650" s="3">
        <v>648.0</v>
      </c>
      <c r="B650" s="4" t="s">
        <v>71</v>
      </c>
      <c r="C650" s="5">
        <v>30680.0</v>
      </c>
      <c r="D650" s="6">
        <v>34.79178082191781</v>
      </c>
      <c r="E650" s="7">
        <v>4.0</v>
      </c>
      <c r="F650" s="7">
        <v>40.0</v>
      </c>
      <c r="G650" s="7">
        <v>11.0</v>
      </c>
      <c r="H650" s="3">
        <v>2.0</v>
      </c>
      <c r="I650" s="3" t="s">
        <v>45</v>
      </c>
      <c r="J650" s="3">
        <v>0.0</v>
      </c>
      <c r="K650" s="3" t="s">
        <v>61</v>
      </c>
      <c r="L650" s="3" t="s">
        <v>47</v>
      </c>
      <c r="M650" s="3">
        <v>0.0</v>
      </c>
      <c r="N650" s="5" t="s">
        <v>44</v>
      </c>
      <c r="O650" s="5" t="s">
        <v>44</v>
      </c>
      <c r="P650" s="5" t="s">
        <v>44</v>
      </c>
      <c r="Q650" s="4"/>
      <c r="R650" s="4"/>
      <c r="S650" s="3" t="s">
        <v>78</v>
      </c>
      <c r="T650" s="4"/>
      <c r="U650" s="4"/>
      <c r="V650" s="4"/>
      <c r="W650" s="4"/>
      <c r="X650" s="4"/>
      <c r="Y650" s="3" t="s">
        <v>24</v>
      </c>
      <c r="Z650" s="4"/>
      <c r="AA650" s="4"/>
      <c r="AB650" s="4"/>
      <c r="AC650" s="4"/>
      <c r="AD650" s="3" t="s">
        <v>53</v>
      </c>
      <c r="AE650" s="4"/>
      <c r="AF650" s="4"/>
      <c r="AG650" s="3">
        <v>10.0</v>
      </c>
      <c r="AH650" s="3">
        <v>5.0</v>
      </c>
      <c r="AI650" s="4"/>
      <c r="AJ650" s="3">
        <v>12.0</v>
      </c>
      <c r="AK650" s="3" t="s">
        <v>2988</v>
      </c>
      <c r="AL650" s="3" t="s">
        <v>68</v>
      </c>
      <c r="AM650" s="4"/>
      <c r="AN650" s="3">
        <v>7.0</v>
      </c>
      <c r="AO650" s="3" t="s">
        <v>2989</v>
      </c>
      <c r="AP650" s="3" t="s">
        <v>2990</v>
      </c>
      <c r="AQ650" s="3" t="s">
        <v>2991</v>
      </c>
      <c r="AR650" s="3">
        <v>1.0</v>
      </c>
      <c r="AS650" s="4"/>
      <c r="AT650" s="4"/>
    </row>
    <row r="651">
      <c r="A651" s="3">
        <v>649.0</v>
      </c>
      <c r="B651" s="4" t="s">
        <v>1571</v>
      </c>
      <c r="C651" s="5">
        <v>35199.0</v>
      </c>
      <c r="D651" s="6">
        <v>22.410958904109588</v>
      </c>
      <c r="E651" s="7">
        <v>6.0</v>
      </c>
      <c r="F651" s="7">
        <v>120.0</v>
      </c>
      <c r="G651" s="7">
        <v>8.0</v>
      </c>
      <c r="H651" s="3">
        <v>24.0</v>
      </c>
      <c r="I651" s="3" t="s">
        <v>340</v>
      </c>
      <c r="J651" s="3">
        <v>1.0</v>
      </c>
      <c r="K651" s="9" t="s">
        <v>44</v>
      </c>
      <c r="L651" s="3" t="s">
        <v>44</v>
      </c>
      <c r="M651" s="3">
        <v>0.0</v>
      </c>
      <c r="N651" s="5" t="s">
        <v>44</v>
      </c>
      <c r="O651" s="5" t="s">
        <v>44</v>
      </c>
      <c r="P651" s="5" t="s">
        <v>44</v>
      </c>
      <c r="Q651" s="4"/>
      <c r="R651" s="4"/>
      <c r="S651" s="3" t="s">
        <v>370</v>
      </c>
      <c r="T651" s="4"/>
      <c r="U651" s="4"/>
      <c r="V651" s="3" t="s">
        <v>21</v>
      </c>
      <c r="W651" s="4"/>
      <c r="X651" s="4"/>
      <c r="Y651" s="4"/>
      <c r="Z651" s="4"/>
      <c r="AA651" s="4"/>
      <c r="AB651" s="4"/>
      <c r="AC651" s="4"/>
      <c r="AD651" s="3" t="s">
        <v>66</v>
      </c>
      <c r="AE651" s="4"/>
      <c r="AF651" s="3">
        <v>3.0</v>
      </c>
      <c r="AG651" s="4"/>
      <c r="AH651" s="3">
        <v>3.0</v>
      </c>
      <c r="AI651" s="4"/>
      <c r="AJ651" s="3">
        <v>320.0</v>
      </c>
      <c r="AK651" s="3" t="s">
        <v>2992</v>
      </c>
      <c r="AL651" s="3" t="s">
        <v>68</v>
      </c>
      <c r="AM651" s="4"/>
      <c r="AN651" s="3">
        <v>10.0</v>
      </c>
      <c r="AO651" s="3" t="s">
        <v>2993</v>
      </c>
      <c r="AP651" s="3" t="s">
        <v>2994</v>
      </c>
      <c r="AQ651" s="3" t="s">
        <v>2995</v>
      </c>
      <c r="AR651" s="3">
        <v>1.0</v>
      </c>
      <c r="AS651" s="4"/>
      <c r="AT651" s="4"/>
    </row>
    <row r="652">
      <c r="A652" s="3">
        <v>650.0</v>
      </c>
      <c r="B652" s="4" t="s">
        <v>124</v>
      </c>
      <c r="C652" s="5">
        <v>33773.0</v>
      </c>
      <c r="D652" s="6">
        <v>26.317808219178083</v>
      </c>
      <c r="E652" s="7">
        <v>7.0</v>
      </c>
      <c r="F652" s="7">
        <v>30.0</v>
      </c>
      <c r="G652" s="7">
        <v>12.0</v>
      </c>
      <c r="H652" s="3">
        <v>2.0</v>
      </c>
      <c r="I652" s="3" t="s">
        <v>84</v>
      </c>
      <c r="J652" s="3">
        <v>1.0</v>
      </c>
      <c r="K652" s="9" t="s">
        <v>44</v>
      </c>
      <c r="L652" s="3" t="s">
        <v>44</v>
      </c>
      <c r="M652" s="3">
        <v>1.0</v>
      </c>
      <c r="N652" s="5" t="s">
        <v>467</v>
      </c>
      <c r="O652" s="5" t="s">
        <v>49</v>
      </c>
      <c r="P652" s="5" t="s">
        <v>50</v>
      </c>
      <c r="Q652" s="3">
        <v>3.0</v>
      </c>
      <c r="R652" s="3" t="s">
        <v>2996</v>
      </c>
      <c r="S652" s="3" t="s">
        <v>52</v>
      </c>
      <c r="T652" s="4"/>
      <c r="U652" s="4"/>
      <c r="V652" s="4"/>
      <c r="W652" s="3" t="s">
        <v>22</v>
      </c>
      <c r="X652" s="3" t="s">
        <v>23</v>
      </c>
      <c r="Y652" s="3" t="s">
        <v>24</v>
      </c>
      <c r="Z652" s="4"/>
      <c r="AA652" s="4"/>
      <c r="AB652" s="4"/>
      <c r="AC652" s="3" t="s">
        <v>2997</v>
      </c>
      <c r="AD652" s="3" t="s">
        <v>66</v>
      </c>
      <c r="AE652" s="4"/>
      <c r="AF652" s="3">
        <v>6.0</v>
      </c>
      <c r="AG652" s="4"/>
      <c r="AH652" s="4"/>
      <c r="AI652" s="3" t="s">
        <v>2998</v>
      </c>
      <c r="AJ652" s="3">
        <v>8.0</v>
      </c>
      <c r="AK652" s="3" t="s">
        <v>2999</v>
      </c>
      <c r="AL652" s="3" t="s">
        <v>68</v>
      </c>
      <c r="AM652" s="4"/>
      <c r="AN652" s="3">
        <v>10.0</v>
      </c>
      <c r="AO652" s="3" t="s">
        <v>3000</v>
      </c>
      <c r="AP652" s="3" t="s">
        <v>3001</v>
      </c>
      <c r="AQ652" s="3" t="s">
        <v>3002</v>
      </c>
      <c r="AR652" s="3">
        <v>1.0</v>
      </c>
      <c r="AS652" s="4"/>
      <c r="AT652" s="4"/>
    </row>
    <row r="653">
      <c r="A653" s="3">
        <v>651.0</v>
      </c>
      <c r="B653" s="4" t="s">
        <v>230</v>
      </c>
      <c r="C653" s="5">
        <v>32781.0</v>
      </c>
      <c r="D653" s="6">
        <v>29.035616438356165</v>
      </c>
      <c r="E653" s="7">
        <v>7.0</v>
      </c>
      <c r="F653" s="7">
        <v>90.0</v>
      </c>
      <c r="G653" s="7">
        <v>9.0</v>
      </c>
      <c r="H653" s="3">
        <v>3.0</v>
      </c>
      <c r="I653" s="3" t="s">
        <v>60</v>
      </c>
      <c r="J653" s="3">
        <v>1.0</v>
      </c>
      <c r="K653" s="9" t="s">
        <v>44</v>
      </c>
      <c r="L653" s="3" t="s">
        <v>44</v>
      </c>
      <c r="M653" s="3">
        <v>0.0</v>
      </c>
      <c r="N653" s="5" t="s">
        <v>44</v>
      </c>
      <c r="O653" s="5" t="s">
        <v>44</v>
      </c>
      <c r="P653" s="5" t="s">
        <v>44</v>
      </c>
      <c r="Q653" s="4"/>
      <c r="R653" s="4"/>
      <c r="S653" s="3" t="s">
        <v>52</v>
      </c>
      <c r="T653" s="4"/>
      <c r="U653" s="4"/>
      <c r="V653" s="4"/>
      <c r="W653" s="4"/>
      <c r="X653" s="4"/>
      <c r="Y653" s="3" t="s">
        <v>24</v>
      </c>
      <c r="Z653" s="4"/>
      <c r="AA653" s="4"/>
      <c r="AB653" s="4"/>
      <c r="AC653" s="4"/>
      <c r="AD653" s="3" t="s">
        <v>53</v>
      </c>
      <c r="AE653" s="4"/>
      <c r="AF653" s="3">
        <v>3.0</v>
      </c>
      <c r="AG653" s="4"/>
      <c r="AH653" s="3">
        <v>1.0</v>
      </c>
      <c r="AI653" s="4"/>
      <c r="AJ653" s="3">
        <v>5.0</v>
      </c>
      <c r="AK653" s="3" t="s">
        <v>3003</v>
      </c>
      <c r="AL653" s="3" t="s">
        <v>188</v>
      </c>
      <c r="AM653" s="4"/>
      <c r="AN653" s="3">
        <v>10.0</v>
      </c>
      <c r="AO653" s="3" t="s">
        <v>3004</v>
      </c>
      <c r="AP653" s="3" t="s">
        <v>3005</v>
      </c>
      <c r="AQ653" s="3" t="s">
        <v>3006</v>
      </c>
      <c r="AR653" s="3">
        <v>1.0</v>
      </c>
      <c r="AS653" s="4"/>
      <c r="AT653" s="4"/>
    </row>
    <row r="654">
      <c r="A654" s="3">
        <v>652.0</v>
      </c>
      <c r="B654" s="4" t="s">
        <v>112</v>
      </c>
      <c r="C654" s="5">
        <v>32443.0</v>
      </c>
      <c r="D654" s="6">
        <v>29.96164383561644</v>
      </c>
      <c r="E654" s="7">
        <v>7.0</v>
      </c>
      <c r="F654" s="7">
        <v>15.0</v>
      </c>
      <c r="G654" s="7">
        <v>8.0</v>
      </c>
      <c r="H654" s="3">
        <v>2.0</v>
      </c>
      <c r="I654" s="3" t="s">
        <v>45</v>
      </c>
      <c r="J654" s="3">
        <v>0.0</v>
      </c>
      <c r="K654" s="3" t="s">
        <v>46</v>
      </c>
      <c r="L654" s="3" t="s">
        <v>62</v>
      </c>
      <c r="M654" s="3">
        <v>1.0</v>
      </c>
      <c r="N654" s="5" t="s">
        <v>151</v>
      </c>
      <c r="O654" s="5" t="s">
        <v>75</v>
      </c>
      <c r="P654" s="5" t="s">
        <v>101</v>
      </c>
      <c r="Q654" s="3">
        <v>0.0</v>
      </c>
      <c r="R654" s="12" t="s">
        <v>3007</v>
      </c>
      <c r="S654" s="3" t="s">
        <v>65</v>
      </c>
      <c r="T654" s="4"/>
      <c r="U654" s="4"/>
      <c r="V654" s="4"/>
      <c r="W654" s="3" t="s">
        <v>22</v>
      </c>
      <c r="X654" s="4"/>
      <c r="Y654" s="4"/>
      <c r="Z654" s="4"/>
      <c r="AA654" s="4"/>
      <c r="AB654" s="4"/>
      <c r="AC654" s="4"/>
      <c r="AD654" s="3" t="s">
        <v>158</v>
      </c>
      <c r="AE654" s="4"/>
      <c r="AF654" s="3">
        <v>6.0</v>
      </c>
      <c r="AG654" s="4"/>
      <c r="AH654" s="3">
        <v>2.0</v>
      </c>
      <c r="AI654" s="4"/>
      <c r="AJ654" s="3">
        <v>15.0</v>
      </c>
      <c r="AK654" s="3" t="s">
        <v>3008</v>
      </c>
      <c r="AL654" s="3" t="s">
        <v>68</v>
      </c>
      <c r="AM654" s="4"/>
      <c r="AN654" s="3">
        <v>10.0</v>
      </c>
      <c r="AO654" s="3" t="s">
        <v>3009</v>
      </c>
      <c r="AP654" s="3" t="s">
        <v>3010</v>
      </c>
      <c r="AQ654" s="4"/>
      <c r="AR654" s="3">
        <v>0.0</v>
      </c>
      <c r="AS654" s="4"/>
      <c r="AT654" s="4"/>
    </row>
    <row r="655">
      <c r="A655" s="3">
        <v>653.0</v>
      </c>
      <c r="B655" s="4" t="s">
        <v>255</v>
      </c>
      <c r="C655" s="5">
        <v>35039.0</v>
      </c>
      <c r="D655" s="6">
        <v>22.84931506849315</v>
      </c>
      <c r="E655" s="7">
        <v>8.0</v>
      </c>
      <c r="F655" s="7">
        <v>0.0</v>
      </c>
      <c r="G655" s="7">
        <v>11.0</v>
      </c>
      <c r="H655" s="3">
        <v>30.0</v>
      </c>
      <c r="I655" s="3" t="s">
        <v>224</v>
      </c>
      <c r="J655" s="3">
        <v>1.0</v>
      </c>
      <c r="K655" s="9" t="s">
        <v>44</v>
      </c>
      <c r="L655" s="3" t="s">
        <v>44</v>
      </c>
      <c r="M655" s="3">
        <v>0.0</v>
      </c>
      <c r="N655" s="5" t="s">
        <v>44</v>
      </c>
      <c r="O655" s="5" t="s">
        <v>44</v>
      </c>
      <c r="P655" s="5" t="s">
        <v>44</v>
      </c>
      <c r="Q655" s="4"/>
      <c r="R655" s="4"/>
      <c r="S655" s="3" t="s">
        <v>370</v>
      </c>
      <c r="T655" s="4"/>
      <c r="U655" s="4"/>
      <c r="V655" s="3" t="s">
        <v>21</v>
      </c>
      <c r="W655" s="3" t="s">
        <v>22</v>
      </c>
      <c r="X655" s="4"/>
      <c r="Y655" s="4"/>
      <c r="Z655" s="4"/>
      <c r="AA655" s="4"/>
      <c r="AB655" s="4"/>
      <c r="AC655" s="4"/>
      <c r="AD655" s="3" t="s">
        <v>79</v>
      </c>
      <c r="AE655" s="4"/>
      <c r="AF655" s="3">
        <v>6.0</v>
      </c>
      <c r="AG655" s="4"/>
      <c r="AH655" s="4"/>
      <c r="AI655" s="3">
        <v>14.0</v>
      </c>
      <c r="AJ655" s="3">
        <v>10.0</v>
      </c>
      <c r="AK655" s="3" t="s">
        <v>3011</v>
      </c>
      <c r="AL655" s="3" t="s">
        <v>68</v>
      </c>
      <c r="AM655" s="4"/>
      <c r="AN655" s="3">
        <v>10.0</v>
      </c>
      <c r="AO655" s="3" t="s">
        <v>3012</v>
      </c>
      <c r="AP655" s="3" t="s">
        <v>3013</v>
      </c>
      <c r="AQ655" s="4"/>
      <c r="AR655" s="3">
        <v>1.0</v>
      </c>
      <c r="AS655" s="4"/>
      <c r="AT655" s="4"/>
    </row>
    <row r="656">
      <c r="A656" s="3">
        <v>654.0</v>
      </c>
      <c r="B656" s="4" t="s">
        <v>468</v>
      </c>
      <c r="C656" s="5">
        <v>33346.0</v>
      </c>
      <c r="D656" s="6">
        <v>27.487671232876714</v>
      </c>
      <c r="E656" s="7">
        <v>7.0</v>
      </c>
      <c r="F656" s="7">
        <v>5.0</v>
      </c>
      <c r="G656" s="7">
        <v>12.0</v>
      </c>
      <c r="H656" s="3">
        <v>8.0</v>
      </c>
      <c r="I656" s="3" t="s">
        <v>45</v>
      </c>
      <c r="J656" s="3">
        <v>0.0</v>
      </c>
      <c r="K656" s="3" t="s">
        <v>61</v>
      </c>
      <c r="L656" s="3" t="s">
        <v>99</v>
      </c>
      <c r="M656" s="3">
        <v>0.0</v>
      </c>
      <c r="N656" s="5" t="s">
        <v>44</v>
      </c>
      <c r="O656" s="5" t="s">
        <v>44</v>
      </c>
      <c r="P656" s="5" t="s">
        <v>44</v>
      </c>
      <c r="Q656" s="4"/>
      <c r="R656" s="4"/>
      <c r="S656" s="3" t="s">
        <v>52</v>
      </c>
      <c r="T656" s="4"/>
      <c r="U656" s="4"/>
      <c r="V656" s="4"/>
      <c r="W656" s="4"/>
      <c r="X656" s="4"/>
      <c r="Y656" s="3" t="s">
        <v>24</v>
      </c>
      <c r="Z656" s="4"/>
      <c r="AA656" s="4"/>
      <c r="AB656" s="4"/>
      <c r="AC656" s="4"/>
      <c r="AD656" s="3" t="s">
        <v>53</v>
      </c>
      <c r="AE656" s="4"/>
      <c r="AF656" s="3">
        <v>5.0</v>
      </c>
      <c r="AG656" s="4"/>
      <c r="AH656" s="3">
        <v>3.0</v>
      </c>
      <c r="AI656" s="4"/>
      <c r="AJ656" s="3">
        <v>80.0</v>
      </c>
      <c r="AK656" s="3" t="s">
        <v>3014</v>
      </c>
      <c r="AL656" s="3" t="s">
        <v>68</v>
      </c>
      <c r="AM656" s="4"/>
      <c r="AN656" s="3">
        <v>9.0</v>
      </c>
      <c r="AO656" s="3" t="s">
        <v>3015</v>
      </c>
      <c r="AP656" s="3" t="s">
        <v>3016</v>
      </c>
      <c r="AQ656" s="3" t="s">
        <v>3017</v>
      </c>
      <c r="AR656" s="3">
        <v>1.0</v>
      </c>
      <c r="AS656" s="4"/>
      <c r="AT656" s="4"/>
    </row>
    <row r="657">
      <c r="A657" s="3">
        <v>655.0</v>
      </c>
      <c r="B657" s="4" t="s">
        <v>255</v>
      </c>
      <c r="C657" s="5">
        <v>32281.0</v>
      </c>
      <c r="D657" s="6">
        <v>30.405479452054795</v>
      </c>
      <c r="E657" s="7">
        <v>7.0</v>
      </c>
      <c r="F657" s="7">
        <v>60.0</v>
      </c>
      <c r="G657" s="7">
        <v>4.0</v>
      </c>
      <c r="H657" s="3">
        <v>5.0</v>
      </c>
      <c r="I657" s="3" t="s">
        <v>307</v>
      </c>
      <c r="J657" s="3">
        <v>1.0</v>
      </c>
      <c r="K657" s="9" t="s">
        <v>44</v>
      </c>
      <c r="L657" s="3" t="s">
        <v>44</v>
      </c>
      <c r="M657" s="3">
        <v>1.0</v>
      </c>
      <c r="N657" s="5" t="s">
        <v>63</v>
      </c>
      <c r="O657" s="5" t="s">
        <v>106</v>
      </c>
      <c r="P657" s="5" t="s">
        <v>50</v>
      </c>
      <c r="Q657" s="3">
        <v>3.0</v>
      </c>
      <c r="R657" s="3" t="s">
        <v>3018</v>
      </c>
      <c r="S657" s="3" t="s">
        <v>78</v>
      </c>
      <c r="T657" s="4"/>
      <c r="U657" s="4"/>
      <c r="V657" s="4"/>
      <c r="W657" s="4"/>
      <c r="X657" s="4"/>
      <c r="Y657" s="3" t="s">
        <v>24</v>
      </c>
      <c r="Z657" s="4"/>
      <c r="AA657" s="4"/>
      <c r="AB657" s="4"/>
      <c r="AC657" s="4"/>
      <c r="AD657" s="3" t="s">
        <v>66</v>
      </c>
      <c r="AE657" s="4"/>
      <c r="AF657" s="3">
        <v>4.0</v>
      </c>
      <c r="AG657" s="4"/>
      <c r="AH657" s="3">
        <v>5.0</v>
      </c>
      <c r="AI657" s="4"/>
      <c r="AJ657" s="3">
        <v>5.0</v>
      </c>
      <c r="AK657" s="3" t="s">
        <v>3019</v>
      </c>
      <c r="AL657" s="3" t="s">
        <v>68</v>
      </c>
      <c r="AM657" s="4"/>
      <c r="AN657" s="3">
        <v>10.0</v>
      </c>
      <c r="AO657" s="3" t="s">
        <v>3020</v>
      </c>
      <c r="AP657" s="3" t="s">
        <v>3021</v>
      </c>
      <c r="AQ657" s="3" t="s">
        <v>3022</v>
      </c>
      <c r="AR657" s="3">
        <v>1.0</v>
      </c>
      <c r="AS657" s="4"/>
      <c r="AT657" s="4"/>
    </row>
    <row r="658">
      <c r="A658" s="3">
        <v>656.0</v>
      </c>
      <c r="B658" s="4" t="s">
        <v>83</v>
      </c>
      <c r="C658" s="5">
        <v>30257.0</v>
      </c>
      <c r="D658" s="6">
        <v>35.95068493150685</v>
      </c>
      <c r="E658" s="7">
        <v>7.0</v>
      </c>
      <c r="F658" s="7">
        <v>3.0</v>
      </c>
      <c r="G658" s="7">
        <v>7.0</v>
      </c>
      <c r="H658" s="3">
        <v>100.0</v>
      </c>
      <c r="I658" s="3" t="s">
        <v>224</v>
      </c>
      <c r="J658" s="3">
        <v>0.0</v>
      </c>
      <c r="K658" s="3" t="s">
        <v>61</v>
      </c>
      <c r="L658" s="3" t="s">
        <v>94</v>
      </c>
      <c r="M658" s="3">
        <v>0.0</v>
      </c>
      <c r="N658" s="5" t="s">
        <v>44</v>
      </c>
      <c r="O658" s="5" t="s">
        <v>44</v>
      </c>
      <c r="P658" s="5" t="s">
        <v>44</v>
      </c>
      <c r="Q658" s="4"/>
      <c r="R658" s="4"/>
      <c r="S658" s="3" t="s">
        <v>52</v>
      </c>
      <c r="T658" s="4"/>
      <c r="U658" s="4"/>
      <c r="V658" s="4"/>
      <c r="W658" s="3" t="s">
        <v>22</v>
      </c>
      <c r="X658" s="4"/>
      <c r="Y658" s="3" t="s">
        <v>24</v>
      </c>
      <c r="Z658" s="4"/>
      <c r="AA658" s="4"/>
      <c r="AB658" s="4"/>
      <c r="AC658" s="4"/>
      <c r="AD658" s="3" t="s">
        <v>53</v>
      </c>
      <c r="AE658" s="4"/>
      <c r="AF658" s="3">
        <v>6.0</v>
      </c>
      <c r="AG658" s="4"/>
      <c r="AH658" s="3">
        <v>6.0</v>
      </c>
      <c r="AI658" s="4"/>
      <c r="AJ658" s="3">
        <v>15.0</v>
      </c>
      <c r="AK658" s="3" t="s">
        <v>3023</v>
      </c>
      <c r="AL658" s="3" t="s">
        <v>57</v>
      </c>
      <c r="AM658" s="4"/>
      <c r="AN658" s="3">
        <v>5.0</v>
      </c>
      <c r="AO658" s="3" t="s">
        <v>3024</v>
      </c>
      <c r="AP658" s="3" t="s">
        <v>327</v>
      </c>
      <c r="AQ658" s="3" t="s">
        <v>111</v>
      </c>
      <c r="AR658" s="3">
        <v>1.0</v>
      </c>
      <c r="AS658" s="4"/>
      <c r="AT658" s="4"/>
    </row>
    <row r="659">
      <c r="A659" s="3">
        <v>657.0</v>
      </c>
      <c r="B659" s="4" t="s">
        <v>112</v>
      </c>
      <c r="C659" s="5">
        <v>35031.0</v>
      </c>
      <c r="D659" s="6">
        <v>22.87123287671233</v>
      </c>
      <c r="E659" s="7">
        <v>7.0</v>
      </c>
      <c r="F659" s="7">
        <v>180.0</v>
      </c>
      <c r="G659" s="7">
        <v>6.0</v>
      </c>
      <c r="H659" s="3">
        <v>5.0</v>
      </c>
      <c r="I659" s="3" t="s">
        <v>60</v>
      </c>
      <c r="J659" s="3">
        <v>1.0</v>
      </c>
      <c r="K659" s="9" t="s">
        <v>44</v>
      </c>
      <c r="L659" s="3" t="s">
        <v>44</v>
      </c>
      <c r="M659" s="3">
        <v>1.0</v>
      </c>
      <c r="N659" s="5" t="s">
        <v>168</v>
      </c>
      <c r="O659" s="5" t="s">
        <v>356</v>
      </c>
      <c r="P659" s="5" t="s">
        <v>87</v>
      </c>
      <c r="Q659" s="3">
        <v>0.0</v>
      </c>
      <c r="R659" s="3" t="s">
        <v>3025</v>
      </c>
      <c r="S659" s="3" t="s">
        <v>157</v>
      </c>
      <c r="T659" s="4"/>
      <c r="U659" s="4"/>
      <c r="V659" s="4"/>
      <c r="W659" s="3" t="s">
        <v>22</v>
      </c>
      <c r="X659" s="4"/>
      <c r="Y659" s="3" t="s">
        <v>24</v>
      </c>
      <c r="Z659" s="4"/>
      <c r="AA659" s="4"/>
      <c r="AB659" s="4"/>
      <c r="AC659" s="4"/>
      <c r="AD659" s="3" t="s">
        <v>66</v>
      </c>
      <c r="AE659" s="4"/>
      <c r="AF659" s="4"/>
      <c r="AG659" s="3">
        <v>15.0</v>
      </c>
      <c r="AH659" s="4"/>
      <c r="AI659" s="3">
        <v>10.0</v>
      </c>
      <c r="AJ659" s="3">
        <v>5.0</v>
      </c>
      <c r="AK659" s="3" t="s">
        <v>3026</v>
      </c>
      <c r="AL659" s="3" t="s">
        <v>68</v>
      </c>
      <c r="AM659" s="4"/>
      <c r="AN659" s="3">
        <v>9.0</v>
      </c>
      <c r="AO659" s="3" t="s">
        <v>3027</v>
      </c>
      <c r="AP659" s="3" t="s">
        <v>3028</v>
      </c>
      <c r="AQ659" s="3" t="s">
        <v>3029</v>
      </c>
      <c r="AR659" s="3">
        <v>1.0</v>
      </c>
      <c r="AS659" s="4"/>
      <c r="AT659" s="4"/>
    </row>
    <row r="660">
      <c r="A660" s="3">
        <v>658.0</v>
      </c>
      <c r="B660" s="4" t="s">
        <v>71</v>
      </c>
      <c r="C660" s="4"/>
      <c r="D660" s="6" t="s">
        <v>44</v>
      </c>
      <c r="E660" s="7">
        <v>7.0</v>
      </c>
      <c r="F660" s="7">
        <v>0.0</v>
      </c>
      <c r="G660" s="7">
        <v>8.0</v>
      </c>
      <c r="H660" s="3">
        <v>6.0</v>
      </c>
      <c r="I660" s="3" t="s">
        <v>224</v>
      </c>
      <c r="J660" s="3">
        <v>0.0</v>
      </c>
      <c r="K660" s="9" t="s">
        <v>93</v>
      </c>
      <c r="L660" s="3" t="s">
        <v>1586</v>
      </c>
      <c r="M660" s="3">
        <v>0.0</v>
      </c>
      <c r="N660" s="9" t="s">
        <v>44</v>
      </c>
      <c r="O660" s="9" t="s">
        <v>44</v>
      </c>
      <c r="P660" s="9" t="s">
        <v>44</v>
      </c>
      <c r="Q660" s="4"/>
      <c r="R660" s="4"/>
      <c r="S660" s="3" t="s">
        <v>52</v>
      </c>
      <c r="T660" s="4"/>
      <c r="U660" s="4"/>
      <c r="V660" s="4"/>
      <c r="W660" s="3" t="s">
        <v>22</v>
      </c>
      <c r="X660" s="4"/>
      <c r="Y660" s="4"/>
      <c r="Z660" s="4"/>
      <c r="AA660" s="4"/>
      <c r="AB660" s="4"/>
      <c r="AC660" s="4"/>
      <c r="AD660" s="3" t="s">
        <v>79</v>
      </c>
      <c r="AE660" s="4"/>
      <c r="AF660" s="4"/>
      <c r="AG660" s="3">
        <v>10.0</v>
      </c>
      <c r="AH660" s="4"/>
      <c r="AI660" s="3">
        <v>10.0</v>
      </c>
      <c r="AJ660" s="3">
        <v>20.0</v>
      </c>
      <c r="AK660" s="3" t="s">
        <v>3030</v>
      </c>
      <c r="AL660" s="3" t="s">
        <v>68</v>
      </c>
      <c r="AM660" s="4"/>
      <c r="AN660" s="3">
        <v>8.0</v>
      </c>
      <c r="AO660" s="3" t="s">
        <v>3031</v>
      </c>
      <c r="AP660" s="3" t="s">
        <v>3032</v>
      </c>
      <c r="AQ660" s="3" t="s">
        <v>3033</v>
      </c>
      <c r="AR660" s="3">
        <v>1.0</v>
      </c>
      <c r="AS660" s="4"/>
      <c r="AT660" s="4"/>
    </row>
    <row r="661">
      <c r="A661" s="3">
        <v>659.0</v>
      </c>
      <c r="B661" s="4" t="s">
        <v>161</v>
      </c>
      <c r="C661" s="5">
        <v>32392.0</v>
      </c>
      <c r="D661" s="6">
        <v>30.101369863013698</v>
      </c>
      <c r="E661" s="7">
        <v>6.0</v>
      </c>
      <c r="F661" s="7">
        <v>70.0</v>
      </c>
      <c r="G661" s="7">
        <v>8.0</v>
      </c>
      <c r="H661" s="3">
        <v>7.0</v>
      </c>
      <c r="I661" s="3" t="s">
        <v>117</v>
      </c>
      <c r="J661" s="3">
        <v>0.0</v>
      </c>
      <c r="K661" s="3" t="s">
        <v>61</v>
      </c>
      <c r="L661" s="3" t="s">
        <v>94</v>
      </c>
      <c r="M661" s="3">
        <v>1.0</v>
      </c>
      <c r="N661" s="5" t="s">
        <v>212</v>
      </c>
      <c r="O661" s="5" t="s">
        <v>1590</v>
      </c>
      <c r="P661" s="5" t="s">
        <v>1591</v>
      </c>
      <c r="Q661" s="3">
        <v>3.0</v>
      </c>
      <c r="R661" s="3" t="s">
        <v>3034</v>
      </c>
      <c r="S661" s="3" t="s">
        <v>78</v>
      </c>
      <c r="T661" s="4"/>
      <c r="U661" s="4"/>
      <c r="V661" s="4"/>
      <c r="W661" s="4"/>
      <c r="X661" s="3" t="s">
        <v>23</v>
      </c>
      <c r="Y661" s="4"/>
      <c r="Z661" s="4"/>
      <c r="AA661" s="4"/>
      <c r="AB661" s="4"/>
      <c r="AC661" s="4"/>
      <c r="AD661" s="3" t="s">
        <v>66</v>
      </c>
      <c r="AE661" s="4"/>
      <c r="AF661" s="3">
        <v>5.0</v>
      </c>
      <c r="AG661" s="4"/>
      <c r="AH661" s="3">
        <v>3.0</v>
      </c>
      <c r="AI661" s="4"/>
      <c r="AJ661" s="3">
        <v>5.0</v>
      </c>
      <c r="AK661" s="3" t="s">
        <v>3035</v>
      </c>
      <c r="AL661" s="3" t="s">
        <v>68</v>
      </c>
      <c r="AM661" s="4"/>
      <c r="AN661" s="3">
        <v>9.0</v>
      </c>
      <c r="AO661" s="3" t="s">
        <v>3036</v>
      </c>
      <c r="AP661" s="3" t="s">
        <v>1967</v>
      </c>
      <c r="AQ661" s="4"/>
      <c r="AR661" s="3">
        <v>1.0</v>
      </c>
      <c r="AS661" s="4"/>
      <c r="AT661" s="4"/>
    </row>
    <row r="662">
      <c r="A662" s="3">
        <v>660.0</v>
      </c>
      <c r="B662" s="4" t="s">
        <v>71</v>
      </c>
      <c r="C662" s="5">
        <v>33988.0</v>
      </c>
      <c r="D662" s="6">
        <v>25.72876712328767</v>
      </c>
      <c r="E662" s="7">
        <v>6.0</v>
      </c>
      <c r="F662" s="7">
        <v>60.0</v>
      </c>
      <c r="G662" s="7">
        <v>10.0</v>
      </c>
      <c r="H662" s="3">
        <v>5.0</v>
      </c>
      <c r="I662" s="3" t="s">
        <v>98</v>
      </c>
      <c r="J662" s="3">
        <v>1.0</v>
      </c>
      <c r="K662" s="9" t="s">
        <v>44</v>
      </c>
      <c r="L662" s="3" t="s">
        <v>44</v>
      </c>
      <c r="M662" s="3">
        <v>1.0</v>
      </c>
      <c r="N662" s="5" t="s">
        <v>256</v>
      </c>
      <c r="O662" s="5" t="s">
        <v>49</v>
      </c>
      <c r="P662" s="5" t="s">
        <v>428</v>
      </c>
      <c r="Q662" s="3">
        <v>3.0</v>
      </c>
      <c r="R662" s="3" t="s">
        <v>3037</v>
      </c>
      <c r="S662" s="3" t="s">
        <v>52</v>
      </c>
      <c r="T662" s="4"/>
      <c r="U662" s="4"/>
      <c r="V662" s="4"/>
      <c r="W662" s="4"/>
      <c r="X662" s="4"/>
      <c r="Y662" s="3" t="s">
        <v>24</v>
      </c>
      <c r="Z662" s="4"/>
      <c r="AA662" s="4"/>
      <c r="AB662" s="4"/>
      <c r="AC662" s="4"/>
      <c r="AD662" s="3" t="s">
        <v>53</v>
      </c>
      <c r="AE662" s="4"/>
      <c r="AF662" s="3">
        <v>3.0</v>
      </c>
      <c r="AG662" s="4"/>
      <c r="AH662" s="3">
        <v>5.0</v>
      </c>
      <c r="AI662" s="4"/>
      <c r="AJ662" s="3">
        <v>5.0</v>
      </c>
      <c r="AK662" s="3" t="s">
        <v>3038</v>
      </c>
      <c r="AL662" s="3" t="s">
        <v>68</v>
      </c>
      <c r="AM662" s="4"/>
      <c r="AN662" s="3">
        <v>7.0</v>
      </c>
      <c r="AO662" s="3" t="s">
        <v>3039</v>
      </c>
      <c r="AP662" s="3" t="s">
        <v>3040</v>
      </c>
      <c r="AQ662" s="3" t="s">
        <v>3041</v>
      </c>
      <c r="AR662" s="3">
        <v>1.0</v>
      </c>
      <c r="AS662" s="4"/>
      <c r="AT662" s="4"/>
    </row>
    <row r="663">
      <c r="A663" s="3">
        <v>661.0</v>
      </c>
      <c r="B663" s="4" t="s">
        <v>161</v>
      </c>
      <c r="C663" s="5">
        <v>27306.0</v>
      </c>
      <c r="D663" s="6">
        <v>44.035616438356165</v>
      </c>
      <c r="E663" s="7">
        <v>5.0</v>
      </c>
      <c r="F663" s="7">
        <v>0.0</v>
      </c>
      <c r="G663" s="7">
        <v>12.0</v>
      </c>
      <c r="H663" s="3">
        <v>30.0</v>
      </c>
      <c r="I663" s="3" t="s">
        <v>72</v>
      </c>
      <c r="J663" s="3">
        <v>1.0</v>
      </c>
      <c r="K663" s="9" t="s">
        <v>44</v>
      </c>
      <c r="L663" s="3" t="s">
        <v>44</v>
      </c>
      <c r="M663" s="3">
        <v>1.0</v>
      </c>
      <c r="N663" s="5" t="s">
        <v>74</v>
      </c>
      <c r="O663" s="5" t="s">
        <v>49</v>
      </c>
      <c r="P663" s="5" t="s">
        <v>87</v>
      </c>
      <c r="Q663" s="3">
        <v>7.0</v>
      </c>
      <c r="R663" s="3" t="s">
        <v>3042</v>
      </c>
      <c r="S663" s="3" t="s">
        <v>78</v>
      </c>
      <c r="T663" s="4"/>
      <c r="U663" s="4"/>
      <c r="V663" s="3" t="s">
        <v>21</v>
      </c>
      <c r="W663" s="3" t="s">
        <v>22</v>
      </c>
      <c r="X663" s="4"/>
      <c r="Y663" s="4"/>
      <c r="Z663" s="4"/>
      <c r="AA663" s="4"/>
      <c r="AB663" s="4"/>
      <c r="AC663" s="3" t="s">
        <v>2664</v>
      </c>
      <c r="AD663" s="3" t="s">
        <v>79</v>
      </c>
      <c r="AE663" s="4"/>
      <c r="AF663" s="3">
        <v>6.0</v>
      </c>
      <c r="AG663" s="4"/>
      <c r="AH663" s="3">
        <v>6.0</v>
      </c>
      <c r="AI663" s="4"/>
      <c r="AJ663" s="3">
        <v>20.0</v>
      </c>
      <c r="AK663" s="3" t="s">
        <v>3043</v>
      </c>
      <c r="AL663" s="3" t="s">
        <v>68</v>
      </c>
      <c r="AM663" s="4"/>
      <c r="AN663" s="3">
        <v>8.0</v>
      </c>
      <c r="AO663" s="3" t="s">
        <v>3044</v>
      </c>
      <c r="AP663" s="3" t="s">
        <v>3045</v>
      </c>
      <c r="AQ663" s="3" t="s">
        <v>3046</v>
      </c>
      <c r="AR663" s="3">
        <v>1.0</v>
      </c>
      <c r="AS663" s="4"/>
      <c r="AT663" s="4"/>
    </row>
    <row r="664">
      <c r="A664" s="3">
        <v>662.0</v>
      </c>
      <c r="B664" s="4" t="s">
        <v>255</v>
      </c>
      <c r="C664" s="5">
        <v>30768.0</v>
      </c>
      <c r="D664" s="6">
        <v>34.55068493150685</v>
      </c>
      <c r="E664" s="7">
        <v>5.0</v>
      </c>
      <c r="F664" s="7">
        <v>10.0</v>
      </c>
      <c r="G664" s="7">
        <v>16.0</v>
      </c>
      <c r="H664" s="3">
        <v>4.0</v>
      </c>
      <c r="I664" s="3" t="s">
        <v>45</v>
      </c>
      <c r="J664" s="3">
        <v>1.0</v>
      </c>
      <c r="K664" s="9" t="s">
        <v>44</v>
      </c>
      <c r="L664" s="3" t="s">
        <v>44</v>
      </c>
      <c r="M664" s="3">
        <v>1.0</v>
      </c>
      <c r="N664" s="5" t="s">
        <v>212</v>
      </c>
      <c r="O664" s="5" t="s">
        <v>75</v>
      </c>
      <c r="P664" s="5" t="s">
        <v>471</v>
      </c>
      <c r="Q664" s="3">
        <v>9.0</v>
      </c>
      <c r="R664" s="3" t="s">
        <v>2660</v>
      </c>
      <c r="S664" s="3" t="s">
        <v>78</v>
      </c>
      <c r="T664" s="4"/>
      <c r="U664" s="4"/>
      <c r="V664" s="4"/>
      <c r="W664" s="4"/>
      <c r="X664" s="4"/>
      <c r="Y664" s="3" t="s">
        <v>24</v>
      </c>
      <c r="Z664" s="4"/>
      <c r="AA664" s="4"/>
      <c r="AB664" s="4"/>
      <c r="AC664" s="4"/>
      <c r="AD664" s="3" t="s">
        <v>53</v>
      </c>
      <c r="AE664" s="4"/>
      <c r="AF664" s="4"/>
      <c r="AG664" s="3">
        <v>12.0</v>
      </c>
      <c r="AH664" s="4"/>
      <c r="AI664" s="3">
        <v>8.0</v>
      </c>
      <c r="AJ664" s="3">
        <v>15.0</v>
      </c>
      <c r="AK664" s="3" t="s">
        <v>3047</v>
      </c>
      <c r="AL664" s="4"/>
      <c r="AM664" s="3" t="s">
        <v>3048</v>
      </c>
      <c r="AN664" s="3">
        <v>10.0</v>
      </c>
      <c r="AO664" s="3" t="s">
        <v>3049</v>
      </c>
      <c r="AP664" s="3" t="s">
        <v>3050</v>
      </c>
      <c r="AQ664" s="3" t="s">
        <v>3051</v>
      </c>
      <c r="AR664" s="3">
        <v>1.0</v>
      </c>
      <c r="AS664" s="4"/>
      <c r="AT664" s="4"/>
    </row>
    <row r="665">
      <c r="A665" s="3">
        <v>663.0</v>
      </c>
      <c r="B665" s="4" t="s">
        <v>83</v>
      </c>
      <c r="C665" s="5">
        <v>32521.0</v>
      </c>
      <c r="D665" s="6">
        <v>29.747945205479454</v>
      </c>
      <c r="E665" s="7">
        <v>6.0</v>
      </c>
      <c r="F665" s="7">
        <v>45.0</v>
      </c>
      <c r="G665" s="7">
        <v>10.0</v>
      </c>
      <c r="H665" s="3">
        <v>15.0</v>
      </c>
      <c r="I665" s="3" t="s">
        <v>187</v>
      </c>
      <c r="J665" s="3">
        <v>1.0</v>
      </c>
      <c r="K665" s="9" t="s">
        <v>44</v>
      </c>
      <c r="L665" s="3" t="s">
        <v>44</v>
      </c>
      <c r="M665" s="3">
        <v>1.0</v>
      </c>
      <c r="N665" s="5" t="s">
        <v>212</v>
      </c>
      <c r="O665" s="5" t="s">
        <v>75</v>
      </c>
      <c r="P665" s="5" t="s">
        <v>87</v>
      </c>
      <c r="Q665" s="3">
        <v>5.0</v>
      </c>
      <c r="R665" s="3" t="s">
        <v>3052</v>
      </c>
      <c r="S665" s="3" t="s">
        <v>52</v>
      </c>
      <c r="T665" s="4"/>
      <c r="U665" s="4"/>
      <c r="V665" s="4"/>
      <c r="W665" s="3" t="s">
        <v>22</v>
      </c>
      <c r="X665" s="4"/>
      <c r="Y665" s="4"/>
      <c r="Z665" s="4"/>
      <c r="AA665" s="4"/>
      <c r="AB665" s="4"/>
      <c r="AC665" s="4"/>
      <c r="AD665" s="3" t="s">
        <v>66</v>
      </c>
      <c r="AE665" s="4"/>
      <c r="AF665" s="3">
        <v>6.0</v>
      </c>
      <c r="AG665" s="4"/>
      <c r="AH665" s="3">
        <v>1.0</v>
      </c>
      <c r="AI665" s="4"/>
      <c r="AJ665" s="3">
        <v>10.0</v>
      </c>
      <c r="AK665" s="3" t="s">
        <v>202</v>
      </c>
      <c r="AL665" s="3" t="s">
        <v>68</v>
      </c>
      <c r="AM665" s="4"/>
      <c r="AN665" s="3">
        <v>10.0</v>
      </c>
      <c r="AO665" s="3" t="s">
        <v>202</v>
      </c>
      <c r="AP665" s="3" t="s">
        <v>3053</v>
      </c>
      <c r="AQ665" s="3" t="s">
        <v>202</v>
      </c>
      <c r="AR665" s="3">
        <v>0.0</v>
      </c>
      <c r="AS665" s="4"/>
      <c r="AT665" s="4"/>
    </row>
    <row r="666">
      <c r="A666" s="3">
        <v>664.0</v>
      </c>
      <c r="B666" s="4" t="s">
        <v>83</v>
      </c>
      <c r="C666" s="5">
        <v>28856.0</v>
      </c>
      <c r="D666" s="6">
        <v>39.78904109589041</v>
      </c>
      <c r="E666" s="7">
        <v>8.0</v>
      </c>
      <c r="F666" s="7">
        <v>30.0</v>
      </c>
      <c r="G666" s="7">
        <v>14.0</v>
      </c>
      <c r="H666" s="3">
        <v>3.0</v>
      </c>
      <c r="I666" s="3" t="s">
        <v>60</v>
      </c>
      <c r="J666" s="3">
        <v>0.0</v>
      </c>
      <c r="K666" s="3" t="s">
        <v>93</v>
      </c>
      <c r="L666" s="3" t="s">
        <v>94</v>
      </c>
      <c r="M666" s="3">
        <v>1.0</v>
      </c>
      <c r="N666" s="5" t="s">
        <v>256</v>
      </c>
      <c r="O666" s="5" t="s">
        <v>86</v>
      </c>
      <c r="P666" s="5" t="s">
        <v>101</v>
      </c>
      <c r="Q666" s="3">
        <v>13.0</v>
      </c>
      <c r="R666" s="4"/>
      <c r="S666" s="3" t="s">
        <v>52</v>
      </c>
      <c r="T666" s="4"/>
      <c r="U666" s="4"/>
      <c r="V666" s="4"/>
      <c r="W666" s="4"/>
      <c r="X666" s="4"/>
      <c r="Y666" s="3" t="s">
        <v>24</v>
      </c>
      <c r="Z666" s="4"/>
      <c r="AA666" s="4"/>
      <c r="AB666" s="4"/>
      <c r="AC666" s="4"/>
      <c r="AD666" s="3" t="s">
        <v>66</v>
      </c>
      <c r="AE666" s="4"/>
      <c r="AF666" s="4"/>
      <c r="AG666" s="3" t="s">
        <v>953</v>
      </c>
      <c r="AH666" s="3">
        <v>1.0</v>
      </c>
      <c r="AI666" s="4"/>
      <c r="AJ666" s="3">
        <v>3.0</v>
      </c>
      <c r="AK666" s="3" t="s">
        <v>1671</v>
      </c>
      <c r="AL666" s="3" t="s">
        <v>57</v>
      </c>
      <c r="AM666" s="4"/>
      <c r="AN666" s="3">
        <v>9.0</v>
      </c>
      <c r="AO666" s="3" t="s">
        <v>3054</v>
      </c>
      <c r="AP666" s="3" t="s">
        <v>26</v>
      </c>
      <c r="AQ666" s="3" t="s">
        <v>3055</v>
      </c>
      <c r="AR666" s="3">
        <v>0.0</v>
      </c>
      <c r="AS666" s="4"/>
      <c r="AT666" s="4"/>
    </row>
    <row r="667">
      <c r="A667" s="3">
        <v>665.0</v>
      </c>
      <c r="B667" s="4" t="s">
        <v>468</v>
      </c>
      <c r="C667" s="5">
        <v>35001.0</v>
      </c>
      <c r="D667" s="6">
        <v>22.953424657534246</v>
      </c>
      <c r="E667" s="7">
        <v>6.0</v>
      </c>
      <c r="F667" s="7">
        <v>30.0</v>
      </c>
      <c r="G667" s="7">
        <v>12.0</v>
      </c>
      <c r="H667" s="3">
        <v>5.0</v>
      </c>
      <c r="I667" s="3" t="s">
        <v>187</v>
      </c>
      <c r="J667" s="3">
        <v>1.0</v>
      </c>
      <c r="K667" s="9" t="s">
        <v>44</v>
      </c>
      <c r="L667" s="3" t="s">
        <v>44</v>
      </c>
      <c r="M667" s="3">
        <v>0.0</v>
      </c>
      <c r="N667" s="5" t="s">
        <v>44</v>
      </c>
      <c r="O667" s="5" t="s">
        <v>44</v>
      </c>
      <c r="P667" s="5" t="s">
        <v>44</v>
      </c>
      <c r="Q667" s="4"/>
      <c r="R667" s="4"/>
      <c r="S667" s="3" t="s">
        <v>52</v>
      </c>
      <c r="T667" s="4"/>
      <c r="U667" s="4"/>
      <c r="V667" s="4"/>
      <c r="W667" s="3" t="s">
        <v>22</v>
      </c>
      <c r="X667" s="4"/>
      <c r="Y667" s="4"/>
      <c r="Z667" s="4"/>
      <c r="AA667" s="4"/>
      <c r="AB667" s="4"/>
      <c r="AC667" s="4"/>
      <c r="AD667" s="3" t="s">
        <v>79</v>
      </c>
      <c r="AE667" s="4"/>
      <c r="AF667" s="3">
        <v>4.0</v>
      </c>
      <c r="AG667" s="4"/>
      <c r="AH667" s="3">
        <v>6.0</v>
      </c>
      <c r="AI667" s="4"/>
      <c r="AJ667" s="3">
        <v>4.0</v>
      </c>
      <c r="AK667" s="3" t="s">
        <v>3056</v>
      </c>
      <c r="AL667" s="3" t="s">
        <v>68</v>
      </c>
      <c r="AM667" s="4"/>
      <c r="AN667" s="3">
        <v>10.0</v>
      </c>
      <c r="AO667" s="3" t="s">
        <v>3057</v>
      </c>
      <c r="AP667" s="3" t="s">
        <v>3058</v>
      </c>
      <c r="AQ667" s="3" t="s">
        <v>3059</v>
      </c>
      <c r="AR667" s="3">
        <v>1.0</v>
      </c>
      <c r="AS667" s="4"/>
      <c r="AT667" s="4"/>
    </row>
    <row r="668">
      <c r="A668" s="3">
        <v>666.0</v>
      </c>
      <c r="B668" s="4" t="s">
        <v>314</v>
      </c>
      <c r="C668" s="5">
        <v>27793.0</v>
      </c>
      <c r="D668" s="6">
        <v>42.701369863013696</v>
      </c>
      <c r="E668" s="7">
        <v>6.0</v>
      </c>
      <c r="F668" s="7">
        <v>120.0</v>
      </c>
      <c r="G668" s="7">
        <v>12.0</v>
      </c>
      <c r="H668" s="3">
        <v>8.0</v>
      </c>
      <c r="I668" s="3" t="s">
        <v>60</v>
      </c>
      <c r="J668" s="3">
        <v>1.0</v>
      </c>
      <c r="K668" s="9" t="s">
        <v>44</v>
      </c>
      <c r="L668" s="3" t="s">
        <v>44</v>
      </c>
      <c r="M668" s="3">
        <v>1.0</v>
      </c>
      <c r="N668" s="5" t="s">
        <v>48</v>
      </c>
      <c r="O668" s="5" t="s">
        <v>49</v>
      </c>
      <c r="P668" s="5" t="s">
        <v>275</v>
      </c>
      <c r="Q668" s="3">
        <v>15.0</v>
      </c>
      <c r="R668" s="3" t="s">
        <v>3060</v>
      </c>
      <c r="S668" s="3" t="s">
        <v>52</v>
      </c>
      <c r="T668" s="4"/>
      <c r="U668" s="4"/>
      <c r="V668" s="4"/>
      <c r="W668" s="4"/>
      <c r="X668" s="4"/>
      <c r="Y668" s="3" t="s">
        <v>24</v>
      </c>
      <c r="Z668" s="4"/>
      <c r="AA668" s="4"/>
      <c r="AB668" s="4"/>
      <c r="AC668" s="4"/>
      <c r="AD668" s="3" t="s">
        <v>66</v>
      </c>
      <c r="AE668" s="4"/>
      <c r="AF668" s="3">
        <v>6.0</v>
      </c>
      <c r="AG668" s="4"/>
      <c r="AH668" s="3">
        <v>3.0</v>
      </c>
      <c r="AI668" s="4"/>
      <c r="AJ668" s="3">
        <v>8.0</v>
      </c>
      <c r="AK668" s="3" t="s">
        <v>3061</v>
      </c>
      <c r="AL668" s="4"/>
      <c r="AM668" s="3" t="s">
        <v>3062</v>
      </c>
      <c r="AN668" s="3">
        <v>10.0</v>
      </c>
      <c r="AO668" s="3" t="s">
        <v>3063</v>
      </c>
      <c r="AP668" s="3" t="s">
        <v>3064</v>
      </c>
      <c r="AQ668" s="3" t="s">
        <v>3065</v>
      </c>
      <c r="AR668" s="3">
        <v>1.0</v>
      </c>
      <c r="AS668" s="4"/>
      <c r="AT668" s="4"/>
    </row>
    <row r="669">
      <c r="A669" s="3">
        <v>667.0</v>
      </c>
      <c r="B669" s="4" t="s">
        <v>124</v>
      </c>
      <c r="C669" s="5">
        <v>35320.0</v>
      </c>
      <c r="D669" s="6">
        <v>22.07945205479452</v>
      </c>
      <c r="E669" s="7">
        <v>6.0</v>
      </c>
      <c r="F669" s="7">
        <v>100.0</v>
      </c>
      <c r="G669" s="7">
        <v>14.0</v>
      </c>
      <c r="H669" s="3">
        <v>6.0</v>
      </c>
      <c r="I669" s="3" t="s">
        <v>224</v>
      </c>
      <c r="J669" s="3">
        <v>1.0</v>
      </c>
      <c r="K669" s="9" t="s">
        <v>44</v>
      </c>
      <c r="L669" s="3" t="s">
        <v>44</v>
      </c>
      <c r="M669" s="3">
        <v>1.0</v>
      </c>
      <c r="N669" s="5" t="s">
        <v>138</v>
      </c>
      <c r="O669" s="5" t="s">
        <v>356</v>
      </c>
      <c r="P669" s="5" t="s">
        <v>231</v>
      </c>
      <c r="Q669" s="3">
        <v>0.0</v>
      </c>
      <c r="R669" s="3" t="s">
        <v>3066</v>
      </c>
      <c r="S669" s="3" t="s">
        <v>52</v>
      </c>
      <c r="T669" s="4"/>
      <c r="U669" s="4"/>
      <c r="V669" s="3" t="s">
        <v>21</v>
      </c>
      <c r="W669" s="4"/>
      <c r="X669" s="4"/>
      <c r="Y669" s="4"/>
      <c r="Z669" s="4"/>
      <c r="AA669" s="4"/>
      <c r="AB669" s="4"/>
      <c r="AC669" s="4"/>
      <c r="AD669" s="3" t="s">
        <v>66</v>
      </c>
      <c r="AE669" s="4"/>
      <c r="AF669" s="3">
        <v>6.0</v>
      </c>
      <c r="AG669" s="4"/>
      <c r="AH669" s="3">
        <v>6.0</v>
      </c>
      <c r="AI669" s="4"/>
      <c r="AJ669" s="3">
        <v>80.0</v>
      </c>
      <c r="AK669" s="3" t="s">
        <v>3067</v>
      </c>
      <c r="AL669" s="3" t="s">
        <v>68</v>
      </c>
      <c r="AM669" s="4"/>
      <c r="AN669" s="3">
        <v>9.0</v>
      </c>
      <c r="AO669" s="3" t="s">
        <v>3068</v>
      </c>
      <c r="AP669" s="3" t="s">
        <v>3069</v>
      </c>
      <c r="AQ669" s="3" t="s">
        <v>1488</v>
      </c>
      <c r="AR669" s="3">
        <v>0.0</v>
      </c>
      <c r="AS669" s="4"/>
      <c r="AT669" s="4"/>
    </row>
    <row r="670">
      <c r="A670" s="3">
        <v>668.0</v>
      </c>
      <c r="B670" s="4" t="s">
        <v>83</v>
      </c>
      <c r="C670" s="5">
        <v>32021.0</v>
      </c>
      <c r="D670" s="6">
        <v>31.117808219178084</v>
      </c>
      <c r="E670" s="7">
        <v>6.0</v>
      </c>
      <c r="F670" s="7">
        <v>600.0</v>
      </c>
      <c r="G670" s="7">
        <v>6.0</v>
      </c>
      <c r="H670" s="3">
        <v>20.0</v>
      </c>
      <c r="I670" s="3" t="s">
        <v>340</v>
      </c>
      <c r="J670" s="3">
        <v>1.0</v>
      </c>
      <c r="K670" s="9" t="s">
        <v>44</v>
      </c>
      <c r="L670" s="3" t="s">
        <v>44</v>
      </c>
      <c r="M670" s="3">
        <v>1.0</v>
      </c>
      <c r="N670" s="5" t="s">
        <v>85</v>
      </c>
      <c r="O670" s="5" t="s">
        <v>106</v>
      </c>
      <c r="P670" s="5" t="s">
        <v>315</v>
      </c>
      <c r="Q670" s="3">
        <v>7.0</v>
      </c>
      <c r="R670" s="3" t="s">
        <v>3070</v>
      </c>
      <c r="S670" s="3" t="s">
        <v>78</v>
      </c>
      <c r="T670" s="4"/>
      <c r="U670" s="4"/>
      <c r="V670" s="4"/>
      <c r="W670" s="3" t="s">
        <v>22</v>
      </c>
      <c r="X670" s="4"/>
      <c r="Y670" s="4"/>
      <c r="Z670" s="4"/>
      <c r="AA670" s="4"/>
      <c r="AB670" s="4"/>
      <c r="AC670" s="4"/>
      <c r="AD670" s="3" t="s">
        <v>66</v>
      </c>
      <c r="AE670" s="4"/>
      <c r="AF670" s="3">
        <v>6.0</v>
      </c>
      <c r="AG670" s="4"/>
      <c r="AH670" s="3">
        <v>6.0</v>
      </c>
      <c r="AI670" s="4"/>
      <c r="AJ670" s="3">
        <v>10.0</v>
      </c>
      <c r="AK670" s="3" t="s">
        <v>3071</v>
      </c>
      <c r="AL670" s="3" t="s">
        <v>57</v>
      </c>
      <c r="AM670" s="4"/>
      <c r="AN670" s="3">
        <v>8.0</v>
      </c>
      <c r="AO670" s="3" t="s">
        <v>3072</v>
      </c>
      <c r="AP670" s="3" t="s">
        <v>3073</v>
      </c>
      <c r="AQ670" s="3" t="s">
        <v>136</v>
      </c>
      <c r="AR670" s="3">
        <v>1.0</v>
      </c>
      <c r="AS670" s="4"/>
      <c r="AT670" s="4"/>
    </row>
    <row r="671">
      <c r="A671" s="3">
        <v>669.0</v>
      </c>
      <c r="B671" s="4" t="s">
        <v>204</v>
      </c>
      <c r="C671" s="5">
        <v>30011.0</v>
      </c>
      <c r="D671" s="6">
        <v>36.62465753424657</v>
      </c>
      <c r="E671" s="7">
        <v>7.0</v>
      </c>
      <c r="F671" s="7">
        <v>2.0</v>
      </c>
      <c r="G671" s="7">
        <v>10.0</v>
      </c>
      <c r="H671" s="3">
        <v>30.0</v>
      </c>
      <c r="I671" s="3" t="s">
        <v>130</v>
      </c>
      <c r="J671" s="3">
        <v>1.0</v>
      </c>
      <c r="K671" s="9" t="s">
        <v>44</v>
      </c>
      <c r="L671" s="3" t="s">
        <v>44</v>
      </c>
      <c r="M671" s="3">
        <v>1.0</v>
      </c>
      <c r="N671" s="5" t="s">
        <v>168</v>
      </c>
      <c r="O671" s="5" t="s">
        <v>1608</v>
      </c>
      <c r="P671" s="5" t="s">
        <v>532</v>
      </c>
      <c r="Q671" s="3">
        <v>3.0</v>
      </c>
      <c r="R671" s="3" t="s">
        <v>3074</v>
      </c>
      <c r="S671" s="3" t="s">
        <v>78</v>
      </c>
      <c r="T671" s="4"/>
      <c r="U671" s="4"/>
      <c r="V671" s="4"/>
      <c r="W671" s="4"/>
      <c r="X671" s="3" t="s">
        <v>23</v>
      </c>
      <c r="Y671" s="4"/>
      <c r="Z671" s="4"/>
      <c r="AA671" s="4"/>
      <c r="AB671" s="4"/>
      <c r="AC671" s="4"/>
      <c r="AD671" s="3" t="s">
        <v>66</v>
      </c>
      <c r="AE671" s="4"/>
      <c r="AF671" s="3">
        <v>3.0</v>
      </c>
      <c r="AG671" s="4"/>
      <c r="AH671" s="3">
        <v>6.0</v>
      </c>
      <c r="AI671" s="4"/>
      <c r="AJ671" s="3">
        <v>20.0</v>
      </c>
      <c r="AK671" s="3" t="s">
        <v>3075</v>
      </c>
      <c r="AL671" s="3" t="s">
        <v>68</v>
      </c>
      <c r="AM671" s="4"/>
      <c r="AN671" s="3">
        <v>7.0</v>
      </c>
      <c r="AO671" s="3" t="s">
        <v>3076</v>
      </c>
      <c r="AP671" s="3" t="s">
        <v>1346</v>
      </c>
      <c r="AQ671" s="4"/>
      <c r="AR671" s="3">
        <v>1.0</v>
      </c>
      <c r="AS671" s="4"/>
      <c r="AT671" s="4"/>
    </row>
    <row r="672">
      <c r="A672" s="3">
        <v>670.0</v>
      </c>
      <c r="B672" s="4" t="s">
        <v>230</v>
      </c>
      <c r="C672" s="4"/>
      <c r="D672" s="6" t="s">
        <v>44</v>
      </c>
      <c r="E672" s="7">
        <v>7.0</v>
      </c>
      <c r="F672" s="7">
        <v>40.0</v>
      </c>
      <c r="G672" s="7">
        <v>9.0</v>
      </c>
      <c r="H672" s="3">
        <v>6.0</v>
      </c>
      <c r="I672" s="3" t="s">
        <v>98</v>
      </c>
      <c r="J672" s="3">
        <v>1.0</v>
      </c>
      <c r="K672" s="9" t="s">
        <v>44</v>
      </c>
      <c r="L672" s="3" t="s">
        <v>44</v>
      </c>
      <c r="M672" s="3">
        <v>1.0</v>
      </c>
      <c r="N672" s="9" t="s">
        <v>138</v>
      </c>
      <c r="O672" s="9" t="s">
        <v>49</v>
      </c>
      <c r="P672" s="9" t="s">
        <v>76</v>
      </c>
      <c r="Q672" s="3">
        <v>7.0</v>
      </c>
      <c r="R672" s="3" t="s">
        <v>3077</v>
      </c>
      <c r="S672" s="3" t="s">
        <v>78</v>
      </c>
      <c r="T672" s="4"/>
      <c r="U672" s="4"/>
      <c r="V672" s="4"/>
      <c r="W672" s="3" t="s">
        <v>22</v>
      </c>
      <c r="X672" s="4"/>
      <c r="Y672" s="3" t="s">
        <v>24</v>
      </c>
      <c r="Z672" s="4"/>
      <c r="AA672" s="4"/>
      <c r="AB672" s="4"/>
      <c r="AC672" s="4"/>
      <c r="AD672" s="3" t="s">
        <v>581</v>
      </c>
      <c r="AE672" s="4"/>
      <c r="AF672" s="3">
        <v>4.0</v>
      </c>
      <c r="AG672" s="4"/>
      <c r="AH672" s="3">
        <v>5.0</v>
      </c>
      <c r="AI672" s="4"/>
      <c r="AJ672" s="3">
        <v>8.0</v>
      </c>
      <c r="AK672" s="3" t="s">
        <v>3078</v>
      </c>
      <c r="AL672" s="4"/>
      <c r="AM672" s="3" t="s">
        <v>3079</v>
      </c>
      <c r="AN672" s="3">
        <v>9.0</v>
      </c>
      <c r="AO672" s="3" t="s">
        <v>136</v>
      </c>
      <c r="AP672" s="3" t="s">
        <v>136</v>
      </c>
      <c r="AQ672" s="3" t="s">
        <v>136</v>
      </c>
      <c r="AR672" s="3">
        <v>0.0</v>
      </c>
      <c r="AS672" s="4"/>
      <c r="AT672" s="4"/>
    </row>
    <row r="673">
      <c r="A673" s="3">
        <v>671.0</v>
      </c>
      <c r="B673" s="4" t="s">
        <v>204</v>
      </c>
      <c r="C673" s="5">
        <v>31907.0</v>
      </c>
      <c r="D673" s="6">
        <v>31.43013698630137</v>
      </c>
      <c r="E673" s="7">
        <v>7.0</v>
      </c>
      <c r="F673" s="7">
        <v>150.0</v>
      </c>
      <c r="G673" s="7">
        <v>12.0</v>
      </c>
      <c r="H673" s="3">
        <v>12.0</v>
      </c>
      <c r="I673" s="3" t="s">
        <v>72</v>
      </c>
      <c r="J673" s="3">
        <v>0.0</v>
      </c>
      <c r="K673" s="3" t="s">
        <v>93</v>
      </c>
      <c r="L673" s="3" t="s">
        <v>99</v>
      </c>
      <c r="M673" s="3">
        <v>1.0</v>
      </c>
      <c r="N673" s="5" t="s">
        <v>85</v>
      </c>
      <c r="O673" s="5" t="s">
        <v>75</v>
      </c>
      <c r="P673" s="5" t="s">
        <v>87</v>
      </c>
      <c r="Q673" s="3">
        <v>3.0</v>
      </c>
      <c r="R673" s="3" t="s">
        <v>630</v>
      </c>
      <c r="S673" s="3" t="s">
        <v>78</v>
      </c>
      <c r="T673" s="4"/>
      <c r="U673" s="4"/>
      <c r="V673" s="3" t="s">
        <v>21</v>
      </c>
      <c r="W673" s="4"/>
      <c r="X673" s="4"/>
      <c r="Y673" s="4"/>
      <c r="Z673" s="4"/>
      <c r="AA673" s="4"/>
      <c r="AB673" s="4"/>
      <c r="AC673" s="4"/>
      <c r="AD673" s="3" t="s">
        <v>79</v>
      </c>
      <c r="AE673" s="4"/>
      <c r="AF673" s="4"/>
      <c r="AG673" s="3">
        <v>20.0</v>
      </c>
      <c r="AH673" s="3">
        <v>5.0</v>
      </c>
      <c r="AI673" s="4"/>
      <c r="AJ673" s="3">
        <v>20.0</v>
      </c>
      <c r="AK673" s="3" t="s">
        <v>3080</v>
      </c>
      <c r="AL673" s="4"/>
      <c r="AM673" s="3" t="s">
        <v>1425</v>
      </c>
      <c r="AN673" s="3">
        <v>8.0</v>
      </c>
      <c r="AO673" s="3" t="s">
        <v>3081</v>
      </c>
      <c r="AP673" s="3" t="s">
        <v>3082</v>
      </c>
      <c r="AQ673" s="3" t="s">
        <v>3083</v>
      </c>
      <c r="AR673" s="3">
        <v>0.0</v>
      </c>
      <c r="AS673" s="4"/>
      <c r="AT673" s="4"/>
    </row>
    <row r="674">
      <c r="A674" s="3">
        <v>672.0</v>
      </c>
      <c r="B674" s="4" t="s">
        <v>306</v>
      </c>
      <c r="C674" s="5">
        <v>33710.0</v>
      </c>
      <c r="D674" s="6">
        <v>26.49041095890411</v>
      </c>
      <c r="E674" s="7">
        <v>8.0</v>
      </c>
      <c r="F674" s="7">
        <v>100.0</v>
      </c>
      <c r="G674" s="7">
        <v>12.0</v>
      </c>
      <c r="H674" s="3">
        <v>4.0</v>
      </c>
      <c r="I674" s="3" t="s">
        <v>130</v>
      </c>
      <c r="J674" s="3">
        <v>1.0</v>
      </c>
      <c r="K674" s="9" t="s">
        <v>44</v>
      </c>
      <c r="L674" s="3" t="s">
        <v>44</v>
      </c>
      <c r="M674" s="3">
        <v>1.0</v>
      </c>
      <c r="N674" s="5" t="s">
        <v>212</v>
      </c>
      <c r="O674" s="5" t="s">
        <v>75</v>
      </c>
      <c r="P674" s="5" t="s">
        <v>87</v>
      </c>
      <c r="Q674" s="3">
        <v>8.0</v>
      </c>
      <c r="R674" s="3" t="s">
        <v>3084</v>
      </c>
      <c r="S674" s="3" t="s">
        <v>78</v>
      </c>
      <c r="T674" s="4"/>
      <c r="U674" s="4"/>
      <c r="V674" s="4"/>
      <c r="W674" s="4"/>
      <c r="X674" s="3" t="s">
        <v>23</v>
      </c>
      <c r="Y674" s="4"/>
      <c r="Z674" s="4"/>
      <c r="AA674" s="4"/>
      <c r="AB674" s="4"/>
      <c r="AC674" s="4"/>
      <c r="AD674" s="3" t="s">
        <v>53</v>
      </c>
      <c r="AE674" s="4"/>
      <c r="AF674" s="3">
        <v>5.0</v>
      </c>
      <c r="AG674" s="4"/>
      <c r="AH674" s="3">
        <v>6.0</v>
      </c>
      <c r="AI674" s="4"/>
      <c r="AJ674" s="3">
        <v>6.0</v>
      </c>
      <c r="AK674" s="3" t="s">
        <v>3085</v>
      </c>
      <c r="AL674" s="3" t="s">
        <v>68</v>
      </c>
      <c r="AM674" s="4"/>
      <c r="AN674" s="3">
        <v>9.0</v>
      </c>
      <c r="AO674" s="3" t="s">
        <v>3086</v>
      </c>
      <c r="AP674" s="3" t="s">
        <v>3087</v>
      </c>
      <c r="AQ674" s="3" t="s">
        <v>3088</v>
      </c>
      <c r="AR674" s="3">
        <v>1.0</v>
      </c>
      <c r="AS674" s="4"/>
      <c r="AT674" s="4"/>
    </row>
    <row r="675">
      <c r="A675" s="3">
        <v>673.0</v>
      </c>
      <c r="B675" s="4" t="s">
        <v>161</v>
      </c>
      <c r="C675" s="5">
        <v>33000.0</v>
      </c>
      <c r="D675" s="6">
        <v>28.435616438356163</v>
      </c>
      <c r="E675" s="7">
        <v>7.0</v>
      </c>
      <c r="F675" s="7">
        <v>140.0</v>
      </c>
      <c r="G675" s="7">
        <v>14.0</v>
      </c>
      <c r="H675" s="3">
        <v>30.0</v>
      </c>
      <c r="I675" s="3" t="s">
        <v>60</v>
      </c>
      <c r="J675" s="3">
        <v>1.0</v>
      </c>
      <c r="K675" s="9" t="s">
        <v>44</v>
      </c>
      <c r="L675" s="3" t="s">
        <v>44</v>
      </c>
      <c r="M675" s="3">
        <v>0.0</v>
      </c>
      <c r="N675" s="5" t="s">
        <v>44</v>
      </c>
      <c r="O675" s="5" t="s">
        <v>44</v>
      </c>
      <c r="P675" s="5" t="s">
        <v>44</v>
      </c>
      <c r="Q675" s="4"/>
      <c r="R675" s="4"/>
      <c r="S675" s="3" t="s">
        <v>78</v>
      </c>
      <c r="T675" s="4"/>
      <c r="U675" s="4"/>
      <c r="V675" s="4"/>
      <c r="W675" s="3" t="s">
        <v>22</v>
      </c>
      <c r="X675" s="4"/>
      <c r="Y675" s="4"/>
      <c r="Z675" s="4"/>
      <c r="AA675" s="3" t="s">
        <v>26</v>
      </c>
      <c r="AB675" s="4"/>
      <c r="AC675" s="4"/>
      <c r="AD675" s="3" t="s">
        <v>53</v>
      </c>
      <c r="AE675" s="4"/>
      <c r="AF675" s="3">
        <v>6.0</v>
      </c>
      <c r="AG675" s="4"/>
      <c r="AH675" s="4"/>
      <c r="AI675" s="3">
        <v>13.0</v>
      </c>
      <c r="AJ675" s="3">
        <v>20.0</v>
      </c>
      <c r="AK675" s="3" t="s">
        <v>3089</v>
      </c>
      <c r="AL675" s="3" t="s">
        <v>68</v>
      </c>
      <c r="AM675" s="4"/>
      <c r="AN675" s="3">
        <v>9.0</v>
      </c>
      <c r="AO675" s="3" t="s">
        <v>3090</v>
      </c>
      <c r="AP675" s="3" t="s">
        <v>3091</v>
      </c>
      <c r="AQ675" s="3" t="s">
        <v>3092</v>
      </c>
      <c r="AR675" s="3">
        <v>1.0</v>
      </c>
      <c r="AS675" s="4"/>
      <c r="AT675" s="4"/>
    </row>
    <row r="676">
      <c r="A676" s="3">
        <v>674.0</v>
      </c>
      <c r="B676" s="4" t="s">
        <v>255</v>
      </c>
      <c r="C676" s="5">
        <v>32513.0</v>
      </c>
      <c r="D676" s="6">
        <v>29.76986301369863</v>
      </c>
      <c r="E676" s="7">
        <v>6.0</v>
      </c>
      <c r="F676" s="7">
        <v>45.0</v>
      </c>
      <c r="G676" s="7">
        <v>10.0</v>
      </c>
      <c r="H676" s="3">
        <v>1.0</v>
      </c>
      <c r="I676" s="3" t="s">
        <v>187</v>
      </c>
      <c r="J676" s="3">
        <v>0.0</v>
      </c>
      <c r="K676" s="3" t="s">
        <v>61</v>
      </c>
      <c r="L676" s="3" t="s">
        <v>99</v>
      </c>
      <c r="M676" s="3">
        <v>1.0</v>
      </c>
      <c r="N676" s="5" t="s">
        <v>63</v>
      </c>
      <c r="O676" s="5" t="s">
        <v>106</v>
      </c>
      <c r="P676" s="5" t="s">
        <v>50</v>
      </c>
      <c r="Q676" s="3">
        <v>5.0</v>
      </c>
      <c r="R676" s="3" t="s">
        <v>3093</v>
      </c>
      <c r="S676" s="3" t="s">
        <v>52</v>
      </c>
      <c r="T676" s="4"/>
      <c r="U676" s="4"/>
      <c r="V676" s="3" t="s">
        <v>21</v>
      </c>
      <c r="W676" s="4"/>
      <c r="X676" s="4"/>
      <c r="Y676" s="4"/>
      <c r="Z676" s="4"/>
      <c r="AA676" s="4"/>
      <c r="AB676" s="4"/>
      <c r="AC676" s="4"/>
      <c r="AD676" s="3" t="s">
        <v>66</v>
      </c>
      <c r="AE676" s="4"/>
      <c r="AF676" s="4"/>
      <c r="AG676" s="3">
        <v>10.0</v>
      </c>
      <c r="AH676" s="4"/>
      <c r="AI676" s="3">
        <v>20.0</v>
      </c>
      <c r="AJ676" s="3">
        <v>10.0</v>
      </c>
      <c r="AK676" s="3" t="s">
        <v>3094</v>
      </c>
      <c r="AL676" s="3" t="s">
        <v>385</v>
      </c>
      <c r="AM676" s="4"/>
      <c r="AN676" s="3">
        <v>8.0</v>
      </c>
      <c r="AO676" s="3" t="s">
        <v>3095</v>
      </c>
      <c r="AP676" s="3" t="s">
        <v>3096</v>
      </c>
      <c r="AQ676" s="3" t="s">
        <v>3095</v>
      </c>
      <c r="AR676" s="3">
        <v>0.0</v>
      </c>
      <c r="AS676" s="4"/>
      <c r="AT676" s="4"/>
    </row>
    <row r="677">
      <c r="A677" s="3">
        <v>675.0</v>
      </c>
      <c r="B677" s="4" t="s">
        <v>204</v>
      </c>
      <c r="C677" s="5">
        <v>32663.0</v>
      </c>
      <c r="D677" s="6">
        <v>29.35890410958904</v>
      </c>
      <c r="E677" s="7">
        <v>6.0</v>
      </c>
      <c r="F677" s="7">
        <v>120.0</v>
      </c>
      <c r="G677" s="7">
        <v>12.0</v>
      </c>
      <c r="H677" s="3">
        <v>10.0</v>
      </c>
      <c r="I677" s="3" t="s">
        <v>117</v>
      </c>
      <c r="J677" s="3">
        <v>1.0</v>
      </c>
      <c r="K677" s="9" t="s">
        <v>44</v>
      </c>
      <c r="L677" s="3" t="s">
        <v>44</v>
      </c>
      <c r="M677" s="3">
        <v>1.0</v>
      </c>
      <c r="N677" s="5" t="s">
        <v>143</v>
      </c>
      <c r="O677" s="5" t="s">
        <v>75</v>
      </c>
      <c r="P677" s="5" t="s">
        <v>87</v>
      </c>
      <c r="Q677" s="3">
        <v>1.0</v>
      </c>
      <c r="R677" s="3" t="s">
        <v>3097</v>
      </c>
      <c r="S677" s="3" t="s">
        <v>78</v>
      </c>
      <c r="T677" s="4"/>
      <c r="U677" s="4"/>
      <c r="V677" s="4"/>
      <c r="W677" s="4"/>
      <c r="X677" s="4"/>
      <c r="Y677" s="3" t="s">
        <v>24</v>
      </c>
      <c r="Z677" s="4"/>
      <c r="AA677" s="4"/>
      <c r="AB677" s="4"/>
      <c r="AC677" s="4"/>
      <c r="AD677" s="3" t="s">
        <v>53</v>
      </c>
      <c r="AE677" s="4"/>
      <c r="AF677" s="3">
        <v>5.0</v>
      </c>
      <c r="AG677" s="4"/>
      <c r="AH677" s="3">
        <v>3.0</v>
      </c>
      <c r="AI677" s="4"/>
      <c r="AJ677" s="3">
        <v>8.0</v>
      </c>
      <c r="AK677" s="3" t="s">
        <v>3098</v>
      </c>
      <c r="AL677" s="3" t="s">
        <v>68</v>
      </c>
      <c r="AM677" s="4"/>
      <c r="AN677" s="3">
        <v>8.0</v>
      </c>
      <c r="AO677" s="3" t="s">
        <v>3099</v>
      </c>
      <c r="AP677" s="3" t="s">
        <v>3100</v>
      </c>
      <c r="AQ677" s="3" t="s">
        <v>3101</v>
      </c>
      <c r="AR677" s="3">
        <v>1.0</v>
      </c>
      <c r="AS677" s="4"/>
      <c r="AT677" s="4"/>
    </row>
    <row r="678">
      <c r="A678" s="3">
        <v>676.0</v>
      </c>
      <c r="B678" s="4" t="s">
        <v>71</v>
      </c>
      <c r="C678" s="5">
        <v>26873.0</v>
      </c>
      <c r="D678" s="6">
        <v>45.221917808219175</v>
      </c>
      <c r="E678" s="7">
        <v>5.0</v>
      </c>
      <c r="F678" s="7">
        <v>120.0</v>
      </c>
      <c r="G678" s="7">
        <v>14.0</v>
      </c>
      <c r="H678" s="3">
        <v>6.0</v>
      </c>
      <c r="I678" s="3" t="s">
        <v>187</v>
      </c>
      <c r="J678" s="3">
        <v>1.0</v>
      </c>
      <c r="K678" s="9" t="s">
        <v>44</v>
      </c>
      <c r="L678" s="3" t="s">
        <v>44</v>
      </c>
      <c r="M678" s="3">
        <v>1.0</v>
      </c>
      <c r="N678" s="5" t="s">
        <v>212</v>
      </c>
      <c r="O678" s="5" t="s">
        <v>139</v>
      </c>
      <c r="P678" s="5" t="s">
        <v>152</v>
      </c>
      <c r="Q678" s="3">
        <v>15.0</v>
      </c>
      <c r="R678" s="3" t="s">
        <v>3102</v>
      </c>
      <c r="S678" s="3" t="s">
        <v>52</v>
      </c>
      <c r="T678" s="4"/>
      <c r="U678" s="4"/>
      <c r="V678" s="4"/>
      <c r="W678" s="4"/>
      <c r="X678" s="4"/>
      <c r="Y678" s="4"/>
      <c r="Z678" s="4"/>
      <c r="AA678" s="4"/>
      <c r="AB678" s="3" t="s">
        <v>27</v>
      </c>
      <c r="AC678" s="4"/>
      <c r="AD678" s="4"/>
      <c r="AE678" s="4"/>
      <c r="AF678" s="4"/>
      <c r="AG678" s="4"/>
      <c r="AH678" s="4"/>
      <c r="AI678" s="4"/>
      <c r="AJ678" s="4"/>
      <c r="AK678" s="4"/>
      <c r="AL678" s="3" t="s">
        <v>68</v>
      </c>
      <c r="AM678" s="4"/>
      <c r="AN678" s="3">
        <v>10.0</v>
      </c>
      <c r="AO678" s="3" t="s">
        <v>69</v>
      </c>
      <c r="AP678" s="3" t="s">
        <v>3103</v>
      </c>
      <c r="AQ678" s="3" t="s">
        <v>3104</v>
      </c>
      <c r="AR678" s="3">
        <v>0.0</v>
      </c>
      <c r="AS678" s="4"/>
      <c r="AT678" s="4"/>
    </row>
    <row r="679">
      <c r="A679" s="3">
        <v>677.0</v>
      </c>
      <c r="B679" s="4" t="s">
        <v>71</v>
      </c>
      <c r="C679" s="5">
        <v>30279.0</v>
      </c>
      <c r="D679" s="6">
        <v>35.89041095890411</v>
      </c>
      <c r="E679" s="7">
        <v>8.0</v>
      </c>
      <c r="F679" s="7">
        <v>2.0</v>
      </c>
      <c r="G679" s="7">
        <v>8.0</v>
      </c>
      <c r="H679" s="3">
        <v>1.0</v>
      </c>
      <c r="I679" s="3" t="s">
        <v>72</v>
      </c>
      <c r="J679" s="3">
        <v>0.0</v>
      </c>
      <c r="K679" s="3" t="s">
        <v>61</v>
      </c>
      <c r="L679" s="3" t="s">
        <v>62</v>
      </c>
      <c r="M679" s="3">
        <v>1.0</v>
      </c>
      <c r="N679" s="5" t="s">
        <v>22</v>
      </c>
      <c r="O679" s="5" t="s">
        <v>75</v>
      </c>
      <c r="P679" s="5" t="s">
        <v>50</v>
      </c>
      <c r="Q679" s="3">
        <v>2.0</v>
      </c>
      <c r="R679" s="3" t="s">
        <v>3105</v>
      </c>
      <c r="S679" s="3" t="s">
        <v>78</v>
      </c>
      <c r="T679" s="4"/>
      <c r="U679" s="4"/>
      <c r="V679" s="4"/>
      <c r="W679" s="4"/>
      <c r="X679" s="4"/>
      <c r="Y679" s="3" t="s">
        <v>24</v>
      </c>
      <c r="Z679" s="4"/>
      <c r="AA679" s="4"/>
      <c r="AB679" s="4"/>
      <c r="AC679" s="4"/>
      <c r="AD679" s="3" t="s">
        <v>53</v>
      </c>
      <c r="AE679" s="4"/>
      <c r="AF679" s="3">
        <v>6.0</v>
      </c>
      <c r="AG679" s="4"/>
      <c r="AH679" s="3">
        <v>3.0</v>
      </c>
      <c r="AI679" s="4"/>
      <c r="AJ679" s="3">
        <v>3.0</v>
      </c>
      <c r="AK679" s="3" t="s">
        <v>3106</v>
      </c>
      <c r="AL679" s="3" t="s">
        <v>68</v>
      </c>
      <c r="AM679" s="4"/>
      <c r="AN679" s="3">
        <v>8.0</v>
      </c>
      <c r="AO679" s="3" t="s">
        <v>3107</v>
      </c>
      <c r="AP679" s="3" t="s">
        <v>3108</v>
      </c>
      <c r="AQ679" s="3" t="s">
        <v>3109</v>
      </c>
      <c r="AR679" s="3">
        <v>0.0</v>
      </c>
      <c r="AS679" s="4"/>
      <c r="AT679" s="4"/>
    </row>
    <row r="680">
      <c r="A680" s="3">
        <v>678.0</v>
      </c>
      <c r="B680" s="4" t="s">
        <v>124</v>
      </c>
      <c r="C680" s="5">
        <v>32960.0</v>
      </c>
      <c r="D680" s="6">
        <v>28.545205479452054</v>
      </c>
      <c r="E680" s="7">
        <v>7.0</v>
      </c>
      <c r="F680" s="7">
        <v>60.0</v>
      </c>
      <c r="G680" s="7">
        <v>7.0</v>
      </c>
      <c r="H680" s="3">
        <v>5.0</v>
      </c>
      <c r="I680" s="3" t="s">
        <v>224</v>
      </c>
      <c r="J680" s="3">
        <v>1.0</v>
      </c>
      <c r="K680" s="9" t="s">
        <v>44</v>
      </c>
      <c r="L680" s="3" t="s">
        <v>44</v>
      </c>
      <c r="M680" s="3">
        <v>1.0</v>
      </c>
      <c r="N680" s="5" t="s">
        <v>85</v>
      </c>
      <c r="O680" s="5" t="s">
        <v>75</v>
      </c>
      <c r="P680" s="5" t="s">
        <v>87</v>
      </c>
      <c r="Q680" s="3">
        <v>2.0</v>
      </c>
      <c r="R680" s="3" t="s">
        <v>1607</v>
      </c>
      <c r="S680" s="3" t="s">
        <v>78</v>
      </c>
      <c r="T680" s="4"/>
      <c r="U680" s="4"/>
      <c r="V680" s="3" t="s">
        <v>21</v>
      </c>
      <c r="W680" s="4"/>
      <c r="X680" s="4"/>
      <c r="Y680" s="4"/>
      <c r="Z680" s="4"/>
      <c r="AA680" s="4"/>
      <c r="AB680" s="4"/>
      <c r="AC680" s="4"/>
      <c r="AD680" s="3" t="s">
        <v>79</v>
      </c>
      <c r="AE680" s="4"/>
      <c r="AF680" s="3">
        <v>3.0</v>
      </c>
      <c r="AG680" s="4"/>
      <c r="AH680" s="3">
        <v>5.0</v>
      </c>
      <c r="AI680" s="4"/>
      <c r="AJ680" s="3">
        <v>168.0</v>
      </c>
      <c r="AK680" s="3" t="s">
        <v>3110</v>
      </c>
      <c r="AL680" s="3" t="s">
        <v>57</v>
      </c>
      <c r="AM680" s="4"/>
      <c r="AN680" s="3">
        <v>9.0</v>
      </c>
      <c r="AO680" s="3" t="s">
        <v>3111</v>
      </c>
      <c r="AP680" s="3" t="s">
        <v>3112</v>
      </c>
      <c r="AQ680" s="3" t="s">
        <v>3113</v>
      </c>
      <c r="AR680" s="3">
        <v>1.0</v>
      </c>
      <c r="AS680" s="4"/>
      <c r="AT680" s="4"/>
    </row>
    <row r="681">
      <c r="A681" s="3">
        <v>679.0</v>
      </c>
      <c r="B681" s="4" t="s">
        <v>204</v>
      </c>
      <c r="C681" s="5">
        <v>33896.0</v>
      </c>
      <c r="D681" s="6">
        <v>25.980821917808218</v>
      </c>
      <c r="E681" s="7">
        <v>6.0</v>
      </c>
      <c r="F681" s="7">
        <v>60.0</v>
      </c>
      <c r="G681" s="7">
        <v>14.0</v>
      </c>
      <c r="H681" s="3">
        <v>4.0</v>
      </c>
      <c r="I681" s="3" t="s">
        <v>117</v>
      </c>
      <c r="J681" s="3">
        <v>0.0</v>
      </c>
      <c r="K681" s="3" t="s">
        <v>46</v>
      </c>
      <c r="L681" s="3" t="s">
        <v>94</v>
      </c>
      <c r="M681" s="3">
        <v>1.0</v>
      </c>
      <c r="N681" s="5" t="s">
        <v>21</v>
      </c>
      <c r="O681" s="5" t="s">
        <v>262</v>
      </c>
      <c r="P681" s="5" t="s">
        <v>1625</v>
      </c>
      <c r="Q681" s="3">
        <v>3.0</v>
      </c>
      <c r="R681" s="3" t="s">
        <v>3114</v>
      </c>
      <c r="S681" s="3" t="s">
        <v>52</v>
      </c>
      <c r="T681" s="4"/>
      <c r="U681" s="4"/>
      <c r="V681" s="4"/>
      <c r="W681" s="4"/>
      <c r="X681" s="4"/>
      <c r="Y681" s="4"/>
      <c r="Z681" s="4"/>
      <c r="AA681" s="4"/>
      <c r="AB681" s="3" t="s">
        <v>27</v>
      </c>
      <c r="AC681" s="4"/>
      <c r="AD681" s="4"/>
      <c r="AE681" s="4"/>
      <c r="AF681" s="4"/>
      <c r="AG681" s="4"/>
      <c r="AH681" s="4"/>
      <c r="AI681" s="4"/>
      <c r="AJ681" s="4"/>
      <c r="AK681" s="4"/>
      <c r="AL681" s="3" t="s">
        <v>68</v>
      </c>
      <c r="AM681" s="4"/>
      <c r="AN681" s="3">
        <v>10.0</v>
      </c>
      <c r="AO681" s="3" t="s">
        <v>3115</v>
      </c>
      <c r="AP681" s="3" t="s">
        <v>3116</v>
      </c>
      <c r="AQ681" s="3" t="s">
        <v>3117</v>
      </c>
      <c r="AR681" s="3">
        <v>1.0</v>
      </c>
      <c r="AS681" s="4"/>
      <c r="AT681" s="4"/>
    </row>
    <row r="682">
      <c r="A682" s="3">
        <v>680.0</v>
      </c>
      <c r="B682" s="4" t="s">
        <v>204</v>
      </c>
      <c r="C682" s="5">
        <v>30214.0</v>
      </c>
      <c r="D682" s="6">
        <v>36.06849315068493</v>
      </c>
      <c r="E682" s="7">
        <v>6.0</v>
      </c>
      <c r="F682" s="7">
        <v>30.0</v>
      </c>
      <c r="G682" s="7">
        <v>15.0</v>
      </c>
      <c r="H682" s="3">
        <v>16.0</v>
      </c>
      <c r="I682" s="3" t="s">
        <v>187</v>
      </c>
      <c r="J682" s="3">
        <v>1.0</v>
      </c>
      <c r="K682" s="9" t="s">
        <v>44</v>
      </c>
      <c r="L682" s="3" t="s">
        <v>44</v>
      </c>
      <c r="M682" s="3">
        <v>1.0</v>
      </c>
      <c r="N682" s="5" t="s">
        <v>416</v>
      </c>
      <c r="O682" s="5" t="s">
        <v>475</v>
      </c>
      <c r="P682" s="5" t="s">
        <v>1627</v>
      </c>
      <c r="Q682" s="3">
        <v>2.0</v>
      </c>
      <c r="R682" s="3" t="s">
        <v>3118</v>
      </c>
      <c r="S682" s="3" t="s">
        <v>78</v>
      </c>
      <c r="T682" s="4"/>
      <c r="U682" s="4"/>
      <c r="V682" s="4"/>
      <c r="W682" s="4"/>
      <c r="X682" s="4"/>
      <c r="Y682" s="4"/>
      <c r="Z682" s="4"/>
      <c r="AA682" s="4"/>
      <c r="AB682" s="3" t="s">
        <v>27</v>
      </c>
      <c r="AC682" s="4"/>
      <c r="AD682" s="4"/>
      <c r="AE682" s="4"/>
      <c r="AF682" s="4"/>
      <c r="AG682" s="4"/>
      <c r="AH682" s="4"/>
      <c r="AI682" s="4"/>
      <c r="AJ682" s="4"/>
      <c r="AK682" s="4"/>
      <c r="AL682" s="3" t="s">
        <v>68</v>
      </c>
      <c r="AM682" s="4"/>
      <c r="AN682" s="3">
        <v>10.0</v>
      </c>
      <c r="AO682" s="3" t="s">
        <v>3119</v>
      </c>
      <c r="AP682" s="3" t="s">
        <v>3120</v>
      </c>
      <c r="AQ682" s="3" t="s">
        <v>3121</v>
      </c>
      <c r="AR682" s="3">
        <v>1.0</v>
      </c>
      <c r="AS682" s="4"/>
      <c r="AT682" s="4"/>
    </row>
    <row r="683">
      <c r="A683" s="3">
        <v>681.0</v>
      </c>
      <c r="B683" s="4" t="s">
        <v>71</v>
      </c>
      <c r="C683" s="5">
        <v>35051.0</v>
      </c>
      <c r="D683" s="6">
        <v>22.816438356164383</v>
      </c>
      <c r="E683" s="7">
        <v>7.0</v>
      </c>
      <c r="F683" s="7">
        <v>10.0</v>
      </c>
      <c r="G683" s="7">
        <v>3.0</v>
      </c>
      <c r="H683" s="3">
        <v>4.0</v>
      </c>
      <c r="I683" s="3" t="s">
        <v>224</v>
      </c>
      <c r="J683" s="3">
        <v>1.0</v>
      </c>
      <c r="K683" s="9" t="s">
        <v>44</v>
      </c>
      <c r="L683" s="3" t="s">
        <v>44</v>
      </c>
      <c r="M683" s="3">
        <v>1.0</v>
      </c>
      <c r="N683" s="5" t="s">
        <v>212</v>
      </c>
      <c r="O683" s="5" t="s">
        <v>75</v>
      </c>
      <c r="P683" s="5" t="s">
        <v>471</v>
      </c>
      <c r="Q683" s="3">
        <v>1.0</v>
      </c>
      <c r="R683" s="4"/>
      <c r="S683" s="3" t="s">
        <v>370</v>
      </c>
      <c r="T683" s="4"/>
      <c r="U683" s="4"/>
      <c r="V683" s="4"/>
      <c r="W683" s="4"/>
      <c r="X683" s="4"/>
      <c r="Y683" s="3" t="s">
        <v>24</v>
      </c>
      <c r="Z683" s="4"/>
      <c r="AA683" s="4"/>
      <c r="AB683" s="4"/>
      <c r="AC683" s="4"/>
      <c r="AD683" s="3" t="s">
        <v>53</v>
      </c>
      <c r="AE683" s="4"/>
      <c r="AF683" s="3">
        <v>5.0</v>
      </c>
      <c r="AG683" s="4"/>
      <c r="AH683" s="4"/>
      <c r="AI683" s="3">
        <v>12.0</v>
      </c>
      <c r="AJ683" s="3">
        <v>4.0</v>
      </c>
      <c r="AK683" s="3" t="s">
        <v>3122</v>
      </c>
      <c r="AL683" s="3" t="s">
        <v>68</v>
      </c>
      <c r="AM683" s="4"/>
      <c r="AN683" s="3">
        <v>10.0</v>
      </c>
      <c r="AO683" s="3" t="s">
        <v>3123</v>
      </c>
      <c r="AP683" s="4"/>
      <c r="AQ683" s="4"/>
      <c r="AR683" s="3">
        <v>1.0</v>
      </c>
      <c r="AS683" s="4"/>
      <c r="AT683" s="4"/>
    </row>
    <row r="684">
      <c r="A684" s="3">
        <v>682.0</v>
      </c>
      <c r="B684" s="4" t="s">
        <v>354</v>
      </c>
      <c r="C684" s="5">
        <v>35573.0</v>
      </c>
      <c r="D684" s="6">
        <v>21.386301369863013</v>
      </c>
      <c r="E684" s="7">
        <v>10.0</v>
      </c>
      <c r="F684" s="7">
        <v>20.0</v>
      </c>
      <c r="G684" s="7">
        <v>10.0</v>
      </c>
      <c r="H684" s="3">
        <v>10.0</v>
      </c>
      <c r="I684" s="3" t="s">
        <v>72</v>
      </c>
      <c r="J684" s="3">
        <v>1.0</v>
      </c>
      <c r="K684" s="9" t="s">
        <v>44</v>
      </c>
      <c r="L684" s="3" t="s">
        <v>44</v>
      </c>
      <c r="M684" s="3">
        <v>0.0</v>
      </c>
      <c r="N684" s="5" t="s">
        <v>44</v>
      </c>
      <c r="O684" s="5" t="s">
        <v>44</v>
      </c>
      <c r="P684" s="5" t="s">
        <v>44</v>
      </c>
      <c r="Q684" s="4"/>
      <c r="R684" s="4"/>
      <c r="S684" s="3" t="s">
        <v>157</v>
      </c>
      <c r="T684" s="4"/>
      <c r="U684" s="4"/>
      <c r="V684" s="4"/>
      <c r="W684" s="4"/>
      <c r="X684" s="4"/>
      <c r="Y684" s="3" t="s">
        <v>24</v>
      </c>
      <c r="Z684" s="4"/>
      <c r="AA684" s="4"/>
      <c r="AB684" s="4"/>
      <c r="AC684" s="4"/>
      <c r="AD684" s="3" t="s">
        <v>53</v>
      </c>
      <c r="AE684" s="4"/>
      <c r="AF684" s="3">
        <v>6.0</v>
      </c>
      <c r="AG684" s="4"/>
      <c r="AH684" s="3">
        <v>6.0</v>
      </c>
      <c r="AI684" s="4"/>
      <c r="AJ684" s="3">
        <v>30.0</v>
      </c>
      <c r="AK684" s="3" t="s">
        <v>3124</v>
      </c>
      <c r="AL684" s="4"/>
      <c r="AM684" s="3" t="s">
        <v>3125</v>
      </c>
      <c r="AN684" s="3">
        <v>10.0</v>
      </c>
      <c r="AO684" s="3" t="s">
        <v>3126</v>
      </c>
      <c r="AP684" s="3" t="s">
        <v>3127</v>
      </c>
      <c r="AQ684" s="3" t="s">
        <v>3128</v>
      </c>
      <c r="AR684" s="3">
        <v>1.0</v>
      </c>
      <c r="AS684" s="4"/>
      <c r="AT684" s="4"/>
    </row>
    <row r="685">
      <c r="A685" s="3">
        <v>683.0</v>
      </c>
      <c r="B685" s="4" t="s">
        <v>468</v>
      </c>
      <c r="C685" s="5">
        <v>26938.0</v>
      </c>
      <c r="D685" s="6">
        <v>45.04383561643836</v>
      </c>
      <c r="E685" s="7">
        <v>5.0</v>
      </c>
      <c r="F685" s="7">
        <v>120.0</v>
      </c>
      <c r="G685" s="7">
        <v>12.0</v>
      </c>
      <c r="H685" s="3">
        <v>60.0</v>
      </c>
      <c r="I685" s="3" t="s">
        <v>72</v>
      </c>
      <c r="J685" s="3">
        <v>0.0</v>
      </c>
      <c r="K685" s="3" t="s">
        <v>27</v>
      </c>
      <c r="L685" s="3" t="s">
        <v>99</v>
      </c>
      <c r="M685" s="3">
        <v>1.0</v>
      </c>
      <c r="N685" s="5" t="s">
        <v>212</v>
      </c>
      <c r="O685" s="5" t="s">
        <v>106</v>
      </c>
      <c r="P685" s="5" t="s">
        <v>363</v>
      </c>
      <c r="Q685" s="3">
        <v>15.0</v>
      </c>
      <c r="R685" s="4"/>
      <c r="S685" s="3" t="s">
        <v>78</v>
      </c>
      <c r="T685" s="4"/>
      <c r="U685" s="4"/>
      <c r="V685" s="4"/>
      <c r="W685" s="4"/>
      <c r="X685" s="4"/>
      <c r="Y685" s="3" t="s">
        <v>24</v>
      </c>
      <c r="Z685" s="4"/>
      <c r="AA685" s="4"/>
      <c r="AB685" s="4"/>
      <c r="AC685" s="4"/>
      <c r="AD685" s="3" t="s">
        <v>158</v>
      </c>
      <c r="AE685" s="4"/>
      <c r="AF685" s="3">
        <v>6.0</v>
      </c>
      <c r="AG685" s="4"/>
      <c r="AH685" s="3">
        <v>6.0</v>
      </c>
      <c r="AI685" s="4"/>
      <c r="AJ685" s="3">
        <v>15.0</v>
      </c>
      <c r="AK685" s="3" t="s">
        <v>69</v>
      </c>
      <c r="AL685" s="3" t="s">
        <v>68</v>
      </c>
      <c r="AM685" s="4"/>
      <c r="AN685" s="3">
        <v>5.0</v>
      </c>
      <c r="AO685" s="3" t="s">
        <v>3129</v>
      </c>
      <c r="AP685" s="3" t="s">
        <v>27</v>
      </c>
      <c r="AQ685" s="3" t="s">
        <v>27</v>
      </c>
      <c r="AR685" s="3">
        <v>0.0</v>
      </c>
      <c r="AS685" s="4"/>
      <c r="AT685" s="4"/>
    </row>
    <row r="686">
      <c r="A686" s="3">
        <v>684.0</v>
      </c>
      <c r="B686" s="4" t="s">
        <v>83</v>
      </c>
      <c r="C686" s="5">
        <v>28137.0</v>
      </c>
      <c r="D686" s="6">
        <v>41.75890410958904</v>
      </c>
      <c r="E686" s="7">
        <v>7.0</v>
      </c>
      <c r="F686" s="7">
        <v>120.0</v>
      </c>
      <c r="G686" s="7">
        <v>6.0</v>
      </c>
      <c r="H686" s="3">
        <v>3.0</v>
      </c>
      <c r="I686" s="3" t="s">
        <v>340</v>
      </c>
      <c r="J686" s="3">
        <v>0.0</v>
      </c>
      <c r="K686" s="3" t="s">
        <v>46</v>
      </c>
      <c r="L686" s="3" t="s">
        <v>94</v>
      </c>
      <c r="M686" s="3">
        <v>1.0</v>
      </c>
      <c r="N686" s="5" t="s">
        <v>212</v>
      </c>
      <c r="O686" s="5" t="s">
        <v>86</v>
      </c>
      <c r="P686" s="5" t="s">
        <v>87</v>
      </c>
      <c r="Q686" s="3">
        <v>17.0</v>
      </c>
      <c r="R686" s="3" t="s">
        <v>3130</v>
      </c>
      <c r="S686" s="3" t="s">
        <v>52</v>
      </c>
      <c r="T686" s="4"/>
      <c r="U686" s="4"/>
      <c r="V686" s="4"/>
      <c r="W686" s="4"/>
      <c r="X686" s="4"/>
      <c r="Y686" s="3" t="s">
        <v>24</v>
      </c>
      <c r="Z686" s="4"/>
      <c r="AA686" s="4"/>
      <c r="AB686" s="4"/>
      <c r="AC686" s="4"/>
      <c r="AD686" s="3" t="s">
        <v>66</v>
      </c>
      <c r="AE686" s="4"/>
      <c r="AF686" s="3">
        <v>6.0</v>
      </c>
      <c r="AG686" s="4"/>
      <c r="AH686" s="3">
        <v>3.0</v>
      </c>
      <c r="AI686" s="4"/>
      <c r="AJ686" s="3">
        <v>10.0</v>
      </c>
      <c r="AK686" s="3" t="s">
        <v>3131</v>
      </c>
      <c r="AL686" s="3" t="s">
        <v>68</v>
      </c>
      <c r="AM686" s="4"/>
      <c r="AN686" s="3">
        <v>9.0</v>
      </c>
      <c r="AO686" s="3" t="s">
        <v>3132</v>
      </c>
      <c r="AP686" s="3" t="s">
        <v>3133</v>
      </c>
      <c r="AQ686" s="3" t="s">
        <v>3134</v>
      </c>
      <c r="AR686" s="3">
        <v>0.0</v>
      </c>
      <c r="AS686" s="4"/>
      <c r="AT686" s="4"/>
    </row>
    <row r="687">
      <c r="A687" s="3">
        <v>685.0</v>
      </c>
      <c r="B687" s="4" t="s">
        <v>71</v>
      </c>
      <c r="C687" s="5">
        <v>30645.0</v>
      </c>
      <c r="D687" s="6">
        <v>34.88767123287671</v>
      </c>
      <c r="E687" s="7">
        <v>7.0</v>
      </c>
      <c r="F687" s="7">
        <v>20.0</v>
      </c>
      <c r="G687" s="7">
        <v>10.0</v>
      </c>
      <c r="H687" s="3">
        <v>20.0</v>
      </c>
      <c r="I687" s="3" t="s">
        <v>92</v>
      </c>
      <c r="J687" s="3">
        <v>1.0</v>
      </c>
      <c r="K687" s="9" t="s">
        <v>44</v>
      </c>
      <c r="L687" s="3" t="s">
        <v>44</v>
      </c>
      <c r="M687" s="3">
        <v>1.0</v>
      </c>
      <c r="N687" s="5" t="s">
        <v>138</v>
      </c>
      <c r="O687" s="5" t="s">
        <v>49</v>
      </c>
      <c r="P687" s="5" t="s">
        <v>50</v>
      </c>
      <c r="Q687" s="3">
        <v>1.0</v>
      </c>
      <c r="R687" s="3" t="s">
        <v>3135</v>
      </c>
      <c r="S687" s="3" t="s">
        <v>78</v>
      </c>
      <c r="T687" s="4"/>
      <c r="U687" s="4"/>
      <c r="V687" s="4"/>
      <c r="W687" s="3" t="s">
        <v>22</v>
      </c>
      <c r="X687" s="4"/>
      <c r="Y687" s="4"/>
      <c r="Z687" s="4"/>
      <c r="AA687" s="4"/>
      <c r="AB687" s="4"/>
      <c r="AC687" s="4"/>
      <c r="AD687" s="3" t="s">
        <v>79</v>
      </c>
      <c r="AE687" s="4"/>
      <c r="AF687" s="4"/>
      <c r="AG687" s="3">
        <v>15.0</v>
      </c>
      <c r="AH687" s="4"/>
      <c r="AI687" s="3">
        <v>20.0</v>
      </c>
      <c r="AJ687" s="3">
        <v>20.0</v>
      </c>
      <c r="AK687" s="3" t="s">
        <v>3136</v>
      </c>
      <c r="AL687" s="3" t="s">
        <v>57</v>
      </c>
      <c r="AM687" s="4"/>
      <c r="AN687" s="3">
        <v>10.0</v>
      </c>
      <c r="AO687" s="3" t="s">
        <v>3137</v>
      </c>
      <c r="AP687" s="3" t="s">
        <v>3138</v>
      </c>
      <c r="AQ687" s="3" t="s">
        <v>3139</v>
      </c>
      <c r="AR687" s="3">
        <v>0.0</v>
      </c>
      <c r="AS687" s="4"/>
      <c r="AT687" s="4"/>
    </row>
    <row r="688">
      <c r="A688" s="3">
        <v>686.0</v>
      </c>
      <c r="B688" s="4" t="s">
        <v>204</v>
      </c>
      <c r="C688" s="5">
        <v>29020.0</v>
      </c>
      <c r="D688" s="6">
        <v>39.33972602739726</v>
      </c>
      <c r="E688" s="7">
        <v>4.0</v>
      </c>
      <c r="F688" s="7">
        <v>70.0</v>
      </c>
      <c r="G688" s="7">
        <v>12.0</v>
      </c>
      <c r="H688" s="3">
        <v>25.0</v>
      </c>
      <c r="I688" s="3" t="s">
        <v>307</v>
      </c>
      <c r="J688" s="3">
        <v>0.0</v>
      </c>
      <c r="K688" s="9" t="s">
        <v>61</v>
      </c>
      <c r="L688" s="3" t="s">
        <v>1640</v>
      </c>
      <c r="M688" s="3">
        <v>1.0</v>
      </c>
      <c r="N688" s="5" t="s">
        <v>421</v>
      </c>
      <c r="O688" s="5" t="s">
        <v>1642</v>
      </c>
      <c r="P688" s="5" t="s">
        <v>300</v>
      </c>
      <c r="Q688" s="3">
        <v>11.0</v>
      </c>
      <c r="R688" s="3" t="s">
        <v>3140</v>
      </c>
      <c r="S688" s="3" t="s">
        <v>78</v>
      </c>
      <c r="T688" s="4"/>
      <c r="U688" s="4"/>
      <c r="V688" s="4"/>
      <c r="W688" s="4"/>
      <c r="X688" s="4"/>
      <c r="Y688" s="3" t="s">
        <v>24</v>
      </c>
      <c r="Z688" s="4"/>
      <c r="AA688" s="4"/>
      <c r="AB688" s="4"/>
      <c r="AC688" s="4"/>
      <c r="AD688" s="3" t="s">
        <v>79</v>
      </c>
      <c r="AE688" s="4"/>
      <c r="AF688" s="4"/>
      <c r="AG688" s="3">
        <v>15.0</v>
      </c>
      <c r="AH688" s="4"/>
      <c r="AI688" s="3">
        <v>10.0</v>
      </c>
      <c r="AJ688" s="3">
        <v>40.0</v>
      </c>
      <c r="AK688" s="3" t="s">
        <v>3141</v>
      </c>
      <c r="AL688" s="3" t="s">
        <v>68</v>
      </c>
      <c r="AM688" s="4"/>
      <c r="AN688" s="3">
        <v>10.0</v>
      </c>
      <c r="AO688" s="3" t="s">
        <v>3142</v>
      </c>
      <c r="AP688" s="3" t="s">
        <v>3143</v>
      </c>
      <c r="AQ688" s="3" t="s">
        <v>3144</v>
      </c>
      <c r="AR688" s="3">
        <v>0.0</v>
      </c>
      <c r="AS688" s="4"/>
      <c r="AT688" s="4"/>
    </row>
    <row r="689">
      <c r="A689" s="3">
        <v>687.0</v>
      </c>
      <c r="B689" s="4" t="s">
        <v>230</v>
      </c>
      <c r="C689" s="5">
        <v>22202.0</v>
      </c>
      <c r="D689" s="6">
        <v>58.01917808219178</v>
      </c>
      <c r="E689" s="7">
        <v>7.0</v>
      </c>
      <c r="F689" s="7">
        <v>40.0</v>
      </c>
      <c r="G689" s="7">
        <v>12.0</v>
      </c>
      <c r="H689" s="3">
        <v>10.0</v>
      </c>
      <c r="I689" s="3" t="s">
        <v>340</v>
      </c>
      <c r="J689" s="3">
        <v>1.0</v>
      </c>
      <c r="K689" s="9" t="s">
        <v>44</v>
      </c>
      <c r="L689" s="3" t="s">
        <v>44</v>
      </c>
      <c r="M689" s="3">
        <v>1.0</v>
      </c>
      <c r="N689" s="5" t="s">
        <v>421</v>
      </c>
      <c r="O689" s="5" t="s">
        <v>139</v>
      </c>
      <c r="P689" s="5" t="s">
        <v>87</v>
      </c>
      <c r="Q689" s="3">
        <v>30.0</v>
      </c>
      <c r="R689" s="3" t="s">
        <v>3145</v>
      </c>
      <c r="S689" s="3" t="s">
        <v>52</v>
      </c>
      <c r="T689" s="4"/>
      <c r="U689" s="4"/>
      <c r="V689" s="4"/>
      <c r="W689" s="4"/>
      <c r="X689" s="4"/>
      <c r="Y689" s="3" t="s">
        <v>24</v>
      </c>
      <c r="Z689" s="4"/>
      <c r="AA689" s="4"/>
      <c r="AB689" s="4"/>
      <c r="AC689" s="4"/>
      <c r="AD689" s="3" t="s">
        <v>66</v>
      </c>
      <c r="AE689" s="4"/>
      <c r="AF689" s="3">
        <v>5.0</v>
      </c>
      <c r="AG689" s="4"/>
      <c r="AH689" s="4"/>
      <c r="AI689" s="3">
        <v>12.0</v>
      </c>
      <c r="AJ689" s="3">
        <v>12.0</v>
      </c>
      <c r="AK689" s="3" t="s">
        <v>3146</v>
      </c>
      <c r="AL689" s="3" t="s">
        <v>68</v>
      </c>
      <c r="AM689" s="4"/>
      <c r="AN689" s="3">
        <v>10.0</v>
      </c>
      <c r="AO689" s="3" t="s">
        <v>3147</v>
      </c>
      <c r="AP689" s="4"/>
      <c r="AQ689" s="4"/>
      <c r="AR689" s="3">
        <v>0.0</v>
      </c>
      <c r="AS689" s="4"/>
      <c r="AT689" s="4"/>
    </row>
    <row r="690">
      <c r="A690" s="3">
        <v>688.0</v>
      </c>
      <c r="B690" s="4" t="s">
        <v>204</v>
      </c>
      <c r="C690" s="5">
        <v>30233.0</v>
      </c>
      <c r="D690" s="6">
        <v>36.016438356164386</v>
      </c>
      <c r="E690" s="7">
        <v>7.0</v>
      </c>
      <c r="F690" s="7">
        <v>15.0</v>
      </c>
      <c r="G690" s="7">
        <v>12.0</v>
      </c>
      <c r="H690" s="3">
        <v>12.0</v>
      </c>
      <c r="I690" s="3" t="s">
        <v>307</v>
      </c>
      <c r="J690" s="3">
        <v>0.0</v>
      </c>
      <c r="K690" s="3" t="s">
        <v>61</v>
      </c>
      <c r="L690" s="3" t="s">
        <v>94</v>
      </c>
      <c r="M690" s="3">
        <v>1.0</v>
      </c>
      <c r="N690" s="5" t="s">
        <v>143</v>
      </c>
      <c r="O690" s="5" t="s">
        <v>75</v>
      </c>
      <c r="P690" s="5" t="s">
        <v>87</v>
      </c>
      <c r="Q690" s="3">
        <v>1.0</v>
      </c>
      <c r="R690" s="3" t="s">
        <v>1864</v>
      </c>
      <c r="S690" s="3" t="s">
        <v>65</v>
      </c>
      <c r="T690" s="4"/>
      <c r="U690" s="4"/>
      <c r="V690" s="3" t="s">
        <v>21</v>
      </c>
      <c r="W690" s="3" t="s">
        <v>22</v>
      </c>
      <c r="X690" s="4"/>
      <c r="Y690" s="4"/>
      <c r="Z690" s="4"/>
      <c r="AA690" s="4"/>
      <c r="AB690" s="4"/>
      <c r="AC690" s="4"/>
      <c r="AD690" s="3" t="s">
        <v>79</v>
      </c>
      <c r="AE690" s="4"/>
      <c r="AF690" s="3">
        <v>2.0</v>
      </c>
      <c r="AG690" s="4"/>
      <c r="AH690" s="3">
        <v>5.0</v>
      </c>
      <c r="AI690" s="4"/>
      <c r="AJ690" s="3">
        <v>30.0</v>
      </c>
      <c r="AK690" s="3" t="s">
        <v>3148</v>
      </c>
      <c r="AL690" s="3" t="s">
        <v>68</v>
      </c>
      <c r="AM690" s="4"/>
      <c r="AN690" s="3">
        <v>7.0</v>
      </c>
      <c r="AO690" s="3" t="s">
        <v>390</v>
      </c>
      <c r="AP690" s="3" t="s">
        <v>3149</v>
      </c>
      <c r="AQ690" s="4"/>
      <c r="AR690" s="3">
        <v>0.0</v>
      </c>
      <c r="AS690" s="4"/>
      <c r="AT690" s="4"/>
    </row>
    <row r="691">
      <c r="A691" s="3">
        <v>689.0</v>
      </c>
      <c r="B691" s="4" t="s">
        <v>255</v>
      </c>
      <c r="C691" s="5">
        <v>35459.0</v>
      </c>
      <c r="D691" s="6">
        <v>21.698630136986303</v>
      </c>
      <c r="E691" s="7">
        <v>5.0</v>
      </c>
      <c r="F691" s="7">
        <v>8.0</v>
      </c>
      <c r="G691" s="7">
        <v>10.0</v>
      </c>
      <c r="H691" s="3">
        <v>5.0</v>
      </c>
      <c r="I691" s="3" t="s">
        <v>84</v>
      </c>
      <c r="J691" s="3">
        <v>0.0</v>
      </c>
      <c r="K691" s="3" t="s">
        <v>46</v>
      </c>
      <c r="L691" s="3" t="s">
        <v>99</v>
      </c>
      <c r="M691" s="3">
        <v>0.0</v>
      </c>
      <c r="N691" s="5" t="s">
        <v>44</v>
      </c>
      <c r="O691" s="5" t="s">
        <v>44</v>
      </c>
      <c r="P691" s="5" t="s">
        <v>44</v>
      </c>
      <c r="Q691" s="4"/>
      <c r="R691" s="4"/>
      <c r="S691" s="3" t="s">
        <v>157</v>
      </c>
      <c r="T691" s="4"/>
      <c r="U691" s="4"/>
      <c r="V691" s="4"/>
      <c r="W691" s="4"/>
      <c r="X691" s="4"/>
      <c r="Y691" s="3" t="s">
        <v>24</v>
      </c>
      <c r="Z691" s="4"/>
      <c r="AA691" s="4"/>
      <c r="AB691" s="4"/>
      <c r="AC691" s="4"/>
      <c r="AD691" s="3" t="s">
        <v>79</v>
      </c>
      <c r="AE691" s="4"/>
      <c r="AF691" s="3">
        <v>4.0</v>
      </c>
      <c r="AG691" s="4"/>
      <c r="AH691" s="3">
        <v>3.0</v>
      </c>
      <c r="AI691" s="4"/>
      <c r="AJ691" s="3">
        <v>4.0</v>
      </c>
      <c r="AK691" s="3" t="s">
        <v>3150</v>
      </c>
      <c r="AL691" s="3" t="s">
        <v>68</v>
      </c>
      <c r="AM691" s="4"/>
      <c r="AN691" s="3">
        <v>9.0</v>
      </c>
      <c r="AO691" s="3" t="s">
        <v>3151</v>
      </c>
      <c r="AP691" s="3" t="s">
        <v>3152</v>
      </c>
      <c r="AQ691" s="4"/>
      <c r="AR691" s="3">
        <v>0.0</v>
      </c>
      <c r="AS691" s="4"/>
      <c r="AT691" s="4"/>
    </row>
    <row r="692">
      <c r="A692" s="3">
        <v>690.0</v>
      </c>
      <c r="B692" s="4" t="s">
        <v>204</v>
      </c>
      <c r="C692" s="5">
        <v>30996.0</v>
      </c>
      <c r="D692" s="6">
        <v>33.92602739726028</v>
      </c>
      <c r="E692" s="7">
        <v>7.0</v>
      </c>
      <c r="F692" s="7">
        <v>10.0</v>
      </c>
      <c r="G692" s="7">
        <v>6.0</v>
      </c>
      <c r="H692" s="3">
        <v>10.0</v>
      </c>
      <c r="I692" s="3" t="s">
        <v>84</v>
      </c>
      <c r="J692" s="3">
        <v>0.0</v>
      </c>
      <c r="K692" s="3" t="s">
        <v>73</v>
      </c>
      <c r="L692" s="3" t="s">
        <v>94</v>
      </c>
      <c r="M692" s="3">
        <v>1.0</v>
      </c>
      <c r="N692" s="5" t="s">
        <v>416</v>
      </c>
      <c r="O692" s="5" t="s">
        <v>106</v>
      </c>
      <c r="P692" s="5" t="s">
        <v>50</v>
      </c>
      <c r="Q692" s="3">
        <v>6.0</v>
      </c>
      <c r="R692" s="4"/>
      <c r="S692" s="3" t="s">
        <v>65</v>
      </c>
      <c r="T692" s="4"/>
      <c r="U692" s="4"/>
      <c r="V692" s="4"/>
      <c r="W692" s="4"/>
      <c r="X692" s="4"/>
      <c r="Y692" s="3" t="s">
        <v>24</v>
      </c>
      <c r="Z692" s="4"/>
      <c r="AA692" s="4"/>
      <c r="AB692" s="4"/>
      <c r="AC692" s="4"/>
      <c r="AD692" s="3" t="s">
        <v>79</v>
      </c>
      <c r="AE692" s="4"/>
      <c r="AF692" s="3">
        <v>3.0</v>
      </c>
      <c r="AG692" s="4"/>
      <c r="AH692" s="3">
        <v>6.0</v>
      </c>
      <c r="AI692" s="4"/>
      <c r="AJ692" s="3">
        <v>10.0</v>
      </c>
      <c r="AK692" s="3" t="s">
        <v>3153</v>
      </c>
      <c r="AL692" s="3" t="s">
        <v>68</v>
      </c>
      <c r="AM692" s="4"/>
      <c r="AN692" s="3">
        <v>10.0</v>
      </c>
      <c r="AO692" s="4"/>
      <c r="AP692" s="4"/>
      <c r="AQ692" s="4"/>
      <c r="AR692" s="3">
        <v>0.0</v>
      </c>
      <c r="AS692" s="4"/>
      <c r="AT692" s="4"/>
    </row>
    <row r="693">
      <c r="A693" s="3">
        <v>691.0</v>
      </c>
      <c r="B693" s="4" t="s">
        <v>124</v>
      </c>
      <c r="C693" s="5">
        <v>28795.0</v>
      </c>
      <c r="D693" s="6">
        <v>39.95616438356164</v>
      </c>
      <c r="E693" s="7">
        <v>7.0</v>
      </c>
      <c r="F693" s="7">
        <v>180.0</v>
      </c>
      <c r="G693" s="7">
        <v>11.0</v>
      </c>
      <c r="H693" s="3">
        <v>3.0</v>
      </c>
      <c r="I693" s="3" t="s">
        <v>45</v>
      </c>
      <c r="J693" s="3">
        <v>0.0</v>
      </c>
      <c r="K693" s="3" t="s">
        <v>1651</v>
      </c>
      <c r="L693" s="3" t="s">
        <v>94</v>
      </c>
      <c r="M693" s="3">
        <v>1.0</v>
      </c>
      <c r="N693" s="5" t="s">
        <v>151</v>
      </c>
      <c r="O693" s="5" t="s">
        <v>86</v>
      </c>
      <c r="P693" s="5" t="s">
        <v>231</v>
      </c>
      <c r="Q693" s="3">
        <v>5.0</v>
      </c>
      <c r="R693" s="3" t="s">
        <v>3154</v>
      </c>
      <c r="S693" s="3" t="s">
        <v>78</v>
      </c>
      <c r="T693" s="4"/>
      <c r="U693" s="4"/>
      <c r="V693" s="4"/>
      <c r="W693" s="4"/>
      <c r="X693" s="4"/>
      <c r="Y693" s="4"/>
      <c r="Z693" s="4"/>
      <c r="AA693" s="4"/>
      <c r="AB693" s="3" t="s">
        <v>27</v>
      </c>
      <c r="AC693" s="4"/>
      <c r="AD693" s="4"/>
      <c r="AE693" s="4"/>
      <c r="AF693" s="4"/>
      <c r="AG693" s="4"/>
      <c r="AH693" s="4"/>
      <c r="AI693" s="4"/>
      <c r="AJ693" s="4"/>
      <c r="AK693" s="4"/>
      <c r="AL693" s="3" t="s">
        <v>68</v>
      </c>
      <c r="AM693" s="4"/>
      <c r="AN693" s="3">
        <v>7.0</v>
      </c>
      <c r="AO693" s="3" t="s">
        <v>3155</v>
      </c>
      <c r="AP693" s="3" t="s">
        <v>3156</v>
      </c>
      <c r="AQ693" s="4"/>
      <c r="AR693" s="3">
        <v>1.0</v>
      </c>
      <c r="AS693" s="4"/>
      <c r="AT693" s="4"/>
    </row>
    <row r="694">
      <c r="A694" s="3">
        <v>692.0</v>
      </c>
      <c r="B694" s="4" t="s">
        <v>124</v>
      </c>
      <c r="C694" s="5">
        <v>26256.0</v>
      </c>
      <c r="D694" s="6">
        <v>46.912328767123284</v>
      </c>
      <c r="E694" s="7">
        <v>8.0</v>
      </c>
      <c r="F694" s="7">
        <v>0.0</v>
      </c>
      <c r="G694" s="7">
        <v>12.0</v>
      </c>
      <c r="H694" s="3">
        <v>26.0</v>
      </c>
      <c r="I694" s="3" t="s">
        <v>130</v>
      </c>
      <c r="J694" s="3">
        <v>1.0</v>
      </c>
      <c r="K694" s="9" t="s">
        <v>44</v>
      </c>
      <c r="L694" s="3" t="s">
        <v>44</v>
      </c>
      <c r="M694" s="3">
        <v>1.0</v>
      </c>
      <c r="N694" s="5" t="s">
        <v>212</v>
      </c>
      <c r="O694" s="5" t="s">
        <v>75</v>
      </c>
      <c r="P694" s="5" t="s">
        <v>152</v>
      </c>
      <c r="Q694" s="3">
        <v>7.0</v>
      </c>
      <c r="R694" s="3" t="s">
        <v>3157</v>
      </c>
      <c r="S694" s="3" t="s">
        <v>65</v>
      </c>
      <c r="T694" s="4"/>
      <c r="U694" s="4"/>
      <c r="V694" s="4"/>
      <c r="W694" s="3" t="s">
        <v>22</v>
      </c>
      <c r="X694" s="3" t="s">
        <v>23</v>
      </c>
      <c r="Y694" s="4"/>
      <c r="Z694" s="3" t="s">
        <v>25</v>
      </c>
      <c r="AA694" s="4"/>
      <c r="AB694" s="4"/>
      <c r="AC694" s="4"/>
      <c r="AD694" s="3" t="s">
        <v>53</v>
      </c>
      <c r="AE694" s="4"/>
      <c r="AF694" s="3">
        <v>6.0</v>
      </c>
      <c r="AG694" s="4"/>
      <c r="AH694" s="3">
        <v>2.0</v>
      </c>
      <c r="AI694" s="4"/>
      <c r="AJ694" s="3">
        <v>8.0</v>
      </c>
      <c r="AK694" s="3" t="s">
        <v>3158</v>
      </c>
      <c r="AL694" s="4"/>
      <c r="AM694" s="3" t="s">
        <v>3159</v>
      </c>
      <c r="AN694" s="3">
        <v>10.0</v>
      </c>
      <c r="AO694" s="3" t="s">
        <v>3160</v>
      </c>
      <c r="AP694" s="3" t="s">
        <v>3161</v>
      </c>
      <c r="AQ694" s="3" t="s">
        <v>3162</v>
      </c>
      <c r="AR694" s="3">
        <v>1.0</v>
      </c>
      <c r="AS694" s="4"/>
      <c r="AT694" s="4"/>
    </row>
    <row r="695">
      <c r="A695" s="3">
        <v>693.0</v>
      </c>
      <c r="B695" s="4" t="s">
        <v>204</v>
      </c>
      <c r="C695" s="5">
        <v>23641.0</v>
      </c>
      <c r="D695" s="6">
        <v>54.07671232876712</v>
      </c>
      <c r="E695" s="7">
        <v>7.0</v>
      </c>
      <c r="F695" s="7">
        <v>50.0</v>
      </c>
      <c r="G695" s="7">
        <v>8.0</v>
      </c>
      <c r="H695" s="3">
        <v>5.0</v>
      </c>
      <c r="I695" s="3" t="s">
        <v>72</v>
      </c>
      <c r="J695" s="3">
        <v>1.0</v>
      </c>
      <c r="K695" s="9" t="s">
        <v>44</v>
      </c>
      <c r="L695" s="3" t="s">
        <v>44</v>
      </c>
      <c r="M695" s="3">
        <v>1.0</v>
      </c>
      <c r="N695" s="5" t="s">
        <v>256</v>
      </c>
      <c r="O695" s="5" t="s">
        <v>106</v>
      </c>
      <c r="P695" s="5" t="s">
        <v>918</v>
      </c>
      <c r="Q695" s="3">
        <v>30.0</v>
      </c>
      <c r="R695" s="3" t="s">
        <v>3163</v>
      </c>
      <c r="S695" s="3" t="s">
        <v>52</v>
      </c>
      <c r="T695" s="4"/>
      <c r="U695" s="4"/>
      <c r="V695" s="4"/>
      <c r="W695" s="4"/>
      <c r="X695" s="4"/>
      <c r="Y695" s="3" t="s">
        <v>24</v>
      </c>
      <c r="Z695" s="4"/>
      <c r="AA695" s="4"/>
      <c r="AB695" s="4"/>
      <c r="AC695" s="4"/>
      <c r="AD695" s="3" t="s">
        <v>66</v>
      </c>
      <c r="AE695" s="4"/>
      <c r="AF695" s="3">
        <v>6.0</v>
      </c>
      <c r="AG695" s="4"/>
      <c r="AH695" s="3">
        <v>6.0</v>
      </c>
      <c r="AI695" s="4"/>
      <c r="AJ695" s="3">
        <v>20.0</v>
      </c>
      <c r="AK695" s="3" t="s">
        <v>3164</v>
      </c>
      <c r="AL695" s="4"/>
      <c r="AM695" s="3" t="s">
        <v>3165</v>
      </c>
      <c r="AN695" s="3">
        <v>7.0</v>
      </c>
      <c r="AO695" s="3" t="s">
        <v>3166</v>
      </c>
      <c r="AP695" s="3" t="s">
        <v>3167</v>
      </c>
      <c r="AQ695" s="4"/>
      <c r="AR695" s="3">
        <v>0.0</v>
      </c>
      <c r="AS695" s="4"/>
      <c r="AT695" s="4"/>
    </row>
    <row r="696">
      <c r="A696" s="3">
        <v>694.0</v>
      </c>
      <c r="B696" s="4" t="s">
        <v>124</v>
      </c>
      <c r="C696" s="5">
        <v>31131.0</v>
      </c>
      <c r="D696" s="6">
        <v>33.556164383561644</v>
      </c>
      <c r="E696" s="7">
        <v>6.0</v>
      </c>
      <c r="F696" s="7">
        <v>60.0</v>
      </c>
      <c r="G696" s="7">
        <v>12.0</v>
      </c>
      <c r="H696" s="3">
        <v>6.0</v>
      </c>
      <c r="I696" s="3" t="s">
        <v>84</v>
      </c>
      <c r="J696" s="3">
        <v>1.0</v>
      </c>
      <c r="K696" s="9" t="s">
        <v>44</v>
      </c>
      <c r="L696" s="3" t="s">
        <v>44</v>
      </c>
      <c r="M696" s="3">
        <v>1.0</v>
      </c>
      <c r="N696" s="5" t="s">
        <v>138</v>
      </c>
      <c r="O696" s="5" t="s">
        <v>391</v>
      </c>
      <c r="P696" s="5" t="s">
        <v>1658</v>
      </c>
      <c r="Q696" s="3">
        <v>9.0</v>
      </c>
      <c r="R696" s="3" t="s">
        <v>3168</v>
      </c>
      <c r="S696" s="3" t="s">
        <v>52</v>
      </c>
      <c r="T696" s="4"/>
      <c r="U696" s="4"/>
      <c r="V696" s="4"/>
      <c r="W696" s="4"/>
      <c r="X696" s="4"/>
      <c r="Y696" s="3" t="s">
        <v>24</v>
      </c>
      <c r="Z696" s="4"/>
      <c r="AA696" s="4"/>
      <c r="AB696" s="4"/>
      <c r="AC696" s="4"/>
      <c r="AD696" s="3" t="s">
        <v>53</v>
      </c>
      <c r="AE696" s="4"/>
      <c r="AF696" s="3">
        <v>5.0</v>
      </c>
      <c r="AG696" s="4"/>
      <c r="AH696" s="3">
        <v>6.0</v>
      </c>
      <c r="AI696" s="4"/>
      <c r="AJ696" s="3">
        <v>30.0</v>
      </c>
      <c r="AK696" s="3" t="s">
        <v>3169</v>
      </c>
      <c r="AL696" s="3" t="s">
        <v>68</v>
      </c>
      <c r="AM696" s="4"/>
      <c r="AN696" s="3">
        <v>10.0</v>
      </c>
      <c r="AO696" s="3" t="s">
        <v>3170</v>
      </c>
      <c r="AP696" s="3" t="s">
        <v>3171</v>
      </c>
      <c r="AQ696" s="3" t="s">
        <v>3172</v>
      </c>
      <c r="AR696" s="3">
        <v>1.0</v>
      </c>
      <c r="AS696" s="4"/>
      <c r="AT696" s="4"/>
    </row>
    <row r="697">
      <c r="A697" s="3">
        <v>695.0</v>
      </c>
      <c r="B697" s="4" t="s">
        <v>255</v>
      </c>
      <c r="C697" s="5">
        <v>28207.0</v>
      </c>
      <c r="D697" s="6">
        <v>41.56712328767123</v>
      </c>
      <c r="E697" s="7">
        <v>7.0</v>
      </c>
      <c r="F697" s="7">
        <v>45.0</v>
      </c>
      <c r="G697" s="7">
        <v>10.0</v>
      </c>
      <c r="H697" s="3">
        <v>6.0</v>
      </c>
      <c r="I697" s="3" t="s">
        <v>224</v>
      </c>
      <c r="J697" s="3">
        <v>1.0</v>
      </c>
      <c r="K697" s="9" t="s">
        <v>44</v>
      </c>
      <c r="L697" s="3" t="s">
        <v>44</v>
      </c>
      <c r="M697" s="3">
        <v>1.0</v>
      </c>
      <c r="N697" s="5" t="s">
        <v>48</v>
      </c>
      <c r="O697" s="5" t="s">
        <v>49</v>
      </c>
      <c r="P697" s="5" t="s">
        <v>87</v>
      </c>
      <c r="Q697" s="3">
        <v>17.0</v>
      </c>
      <c r="R697" s="3" t="s">
        <v>3173</v>
      </c>
      <c r="S697" s="3" t="s">
        <v>78</v>
      </c>
      <c r="T697" s="4"/>
      <c r="U697" s="4"/>
      <c r="V697" s="4"/>
      <c r="W697" s="4"/>
      <c r="X697" s="3" t="s">
        <v>23</v>
      </c>
      <c r="Y697" s="4"/>
      <c r="Z697" s="4"/>
      <c r="AA697" s="4"/>
      <c r="AB697" s="4"/>
      <c r="AC697" s="4"/>
      <c r="AD697" s="3" t="s">
        <v>53</v>
      </c>
      <c r="AE697" s="4"/>
      <c r="AF697" s="3">
        <v>6.0</v>
      </c>
      <c r="AG697" s="4"/>
      <c r="AH697" s="3">
        <v>6.0</v>
      </c>
      <c r="AI697" s="4"/>
      <c r="AJ697" s="3">
        <v>6.0</v>
      </c>
      <c r="AK697" s="3" t="s">
        <v>3174</v>
      </c>
      <c r="AL697" s="3" t="s">
        <v>68</v>
      </c>
      <c r="AM697" s="4"/>
      <c r="AN697" s="3">
        <v>10.0</v>
      </c>
      <c r="AO697" s="3" t="s">
        <v>3175</v>
      </c>
      <c r="AP697" s="3" t="s">
        <v>3176</v>
      </c>
      <c r="AQ697" s="3" t="s">
        <v>3177</v>
      </c>
      <c r="AR697" s="3">
        <v>1.0</v>
      </c>
      <c r="AS697" s="4"/>
      <c r="AT697" s="4"/>
    </row>
    <row r="698">
      <c r="A698" s="3">
        <v>696.0</v>
      </c>
      <c r="B698" s="4" t="s">
        <v>167</v>
      </c>
      <c r="C698" s="5">
        <v>27646.0</v>
      </c>
      <c r="D698" s="6">
        <v>43.104109589041094</v>
      </c>
      <c r="E698" s="7">
        <v>6.0</v>
      </c>
      <c r="F698" s="7">
        <v>60.0</v>
      </c>
      <c r="G698" s="7">
        <v>6.0</v>
      </c>
      <c r="H698" s="3">
        <v>3.0</v>
      </c>
      <c r="I698" s="3" t="s">
        <v>187</v>
      </c>
      <c r="J698" s="3">
        <v>0.0</v>
      </c>
      <c r="K698" s="3" t="s">
        <v>46</v>
      </c>
      <c r="L698" s="3" t="s">
        <v>94</v>
      </c>
      <c r="M698" s="3">
        <v>1.0</v>
      </c>
      <c r="N698" s="5" t="s">
        <v>21</v>
      </c>
      <c r="O698" s="5" t="s">
        <v>75</v>
      </c>
      <c r="P698" s="5" t="s">
        <v>1662</v>
      </c>
      <c r="Q698" s="3">
        <v>4.0</v>
      </c>
      <c r="R698" s="3" t="s">
        <v>3178</v>
      </c>
      <c r="S698" s="3" t="s">
        <v>1137</v>
      </c>
      <c r="T698" s="4"/>
      <c r="U698" s="4"/>
      <c r="V698" s="3" t="s">
        <v>21</v>
      </c>
      <c r="W698" s="4"/>
      <c r="X698" s="4"/>
      <c r="Y698" s="4"/>
      <c r="Z698" s="4"/>
      <c r="AA698" s="4"/>
      <c r="AB698" s="4"/>
      <c r="AC698" s="4"/>
      <c r="AD698" s="3" t="s">
        <v>66</v>
      </c>
      <c r="AE698" s="4"/>
      <c r="AF698" s="3">
        <v>5.0</v>
      </c>
      <c r="AG698" s="4"/>
      <c r="AH698" s="3">
        <v>5.0</v>
      </c>
      <c r="AI698" s="4"/>
      <c r="AJ698" s="3">
        <v>12.0</v>
      </c>
      <c r="AK698" s="3" t="s">
        <v>3179</v>
      </c>
      <c r="AL698" s="3" t="s">
        <v>68</v>
      </c>
      <c r="AM698" s="4"/>
      <c r="AN698" s="3">
        <v>10.0</v>
      </c>
      <c r="AO698" s="3" t="s">
        <v>27</v>
      </c>
      <c r="AP698" s="3" t="s">
        <v>3180</v>
      </c>
      <c r="AQ698" s="3" t="s">
        <v>3181</v>
      </c>
      <c r="AR698" s="3">
        <v>0.0</v>
      </c>
      <c r="AS698" s="4"/>
      <c r="AT698" s="4"/>
    </row>
    <row r="699">
      <c r="A699" s="3">
        <v>697.0</v>
      </c>
      <c r="B699" s="4" t="s">
        <v>83</v>
      </c>
      <c r="C699" s="5">
        <v>30727.0</v>
      </c>
      <c r="D699" s="6">
        <v>34.66301369863014</v>
      </c>
      <c r="E699" s="7">
        <v>7.0</v>
      </c>
      <c r="F699" s="7">
        <v>90.0</v>
      </c>
      <c r="G699" s="7">
        <v>14.0</v>
      </c>
      <c r="H699" s="3">
        <v>2.0</v>
      </c>
      <c r="I699" s="3" t="s">
        <v>307</v>
      </c>
      <c r="J699" s="3">
        <v>1.0</v>
      </c>
      <c r="K699" s="9" t="s">
        <v>44</v>
      </c>
      <c r="L699" s="3" t="s">
        <v>44</v>
      </c>
      <c r="M699" s="3">
        <v>1.0</v>
      </c>
      <c r="N699" s="5" t="s">
        <v>212</v>
      </c>
      <c r="O699" s="5" t="s">
        <v>262</v>
      </c>
      <c r="P699" s="5" t="s">
        <v>87</v>
      </c>
      <c r="Q699" s="3">
        <v>8.0</v>
      </c>
      <c r="R699" s="3" t="s">
        <v>3182</v>
      </c>
      <c r="S699" s="3" t="s">
        <v>78</v>
      </c>
      <c r="T699" s="4"/>
      <c r="U699" s="4"/>
      <c r="V699" s="4"/>
      <c r="W699" s="4"/>
      <c r="X699" s="3" t="s">
        <v>23</v>
      </c>
      <c r="Y699" s="4"/>
      <c r="Z699" s="4"/>
      <c r="AA699" s="4"/>
      <c r="AB699" s="4"/>
      <c r="AC699" s="4"/>
      <c r="AD699" s="3" t="s">
        <v>66</v>
      </c>
      <c r="AE699" s="4"/>
      <c r="AF699" s="3">
        <v>3.0</v>
      </c>
      <c r="AG699" s="4"/>
      <c r="AH699" s="3">
        <v>1.0</v>
      </c>
      <c r="AI699" s="4"/>
      <c r="AJ699" s="3">
        <v>15.0</v>
      </c>
      <c r="AK699" s="3" t="s">
        <v>3183</v>
      </c>
      <c r="AL699" s="4"/>
      <c r="AM699" s="3" t="s">
        <v>3184</v>
      </c>
      <c r="AN699" s="3">
        <v>8.0</v>
      </c>
      <c r="AO699" s="3" t="s">
        <v>3185</v>
      </c>
      <c r="AP699" s="4"/>
      <c r="AQ699" s="3" t="s">
        <v>3186</v>
      </c>
      <c r="AR699" s="3">
        <v>0.0</v>
      </c>
      <c r="AS699" s="4"/>
      <c r="AT699" s="4"/>
    </row>
    <row r="700">
      <c r="A700" s="3">
        <v>698.0</v>
      </c>
      <c r="B700" s="4" t="s">
        <v>71</v>
      </c>
      <c r="C700" s="5">
        <v>28413.0</v>
      </c>
      <c r="D700" s="6">
        <v>41.0027397260274</v>
      </c>
      <c r="E700" s="7">
        <v>5.0</v>
      </c>
      <c r="F700" s="7">
        <v>150.0</v>
      </c>
      <c r="G700" s="7">
        <v>6.0</v>
      </c>
      <c r="H700" s="3">
        <v>1.0</v>
      </c>
      <c r="I700" s="3" t="s">
        <v>45</v>
      </c>
      <c r="J700" s="3">
        <v>1.0</v>
      </c>
      <c r="K700" s="9" t="s">
        <v>44</v>
      </c>
      <c r="L700" s="3" t="s">
        <v>44</v>
      </c>
      <c r="M700" s="3">
        <v>1.0</v>
      </c>
      <c r="N700" s="5" t="s">
        <v>138</v>
      </c>
      <c r="O700" s="5" t="s">
        <v>86</v>
      </c>
      <c r="P700" s="5" t="s">
        <v>87</v>
      </c>
      <c r="Q700" s="3">
        <v>19.0</v>
      </c>
      <c r="R700" s="3" t="s">
        <v>3187</v>
      </c>
      <c r="S700" s="3" t="s">
        <v>52</v>
      </c>
      <c r="T700" s="4"/>
      <c r="U700" s="4"/>
      <c r="V700" s="4"/>
      <c r="W700" s="4"/>
      <c r="X700" s="3" t="s">
        <v>23</v>
      </c>
      <c r="Y700" s="3" t="s">
        <v>24</v>
      </c>
      <c r="Z700" s="4"/>
      <c r="AA700" s="4"/>
      <c r="AB700" s="4"/>
      <c r="AC700" s="4"/>
      <c r="AD700" s="3" t="s">
        <v>53</v>
      </c>
      <c r="AE700" s="4"/>
      <c r="AF700" s="3">
        <v>6.0</v>
      </c>
      <c r="AG700" s="4"/>
      <c r="AH700" s="3">
        <v>6.0</v>
      </c>
      <c r="AI700" s="4"/>
      <c r="AJ700" s="3">
        <v>4.0</v>
      </c>
      <c r="AK700" s="3" t="s">
        <v>3188</v>
      </c>
      <c r="AL700" s="3" t="s">
        <v>68</v>
      </c>
      <c r="AM700" s="4"/>
      <c r="AN700" s="3">
        <v>10.0</v>
      </c>
      <c r="AO700" s="3" t="s">
        <v>3189</v>
      </c>
      <c r="AP700" s="3" t="s">
        <v>3190</v>
      </c>
      <c r="AQ700" s="3" t="s">
        <v>3191</v>
      </c>
      <c r="AR700" s="3">
        <v>1.0</v>
      </c>
      <c r="AS700" s="4"/>
      <c r="AT700" s="4"/>
    </row>
    <row r="701">
      <c r="A701" s="3">
        <v>699.0</v>
      </c>
      <c r="B701" s="4" t="s">
        <v>71</v>
      </c>
      <c r="C701" s="5">
        <v>26235.0</v>
      </c>
      <c r="D701" s="6">
        <v>46.96986301369863</v>
      </c>
      <c r="E701" s="7">
        <v>8.0</v>
      </c>
      <c r="F701" s="7">
        <v>40.0</v>
      </c>
      <c r="G701" s="7">
        <v>10.0</v>
      </c>
      <c r="H701" s="3">
        <v>6.0</v>
      </c>
      <c r="I701" s="3" t="s">
        <v>98</v>
      </c>
      <c r="J701" s="3">
        <v>0.0</v>
      </c>
      <c r="K701" s="3" t="s">
        <v>61</v>
      </c>
      <c r="L701" s="3" t="s">
        <v>62</v>
      </c>
      <c r="M701" s="3">
        <v>1.0</v>
      </c>
      <c r="N701" s="5" t="s">
        <v>74</v>
      </c>
      <c r="O701" s="5" t="s">
        <v>49</v>
      </c>
      <c r="P701" s="5" t="s">
        <v>1667</v>
      </c>
      <c r="Q701" s="3">
        <v>5.0</v>
      </c>
      <c r="R701" s="3" t="s">
        <v>3192</v>
      </c>
      <c r="S701" s="3" t="s">
        <v>65</v>
      </c>
      <c r="T701" s="4"/>
      <c r="U701" s="4"/>
      <c r="V701" s="3" t="s">
        <v>21</v>
      </c>
      <c r="W701" s="4"/>
      <c r="X701" s="4"/>
      <c r="Y701" s="4"/>
      <c r="Z701" s="4"/>
      <c r="AA701" s="4"/>
      <c r="AB701" s="4"/>
      <c r="AC701" s="4"/>
      <c r="AD701" s="3" t="s">
        <v>79</v>
      </c>
      <c r="AE701" s="4"/>
      <c r="AF701" s="4"/>
      <c r="AG701" s="3">
        <v>12.0</v>
      </c>
      <c r="AH701" s="3">
        <v>6.0</v>
      </c>
      <c r="AI701" s="4"/>
      <c r="AJ701" s="3">
        <v>20.0</v>
      </c>
      <c r="AK701" s="3" t="s">
        <v>3193</v>
      </c>
      <c r="AL701" s="3" t="s">
        <v>68</v>
      </c>
      <c r="AM701" s="4"/>
      <c r="AN701" s="3">
        <v>9.0</v>
      </c>
      <c r="AO701" s="3" t="s">
        <v>3194</v>
      </c>
      <c r="AP701" s="3" t="s">
        <v>3195</v>
      </c>
      <c r="AQ701" s="4"/>
      <c r="AR701" s="3">
        <v>1.0</v>
      </c>
      <c r="AS701" s="4"/>
      <c r="AT701" s="4"/>
    </row>
    <row r="702">
      <c r="A702" s="3">
        <v>700.0</v>
      </c>
      <c r="B702" s="4" t="s">
        <v>161</v>
      </c>
      <c r="C702" s="5">
        <v>24168.0</v>
      </c>
      <c r="D702" s="6">
        <v>52.632876712328766</v>
      </c>
      <c r="E702" s="7">
        <v>7.0</v>
      </c>
      <c r="F702" s="7">
        <v>180.0</v>
      </c>
      <c r="G702" s="7">
        <v>12.0</v>
      </c>
      <c r="H702" s="3">
        <v>10.0</v>
      </c>
      <c r="I702" s="3" t="s">
        <v>84</v>
      </c>
      <c r="J702" s="3">
        <v>0.0</v>
      </c>
      <c r="K702" s="3" t="s">
        <v>93</v>
      </c>
      <c r="L702" s="3" t="s">
        <v>99</v>
      </c>
      <c r="M702" s="3">
        <v>1.0</v>
      </c>
      <c r="N702" s="5" t="s">
        <v>48</v>
      </c>
      <c r="O702" s="5" t="s">
        <v>75</v>
      </c>
      <c r="P702" s="5" t="s">
        <v>101</v>
      </c>
      <c r="Q702" s="3">
        <v>25.0</v>
      </c>
      <c r="R702" s="4"/>
      <c r="S702" s="3" t="s">
        <v>78</v>
      </c>
      <c r="T702" s="4"/>
      <c r="U702" s="4"/>
      <c r="V702" s="4"/>
      <c r="W702" s="3" t="s">
        <v>22</v>
      </c>
      <c r="X702" s="4"/>
      <c r="Y702" s="4"/>
      <c r="Z702" s="4"/>
      <c r="AA702" s="4"/>
      <c r="AB702" s="4"/>
      <c r="AC702" s="4"/>
      <c r="AD702" s="3" t="s">
        <v>79</v>
      </c>
      <c r="AE702" s="4"/>
      <c r="AF702" s="3">
        <v>6.0</v>
      </c>
      <c r="AG702" s="4"/>
      <c r="AH702" s="3">
        <v>5.0</v>
      </c>
      <c r="AI702" s="4"/>
      <c r="AJ702" s="3">
        <v>260.0</v>
      </c>
      <c r="AK702" s="3" t="s">
        <v>3196</v>
      </c>
      <c r="AL702" s="3" t="s">
        <v>68</v>
      </c>
      <c r="AM702" s="4"/>
      <c r="AN702" s="3">
        <v>9.0</v>
      </c>
      <c r="AO702" s="3" t="s">
        <v>3197</v>
      </c>
      <c r="AP702" s="4"/>
      <c r="AQ702" s="3" t="s">
        <v>3198</v>
      </c>
      <c r="AR702" s="3">
        <v>0.0</v>
      </c>
      <c r="AS702" s="4"/>
      <c r="AT702" s="4"/>
    </row>
    <row r="703">
      <c r="A703" s="3">
        <v>701.0</v>
      </c>
      <c r="B703" s="4" t="s">
        <v>236</v>
      </c>
      <c r="C703" s="5">
        <v>33512.0</v>
      </c>
      <c r="D703" s="6">
        <v>27.03287671232877</v>
      </c>
      <c r="E703" s="7">
        <v>8.0</v>
      </c>
      <c r="F703" s="7">
        <v>30.0</v>
      </c>
      <c r="G703" s="7">
        <v>10.0</v>
      </c>
      <c r="H703" s="3">
        <v>18.0</v>
      </c>
      <c r="I703" s="3" t="s">
        <v>60</v>
      </c>
      <c r="J703" s="3">
        <v>1.0</v>
      </c>
      <c r="K703" s="9" t="s">
        <v>44</v>
      </c>
      <c r="L703" s="3" t="s">
        <v>44</v>
      </c>
      <c r="M703" s="3">
        <v>0.0</v>
      </c>
      <c r="N703" s="5" t="s">
        <v>44</v>
      </c>
      <c r="O703" s="5" t="s">
        <v>44</v>
      </c>
      <c r="P703" s="5" t="s">
        <v>44</v>
      </c>
      <c r="Q703" s="4"/>
      <c r="R703" s="4"/>
      <c r="S703" s="3" t="s">
        <v>78</v>
      </c>
      <c r="T703" s="4"/>
      <c r="U703" s="4"/>
      <c r="V703" s="4"/>
      <c r="W703" s="3" t="s">
        <v>22</v>
      </c>
      <c r="X703" s="4"/>
      <c r="Y703" s="4"/>
      <c r="Z703" s="4"/>
      <c r="AA703" s="4"/>
      <c r="AB703" s="4"/>
      <c r="AC703" s="4"/>
      <c r="AD703" s="3" t="s">
        <v>79</v>
      </c>
      <c r="AE703" s="4"/>
      <c r="AF703" s="4"/>
      <c r="AG703" s="3">
        <v>12.0</v>
      </c>
      <c r="AH703" s="4"/>
      <c r="AI703" s="3">
        <v>12.0</v>
      </c>
      <c r="AJ703" s="3">
        <v>30.0</v>
      </c>
      <c r="AK703" s="3" t="s">
        <v>3199</v>
      </c>
      <c r="AL703" s="3" t="s">
        <v>68</v>
      </c>
      <c r="AM703" s="4"/>
      <c r="AN703" s="3">
        <v>8.0</v>
      </c>
      <c r="AO703" s="3" t="s">
        <v>3200</v>
      </c>
      <c r="AP703" s="3" t="s">
        <v>3201</v>
      </c>
      <c r="AQ703" s="4"/>
      <c r="AR703" s="3">
        <v>0.0</v>
      </c>
      <c r="AS703" s="4"/>
      <c r="AT703" s="4"/>
    </row>
    <row r="704">
      <c r="A704" s="3">
        <v>702.0</v>
      </c>
      <c r="B704" s="4" t="s">
        <v>230</v>
      </c>
      <c r="C704" s="5">
        <v>26021.0</v>
      </c>
      <c r="D704" s="6">
        <v>47.556164383561644</v>
      </c>
      <c r="E704" s="7">
        <v>7.0</v>
      </c>
      <c r="F704" s="7">
        <v>30.0</v>
      </c>
      <c r="G704" s="7">
        <v>6.0</v>
      </c>
      <c r="H704" s="3">
        <v>3.0</v>
      </c>
      <c r="I704" s="3" t="s">
        <v>45</v>
      </c>
      <c r="J704" s="3">
        <v>1.0</v>
      </c>
      <c r="K704" s="9" t="s">
        <v>44</v>
      </c>
      <c r="L704" s="3" t="s">
        <v>44</v>
      </c>
      <c r="M704" s="3">
        <v>1.0</v>
      </c>
      <c r="N704" s="5" t="s">
        <v>151</v>
      </c>
      <c r="O704" s="5" t="s">
        <v>75</v>
      </c>
      <c r="P704" s="5" t="s">
        <v>87</v>
      </c>
      <c r="Q704" s="3">
        <v>12.0</v>
      </c>
      <c r="R704" s="3" t="s">
        <v>3202</v>
      </c>
      <c r="S704" s="3" t="s">
        <v>65</v>
      </c>
      <c r="T704" s="4"/>
      <c r="U704" s="4"/>
      <c r="V704" s="4"/>
      <c r="W704" s="4"/>
      <c r="X704" s="4"/>
      <c r="Y704" s="3" t="s">
        <v>24</v>
      </c>
      <c r="Z704" s="4"/>
      <c r="AA704" s="4"/>
      <c r="AB704" s="4"/>
      <c r="AC704" s="4"/>
      <c r="AD704" s="3" t="s">
        <v>66</v>
      </c>
      <c r="AE704" s="4"/>
      <c r="AF704" s="4"/>
      <c r="AG704" s="3">
        <v>10.0</v>
      </c>
      <c r="AH704" s="3">
        <v>5.0</v>
      </c>
      <c r="AI704" s="4"/>
      <c r="AJ704" s="3">
        <v>10.0</v>
      </c>
      <c r="AK704" s="3" t="s">
        <v>3203</v>
      </c>
      <c r="AL704" s="4"/>
      <c r="AM704" s="3" t="s">
        <v>3204</v>
      </c>
      <c r="AN704" s="3">
        <v>10.0</v>
      </c>
      <c r="AO704" s="3" t="s">
        <v>3205</v>
      </c>
      <c r="AP704" s="3" t="s">
        <v>3206</v>
      </c>
      <c r="AQ704" s="3" t="s">
        <v>3207</v>
      </c>
      <c r="AR704" s="3">
        <v>1.0</v>
      </c>
      <c r="AS704" s="4"/>
      <c r="AT704" s="4"/>
    </row>
    <row r="705">
      <c r="A705" s="3">
        <v>703.0</v>
      </c>
      <c r="B705" s="4" t="s">
        <v>255</v>
      </c>
      <c r="C705" s="5">
        <v>33040.0</v>
      </c>
      <c r="D705" s="6">
        <v>28.326027397260273</v>
      </c>
      <c r="E705" s="7">
        <v>6.0</v>
      </c>
      <c r="F705" s="7">
        <v>50.0</v>
      </c>
      <c r="G705" s="7">
        <v>10.0</v>
      </c>
      <c r="H705" s="3">
        <v>3.0</v>
      </c>
      <c r="I705" s="3" t="s">
        <v>224</v>
      </c>
      <c r="J705" s="3">
        <v>1.0</v>
      </c>
      <c r="K705" s="9" t="s">
        <v>44</v>
      </c>
      <c r="L705" s="3" t="s">
        <v>44</v>
      </c>
      <c r="M705" s="3">
        <v>0.0</v>
      </c>
      <c r="N705" s="5" t="s">
        <v>44</v>
      </c>
      <c r="O705" s="5" t="s">
        <v>44</v>
      </c>
      <c r="P705" s="5" t="s">
        <v>44</v>
      </c>
      <c r="Q705" s="4"/>
      <c r="R705" s="4"/>
      <c r="S705" s="3" t="s">
        <v>78</v>
      </c>
      <c r="T705" s="4"/>
      <c r="U705" s="4"/>
      <c r="V705" s="3" t="s">
        <v>21</v>
      </c>
      <c r="W705" s="4"/>
      <c r="X705" s="4"/>
      <c r="Y705" s="3" t="s">
        <v>24</v>
      </c>
      <c r="Z705" s="4"/>
      <c r="AA705" s="4"/>
      <c r="AB705" s="4"/>
      <c r="AC705" s="4"/>
      <c r="AD705" s="3" t="s">
        <v>79</v>
      </c>
      <c r="AE705" s="4"/>
      <c r="AF705" s="3">
        <v>6.0</v>
      </c>
      <c r="AG705" s="4"/>
      <c r="AH705" s="3">
        <v>4.0</v>
      </c>
      <c r="AI705" s="4"/>
      <c r="AJ705" s="3">
        <v>100.0</v>
      </c>
      <c r="AK705" s="3" t="s">
        <v>3208</v>
      </c>
      <c r="AL705" s="3" t="s">
        <v>57</v>
      </c>
      <c r="AM705" s="4"/>
      <c r="AN705" s="3">
        <v>8.0</v>
      </c>
      <c r="AO705" s="3" t="s">
        <v>3209</v>
      </c>
      <c r="AP705" s="4"/>
      <c r="AQ705" s="3" t="s">
        <v>3210</v>
      </c>
      <c r="AR705" s="3">
        <v>1.0</v>
      </c>
      <c r="AS705" s="4"/>
      <c r="AT705" s="4"/>
    </row>
    <row r="706">
      <c r="A706" s="3">
        <v>704.0</v>
      </c>
      <c r="B706" s="4" t="s">
        <v>71</v>
      </c>
      <c r="C706" s="5">
        <v>33530.0</v>
      </c>
      <c r="D706" s="6">
        <v>26.983561643835618</v>
      </c>
      <c r="E706" s="7">
        <v>6.0</v>
      </c>
      <c r="F706" s="7">
        <v>60.0</v>
      </c>
      <c r="G706" s="7">
        <v>4.0</v>
      </c>
      <c r="H706" s="3">
        <v>5.0</v>
      </c>
      <c r="I706" s="3" t="s">
        <v>84</v>
      </c>
      <c r="J706" s="3">
        <v>1.0</v>
      </c>
      <c r="K706" s="9" t="s">
        <v>44</v>
      </c>
      <c r="L706" s="3" t="s">
        <v>44</v>
      </c>
      <c r="M706" s="3">
        <v>1.0</v>
      </c>
      <c r="N706" s="5" t="s">
        <v>256</v>
      </c>
      <c r="O706" s="5" t="s">
        <v>106</v>
      </c>
      <c r="P706" s="5" t="s">
        <v>471</v>
      </c>
      <c r="Q706" s="3">
        <v>0.0</v>
      </c>
      <c r="R706" s="3" t="s">
        <v>3211</v>
      </c>
      <c r="S706" s="3" t="s">
        <v>78</v>
      </c>
      <c r="T706" s="4"/>
      <c r="U706" s="4"/>
      <c r="V706" s="4"/>
      <c r="W706" s="4"/>
      <c r="X706" s="4"/>
      <c r="Y706" s="3" t="s">
        <v>24</v>
      </c>
      <c r="Z706" s="4"/>
      <c r="AA706" s="4"/>
      <c r="AB706" s="4"/>
      <c r="AC706" s="4"/>
      <c r="AD706" s="3" t="s">
        <v>79</v>
      </c>
      <c r="AE706" s="4"/>
      <c r="AF706" s="3">
        <v>6.0</v>
      </c>
      <c r="AG706" s="4"/>
      <c r="AH706" s="3">
        <v>6.0</v>
      </c>
      <c r="AI706" s="4"/>
      <c r="AJ706" s="3">
        <v>4.0</v>
      </c>
      <c r="AK706" s="3" t="s">
        <v>3212</v>
      </c>
      <c r="AL706" s="3" t="s">
        <v>68</v>
      </c>
      <c r="AM706" s="4"/>
      <c r="AN706" s="3">
        <v>7.0</v>
      </c>
      <c r="AO706" s="3" t="s">
        <v>3213</v>
      </c>
      <c r="AP706" s="3" t="s">
        <v>3214</v>
      </c>
      <c r="AQ706" s="3" t="s">
        <v>3215</v>
      </c>
      <c r="AR706" s="3">
        <v>1.0</v>
      </c>
      <c r="AS706" s="4"/>
      <c r="AT706" s="4"/>
    </row>
    <row r="707">
      <c r="A707" s="3">
        <v>705.0</v>
      </c>
      <c r="B707" s="4" t="s">
        <v>124</v>
      </c>
      <c r="C707" s="5">
        <v>29873.0</v>
      </c>
      <c r="D707" s="6">
        <v>37.0027397260274</v>
      </c>
      <c r="E707" s="7">
        <v>6.0</v>
      </c>
      <c r="F707" s="7">
        <v>90.0</v>
      </c>
      <c r="G707" s="7">
        <v>16.0</v>
      </c>
      <c r="H707" s="3">
        <v>50.0</v>
      </c>
      <c r="I707" s="3" t="s">
        <v>187</v>
      </c>
      <c r="J707" s="3">
        <v>1.0</v>
      </c>
      <c r="K707" s="9" t="s">
        <v>44</v>
      </c>
      <c r="L707" s="3" t="s">
        <v>44</v>
      </c>
      <c r="M707" s="3">
        <v>1.0</v>
      </c>
      <c r="N707" s="5" t="s">
        <v>132</v>
      </c>
      <c r="O707" s="5" t="s">
        <v>119</v>
      </c>
      <c r="P707" s="5" t="s">
        <v>471</v>
      </c>
      <c r="Q707" s="3">
        <v>11.0</v>
      </c>
      <c r="R707" s="3">
        <v>6.0</v>
      </c>
      <c r="S707" s="3" t="s">
        <v>78</v>
      </c>
      <c r="T707" s="4"/>
      <c r="U707" s="4"/>
      <c r="V707" s="4"/>
      <c r="W707" s="4"/>
      <c r="X707" s="4"/>
      <c r="Y707" s="3" t="s">
        <v>24</v>
      </c>
      <c r="Z707" s="4"/>
      <c r="AA707" s="4"/>
      <c r="AB707" s="4"/>
      <c r="AC707" s="4"/>
      <c r="AD707" s="3" t="s">
        <v>53</v>
      </c>
      <c r="AE707" s="4"/>
      <c r="AF707" s="3">
        <v>2.0</v>
      </c>
      <c r="AG707" s="4"/>
      <c r="AH707" s="3">
        <v>2.0</v>
      </c>
      <c r="AI707" s="4"/>
      <c r="AJ707" s="3">
        <v>8.0</v>
      </c>
      <c r="AK707" s="3" t="s">
        <v>3216</v>
      </c>
      <c r="AL707" s="3" t="s">
        <v>68</v>
      </c>
      <c r="AM707" s="4"/>
      <c r="AN707" s="3">
        <v>10.0</v>
      </c>
      <c r="AO707" s="3" t="s">
        <v>3217</v>
      </c>
      <c r="AP707" s="3" t="s">
        <v>3218</v>
      </c>
      <c r="AQ707" s="3" t="s">
        <v>3219</v>
      </c>
      <c r="AR707" s="3">
        <v>0.0</v>
      </c>
      <c r="AS707" s="4"/>
      <c r="AT707" s="4"/>
    </row>
    <row r="708">
      <c r="A708" s="3">
        <v>706.0</v>
      </c>
      <c r="B708" s="4" t="s">
        <v>71</v>
      </c>
      <c r="C708" s="5">
        <v>30149.0</v>
      </c>
      <c r="D708" s="6">
        <v>36.24657534246575</v>
      </c>
      <c r="E708" s="7">
        <v>7.0</v>
      </c>
      <c r="F708" s="7">
        <v>120.0</v>
      </c>
      <c r="G708" s="7">
        <v>7.0</v>
      </c>
      <c r="H708" s="3">
        <v>3.0</v>
      </c>
      <c r="I708" s="3" t="s">
        <v>340</v>
      </c>
      <c r="J708" s="3">
        <v>1.0</v>
      </c>
      <c r="K708" s="9" t="s">
        <v>44</v>
      </c>
      <c r="L708" s="3" t="s">
        <v>44</v>
      </c>
      <c r="M708" s="3">
        <v>1.0</v>
      </c>
      <c r="N708" s="5" t="s">
        <v>85</v>
      </c>
      <c r="O708" s="5" t="s">
        <v>75</v>
      </c>
      <c r="P708" s="5" t="s">
        <v>918</v>
      </c>
      <c r="Q708" s="3">
        <v>7.0</v>
      </c>
      <c r="R708" s="3" t="s">
        <v>3220</v>
      </c>
      <c r="S708" s="3" t="s">
        <v>78</v>
      </c>
      <c r="T708" s="4"/>
      <c r="U708" s="4"/>
      <c r="V708" s="4"/>
      <c r="W708" s="4"/>
      <c r="X708" s="4"/>
      <c r="Y708" s="3" t="s">
        <v>24</v>
      </c>
      <c r="Z708" s="4"/>
      <c r="AA708" s="4"/>
      <c r="AB708" s="4"/>
      <c r="AC708" s="4"/>
      <c r="AD708" s="3" t="s">
        <v>53</v>
      </c>
      <c r="AE708" s="4"/>
      <c r="AF708" s="3">
        <v>6.0</v>
      </c>
      <c r="AG708" s="4"/>
      <c r="AH708" s="3">
        <v>2.0</v>
      </c>
      <c r="AI708" s="4"/>
      <c r="AJ708" s="3">
        <v>8.0</v>
      </c>
      <c r="AK708" s="3" t="s">
        <v>3221</v>
      </c>
      <c r="AL708" s="3" t="s">
        <v>57</v>
      </c>
      <c r="AM708" s="4"/>
      <c r="AN708" s="3">
        <v>10.0</v>
      </c>
      <c r="AO708" s="3" t="s">
        <v>3222</v>
      </c>
      <c r="AP708" s="3" t="s">
        <v>3223</v>
      </c>
      <c r="AQ708" s="3" t="s">
        <v>111</v>
      </c>
      <c r="AR708" s="3">
        <v>1.0</v>
      </c>
      <c r="AS708" s="4"/>
      <c r="AT708" s="4"/>
    </row>
    <row r="709">
      <c r="A709" s="3">
        <v>707.0</v>
      </c>
      <c r="B709" s="4" t="s">
        <v>314</v>
      </c>
      <c r="C709" s="5">
        <v>34816.0</v>
      </c>
      <c r="D709" s="6">
        <v>23.46027397260274</v>
      </c>
      <c r="E709" s="7">
        <v>4.0</v>
      </c>
      <c r="F709" s="7">
        <v>0.0</v>
      </c>
      <c r="G709" s="7">
        <v>9.0</v>
      </c>
      <c r="H709" s="3">
        <v>15.0</v>
      </c>
      <c r="I709" s="3" t="s">
        <v>187</v>
      </c>
      <c r="J709" s="3">
        <v>0.0</v>
      </c>
      <c r="K709" s="3" t="s">
        <v>46</v>
      </c>
      <c r="L709" s="3" t="s">
        <v>99</v>
      </c>
      <c r="M709" s="3">
        <v>1.0</v>
      </c>
      <c r="N709" s="5" t="s">
        <v>105</v>
      </c>
      <c r="O709" s="5" t="s">
        <v>75</v>
      </c>
      <c r="P709" s="5" t="s">
        <v>87</v>
      </c>
      <c r="Q709" s="3">
        <v>2.0</v>
      </c>
      <c r="R709" s="3" t="s">
        <v>2203</v>
      </c>
      <c r="S709" s="3" t="s">
        <v>52</v>
      </c>
      <c r="T709" s="4"/>
      <c r="U709" s="4"/>
      <c r="V709" s="4"/>
      <c r="W709" s="3" t="s">
        <v>22</v>
      </c>
      <c r="X709" s="4"/>
      <c r="Y709" s="4"/>
      <c r="Z709" s="4"/>
      <c r="AA709" s="4"/>
      <c r="AB709" s="4"/>
      <c r="AC709" s="4"/>
      <c r="AD709" s="3" t="s">
        <v>158</v>
      </c>
      <c r="AE709" s="4"/>
      <c r="AF709" s="3">
        <v>6.0</v>
      </c>
      <c r="AG709" s="4"/>
      <c r="AH709" s="3">
        <v>5.0</v>
      </c>
      <c r="AI709" s="4"/>
      <c r="AJ709" s="3">
        <v>10.0</v>
      </c>
      <c r="AK709" s="3" t="s">
        <v>3224</v>
      </c>
      <c r="AL709" s="3" t="s">
        <v>68</v>
      </c>
      <c r="AM709" s="4"/>
      <c r="AN709" s="3">
        <v>10.0</v>
      </c>
      <c r="AO709" s="3" t="s">
        <v>3225</v>
      </c>
      <c r="AP709" s="3" t="s">
        <v>3226</v>
      </c>
      <c r="AQ709" s="3" t="s">
        <v>3227</v>
      </c>
      <c r="AR709" s="3">
        <v>1.0</v>
      </c>
      <c r="AS709" s="4"/>
      <c r="AT709" s="4"/>
    </row>
    <row r="710">
      <c r="A710" s="3">
        <v>708.0</v>
      </c>
      <c r="B710" s="4" t="s">
        <v>83</v>
      </c>
      <c r="C710" s="5">
        <v>24983.0</v>
      </c>
      <c r="D710" s="6">
        <v>50.4</v>
      </c>
      <c r="E710" s="7">
        <v>7.0</v>
      </c>
      <c r="F710" s="7">
        <v>2.0</v>
      </c>
      <c r="G710" s="7">
        <v>3.0</v>
      </c>
      <c r="H710" s="3">
        <v>15.0</v>
      </c>
      <c r="I710" s="3" t="s">
        <v>307</v>
      </c>
      <c r="J710" s="3">
        <v>0.0</v>
      </c>
      <c r="K710" s="3" t="s">
        <v>73</v>
      </c>
      <c r="L710" s="3" t="s">
        <v>94</v>
      </c>
      <c r="M710" s="3">
        <v>1.0</v>
      </c>
      <c r="N710" s="5" t="s">
        <v>256</v>
      </c>
      <c r="O710" s="5" t="s">
        <v>106</v>
      </c>
      <c r="P710" s="5" t="s">
        <v>1672</v>
      </c>
      <c r="Q710" s="3">
        <v>25.0</v>
      </c>
      <c r="R710" s="3" t="s">
        <v>3228</v>
      </c>
      <c r="S710" s="3" t="s">
        <v>52</v>
      </c>
      <c r="T710" s="4"/>
      <c r="U710" s="4"/>
      <c r="V710" s="3" t="s">
        <v>21</v>
      </c>
      <c r="W710" s="4"/>
      <c r="X710" s="4"/>
      <c r="Y710" s="4"/>
      <c r="Z710" s="4"/>
      <c r="AA710" s="4"/>
      <c r="AB710" s="4"/>
      <c r="AC710" s="4"/>
      <c r="AD710" s="3" t="s">
        <v>79</v>
      </c>
      <c r="AE710" s="4"/>
      <c r="AF710" s="3">
        <v>4.0</v>
      </c>
      <c r="AG710" s="4"/>
      <c r="AH710" s="3">
        <v>3.0</v>
      </c>
      <c r="AI710" s="4"/>
      <c r="AJ710" s="3">
        <v>6.0</v>
      </c>
      <c r="AK710" s="3" t="s">
        <v>3229</v>
      </c>
      <c r="AL710" s="3" t="s">
        <v>57</v>
      </c>
      <c r="AM710" s="4"/>
      <c r="AN710" s="3">
        <v>8.0</v>
      </c>
      <c r="AO710" s="3" t="s">
        <v>3230</v>
      </c>
      <c r="AP710" s="3" t="s">
        <v>3231</v>
      </c>
      <c r="AQ710" s="4"/>
      <c r="AR710" s="3">
        <v>0.0</v>
      </c>
      <c r="AS710" s="4"/>
      <c r="AT710" s="4"/>
    </row>
    <row r="711">
      <c r="A711" s="3">
        <v>709.0</v>
      </c>
      <c r="B711" s="4" t="s">
        <v>71</v>
      </c>
      <c r="C711" s="5">
        <v>31720.0</v>
      </c>
      <c r="D711" s="6">
        <v>31.942465753424656</v>
      </c>
      <c r="E711" s="7">
        <v>6.0</v>
      </c>
      <c r="F711" s="7">
        <v>30.0</v>
      </c>
      <c r="G711" s="7">
        <v>6.0</v>
      </c>
      <c r="H711" s="3">
        <v>30.0</v>
      </c>
      <c r="I711" s="3" t="s">
        <v>130</v>
      </c>
      <c r="J711" s="3">
        <v>1.0</v>
      </c>
      <c r="K711" s="9" t="s">
        <v>44</v>
      </c>
      <c r="L711" s="3" t="s">
        <v>44</v>
      </c>
      <c r="M711" s="3">
        <v>1.0</v>
      </c>
      <c r="N711" s="5" t="s">
        <v>21</v>
      </c>
      <c r="O711" s="5" t="s">
        <v>106</v>
      </c>
      <c r="P711" s="5" t="s">
        <v>1673</v>
      </c>
      <c r="Q711" s="3">
        <v>5.0</v>
      </c>
      <c r="R711" s="3" t="s">
        <v>3232</v>
      </c>
      <c r="S711" s="3" t="s">
        <v>370</v>
      </c>
      <c r="T711" s="4"/>
      <c r="U711" s="4"/>
      <c r="V711" s="3" t="s">
        <v>21</v>
      </c>
      <c r="W711" s="4"/>
      <c r="X711" s="4"/>
      <c r="Y711" s="4"/>
      <c r="Z711" s="4"/>
      <c r="AA711" s="4"/>
      <c r="AB711" s="4"/>
      <c r="AC711" s="4"/>
      <c r="AD711" s="3" t="s">
        <v>79</v>
      </c>
      <c r="AE711" s="4"/>
      <c r="AF711" s="3">
        <v>4.0</v>
      </c>
      <c r="AG711" s="4"/>
      <c r="AH711" s="3">
        <v>4.0</v>
      </c>
      <c r="AI711" s="4"/>
      <c r="AJ711" s="3">
        <v>20.0</v>
      </c>
      <c r="AK711" s="3" t="s">
        <v>3233</v>
      </c>
      <c r="AL711" s="3" t="s">
        <v>57</v>
      </c>
      <c r="AM711" s="4"/>
      <c r="AN711" s="3">
        <v>9.0</v>
      </c>
      <c r="AO711" s="3" t="s">
        <v>3234</v>
      </c>
      <c r="AP711" s="3" t="s">
        <v>3235</v>
      </c>
      <c r="AQ711" s="3" t="s">
        <v>3236</v>
      </c>
      <c r="AR711" s="3">
        <v>1.0</v>
      </c>
      <c r="AS711" s="4"/>
      <c r="AT711" s="4"/>
    </row>
    <row r="712">
      <c r="A712" s="3">
        <v>710.0</v>
      </c>
      <c r="B712" s="4" t="s">
        <v>71</v>
      </c>
      <c r="C712" s="5">
        <v>31861.0</v>
      </c>
      <c r="D712" s="6">
        <v>31.556164383561644</v>
      </c>
      <c r="E712" s="7">
        <v>7.0</v>
      </c>
      <c r="F712" s="7">
        <v>0.0</v>
      </c>
      <c r="G712" s="7">
        <v>14.0</v>
      </c>
      <c r="H712" s="3">
        <v>1.0</v>
      </c>
      <c r="I712" s="3" t="s">
        <v>224</v>
      </c>
      <c r="J712" s="3">
        <v>0.0</v>
      </c>
      <c r="K712" s="3" t="s">
        <v>1674</v>
      </c>
      <c r="L712" s="3" t="s">
        <v>47</v>
      </c>
      <c r="M712" s="3">
        <v>0.0</v>
      </c>
      <c r="N712" s="5" t="s">
        <v>44</v>
      </c>
      <c r="O712" s="5" t="s">
        <v>44</v>
      </c>
      <c r="P712" s="5" t="s">
        <v>44</v>
      </c>
      <c r="Q712" s="4"/>
      <c r="R712" s="4"/>
      <c r="S712" s="3" t="s">
        <v>78</v>
      </c>
      <c r="T712" s="4"/>
      <c r="U712" s="4"/>
      <c r="V712" s="3" t="s">
        <v>21</v>
      </c>
      <c r="W712" s="4"/>
      <c r="X712" s="4"/>
      <c r="Y712" s="4"/>
      <c r="Z712" s="4"/>
      <c r="AA712" s="4"/>
      <c r="AB712" s="4"/>
      <c r="AC712" s="4"/>
      <c r="AD712" s="3" t="s">
        <v>66</v>
      </c>
      <c r="AE712" s="4"/>
      <c r="AF712" s="3">
        <v>6.0</v>
      </c>
      <c r="AG712" s="4"/>
      <c r="AH712" s="3">
        <v>6.0</v>
      </c>
      <c r="AI712" s="4"/>
      <c r="AJ712" s="3">
        <v>8.0</v>
      </c>
      <c r="AK712" s="3" t="s">
        <v>3237</v>
      </c>
      <c r="AL712" s="3" t="s">
        <v>68</v>
      </c>
      <c r="AM712" s="4"/>
      <c r="AN712" s="3">
        <v>5.0</v>
      </c>
      <c r="AO712" s="3" t="s">
        <v>3238</v>
      </c>
      <c r="AP712" s="4"/>
      <c r="AQ712" s="3" t="s">
        <v>3239</v>
      </c>
      <c r="AR712" s="4"/>
      <c r="AS712" s="4"/>
      <c r="AT712" s="4"/>
    </row>
    <row r="713">
      <c r="A713" s="3">
        <v>711.0</v>
      </c>
      <c r="B713" s="4" t="s">
        <v>83</v>
      </c>
      <c r="C713" s="5">
        <v>29528.0</v>
      </c>
      <c r="D713" s="6">
        <v>37.94794520547945</v>
      </c>
      <c r="E713" s="7">
        <v>7.0</v>
      </c>
      <c r="F713" s="7">
        <v>75.0</v>
      </c>
      <c r="G713" s="7">
        <v>10.0</v>
      </c>
      <c r="H713" s="3">
        <v>2.0</v>
      </c>
      <c r="I713" s="3" t="s">
        <v>60</v>
      </c>
      <c r="J713" s="3">
        <v>0.0</v>
      </c>
      <c r="K713" s="3" t="s">
        <v>118</v>
      </c>
      <c r="L713" s="3" t="s">
        <v>47</v>
      </c>
      <c r="M713" s="3">
        <v>0.0</v>
      </c>
      <c r="N713" s="5" t="s">
        <v>44</v>
      </c>
      <c r="O713" s="5" t="s">
        <v>44</v>
      </c>
      <c r="P713" s="5" t="s">
        <v>44</v>
      </c>
      <c r="Q713" s="4"/>
      <c r="R713" s="4"/>
      <c r="S713" s="3" t="s">
        <v>52</v>
      </c>
      <c r="T713" s="4"/>
      <c r="U713" s="4"/>
      <c r="V713" s="4"/>
      <c r="W713" s="4"/>
      <c r="X713" s="3" t="s">
        <v>23</v>
      </c>
      <c r="Y713" s="4"/>
      <c r="Z713" s="4"/>
      <c r="AA713" s="4"/>
      <c r="AB713" s="4"/>
      <c r="AC713" s="4"/>
      <c r="AD713" s="3" t="s">
        <v>66</v>
      </c>
      <c r="AE713" s="4"/>
      <c r="AF713" s="3">
        <v>2.0</v>
      </c>
      <c r="AG713" s="4"/>
      <c r="AH713" s="3">
        <v>4.0</v>
      </c>
      <c r="AI713" s="4"/>
      <c r="AJ713" s="3">
        <v>50.0</v>
      </c>
      <c r="AK713" s="3" t="s">
        <v>3240</v>
      </c>
      <c r="AL713" s="3" t="s">
        <v>68</v>
      </c>
      <c r="AM713" s="4"/>
      <c r="AN713" s="3">
        <v>10.0</v>
      </c>
      <c r="AO713" s="3" t="s">
        <v>3241</v>
      </c>
      <c r="AP713" s="4"/>
      <c r="AQ713" s="4"/>
      <c r="AR713" s="3">
        <v>0.0</v>
      </c>
      <c r="AS713" s="4"/>
      <c r="AT713" s="4"/>
    </row>
    <row r="714">
      <c r="A714" s="3">
        <v>712.0</v>
      </c>
      <c r="B714" s="4" t="s">
        <v>83</v>
      </c>
      <c r="C714" s="5">
        <v>34844.0</v>
      </c>
      <c r="D714" s="6">
        <v>23.383561643835616</v>
      </c>
      <c r="E714" s="7">
        <v>8.0</v>
      </c>
      <c r="F714" s="7">
        <v>0.0</v>
      </c>
      <c r="G714" s="7">
        <v>12.0</v>
      </c>
      <c r="H714" s="3">
        <v>20.0</v>
      </c>
      <c r="I714" s="3" t="s">
        <v>72</v>
      </c>
      <c r="J714" s="3">
        <v>0.0</v>
      </c>
      <c r="K714" s="3" t="s">
        <v>61</v>
      </c>
      <c r="L714" s="3" t="s">
        <v>94</v>
      </c>
      <c r="M714" s="3">
        <v>0.0</v>
      </c>
      <c r="N714" s="5" t="s">
        <v>44</v>
      </c>
      <c r="O714" s="5" t="s">
        <v>44</v>
      </c>
      <c r="P714" s="5" t="s">
        <v>44</v>
      </c>
      <c r="Q714" s="4"/>
      <c r="R714" s="4"/>
      <c r="S714" s="3" t="s">
        <v>52</v>
      </c>
      <c r="T714" s="4"/>
      <c r="U714" s="4"/>
      <c r="V714" s="4"/>
      <c r="W714" s="4"/>
      <c r="X714" s="4"/>
      <c r="Y714" s="3" t="s">
        <v>24</v>
      </c>
      <c r="Z714" s="4"/>
      <c r="AA714" s="4"/>
      <c r="AB714" s="4"/>
      <c r="AC714" s="4"/>
      <c r="AD714" s="3" t="s">
        <v>79</v>
      </c>
      <c r="AE714" s="4"/>
      <c r="AF714" s="3">
        <v>6.0</v>
      </c>
      <c r="AG714" s="4"/>
      <c r="AH714" s="3">
        <v>6.0</v>
      </c>
      <c r="AI714" s="4"/>
      <c r="AJ714" s="3">
        <v>4.0</v>
      </c>
      <c r="AK714" s="3" t="s">
        <v>3242</v>
      </c>
      <c r="AL714" s="3" t="s">
        <v>57</v>
      </c>
      <c r="AM714" s="4"/>
      <c r="AN714" s="3">
        <v>10.0</v>
      </c>
      <c r="AO714" s="3" t="s">
        <v>3243</v>
      </c>
      <c r="AP714" s="3" t="s">
        <v>3244</v>
      </c>
      <c r="AQ714" s="3" t="s">
        <v>3244</v>
      </c>
      <c r="AR714" s="3">
        <v>0.0</v>
      </c>
      <c r="AS714" s="4"/>
      <c r="AT714" s="4"/>
    </row>
    <row r="715">
      <c r="A715" s="3">
        <v>713.0</v>
      </c>
      <c r="B715" s="4" t="s">
        <v>444</v>
      </c>
      <c r="C715" s="5">
        <v>32667.0</v>
      </c>
      <c r="D715" s="6">
        <v>29.34794520547945</v>
      </c>
      <c r="E715" s="7">
        <v>8.0</v>
      </c>
      <c r="F715" s="7">
        <v>30.0</v>
      </c>
      <c r="G715" s="7">
        <v>5.0</v>
      </c>
      <c r="H715" s="3">
        <v>30.0</v>
      </c>
      <c r="I715" s="3" t="s">
        <v>187</v>
      </c>
      <c r="J715" s="3">
        <v>0.0</v>
      </c>
      <c r="K715" s="9" t="s">
        <v>93</v>
      </c>
      <c r="L715" s="3" t="s">
        <v>27</v>
      </c>
      <c r="M715" s="3">
        <v>1.0</v>
      </c>
      <c r="N715" s="5" t="s">
        <v>457</v>
      </c>
      <c r="O715" s="5" t="s">
        <v>49</v>
      </c>
      <c r="P715" s="5" t="s">
        <v>1675</v>
      </c>
      <c r="Q715" s="3">
        <v>5.0</v>
      </c>
      <c r="R715" s="3" t="s">
        <v>3245</v>
      </c>
      <c r="S715" s="3" t="s">
        <v>52</v>
      </c>
      <c r="T715" s="3" t="s">
        <v>19</v>
      </c>
      <c r="U715" s="4"/>
      <c r="V715" s="4"/>
      <c r="W715" s="4"/>
      <c r="X715" s="4"/>
      <c r="Y715" s="3" t="s">
        <v>24</v>
      </c>
      <c r="Z715" s="4"/>
      <c r="AA715" s="4"/>
      <c r="AB715" s="4"/>
      <c r="AC715" s="3" t="s">
        <v>3246</v>
      </c>
      <c r="AD715" s="3" t="s">
        <v>66</v>
      </c>
      <c r="AE715" s="4"/>
      <c r="AF715" s="3">
        <v>5.0</v>
      </c>
      <c r="AG715" s="4"/>
      <c r="AH715" s="4"/>
      <c r="AI715" s="3">
        <v>8.0</v>
      </c>
      <c r="AJ715" s="3">
        <v>10.0</v>
      </c>
      <c r="AK715" s="3" t="s">
        <v>3247</v>
      </c>
      <c r="AL715" s="3" t="s">
        <v>68</v>
      </c>
      <c r="AM715" s="4"/>
      <c r="AN715" s="3">
        <v>10.0</v>
      </c>
      <c r="AO715" s="3" t="s">
        <v>3248</v>
      </c>
      <c r="AP715" s="4"/>
      <c r="AQ715" s="4"/>
      <c r="AR715" s="3">
        <v>1.0</v>
      </c>
      <c r="AS715" s="4"/>
      <c r="AT715" s="4"/>
    </row>
    <row r="716">
      <c r="A716" s="3">
        <v>714.0</v>
      </c>
      <c r="B716" s="4" t="s">
        <v>124</v>
      </c>
      <c r="C716" s="5">
        <v>31082.0</v>
      </c>
      <c r="D716" s="6">
        <v>33.69041095890411</v>
      </c>
      <c r="E716" s="7">
        <v>8.0</v>
      </c>
      <c r="F716" s="7">
        <v>80.0</v>
      </c>
      <c r="G716" s="7">
        <v>9.0</v>
      </c>
      <c r="H716" s="3">
        <v>2.0</v>
      </c>
      <c r="I716" s="3" t="s">
        <v>72</v>
      </c>
      <c r="J716" s="3">
        <v>1.0</v>
      </c>
      <c r="K716" s="9" t="s">
        <v>44</v>
      </c>
      <c r="L716" s="3" t="s">
        <v>44</v>
      </c>
      <c r="M716" s="3">
        <v>1.0</v>
      </c>
      <c r="N716" s="5" t="s">
        <v>256</v>
      </c>
      <c r="O716" s="5" t="s">
        <v>75</v>
      </c>
      <c r="P716" s="5" t="s">
        <v>478</v>
      </c>
      <c r="Q716" s="3">
        <v>10.0</v>
      </c>
      <c r="R716" s="3" t="s">
        <v>3249</v>
      </c>
      <c r="S716" s="3" t="s">
        <v>78</v>
      </c>
      <c r="T716" s="4"/>
      <c r="U716" s="4"/>
      <c r="V716" s="3" t="s">
        <v>21</v>
      </c>
      <c r="W716" s="4"/>
      <c r="X716" s="4"/>
      <c r="Y716" s="4"/>
      <c r="Z716" s="4"/>
      <c r="AA716" s="4"/>
      <c r="AB716" s="4"/>
      <c r="AC716" s="4"/>
      <c r="AD716" s="3" t="s">
        <v>66</v>
      </c>
      <c r="AE716" s="4"/>
      <c r="AF716" s="4"/>
      <c r="AG716" s="3">
        <v>13.0</v>
      </c>
      <c r="AH716" s="4"/>
      <c r="AI716" s="3">
        <v>10.0</v>
      </c>
      <c r="AJ716" s="3">
        <v>30.0</v>
      </c>
      <c r="AK716" s="3" t="s">
        <v>3250</v>
      </c>
      <c r="AL716" s="4"/>
      <c r="AM716" s="3" t="s">
        <v>3251</v>
      </c>
      <c r="AN716" s="3">
        <v>7.0</v>
      </c>
      <c r="AO716" s="3" t="s">
        <v>3252</v>
      </c>
      <c r="AP716" s="3" t="s">
        <v>630</v>
      </c>
      <c r="AQ716" s="3" t="s">
        <v>630</v>
      </c>
      <c r="AR716" s="3">
        <v>1.0</v>
      </c>
      <c r="AS716" s="4"/>
      <c r="AT716" s="4"/>
    </row>
    <row r="717">
      <c r="A717" s="3">
        <v>715.0</v>
      </c>
      <c r="B717" s="4" t="s">
        <v>124</v>
      </c>
      <c r="C717" s="5">
        <v>34222.0</v>
      </c>
      <c r="D717" s="6">
        <v>25.087671232876712</v>
      </c>
      <c r="E717" s="7">
        <v>8.0</v>
      </c>
      <c r="F717" s="7">
        <v>15.0</v>
      </c>
      <c r="G717" s="7">
        <v>9.0</v>
      </c>
      <c r="H717" s="3">
        <v>12.0</v>
      </c>
      <c r="I717" s="3" t="s">
        <v>224</v>
      </c>
      <c r="J717" s="3">
        <v>1.0</v>
      </c>
      <c r="K717" s="9" t="s">
        <v>44</v>
      </c>
      <c r="L717" s="3" t="s">
        <v>44</v>
      </c>
      <c r="M717" s="3">
        <v>0.0</v>
      </c>
      <c r="N717" s="5" t="s">
        <v>44</v>
      </c>
      <c r="O717" s="5" t="s">
        <v>44</v>
      </c>
      <c r="P717" s="5" t="s">
        <v>44</v>
      </c>
      <c r="Q717" s="4"/>
      <c r="R717" s="4"/>
      <c r="S717" s="3" t="s">
        <v>52</v>
      </c>
      <c r="T717" s="4"/>
      <c r="U717" s="4"/>
      <c r="V717" s="4"/>
      <c r="W717" s="3" t="s">
        <v>22</v>
      </c>
      <c r="X717" s="4"/>
      <c r="Y717" s="4"/>
      <c r="Z717" s="4"/>
      <c r="AA717" s="4"/>
      <c r="AB717" s="4"/>
      <c r="AC717" s="4"/>
      <c r="AD717" s="3" t="s">
        <v>66</v>
      </c>
      <c r="AE717" s="4"/>
      <c r="AF717" s="4"/>
      <c r="AG717" s="3" t="s">
        <v>639</v>
      </c>
      <c r="AH717" s="4"/>
      <c r="AI717" s="3" t="s">
        <v>639</v>
      </c>
      <c r="AJ717" s="3">
        <v>30.0</v>
      </c>
      <c r="AK717" s="3" t="s">
        <v>3253</v>
      </c>
      <c r="AL717" s="3" t="s">
        <v>57</v>
      </c>
      <c r="AM717" s="4"/>
      <c r="AN717" s="3">
        <v>10.0</v>
      </c>
      <c r="AO717" s="3" t="s">
        <v>3254</v>
      </c>
      <c r="AP717" s="4"/>
      <c r="AQ717" s="3" t="s">
        <v>3255</v>
      </c>
      <c r="AR717" s="3">
        <v>1.0</v>
      </c>
      <c r="AS717" s="4"/>
      <c r="AT717" s="4"/>
    </row>
    <row r="718">
      <c r="A718" s="3">
        <v>716.0</v>
      </c>
      <c r="B718" s="4" t="s">
        <v>348</v>
      </c>
      <c r="C718" s="5">
        <v>29744.0</v>
      </c>
      <c r="D718" s="6">
        <v>37.35616438356164</v>
      </c>
      <c r="E718" s="7">
        <v>7.0</v>
      </c>
      <c r="F718" s="7">
        <v>40.0</v>
      </c>
      <c r="G718" s="7">
        <v>10.0</v>
      </c>
      <c r="H718" s="3">
        <v>0.0</v>
      </c>
      <c r="I718" s="3" t="s">
        <v>98</v>
      </c>
      <c r="J718" s="3">
        <v>0.0</v>
      </c>
      <c r="K718" s="3" t="s">
        <v>61</v>
      </c>
      <c r="L718" s="3" t="s">
        <v>94</v>
      </c>
      <c r="M718" s="3">
        <v>1.0</v>
      </c>
      <c r="N718" s="5" t="s">
        <v>416</v>
      </c>
      <c r="O718" s="5" t="s">
        <v>106</v>
      </c>
      <c r="P718" s="5" t="s">
        <v>50</v>
      </c>
      <c r="Q718" s="3">
        <v>6.0</v>
      </c>
      <c r="R718" s="3" t="s">
        <v>3256</v>
      </c>
      <c r="S718" s="3" t="s">
        <v>65</v>
      </c>
      <c r="T718" s="4"/>
      <c r="U718" s="4"/>
      <c r="V718" s="4"/>
      <c r="W718" s="3" t="s">
        <v>22</v>
      </c>
      <c r="X718" s="4"/>
      <c r="Y718" s="4"/>
      <c r="Z718" s="4"/>
      <c r="AA718" s="4"/>
      <c r="AB718" s="4"/>
      <c r="AC718" s="4"/>
      <c r="AD718" s="3" t="s">
        <v>158</v>
      </c>
      <c r="AE718" s="4"/>
      <c r="AF718" s="3">
        <v>5.0</v>
      </c>
      <c r="AG718" s="4"/>
      <c r="AH718" s="3">
        <v>5.0</v>
      </c>
      <c r="AI718" s="4"/>
      <c r="AJ718" s="3">
        <v>4.0</v>
      </c>
      <c r="AK718" s="3" t="s">
        <v>3257</v>
      </c>
      <c r="AL718" s="3" t="s">
        <v>57</v>
      </c>
      <c r="AM718" s="4"/>
      <c r="AN718" s="3">
        <v>8.0</v>
      </c>
      <c r="AO718" s="3" t="s">
        <v>3258</v>
      </c>
      <c r="AP718" s="4"/>
      <c r="AQ718" s="4"/>
      <c r="AR718" s="3">
        <v>1.0</v>
      </c>
      <c r="AS718" s="4"/>
      <c r="AT718" s="4"/>
    </row>
    <row r="719">
      <c r="A719" s="3">
        <v>717.0</v>
      </c>
      <c r="B719" s="4" t="s">
        <v>71</v>
      </c>
      <c r="C719" s="5">
        <v>32181.0</v>
      </c>
      <c r="D719" s="6">
        <v>30.67945205479452</v>
      </c>
      <c r="E719" s="7">
        <v>10.0</v>
      </c>
      <c r="F719" s="7">
        <v>60.0</v>
      </c>
      <c r="G719" s="7">
        <v>8.0</v>
      </c>
      <c r="H719" s="3">
        <v>10.0</v>
      </c>
      <c r="I719" s="3" t="s">
        <v>117</v>
      </c>
      <c r="J719" s="3">
        <v>0.0</v>
      </c>
      <c r="K719" s="3" t="s">
        <v>73</v>
      </c>
      <c r="L719" s="3" t="s">
        <v>99</v>
      </c>
      <c r="M719" s="3">
        <v>0.0</v>
      </c>
      <c r="N719" s="5" t="s">
        <v>44</v>
      </c>
      <c r="O719" s="5" t="s">
        <v>44</v>
      </c>
      <c r="P719" s="5" t="s">
        <v>44</v>
      </c>
      <c r="Q719" s="4"/>
      <c r="R719" s="4"/>
      <c r="S719" s="3" t="s">
        <v>78</v>
      </c>
      <c r="T719" s="4"/>
      <c r="U719" s="4"/>
      <c r="V719" s="4"/>
      <c r="W719" s="4"/>
      <c r="X719" s="3" t="s">
        <v>23</v>
      </c>
      <c r="Y719" s="4"/>
      <c r="Z719" s="3" t="s">
        <v>25</v>
      </c>
      <c r="AA719" s="4"/>
      <c r="AB719" s="4"/>
      <c r="AC719" s="4"/>
      <c r="AD719" s="3" t="s">
        <v>53</v>
      </c>
      <c r="AE719" s="4"/>
      <c r="AF719" s="3">
        <v>4.0</v>
      </c>
      <c r="AG719" s="4"/>
      <c r="AH719" s="3">
        <v>4.0</v>
      </c>
      <c r="AI719" s="4"/>
      <c r="AJ719" s="3">
        <v>6.0</v>
      </c>
      <c r="AK719" s="3" t="s">
        <v>3259</v>
      </c>
      <c r="AL719" s="3" t="s">
        <v>57</v>
      </c>
      <c r="AM719" s="4"/>
      <c r="AN719" s="3">
        <v>10.0</v>
      </c>
      <c r="AO719" s="3" t="s">
        <v>3260</v>
      </c>
      <c r="AP719" s="3" t="s">
        <v>3261</v>
      </c>
      <c r="AQ719" s="3" t="s">
        <v>3262</v>
      </c>
      <c r="AR719" s="3">
        <v>1.0</v>
      </c>
      <c r="AS719" s="4"/>
      <c r="AT719" s="4"/>
    </row>
    <row r="720">
      <c r="A720" s="3">
        <v>718.0</v>
      </c>
      <c r="B720" s="4" t="s">
        <v>161</v>
      </c>
      <c r="C720" s="5">
        <v>32762.0</v>
      </c>
      <c r="D720" s="6">
        <v>29.087671232876712</v>
      </c>
      <c r="E720" s="7">
        <v>4.0</v>
      </c>
      <c r="F720" s="7">
        <v>30.0</v>
      </c>
      <c r="G720" s="7">
        <v>18.0</v>
      </c>
      <c r="H720" s="3">
        <v>24.0</v>
      </c>
      <c r="I720" s="3" t="s">
        <v>307</v>
      </c>
      <c r="J720" s="3">
        <v>1.0</v>
      </c>
      <c r="K720" s="9" t="s">
        <v>44</v>
      </c>
      <c r="L720" s="3" t="s">
        <v>44</v>
      </c>
      <c r="M720" s="3">
        <v>1.0</v>
      </c>
      <c r="N720" s="5" t="s">
        <v>132</v>
      </c>
      <c r="O720" s="5" t="s">
        <v>75</v>
      </c>
      <c r="P720" s="5" t="s">
        <v>87</v>
      </c>
      <c r="Q720" s="3">
        <v>5.0</v>
      </c>
      <c r="R720" s="3" t="s">
        <v>3263</v>
      </c>
      <c r="S720" s="3" t="s">
        <v>52</v>
      </c>
      <c r="T720" s="4"/>
      <c r="U720" s="4"/>
      <c r="V720" s="4"/>
      <c r="W720" s="4"/>
      <c r="X720" s="4"/>
      <c r="Y720" s="3" t="s">
        <v>24</v>
      </c>
      <c r="Z720" s="4"/>
      <c r="AA720" s="4"/>
      <c r="AB720" s="4"/>
      <c r="AC720" s="4"/>
      <c r="AD720" s="3" t="s">
        <v>53</v>
      </c>
      <c r="AE720" s="4"/>
      <c r="AF720" s="4"/>
      <c r="AG720" s="3">
        <v>10.0</v>
      </c>
      <c r="AH720" s="3">
        <v>6.0</v>
      </c>
      <c r="AI720" s="4"/>
      <c r="AJ720" s="3">
        <v>72.0</v>
      </c>
      <c r="AK720" s="3" t="s">
        <v>3264</v>
      </c>
      <c r="AL720" s="3" t="s">
        <v>68</v>
      </c>
      <c r="AM720" s="4"/>
      <c r="AN720" s="3">
        <v>10.0</v>
      </c>
      <c r="AO720" s="3" t="s">
        <v>3265</v>
      </c>
      <c r="AP720" s="3" t="s">
        <v>3266</v>
      </c>
      <c r="AQ720" s="3" t="s">
        <v>3267</v>
      </c>
      <c r="AR720" s="3">
        <v>1.0</v>
      </c>
      <c r="AS720" s="4"/>
      <c r="AT720" s="4"/>
    </row>
    <row r="721">
      <c r="A721" s="3">
        <v>719.0</v>
      </c>
      <c r="B721" s="4" t="s">
        <v>230</v>
      </c>
      <c r="C721" s="5">
        <v>30799.0</v>
      </c>
      <c r="D721" s="6">
        <v>34.465753424657535</v>
      </c>
      <c r="E721" s="7">
        <v>6.0</v>
      </c>
      <c r="F721" s="7">
        <v>135.0</v>
      </c>
      <c r="G721" s="7">
        <v>7.0</v>
      </c>
      <c r="H721" s="3">
        <v>40.0</v>
      </c>
      <c r="I721" s="3" t="s">
        <v>117</v>
      </c>
      <c r="J721" s="3">
        <v>1.0</v>
      </c>
      <c r="K721" s="9" t="s">
        <v>44</v>
      </c>
      <c r="L721" s="3" t="s">
        <v>44</v>
      </c>
      <c r="M721" s="3">
        <v>1.0</v>
      </c>
      <c r="N721" s="5" t="s">
        <v>48</v>
      </c>
      <c r="O721" s="5" t="s">
        <v>106</v>
      </c>
      <c r="P721" s="5" t="s">
        <v>275</v>
      </c>
      <c r="Q721" s="3">
        <v>5.0</v>
      </c>
      <c r="R721" s="3" t="s">
        <v>3268</v>
      </c>
      <c r="S721" s="3" t="s">
        <v>78</v>
      </c>
      <c r="T721" s="4"/>
      <c r="U721" s="4"/>
      <c r="V721" s="4"/>
      <c r="W721" s="4"/>
      <c r="X721" s="3" t="s">
        <v>23</v>
      </c>
      <c r="Y721" s="4"/>
      <c r="Z721" s="4"/>
      <c r="AA721" s="4"/>
      <c r="AB721" s="4"/>
      <c r="AC721" s="4"/>
      <c r="AD721" s="3" t="s">
        <v>66</v>
      </c>
      <c r="AE721" s="4"/>
      <c r="AF721" s="3">
        <v>4.0</v>
      </c>
      <c r="AG721" s="4"/>
      <c r="AH721" s="3">
        <v>5.0</v>
      </c>
      <c r="AI721" s="4"/>
      <c r="AJ721" s="3">
        <v>25.0</v>
      </c>
      <c r="AK721" s="3" t="s">
        <v>3269</v>
      </c>
      <c r="AL721" s="3" t="s">
        <v>68</v>
      </c>
      <c r="AM721" s="4"/>
      <c r="AN721" s="3">
        <v>8.0</v>
      </c>
      <c r="AO721" s="3" t="s">
        <v>3270</v>
      </c>
      <c r="AP721" s="4"/>
      <c r="AQ721" s="4"/>
      <c r="AR721" s="3">
        <v>0.0</v>
      </c>
      <c r="AS721" s="4"/>
      <c r="AT721" s="4"/>
    </row>
    <row r="722">
      <c r="A722" s="3">
        <v>720.0</v>
      </c>
      <c r="B722" s="4" t="s">
        <v>71</v>
      </c>
      <c r="C722" s="5">
        <v>29746.0</v>
      </c>
      <c r="D722" s="6">
        <v>37.35068493150685</v>
      </c>
      <c r="E722" s="7">
        <v>8.0</v>
      </c>
      <c r="F722" s="7">
        <v>0.0</v>
      </c>
      <c r="G722" s="7">
        <v>8.0</v>
      </c>
      <c r="H722" s="3">
        <v>15.0</v>
      </c>
      <c r="I722" s="3" t="s">
        <v>45</v>
      </c>
      <c r="J722" s="3">
        <v>1.0</v>
      </c>
      <c r="K722" s="9" t="s">
        <v>44</v>
      </c>
      <c r="L722" s="3" t="s">
        <v>44</v>
      </c>
      <c r="M722" s="3">
        <v>0.0</v>
      </c>
      <c r="N722" s="5" t="s">
        <v>44</v>
      </c>
      <c r="O722" s="5" t="s">
        <v>44</v>
      </c>
      <c r="P722" s="5" t="s">
        <v>44</v>
      </c>
      <c r="Q722" s="4"/>
      <c r="R722" s="4"/>
      <c r="S722" s="3" t="s">
        <v>52</v>
      </c>
      <c r="T722" s="4"/>
      <c r="U722" s="4"/>
      <c r="V722" s="4"/>
      <c r="W722" s="4"/>
      <c r="X722" s="4"/>
      <c r="Y722" s="3" t="s">
        <v>24</v>
      </c>
      <c r="Z722" s="4"/>
      <c r="AA722" s="4"/>
      <c r="AB722" s="4"/>
      <c r="AC722" s="4"/>
      <c r="AD722" s="3" t="s">
        <v>53</v>
      </c>
      <c r="AE722" s="4"/>
      <c r="AF722" s="3">
        <v>6.0</v>
      </c>
      <c r="AG722" s="4"/>
      <c r="AH722" s="3">
        <v>6.0</v>
      </c>
      <c r="AI722" s="4"/>
      <c r="AJ722" s="3">
        <v>10.0</v>
      </c>
      <c r="AK722" s="3" t="s">
        <v>3271</v>
      </c>
      <c r="AL722" s="4"/>
      <c r="AM722" s="3" t="s">
        <v>390</v>
      </c>
      <c r="AN722" s="3">
        <v>8.0</v>
      </c>
      <c r="AO722" s="3" t="s">
        <v>3272</v>
      </c>
      <c r="AP722" s="3" t="s">
        <v>3273</v>
      </c>
      <c r="AQ722" s="3" t="s">
        <v>3274</v>
      </c>
      <c r="AR722" s="3">
        <v>1.0</v>
      </c>
      <c r="AS722" s="4"/>
      <c r="AT722" s="4"/>
    </row>
    <row r="723">
      <c r="A723" s="3">
        <v>721.0</v>
      </c>
      <c r="B723" s="4" t="s">
        <v>71</v>
      </c>
      <c r="C723" s="5">
        <v>30306.0</v>
      </c>
      <c r="D723" s="6">
        <v>35.81643835616438</v>
      </c>
      <c r="E723" s="7">
        <v>8.0</v>
      </c>
      <c r="F723" s="7">
        <v>90.0</v>
      </c>
      <c r="G723" s="7">
        <v>15.0</v>
      </c>
      <c r="H723" s="3">
        <v>10.0</v>
      </c>
      <c r="I723" s="3" t="s">
        <v>45</v>
      </c>
      <c r="J723" s="3">
        <v>0.0</v>
      </c>
      <c r="K723" s="9" t="s">
        <v>61</v>
      </c>
      <c r="L723" s="3" t="s">
        <v>1676</v>
      </c>
      <c r="M723" s="3">
        <v>1.0</v>
      </c>
      <c r="N723" s="5" t="s">
        <v>151</v>
      </c>
      <c r="O723" s="5" t="s">
        <v>75</v>
      </c>
      <c r="P723" s="5" t="s">
        <v>87</v>
      </c>
      <c r="Q723" s="3">
        <v>2.0</v>
      </c>
      <c r="R723" s="3" t="s">
        <v>3275</v>
      </c>
      <c r="S723" s="3" t="s">
        <v>52</v>
      </c>
      <c r="T723" s="4"/>
      <c r="U723" s="4"/>
      <c r="V723" s="4"/>
      <c r="W723" s="3" t="s">
        <v>22</v>
      </c>
      <c r="X723" s="4"/>
      <c r="Y723" s="4"/>
      <c r="Z723" s="4"/>
      <c r="AA723" s="4"/>
      <c r="AB723" s="4"/>
      <c r="AC723" s="4"/>
      <c r="AD723" s="3" t="s">
        <v>79</v>
      </c>
      <c r="AE723" s="4"/>
      <c r="AF723" s="3">
        <v>6.0</v>
      </c>
      <c r="AG723" s="4"/>
      <c r="AH723" s="3">
        <v>6.0</v>
      </c>
      <c r="AI723" s="4"/>
      <c r="AJ723" s="3">
        <v>15.0</v>
      </c>
      <c r="AK723" s="3" t="s">
        <v>3276</v>
      </c>
      <c r="AL723" s="3" t="s">
        <v>68</v>
      </c>
      <c r="AM723" s="4"/>
      <c r="AN723" s="3">
        <v>4.0</v>
      </c>
      <c r="AO723" s="3" t="s">
        <v>3277</v>
      </c>
      <c r="AP723" s="3" t="s">
        <v>3278</v>
      </c>
      <c r="AQ723" s="3" t="s">
        <v>3279</v>
      </c>
      <c r="AR723" s="3">
        <v>1.0</v>
      </c>
      <c r="AS723" s="4"/>
      <c r="AT723" s="4"/>
    </row>
    <row r="724">
      <c r="A724" s="3">
        <v>722.0</v>
      </c>
      <c r="B724" s="4" t="s">
        <v>255</v>
      </c>
      <c r="C724" s="5">
        <v>32860.0</v>
      </c>
      <c r="D724" s="6">
        <v>28.81917808219178</v>
      </c>
      <c r="E724" s="7">
        <v>8.0</v>
      </c>
      <c r="F724" s="7">
        <v>120.0</v>
      </c>
      <c r="G724" s="7">
        <v>8.0</v>
      </c>
      <c r="H724" s="3">
        <v>1.0</v>
      </c>
      <c r="I724" s="3" t="s">
        <v>130</v>
      </c>
      <c r="J724" s="3">
        <v>0.0</v>
      </c>
      <c r="K724" s="3" t="s">
        <v>61</v>
      </c>
      <c r="L724" s="3" t="s">
        <v>99</v>
      </c>
      <c r="M724" s="3">
        <v>0.0</v>
      </c>
      <c r="N724" s="5" t="s">
        <v>44</v>
      </c>
      <c r="O724" s="5" t="s">
        <v>44</v>
      </c>
      <c r="P724" s="5" t="s">
        <v>44</v>
      </c>
      <c r="Q724" s="4"/>
      <c r="R724" s="4"/>
      <c r="S724" s="3" t="s">
        <v>52</v>
      </c>
      <c r="T724" s="4"/>
      <c r="U724" s="3" t="s">
        <v>20</v>
      </c>
      <c r="V724" s="4"/>
      <c r="W724" s="4"/>
      <c r="X724" s="4"/>
      <c r="Y724" s="4"/>
      <c r="Z724" s="4"/>
      <c r="AA724" s="4"/>
      <c r="AB724" s="4"/>
      <c r="AC724" s="4"/>
      <c r="AD724" s="3" t="s">
        <v>66</v>
      </c>
      <c r="AE724" s="4"/>
      <c r="AF724" s="4"/>
      <c r="AG724" s="3">
        <v>15.0</v>
      </c>
      <c r="AH724" s="4"/>
      <c r="AI724" s="3">
        <v>20.0</v>
      </c>
      <c r="AJ724" s="3">
        <v>80.0</v>
      </c>
      <c r="AK724" s="3" t="s">
        <v>3280</v>
      </c>
      <c r="AL724" s="3" t="s">
        <v>57</v>
      </c>
      <c r="AM724" s="4"/>
      <c r="AN724" s="3">
        <v>7.0</v>
      </c>
      <c r="AO724" s="3" t="s">
        <v>3281</v>
      </c>
      <c r="AP724" s="3" t="s">
        <v>1021</v>
      </c>
      <c r="AQ724" s="3" t="s">
        <v>1021</v>
      </c>
      <c r="AR724" s="3">
        <v>0.0</v>
      </c>
      <c r="AS724" s="4"/>
      <c r="AT724" s="4"/>
    </row>
    <row r="725">
      <c r="A725" s="3">
        <v>723.0</v>
      </c>
      <c r="B725" s="4" t="s">
        <v>255</v>
      </c>
      <c r="C725" s="5">
        <v>34227.0</v>
      </c>
      <c r="D725" s="6">
        <v>25.073972602739726</v>
      </c>
      <c r="E725" s="7">
        <v>8.0</v>
      </c>
      <c r="F725" s="7">
        <v>40.0</v>
      </c>
      <c r="G725" s="7">
        <v>10.0</v>
      </c>
      <c r="H725" s="3">
        <v>6.0</v>
      </c>
      <c r="I725" s="3" t="s">
        <v>72</v>
      </c>
      <c r="J725" s="3">
        <v>1.0</v>
      </c>
      <c r="K725" s="9" t="s">
        <v>44</v>
      </c>
      <c r="L725" s="3" t="s">
        <v>44</v>
      </c>
      <c r="M725" s="3">
        <v>1.0</v>
      </c>
      <c r="N725" s="5" t="s">
        <v>48</v>
      </c>
      <c r="O725" s="5" t="s">
        <v>49</v>
      </c>
      <c r="P725" s="5" t="s">
        <v>363</v>
      </c>
      <c r="Q725" s="3">
        <v>2.0</v>
      </c>
      <c r="R725" s="3" t="s">
        <v>3282</v>
      </c>
      <c r="S725" s="3" t="s">
        <v>52</v>
      </c>
      <c r="T725" s="4"/>
      <c r="U725" s="4"/>
      <c r="V725" s="4"/>
      <c r="W725" s="4"/>
      <c r="X725" s="3" t="s">
        <v>23</v>
      </c>
      <c r="Y725" s="4"/>
      <c r="Z725" s="4"/>
      <c r="AA725" s="4"/>
      <c r="AB725" s="4"/>
      <c r="AC725" s="4"/>
      <c r="AD725" s="3" t="s">
        <v>53</v>
      </c>
      <c r="AE725" s="4"/>
      <c r="AF725" s="3">
        <v>3.0</v>
      </c>
      <c r="AG725" s="4"/>
      <c r="AH725" s="3">
        <v>3.0</v>
      </c>
      <c r="AI725" s="4"/>
      <c r="AJ725" s="3">
        <v>4.0</v>
      </c>
      <c r="AK725" s="3" t="s">
        <v>3283</v>
      </c>
      <c r="AL725" s="3" t="s">
        <v>68</v>
      </c>
      <c r="AM725" s="4"/>
      <c r="AN725" s="3">
        <v>10.0</v>
      </c>
      <c r="AO725" s="3" t="s">
        <v>3284</v>
      </c>
      <c r="AP725" s="3" t="s">
        <v>3285</v>
      </c>
      <c r="AQ725" s="4"/>
      <c r="AR725" s="3">
        <v>1.0</v>
      </c>
      <c r="AS725" s="4"/>
      <c r="AT725" s="4"/>
    </row>
    <row r="726">
      <c r="A726" s="3">
        <v>724.0</v>
      </c>
      <c r="B726" s="4" t="s">
        <v>71</v>
      </c>
      <c r="C726" s="4"/>
      <c r="D726" s="6" t="s">
        <v>44</v>
      </c>
      <c r="E726" s="7">
        <v>7.0</v>
      </c>
      <c r="F726" s="7">
        <v>10.0</v>
      </c>
      <c r="G726" s="7">
        <v>8.0</v>
      </c>
      <c r="H726" s="3">
        <v>8.0</v>
      </c>
      <c r="I726" s="3" t="s">
        <v>60</v>
      </c>
      <c r="J726" s="3">
        <v>1.0</v>
      </c>
      <c r="K726" s="9" t="s">
        <v>44</v>
      </c>
      <c r="L726" s="3" t="s">
        <v>44</v>
      </c>
      <c r="M726" s="3">
        <v>1.0</v>
      </c>
      <c r="N726" s="9" t="s">
        <v>138</v>
      </c>
      <c r="O726" s="9" t="s">
        <v>75</v>
      </c>
      <c r="P726" s="9" t="s">
        <v>87</v>
      </c>
      <c r="Q726" s="3">
        <v>1.0</v>
      </c>
      <c r="R726" s="3" t="s">
        <v>3286</v>
      </c>
      <c r="S726" s="3" t="s">
        <v>52</v>
      </c>
      <c r="T726" s="4"/>
      <c r="U726" s="4"/>
      <c r="V726" s="4"/>
      <c r="W726" s="3" t="s">
        <v>22</v>
      </c>
      <c r="X726" s="4"/>
      <c r="Y726" s="3" t="s">
        <v>24</v>
      </c>
      <c r="Z726" s="4"/>
      <c r="AA726" s="4"/>
      <c r="AB726" s="4"/>
      <c r="AC726" s="4"/>
      <c r="AD726" s="3" t="s">
        <v>53</v>
      </c>
      <c r="AE726" s="4"/>
      <c r="AF726" s="3">
        <v>4.0</v>
      </c>
      <c r="AG726" s="4"/>
      <c r="AH726" s="3">
        <v>4.0</v>
      </c>
      <c r="AI726" s="4"/>
      <c r="AJ726" s="3">
        <v>5.0</v>
      </c>
      <c r="AK726" s="3" t="s">
        <v>3287</v>
      </c>
      <c r="AL726" s="3" t="s">
        <v>68</v>
      </c>
      <c r="AM726" s="4"/>
      <c r="AN726" s="3">
        <v>9.0</v>
      </c>
      <c r="AO726" s="3" t="s">
        <v>3288</v>
      </c>
      <c r="AP726" s="3" t="s">
        <v>128</v>
      </c>
      <c r="AQ726" s="3" t="s">
        <v>3289</v>
      </c>
      <c r="AR726" s="3">
        <v>1.0</v>
      </c>
      <c r="AS726" s="4"/>
      <c r="AT726" s="4"/>
    </row>
    <row r="727">
      <c r="A727" s="3">
        <v>725.0</v>
      </c>
      <c r="B727" s="4" t="s">
        <v>71</v>
      </c>
      <c r="C727" s="5">
        <v>33191.0</v>
      </c>
      <c r="D727" s="6">
        <v>27.912328767123288</v>
      </c>
      <c r="E727" s="7">
        <v>7.0</v>
      </c>
      <c r="F727" s="7">
        <v>70.0</v>
      </c>
      <c r="G727" s="7">
        <v>3.0</v>
      </c>
      <c r="H727" s="3">
        <v>5.0</v>
      </c>
      <c r="I727" s="3" t="s">
        <v>98</v>
      </c>
      <c r="J727" s="3">
        <v>0.0</v>
      </c>
      <c r="K727" s="3" t="s">
        <v>93</v>
      </c>
      <c r="L727" s="3" t="s">
        <v>94</v>
      </c>
      <c r="M727" s="3">
        <v>1.0</v>
      </c>
      <c r="N727" s="5" t="s">
        <v>467</v>
      </c>
      <c r="O727" s="5" t="s">
        <v>106</v>
      </c>
      <c r="P727" s="5" t="s">
        <v>50</v>
      </c>
      <c r="Q727" s="3">
        <v>2.0</v>
      </c>
      <c r="R727" s="3" t="s">
        <v>1585</v>
      </c>
      <c r="S727" s="3" t="s">
        <v>52</v>
      </c>
      <c r="T727" s="4"/>
      <c r="U727" s="4"/>
      <c r="V727" s="4"/>
      <c r="W727" s="4"/>
      <c r="X727" s="4"/>
      <c r="Y727" s="4"/>
      <c r="Z727" s="4"/>
      <c r="AA727" s="4"/>
      <c r="AB727" s="3" t="s">
        <v>27</v>
      </c>
      <c r="AC727" s="4"/>
      <c r="AD727" s="4"/>
      <c r="AE727" s="4"/>
      <c r="AF727" s="4"/>
      <c r="AG727" s="4"/>
      <c r="AH727" s="4"/>
      <c r="AI727" s="4"/>
      <c r="AJ727" s="4"/>
      <c r="AK727" s="4"/>
      <c r="AL727" s="4"/>
      <c r="AM727" s="3" t="s">
        <v>1425</v>
      </c>
      <c r="AN727" s="3">
        <v>10.0</v>
      </c>
      <c r="AO727" s="3" t="s">
        <v>3290</v>
      </c>
      <c r="AP727" s="3" t="s">
        <v>3291</v>
      </c>
      <c r="AQ727" s="4"/>
      <c r="AR727" s="3">
        <v>1.0</v>
      </c>
      <c r="AS727" s="4"/>
      <c r="AT727" s="4"/>
    </row>
    <row r="728">
      <c r="A728" s="3">
        <v>726.0</v>
      </c>
      <c r="B728" s="4" t="s">
        <v>230</v>
      </c>
      <c r="C728" s="5">
        <v>30188.0</v>
      </c>
      <c r="D728" s="6">
        <v>36.13972602739726</v>
      </c>
      <c r="E728" s="7">
        <v>7.0</v>
      </c>
      <c r="F728" s="7">
        <v>30.0</v>
      </c>
      <c r="G728" s="7">
        <v>7.0</v>
      </c>
      <c r="H728" s="3">
        <v>1.0</v>
      </c>
      <c r="I728" s="3" t="s">
        <v>84</v>
      </c>
      <c r="J728" s="3">
        <v>0.0</v>
      </c>
      <c r="K728" s="3" t="s">
        <v>61</v>
      </c>
      <c r="L728" s="3" t="s">
        <v>94</v>
      </c>
      <c r="M728" s="3">
        <v>1.0</v>
      </c>
      <c r="N728" s="5" t="s">
        <v>63</v>
      </c>
      <c r="O728" s="5" t="s">
        <v>75</v>
      </c>
      <c r="P728" s="5" t="s">
        <v>50</v>
      </c>
      <c r="Q728" s="3">
        <v>7.0</v>
      </c>
      <c r="R728" s="3" t="s">
        <v>3292</v>
      </c>
      <c r="S728" s="3" t="s">
        <v>78</v>
      </c>
      <c r="T728" s="4"/>
      <c r="U728" s="4"/>
      <c r="V728" s="4"/>
      <c r="W728" s="4"/>
      <c r="X728" s="4"/>
      <c r="Y728" s="3" t="s">
        <v>24</v>
      </c>
      <c r="Z728" s="4"/>
      <c r="AA728" s="4"/>
      <c r="AB728" s="4"/>
      <c r="AC728" s="4"/>
      <c r="AD728" s="3" t="s">
        <v>53</v>
      </c>
      <c r="AE728" s="4"/>
      <c r="AF728" s="3">
        <v>4.0</v>
      </c>
      <c r="AG728" s="4"/>
      <c r="AH728" s="3">
        <v>2.0</v>
      </c>
      <c r="AI728" s="4"/>
      <c r="AJ728" s="3">
        <v>2.0</v>
      </c>
      <c r="AK728" s="3" t="s">
        <v>3293</v>
      </c>
      <c r="AL728" s="3" t="s">
        <v>68</v>
      </c>
      <c r="AM728" s="4"/>
      <c r="AN728" s="3">
        <v>10.0</v>
      </c>
      <c r="AO728" s="3" t="s">
        <v>3294</v>
      </c>
      <c r="AP728" s="3" t="s">
        <v>3295</v>
      </c>
      <c r="AQ728" s="3" t="s">
        <v>3296</v>
      </c>
      <c r="AR728" s="3">
        <v>1.0</v>
      </c>
      <c r="AS728" s="4"/>
      <c r="AT728" s="4"/>
    </row>
    <row r="729">
      <c r="A729" s="3">
        <v>727.0</v>
      </c>
      <c r="B729" s="4" t="s">
        <v>83</v>
      </c>
      <c r="C729" s="5">
        <v>43069.0</v>
      </c>
      <c r="D729" s="6">
        <v>0.8493150684931506</v>
      </c>
      <c r="E729" s="7">
        <v>6.0</v>
      </c>
      <c r="F729" s="7">
        <v>30.0</v>
      </c>
      <c r="G729" s="7">
        <v>10.0</v>
      </c>
      <c r="H729" s="3">
        <v>6.0</v>
      </c>
      <c r="I729" s="3" t="s">
        <v>130</v>
      </c>
      <c r="J729" s="3">
        <v>0.0</v>
      </c>
      <c r="K729" s="3" t="s">
        <v>93</v>
      </c>
      <c r="L729" s="3" t="s">
        <v>99</v>
      </c>
      <c r="M729" s="3">
        <v>1.0</v>
      </c>
      <c r="N729" s="5" t="s">
        <v>212</v>
      </c>
      <c r="O729" s="5" t="s">
        <v>294</v>
      </c>
      <c r="P729" s="5" t="s">
        <v>87</v>
      </c>
      <c r="Q729" s="3">
        <v>3.0</v>
      </c>
      <c r="R729" s="3" t="s">
        <v>3297</v>
      </c>
      <c r="S729" s="3" t="s">
        <v>65</v>
      </c>
      <c r="T729" s="4"/>
      <c r="U729" s="4"/>
      <c r="V729" s="4"/>
      <c r="W729" s="4"/>
      <c r="X729" s="3" t="s">
        <v>23</v>
      </c>
      <c r="Y729" s="4"/>
      <c r="Z729" s="4"/>
      <c r="AA729" s="4"/>
      <c r="AB729" s="4"/>
      <c r="AC729" s="4"/>
      <c r="AD729" s="4"/>
      <c r="AE729" s="3" t="s">
        <v>3298</v>
      </c>
      <c r="AF729" s="3">
        <v>3.0</v>
      </c>
      <c r="AG729" s="4"/>
      <c r="AH729" s="3">
        <v>4.0</v>
      </c>
      <c r="AI729" s="4"/>
      <c r="AJ729" s="3">
        <v>6.0</v>
      </c>
      <c r="AK729" s="3" t="s">
        <v>3299</v>
      </c>
      <c r="AL729" s="3" t="s">
        <v>68</v>
      </c>
      <c r="AM729" s="4"/>
      <c r="AN729" s="3">
        <v>0.0</v>
      </c>
      <c r="AO729" s="3" t="s">
        <v>3300</v>
      </c>
      <c r="AP729" s="3" t="s">
        <v>783</v>
      </c>
      <c r="AQ729" s="3" t="s">
        <v>3301</v>
      </c>
      <c r="AR729" s="3">
        <v>0.0</v>
      </c>
      <c r="AS729" s="4"/>
      <c r="AT729" s="4"/>
    </row>
    <row r="730">
      <c r="A730" s="3">
        <v>728.0</v>
      </c>
      <c r="B730" s="4" t="s">
        <v>161</v>
      </c>
      <c r="C730" s="5">
        <v>30087.0</v>
      </c>
      <c r="D730" s="6">
        <v>36.416438356164385</v>
      </c>
      <c r="E730" s="7">
        <v>8.0</v>
      </c>
      <c r="F730" s="7">
        <v>60.0</v>
      </c>
      <c r="G730" s="7">
        <v>6.0</v>
      </c>
      <c r="H730" s="3">
        <v>10.0</v>
      </c>
      <c r="I730" s="3" t="s">
        <v>130</v>
      </c>
      <c r="J730" s="3">
        <v>1.0</v>
      </c>
      <c r="K730" s="9" t="s">
        <v>44</v>
      </c>
      <c r="L730" s="3" t="s">
        <v>44</v>
      </c>
      <c r="M730" s="3">
        <v>1.0</v>
      </c>
      <c r="N730" s="5" t="s">
        <v>212</v>
      </c>
      <c r="O730" s="5" t="s">
        <v>294</v>
      </c>
      <c r="P730" s="5" t="s">
        <v>918</v>
      </c>
      <c r="Q730" s="3">
        <v>10.0</v>
      </c>
      <c r="R730" s="3" t="s">
        <v>3302</v>
      </c>
      <c r="S730" s="3" t="s">
        <v>52</v>
      </c>
      <c r="T730" s="4"/>
      <c r="U730" s="4"/>
      <c r="V730" s="4"/>
      <c r="W730" s="4"/>
      <c r="X730" s="3" t="s">
        <v>23</v>
      </c>
      <c r="Y730" s="4"/>
      <c r="Z730" s="4"/>
      <c r="AA730" s="4"/>
      <c r="AB730" s="4"/>
      <c r="AC730" s="4"/>
      <c r="AD730" s="3" t="s">
        <v>53</v>
      </c>
      <c r="AE730" s="4"/>
      <c r="AF730" s="3">
        <v>6.0</v>
      </c>
      <c r="AG730" s="4"/>
      <c r="AH730" s="3">
        <v>6.0</v>
      </c>
      <c r="AI730" s="4"/>
      <c r="AJ730" s="3">
        <v>10.0</v>
      </c>
      <c r="AK730" s="3" t="s">
        <v>713</v>
      </c>
      <c r="AL730" s="3" t="s">
        <v>68</v>
      </c>
      <c r="AM730" s="4"/>
      <c r="AN730" s="3">
        <v>8.0</v>
      </c>
      <c r="AO730" s="3" t="s">
        <v>3303</v>
      </c>
      <c r="AP730" s="3" t="s">
        <v>3304</v>
      </c>
      <c r="AQ730" s="4"/>
      <c r="AR730" s="3">
        <v>0.0</v>
      </c>
      <c r="AS730" s="4"/>
      <c r="AT730" s="4"/>
    </row>
    <row r="731">
      <c r="A731" s="3">
        <v>729.0</v>
      </c>
      <c r="B731" s="4" t="s">
        <v>255</v>
      </c>
      <c r="C731" s="5">
        <v>19245.0</v>
      </c>
      <c r="D731" s="6">
        <v>66.12054794520547</v>
      </c>
      <c r="E731" s="7">
        <v>6.0</v>
      </c>
      <c r="F731" s="7">
        <v>90.0</v>
      </c>
      <c r="G731" s="7">
        <v>9.0</v>
      </c>
      <c r="H731" s="3">
        <v>1.0</v>
      </c>
      <c r="I731" s="3" t="s">
        <v>224</v>
      </c>
      <c r="J731" s="3">
        <v>0.0</v>
      </c>
      <c r="K731" s="3" t="s">
        <v>630</v>
      </c>
      <c r="L731" s="3" t="s">
        <v>94</v>
      </c>
      <c r="M731" s="3">
        <v>1.0</v>
      </c>
      <c r="N731" s="5" t="s">
        <v>21</v>
      </c>
      <c r="O731" s="5" t="s">
        <v>75</v>
      </c>
      <c r="P731" s="5" t="s">
        <v>428</v>
      </c>
      <c r="Q731" s="3">
        <v>15.0</v>
      </c>
      <c r="R731" s="3" t="s">
        <v>3305</v>
      </c>
      <c r="S731" s="3" t="s">
        <v>65</v>
      </c>
      <c r="T731" s="4"/>
      <c r="U731" s="4"/>
      <c r="V731" s="4"/>
      <c r="W731" s="3" t="s">
        <v>22</v>
      </c>
      <c r="X731" s="4"/>
      <c r="Y731" s="4"/>
      <c r="Z731" s="4"/>
      <c r="AA731" s="4"/>
      <c r="AB731" s="4"/>
      <c r="AC731" s="4"/>
      <c r="AD731" s="3" t="s">
        <v>66</v>
      </c>
      <c r="AE731" s="4"/>
      <c r="AF731" s="4"/>
      <c r="AG731" s="3">
        <v>10.0</v>
      </c>
      <c r="AH731" s="3">
        <v>5.0</v>
      </c>
      <c r="AI731" s="4"/>
      <c r="AJ731" s="3">
        <v>20.0</v>
      </c>
      <c r="AK731" s="3" t="s">
        <v>3306</v>
      </c>
      <c r="AL731" s="3" t="s">
        <v>68</v>
      </c>
      <c r="AM731" s="4"/>
      <c r="AN731" s="3">
        <v>7.0</v>
      </c>
      <c r="AO731" s="3" t="s">
        <v>3307</v>
      </c>
      <c r="AP731" s="3" t="s">
        <v>3308</v>
      </c>
      <c r="AQ731" s="3" t="s">
        <v>3309</v>
      </c>
      <c r="AR731" s="3">
        <v>0.0</v>
      </c>
      <c r="AS731" s="4"/>
      <c r="AT731" s="4"/>
    </row>
    <row r="732">
      <c r="A732" s="3">
        <v>730.0</v>
      </c>
      <c r="B732" s="4" t="s">
        <v>124</v>
      </c>
      <c r="C732" s="5">
        <v>34285.0</v>
      </c>
      <c r="D732" s="6">
        <v>24.915068493150685</v>
      </c>
      <c r="E732" s="7">
        <v>6.0</v>
      </c>
      <c r="F732" s="7">
        <v>50.0</v>
      </c>
      <c r="G732" s="7">
        <v>10.0</v>
      </c>
      <c r="H732" s="3">
        <v>1.0</v>
      </c>
      <c r="I732" s="3" t="s">
        <v>187</v>
      </c>
      <c r="J732" s="3">
        <v>1.0</v>
      </c>
      <c r="K732" s="3" t="s">
        <v>73</v>
      </c>
      <c r="L732" s="3" t="s">
        <v>94</v>
      </c>
      <c r="M732" s="3">
        <v>1.0</v>
      </c>
      <c r="N732" s="5" t="s">
        <v>212</v>
      </c>
      <c r="O732" s="5" t="s">
        <v>75</v>
      </c>
      <c r="P732" s="5" t="s">
        <v>107</v>
      </c>
      <c r="Q732" s="3">
        <v>2.0</v>
      </c>
      <c r="R732" s="3" t="s">
        <v>887</v>
      </c>
      <c r="S732" s="3" t="s">
        <v>52</v>
      </c>
      <c r="T732" s="4"/>
      <c r="U732" s="4"/>
      <c r="V732" s="3" t="s">
        <v>21</v>
      </c>
      <c r="W732" s="4"/>
      <c r="X732" s="4"/>
      <c r="Y732" s="4"/>
      <c r="Z732" s="4"/>
      <c r="AA732" s="4"/>
      <c r="AB732" s="4"/>
      <c r="AC732" s="4"/>
      <c r="AD732" s="3" t="s">
        <v>79</v>
      </c>
      <c r="AE732" s="4"/>
      <c r="AF732" s="3">
        <v>5.0</v>
      </c>
      <c r="AG732" s="4"/>
      <c r="AH732" s="3">
        <v>4.0</v>
      </c>
      <c r="AI732" s="4"/>
      <c r="AJ732" s="3">
        <v>4.0</v>
      </c>
      <c r="AK732" s="3" t="s">
        <v>3310</v>
      </c>
      <c r="AL732" s="3" t="s">
        <v>68</v>
      </c>
      <c r="AM732" s="4"/>
      <c r="AN732" s="3">
        <v>8.0</v>
      </c>
      <c r="AO732" s="3" t="s">
        <v>3311</v>
      </c>
      <c r="AP732" s="4"/>
      <c r="AQ732" s="4"/>
      <c r="AR732" s="4"/>
      <c r="AS732" s="4"/>
      <c r="AT732" s="4"/>
    </row>
    <row r="733">
      <c r="A733" s="3">
        <v>731.0</v>
      </c>
      <c r="B733" s="4" t="s">
        <v>1677</v>
      </c>
      <c r="C733" s="5">
        <v>29290.0</v>
      </c>
      <c r="D733" s="6">
        <v>38.6</v>
      </c>
      <c r="E733" s="7">
        <v>7.0</v>
      </c>
      <c r="F733" s="7">
        <v>240.0</v>
      </c>
      <c r="G733" s="7">
        <v>12.0</v>
      </c>
      <c r="H733" s="3">
        <v>6.0</v>
      </c>
      <c r="I733" s="3" t="s">
        <v>340</v>
      </c>
      <c r="J733" s="3">
        <v>0.0</v>
      </c>
      <c r="K733" s="9" t="s">
        <v>93</v>
      </c>
      <c r="L733" s="3" t="s">
        <v>1678</v>
      </c>
      <c r="M733" s="3">
        <v>1.0</v>
      </c>
      <c r="N733" s="5" t="s">
        <v>132</v>
      </c>
      <c r="O733" s="5" t="s">
        <v>139</v>
      </c>
      <c r="P733" s="5" t="s">
        <v>87</v>
      </c>
      <c r="Q733" s="3">
        <v>16.0</v>
      </c>
      <c r="R733" s="3" t="s">
        <v>3312</v>
      </c>
      <c r="S733" s="3" t="s">
        <v>52</v>
      </c>
      <c r="T733" s="4"/>
      <c r="U733" s="4"/>
      <c r="V733" s="4"/>
      <c r="W733" s="4"/>
      <c r="X733" s="4"/>
      <c r="Y733" s="3" t="s">
        <v>24</v>
      </c>
      <c r="Z733" s="4"/>
      <c r="AA733" s="4"/>
      <c r="AB733" s="4"/>
      <c r="AC733" s="4"/>
      <c r="AD733" s="3" t="s">
        <v>66</v>
      </c>
      <c r="AE733" s="4"/>
      <c r="AF733" s="3">
        <v>4.0</v>
      </c>
      <c r="AG733" s="4"/>
      <c r="AH733" s="3">
        <v>4.0</v>
      </c>
      <c r="AI733" s="4"/>
      <c r="AJ733" s="3">
        <v>6.0</v>
      </c>
      <c r="AK733" s="3" t="s">
        <v>3313</v>
      </c>
      <c r="AL733" s="3" t="s">
        <v>57</v>
      </c>
      <c r="AM733" s="4"/>
      <c r="AN733" s="3">
        <v>9.0</v>
      </c>
      <c r="AO733" s="3" t="s">
        <v>3314</v>
      </c>
      <c r="AP733" s="3" t="s">
        <v>3315</v>
      </c>
      <c r="AQ733" s="3" t="s">
        <v>3316</v>
      </c>
      <c r="AR733" s="3">
        <v>1.0</v>
      </c>
      <c r="AS733" s="4"/>
      <c r="AT733" s="4"/>
    </row>
    <row r="734">
      <c r="A734" s="3">
        <v>732.0</v>
      </c>
      <c r="B734" s="4" t="s">
        <v>204</v>
      </c>
      <c r="C734" s="5">
        <v>29645.0</v>
      </c>
      <c r="D734" s="6">
        <v>37.62739726027397</v>
      </c>
      <c r="E734" s="7">
        <v>7.0</v>
      </c>
      <c r="F734" s="7">
        <v>60.0</v>
      </c>
      <c r="G734" s="7">
        <v>5.0</v>
      </c>
      <c r="H734" s="3">
        <v>9.0</v>
      </c>
      <c r="I734" s="3" t="s">
        <v>187</v>
      </c>
      <c r="J734" s="3">
        <v>1.0</v>
      </c>
      <c r="K734" s="9" t="s">
        <v>44</v>
      </c>
      <c r="L734" s="3" t="s">
        <v>44</v>
      </c>
      <c r="M734" s="3">
        <v>1.0</v>
      </c>
      <c r="N734" s="5" t="s">
        <v>212</v>
      </c>
      <c r="O734" s="5" t="s">
        <v>106</v>
      </c>
      <c r="P734" s="5" t="s">
        <v>1212</v>
      </c>
      <c r="Q734" s="3">
        <v>10.0</v>
      </c>
      <c r="R734" s="3" t="s">
        <v>3317</v>
      </c>
      <c r="S734" s="3" t="s">
        <v>78</v>
      </c>
      <c r="T734" s="4"/>
      <c r="U734" s="4"/>
      <c r="V734" s="4"/>
      <c r="W734" s="4"/>
      <c r="X734" s="3" t="s">
        <v>23</v>
      </c>
      <c r="Y734" s="4"/>
      <c r="Z734" s="4"/>
      <c r="AA734" s="4"/>
      <c r="AB734" s="4"/>
      <c r="AC734" s="4"/>
      <c r="AD734" s="3" t="s">
        <v>158</v>
      </c>
      <c r="AE734" s="4"/>
      <c r="AF734" s="4"/>
      <c r="AG734" s="3">
        <v>15.0</v>
      </c>
      <c r="AH734" s="4"/>
      <c r="AI734" s="3">
        <v>10.0</v>
      </c>
      <c r="AJ734" s="3">
        <v>20.0</v>
      </c>
      <c r="AK734" s="3" t="s">
        <v>3318</v>
      </c>
      <c r="AL734" s="3" t="s">
        <v>2543</v>
      </c>
      <c r="AM734" s="4"/>
      <c r="AN734" s="3">
        <v>10.0</v>
      </c>
      <c r="AO734" s="3" t="s">
        <v>3319</v>
      </c>
      <c r="AP734" s="3" t="s">
        <v>3320</v>
      </c>
      <c r="AQ734" s="3" t="s">
        <v>3321</v>
      </c>
      <c r="AR734" s="3">
        <v>1.0</v>
      </c>
      <c r="AS734" s="4"/>
      <c r="AT734" s="4"/>
    </row>
    <row r="735">
      <c r="A735" s="3">
        <v>733.0</v>
      </c>
      <c r="B735" s="4" t="s">
        <v>71</v>
      </c>
      <c r="C735" s="5">
        <v>29049.0</v>
      </c>
      <c r="D735" s="6">
        <v>39.26027397260274</v>
      </c>
      <c r="E735" s="7">
        <v>6.0</v>
      </c>
      <c r="F735" s="7">
        <v>20.0</v>
      </c>
      <c r="G735" s="7">
        <v>13.0</v>
      </c>
      <c r="H735" s="3">
        <v>2.0</v>
      </c>
      <c r="I735" s="3" t="s">
        <v>72</v>
      </c>
      <c r="J735" s="3">
        <v>0.0</v>
      </c>
      <c r="K735" s="3" t="s">
        <v>93</v>
      </c>
      <c r="L735" s="3" t="s">
        <v>99</v>
      </c>
      <c r="M735" s="3">
        <v>1.0</v>
      </c>
      <c r="N735" s="5" t="s">
        <v>212</v>
      </c>
      <c r="O735" s="5" t="s">
        <v>75</v>
      </c>
      <c r="P735" s="5" t="s">
        <v>87</v>
      </c>
      <c r="Q735" s="3">
        <v>2.0</v>
      </c>
      <c r="R735" s="3" t="s">
        <v>3322</v>
      </c>
      <c r="S735" s="3" t="s">
        <v>78</v>
      </c>
      <c r="T735" s="4"/>
      <c r="U735" s="4"/>
      <c r="V735" s="3" t="s">
        <v>21</v>
      </c>
      <c r="W735" s="4"/>
      <c r="X735" s="4"/>
      <c r="Y735" s="4"/>
      <c r="Z735" s="4"/>
      <c r="AA735" s="4"/>
      <c r="AB735" s="4"/>
      <c r="AC735" s="4"/>
      <c r="AD735" s="3" t="s">
        <v>66</v>
      </c>
      <c r="AE735" s="4"/>
      <c r="AF735" s="3">
        <v>6.0</v>
      </c>
      <c r="AG735" s="4"/>
      <c r="AH735" s="3">
        <v>6.0</v>
      </c>
      <c r="AI735" s="4"/>
      <c r="AJ735" s="3">
        <v>25.0</v>
      </c>
      <c r="AK735" s="3" t="s">
        <v>3323</v>
      </c>
      <c r="AL735" s="3" t="s">
        <v>68</v>
      </c>
      <c r="AM735" s="4"/>
      <c r="AN735" s="3">
        <v>8.0</v>
      </c>
      <c r="AO735" s="3" t="s">
        <v>3324</v>
      </c>
      <c r="AP735" s="4"/>
      <c r="AQ735" s="4"/>
      <c r="AR735" s="3">
        <v>1.0</v>
      </c>
      <c r="AS735" s="4"/>
      <c r="AT735" s="4"/>
    </row>
    <row r="736">
      <c r="A736" s="3">
        <v>734.0</v>
      </c>
      <c r="B736" s="4" t="s">
        <v>71</v>
      </c>
      <c r="C736" s="5">
        <v>29668.0</v>
      </c>
      <c r="D736" s="6">
        <v>37.56438356164384</v>
      </c>
      <c r="E736" s="7">
        <v>65.0</v>
      </c>
      <c r="F736" s="7">
        <v>40.0</v>
      </c>
      <c r="G736" s="7">
        <v>12.0</v>
      </c>
      <c r="H736" s="3">
        <v>3.0</v>
      </c>
      <c r="I736" s="3" t="s">
        <v>92</v>
      </c>
      <c r="J736" s="3">
        <v>0.0</v>
      </c>
      <c r="K736" s="3" t="s">
        <v>61</v>
      </c>
      <c r="L736" s="3" t="s">
        <v>47</v>
      </c>
      <c r="M736" s="3">
        <v>1.0</v>
      </c>
      <c r="N736" s="5" t="s">
        <v>416</v>
      </c>
      <c r="O736" s="5" t="s">
        <v>75</v>
      </c>
      <c r="P736" s="5" t="s">
        <v>460</v>
      </c>
      <c r="Q736" s="3">
        <v>14.0</v>
      </c>
      <c r="R736" s="3" t="s">
        <v>3325</v>
      </c>
      <c r="S736" s="3" t="s">
        <v>65</v>
      </c>
      <c r="T736" s="4"/>
      <c r="U736" s="4"/>
      <c r="V736" s="3" t="s">
        <v>21</v>
      </c>
      <c r="W736" s="4"/>
      <c r="X736" s="4"/>
      <c r="Y736" s="4"/>
      <c r="Z736" s="4"/>
      <c r="AA736" s="4"/>
      <c r="AB736" s="4"/>
      <c r="AC736" s="4"/>
      <c r="AD736" s="3" t="s">
        <v>53</v>
      </c>
      <c r="AE736" s="4"/>
      <c r="AF736" s="3">
        <v>3.0</v>
      </c>
      <c r="AG736" s="4"/>
      <c r="AH736" s="4"/>
      <c r="AI736" s="3">
        <v>20.0</v>
      </c>
      <c r="AJ736" s="3">
        <v>30.0</v>
      </c>
      <c r="AK736" s="3" t="s">
        <v>3326</v>
      </c>
      <c r="AL736" s="3" t="s">
        <v>68</v>
      </c>
      <c r="AM736" s="4"/>
      <c r="AN736" s="3">
        <v>10.0</v>
      </c>
      <c r="AO736" s="3" t="s">
        <v>3327</v>
      </c>
      <c r="AP736" s="3" t="s">
        <v>3328</v>
      </c>
      <c r="AQ736" s="4"/>
      <c r="AR736" s="3">
        <v>1.0</v>
      </c>
      <c r="AS736" s="4"/>
      <c r="AT736" s="4"/>
    </row>
    <row r="737">
      <c r="A737" s="3">
        <v>735.0</v>
      </c>
      <c r="B737" s="4" t="s">
        <v>71</v>
      </c>
      <c r="C737" s="5">
        <v>28471.0</v>
      </c>
      <c r="D737" s="6">
        <v>40.843835616438355</v>
      </c>
      <c r="E737" s="7">
        <v>4.0</v>
      </c>
      <c r="F737" s="7">
        <v>0.0</v>
      </c>
      <c r="G737" s="7">
        <v>12.0</v>
      </c>
      <c r="H737" s="3">
        <v>600.0</v>
      </c>
      <c r="I737" s="3" t="s">
        <v>84</v>
      </c>
      <c r="J737" s="3">
        <v>1.0</v>
      </c>
      <c r="K737" s="9" t="s">
        <v>44</v>
      </c>
      <c r="L737" s="3" t="s">
        <v>44</v>
      </c>
      <c r="M737" s="3">
        <v>1.0</v>
      </c>
      <c r="N737" s="5" t="s">
        <v>1231</v>
      </c>
      <c r="O737" s="5" t="s">
        <v>1679</v>
      </c>
      <c r="P737" s="5" t="s">
        <v>1231</v>
      </c>
      <c r="Q737" s="3">
        <v>27.0</v>
      </c>
      <c r="R737" s="3" t="s">
        <v>2691</v>
      </c>
      <c r="S737" s="3" t="s">
        <v>1137</v>
      </c>
      <c r="T737" s="4"/>
      <c r="U737" s="4"/>
      <c r="V737" s="4"/>
      <c r="W737" s="4"/>
      <c r="X737" s="3" t="s">
        <v>23</v>
      </c>
      <c r="Y737" s="3" t="s">
        <v>24</v>
      </c>
      <c r="Z737" s="4"/>
      <c r="AA737" s="4"/>
      <c r="AB737" s="4"/>
      <c r="AC737" s="4"/>
      <c r="AD737" s="4"/>
      <c r="AE737" s="3" t="s">
        <v>176</v>
      </c>
      <c r="AF737" s="3">
        <v>4.0</v>
      </c>
      <c r="AG737" s="4"/>
      <c r="AH737" s="3">
        <v>6.0</v>
      </c>
      <c r="AI737" s="4"/>
      <c r="AJ737" s="3">
        <v>12.0</v>
      </c>
      <c r="AK737" s="3" t="s">
        <v>3329</v>
      </c>
      <c r="AL737" s="4"/>
      <c r="AM737" s="3" t="s">
        <v>3330</v>
      </c>
      <c r="AN737" s="3">
        <v>10.0</v>
      </c>
      <c r="AO737" s="3" t="s">
        <v>3331</v>
      </c>
      <c r="AP737" s="3" t="s">
        <v>3332</v>
      </c>
      <c r="AQ737" s="3" t="s">
        <v>3333</v>
      </c>
      <c r="AR737" s="3">
        <v>1.0</v>
      </c>
      <c r="AS737" s="4"/>
      <c r="AT737" s="4"/>
    </row>
    <row r="738">
      <c r="A738" s="3">
        <v>736.0</v>
      </c>
      <c r="B738" s="4" t="s">
        <v>71</v>
      </c>
      <c r="C738" s="5">
        <v>42959.0</v>
      </c>
      <c r="D738" s="6">
        <v>1.1506849315068493</v>
      </c>
      <c r="E738" s="7">
        <v>8.0</v>
      </c>
      <c r="F738" s="7">
        <v>30.0</v>
      </c>
      <c r="G738" s="7">
        <v>10.0</v>
      </c>
      <c r="H738" s="3">
        <v>2.0</v>
      </c>
      <c r="I738" s="3" t="s">
        <v>187</v>
      </c>
      <c r="J738" s="3">
        <v>1.0</v>
      </c>
      <c r="K738" s="9" t="s">
        <v>44</v>
      </c>
      <c r="L738" s="3" t="s">
        <v>44</v>
      </c>
      <c r="M738" s="3">
        <v>1.0</v>
      </c>
      <c r="N738" s="5" t="s">
        <v>212</v>
      </c>
      <c r="O738" s="5" t="s">
        <v>49</v>
      </c>
      <c r="P738" s="5" t="s">
        <v>87</v>
      </c>
      <c r="Q738" s="3">
        <v>10.0</v>
      </c>
      <c r="R738" s="3" t="s">
        <v>3334</v>
      </c>
      <c r="S738" s="3" t="s">
        <v>52</v>
      </c>
      <c r="T738" s="4"/>
      <c r="U738" s="4"/>
      <c r="V738" s="4"/>
      <c r="W738" s="4"/>
      <c r="X738" s="4"/>
      <c r="Y738" s="3" t="s">
        <v>24</v>
      </c>
      <c r="Z738" s="4"/>
      <c r="AA738" s="4"/>
      <c r="AB738" s="4"/>
      <c r="AC738" s="4"/>
      <c r="AD738" s="3" t="s">
        <v>66</v>
      </c>
      <c r="AE738" s="4"/>
      <c r="AF738" s="3">
        <v>6.0</v>
      </c>
      <c r="AG738" s="4"/>
      <c r="AH738" s="3">
        <v>6.0</v>
      </c>
      <c r="AI738" s="4"/>
      <c r="AJ738" s="3">
        <v>10.0</v>
      </c>
      <c r="AK738" s="3" t="s">
        <v>3335</v>
      </c>
      <c r="AL738" s="3" t="s">
        <v>68</v>
      </c>
      <c r="AM738" s="4"/>
      <c r="AN738" s="3">
        <v>10.0</v>
      </c>
      <c r="AO738" s="3" t="s">
        <v>3336</v>
      </c>
      <c r="AP738" s="4"/>
      <c r="AQ738" s="3" t="s">
        <v>3337</v>
      </c>
      <c r="AR738" s="3">
        <v>1.0</v>
      </c>
      <c r="AS738" s="4"/>
      <c r="AT738" s="4"/>
    </row>
    <row r="739">
      <c r="A739" s="3">
        <v>737.0</v>
      </c>
      <c r="B739" s="4" t="s">
        <v>71</v>
      </c>
      <c r="C739" s="5">
        <v>33228.0</v>
      </c>
      <c r="D739" s="6">
        <v>27.81095890410959</v>
      </c>
      <c r="E739" s="7">
        <v>7.0</v>
      </c>
      <c r="F739" s="7">
        <v>45.0</v>
      </c>
      <c r="G739" s="7">
        <v>9.0</v>
      </c>
      <c r="H739" s="3">
        <v>5.0</v>
      </c>
      <c r="I739" s="3" t="s">
        <v>60</v>
      </c>
      <c r="J739" s="3">
        <v>1.0</v>
      </c>
      <c r="K739" s="9" t="s">
        <v>44</v>
      </c>
      <c r="L739" s="3" t="s">
        <v>44</v>
      </c>
      <c r="M739" s="3">
        <v>1.0</v>
      </c>
      <c r="N739" s="5" t="s">
        <v>138</v>
      </c>
      <c r="O739" s="5" t="s">
        <v>356</v>
      </c>
      <c r="P739" s="5" t="s">
        <v>87</v>
      </c>
      <c r="Q739" s="3">
        <v>1.0</v>
      </c>
      <c r="R739" s="3" t="s">
        <v>3338</v>
      </c>
      <c r="S739" s="3" t="s">
        <v>157</v>
      </c>
      <c r="T739" s="4"/>
      <c r="U739" s="4"/>
      <c r="V739" s="4"/>
      <c r="W739" s="3" t="s">
        <v>22</v>
      </c>
      <c r="X739" s="4"/>
      <c r="Y739" s="4"/>
      <c r="Z739" s="4"/>
      <c r="AA739" s="4"/>
      <c r="AB739" s="3" t="s">
        <v>27</v>
      </c>
      <c r="AC739" s="4"/>
      <c r="AD739" s="4"/>
      <c r="AE739" s="4"/>
      <c r="AF739" s="4"/>
      <c r="AG739" s="4"/>
      <c r="AH739" s="4"/>
      <c r="AI739" s="4"/>
      <c r="AJ739" s="4"/>
      <c r="AK739" s="4"/>
      <c r="AL739" s="3" t="s">
        <v>68</v>
      </c>
      <c r="AM739" s="4"/>
      <c r="AN739" s="3">
        <v>10.0</v>
      </c>
      <c r="AO739" s="3" t="s">
        <v>3339</v>
      </c>
      <c r="AP739" s="3" t="s">
        <v>3340</v>
      </c>
      <c r="AQ739" s="3" t="s">
        <v>3341</v>
      </c>
      <c r="AR739" s="3">
        <v>1.0</v>
      </c>
      <c r="AS739" s="4"/>
      <c r="AT739" s="4"/>
    </row>
    <row r="740">
      <c r="A740" s="3">
        <v>738.0</v>
      </c>
      <c r="B740" s="4" t="s">
        <v>71</v>
      </c>
      <c r="C740" s="5">
        <v>34298.0</v>
      </c>
      <c r="D740" s="6">
        <v>24.87945205479452</v>
      </c>
      <c r="E740" s="7">
        <v>10.0</v>
      </c>
      <c r="F740" s="7">
        <v>300.0</v>
      </c>
      <c r="G740" s="7">
        <v>10.0</v>
      </c>
      <c r="H740" s="3">
        <v>10.0</v>
      </c>
      <c r="I740" s="3" t="s">
        <v>307</v>
      </c>
      <c r="J740" s="3">
        <v>1.0</v>
      </c>
      <c r="K740" s="9" t="s">
        <v>44</v>
      </c>
      <c r="L740" s="3" t="s">
        <v>44</v>
      </c>
      <c r="M740" s="3">
        <v>1.0</v>
      </c>
      <c r="N740" s="5" t="s">
        <v>85</v>
      </c>
      <c r="O740" s="5" t="s">
        <v>75</v>
      </c>
      <c r="P740" s="5" t="s">
        <v>87</v>
      </c>
      <c r="Q740" s="3">
        <v>1.0</v>
      </c>
      <c r="R740" s="3" t="s">
        <v>3342</v>
      </c>
      <c r="S740" s="3" t="s">
        <v>52</v>
      </c>
      <c r="T740" s="4"/>
      <c r="U740" s="4"/>
      <c r="V740" s="4"/>
      <c r="W740" s="4"/>
      <c r="X740" s="4"/>
      <c r="Y740" s="3" t="s">
        <v>24</v>
      </c>
      <c r="Z740" s="4"/>
      <c r="AA740" s="4"/>
      <c r="AB740" s="4"/>
      <c r="AC740" s="4"/>
      <c r="AD740" s="3" t="s">
        <v>79</v>
      </c>
      <c r="AE740" s="4"/>
      <c r="AF740" s="3">
        <v>5.0</v>
      </c>
      <c r="AG740" s="4"/>
      <c r="AH740" s="3">
        <v>5.0</v>
      </c>
      <c r="AI740" s="4"/>
      <c r="AJ740" s="3">
        <v>100.0</v>
      </c>
      <c r="AK740" s="3" t="s">
        <v>3343</v>
      </c>
      <c r="AL740" s="3" t="s">
        <v>57</v>
      </c>
      <c r="AM740" s="4"/>
      <c r="AN740" s="3">
        <v>10.0</v>
      </c>
      <c r="AO740" s="3" t="s">
        <v>3344</v>
      </c>
      <c r="AP740" s="3" t="s">
        <v>3345</v>
      </c>
      <c r="AQ740" s="3" t="s">
        <v>27</v>
      </c>
      <c r="AR740" s="3">
        <v>1.0</v>
      </c>
      <c r="AS740" s="4"/>
      <c r="AT740" s="4"/>
    </row>
    <row r="741">
      <c r="A741" s="3">
        <v>739.0</v>
      </c>
      <c r="B741" s="4" t="s">
        <v>124</v>
      </c>
      <c r="C741" s="4"/>
      <c r="D741" s="6" t="s">
        <v>44</v>
      </c>
      <c r="E741" s="7">
        <v>7.0</v>
      </c>
      <c r="F741" s="7">
        <v>15.0</v>
      </c>
      <c r="G741" s="7">
        <v>5.0</v>
      </c>
      <c r="H741" s="3">
        <v>5.0</v>
      </c>
      <c r="I741" s="3" t="s">
        <v>130</v>
      </c>
      <c r="J741" s="3">
        <v>1.0</v>
      </c>
      <c r="K741" s="9" t="s">
        <v>44</v>
      </c>
      <c r="L741" s="3" t="s">
        <v>44</v>
      </c>
      <c r="M741" s="3">
        <v>1.0</v>
      </c>
      <c r="N741" s="9" t="s">
        <v>138</v>
      </c>
      <c r="O741" s="9" t="s">
        <v>49</v>
      </c>
      <c r="P741" s="9" t="s">
        <v>87</v>
      </c>
      <c r="Q741" s="3">
        <v>20.0</v>
      </c>
      <c r="R741" s="3" t="s">
        <v>3346</v>
      </c>
      <c r="S741" s="3" t="s">
        <v>65</v>
      </c>
      <c r="T741" s="4"/>
      <c r="U741" s="4"/>
      <c r="V741" s="4"/>
      <c r="W741" s="4"/>
      <c r="X741" s="3" t="s">
        <v>23</v>
      </c>
      <c r="Y741" s="3" t="s">
        <v>24</v>
      </c>
      <c r="Z741" s="4"/>
      <c r="AA741" s="4"/>
      <c r="AB741" s="4"/>
      <c r="AC741" s="4"/>
      <c r="AD741" s="3" t="s">
        <v>66</v>
      </c>
      <c r="AE741" s="4"/>
      <c r="AF741" s="3">
        <v>3.0</v>
      </c>
      <c r="AG741" s="4"/>
      <c r="AH741" s="3">
        <v>3.0</v>
      </c>
      <c r="AI741" s="4"/>
      <c r="AJ741" s="3">
        <v>2.0</v>
      </c>
      <c r="AK741" s="3" t="s">
        <v>3347</v>
      </c>
      <c r="AL741" s="3" t="s">
        <v>68</v>
      </c>
      <c r="AM741" s="4"/>
      <c r="AN741" s="3">
        <v>8.0</v>
      </c>
      <c r="AO741" s="3" t="s">
        <v>3348</v>
      </c>
      <c r="AP741" s="3" t="s">
        <v>3349</v>
      </c>
      <c r="AQ741" s="3" t="s">
        <v>3350</v>
      </c>
      <c r="AR741" s="3">
        <v>0.0</v>
      </c>
      <c r="AS741" s="4"/>
      <c r="AT741" s="4"/>
    </row>
    <row r="742">
      <c r="A742" s="3">
        <v>740.0</v>
      </c>
      <c r="B742" s="4" t="s">
        <v>406</v>
      </c>
      <c r="C742" s="5">
        <v>32907.0</v>
      </c>
      <c r="D742" s="6">
        <v>28.69041095890411</v>
      </c>
      <c r="E742" s="7">
        <v>6.0</v>
      </c>
      <c r="F742" s="7">
        <v>220.0</v>
      </c>
      <c r="G742" s="7">
        <v>10.0</v>
      </c>
      <c r="H742" s="3">
        <v>10.0</v>
      </c>
      <c r="I742" s="3" t="s">
        <v>45</v>
      </c>
      <c r="J742" s="3">
        <v>0.0</v>
      </c>
      <c r="K742" s="3" t="s">
        <v>46</v>
      </c>
      <c r="L742" s="3" t="s">
        <v>47</v>
      </c>
      <c r="M742" s="3">
        <v>0.0</v>
      </c>
      <c r="N742" s="5" t="s">
        <v>44</v>
      </c>
      <c r="O742" s="5" t="s">
        <v>44</v>
      </c>
      <c r="P742" s="5" t="s">
        <v>44</v>
      </c>
      <c r="Q742" s="4"/>
      <c r="R742" s="4"/>
      <c r="S742" s="3" t="s">
        <v>52</v>
      </c>
      <c r="T742" s="4"/>
      <c r="U742" s="4"/>
      <c r="V742" s="4"/>
      <c r="W742" s="4"/>
      <c r="X742" s="4"/>
      <c r="Y742" s="3" t="s">
        <v>24</v>
      </c>
      <c r="Z742" s="4"/>
      <c r="AA742" s="4"/>
      <c r="AB742" s="4"/>
      <c r="AC742" s="4"/>
      <c r="AD742" s="3" t="s">
        <v>53</v>
      </c>
      <c r="AE742" s="4"/>
      <c r="AF742" s="3">
        <v>4.0</v>
      </c>
      <c r="AG742" s="4"/>
      <c r="AH742" s="3">
        <v>3.0</v>
      </c>
      <c r="AI742" s="4"/>
      <c r="AJ742" s="3">
        <v>12.0</v>
      </c>
      <c r="AK742" s="3" t="s">
        <v>3351</v>
      </c>
      <c r="AL742" s="3" t="s">
        <v>188</v>
      </c>
      <c r="AM742" s="4"/>
      <c r="AN742" s="3">
        <v>10.0</v>
      </c>
      <c r="AO742" s="3" t="s">
        <v>3352</v>
      </c>
      <c r="AP742" s="3" t="s">
        <v>3353</v>
      </c>
      <c r="AQ742" s="4"/>
      <c r="AR742" s="3">
        <v>0.0</v>
      </c>
      <c r="AS742" s="4"/>
      <c r="AT742" s="4"/>
    </row>
    <row r="743">
      <c r="A743" s="3">
        <v>741.0</v>
      </c>
      <c r="B743" s="4" t="s">
        <v>83</v>
      </c>
      <c r="C743" s="5">
        <v>30528.0</v>
      </c>
      <c r="D743" s="6">
        <v>35.20821917808219</v>
      </c>
      <c r="E743" s="7">
        <v>6.0</v>
      </c>
      <c r="F743" s="7">
        <v>20.0</v>
      </c>
      <c r="G743" s="7">
        <v>9.0</v>
      </c>
      <c r="H743" s="3">
        <v>4.0</v>
      </c>
      <c r="I743" s="3" t="s">
        <v>60</v>
      </c>
      <c r="J743" s="3">
        <v>1.0</v>
      </c>
      <c r="K743" s="9" t="s">
        <v>44</v>
      </c>
      <c r="L743" s="3" t="s">
        <v>44</v>
      </c>
      <c r="M743" s="3">
        <v>1.0</v>
      </c>
      <c r="N743" s="5" t="s">
        <v>48</v>
      </c>
      <c r="O743" s="5" t="s">
        <v>49</v>
      </c>
      <c r="P743" s="5" t="s">
        <v>275</v>
      </c>
      <c r="Q743" s="3">
        <v>10.0</v>
      </c>
      <c r="R743" s="3" t="s">
        <v>3354</v>
      </c>
      <c r="S743" s="3" t="s">
        <v>78</v>
      </c>
      <c r="T743" s="4"/>
      <c r="U743" s="4"/>
      <c r="V743" s="4"/>
      <c r="W743" s="4"/>
      <c r="X743" s="4"/>
      <c r="Y743" s="3" t="s">
        <v>24</v>
      </c>
      <c r="Z743" s="4"/>
      <c r="AA743" s="4"/>
      <c r="AB743" s="4"/>
      <c r="AC743" s="4"/>
      <c r="AD743" s="3" t="s">
        <v>53</v>
      </c>
      <c r="AE743" s="4"/>
      <c r="AF743" s="3">
        <v>4.0</v>
      </c>
      <c r="AG743" s="4"/>
      <c r="AH743" s="3">
        <v>2.0</v>
      </c>
      <c r="AI743" s="4"/>
      <c r="AJ743" s="3">
        <v>20.0</v>
      </c>
      <c r="AK743" s="3" t="s">
        <v>3355</v>
      </c>
      <c r="AL743" s="3" t="s">
        <v>68</v>
      </c>
      <c r="AM743" s="4"/>
      <c r="AN743" s="3">
        <v>8.0</v>
      </c>
      <c r="AO743" s="3" t="s">
        <v>3356</v>
      </c>
      <c r="AP743" s="3" t="s">
        <v>2502</v>
      </c>
      <c r="AQ743" s="3" t="s">
        <v>3357</v>
      </c>
      <c r="AR743" s="3">
        <v>1.0</v>
      </c>
      <c r="AS743" s="4"/>
      <c r="AT743" s="4"/>
    </row>
    <row r="744">
      <c r="A744" s="3">
        <v>742.0</v>
      </c>
      <c r="B744" s="4" t="s">
        <v>83</v>
      </c>
      <c r="C744" s="5">
        <v>29686.0</v>
      </c>
      <c r="D744" s="6">
        <v>37.515068493150686</v>
      </c>
      <c r="E744" s="7">
        <v>6.0</v>
      </c>
      <c r="F744" s="7">
        <v>80.0</v>
      </c>
      <c r="G744" s="7">
        <v>8.0</v>
      </c>
      <c r="H744" s="3">
        <v>10.0</v>
      </c>
      <c r="I744" s="3" t="s">
        <v>117</v>
      </c>
      <c r="J744" s="3">
        <v>0.0</v>
      </c>
      <c r="K744" s="3" t="s">
        <v>46</v>
      </c>
      <c r="L744" s="3" t="s">
        <v>94</v>
      </c>
      <c r="M744" s="3">
        <v>1.0</v>
      </c>
      <c r="N744" s="5" t="s">
        <v>212</v>
      </c>
      <c r="O744" s="5" t="s">
        <v>75</v>
      </c>
      <c r="P744" s="5" t="s">
        <v>231</v>
      </c>
      <c r="Q744" s="3">
        <v>5.0</v>
      </c>
      <c r="R744" s="3" t="s">
        <v>3358</v>
      </c>
      <c r="S744" s="3" t="s">
        <v>78</v>
      </c>
      <c r="T744" s="4"/>
      <c r="U744" s="4"/>
      <c r="V744" s="4"/>
      <c r="W744" s="4"/>
      <c r="X744" s="4"/>
      <c r="Y744" s="3" t="s">
        <v>24</v>
      </c>
      <c r="Z744" s="4"/>
      <c r="AA744" s="4"/>
      <c r="AB744" s="4"/>
      <c r="AC744" s="4"/>
      <c r="AD744" s="3" t="s">
        <v>53</v>
      </c>
      <c r="AE744" s="4"/>
      <c r="AF744" s="3">
        <v>6.0</v>
      </c>
      <c r="AG744" s="4"/>
      <c r="AH744" s="3">
        <v>1.0</v>
      </c>
      <c r="AI744" s="4"/>
      <c r="AJ744" s="3">
        <v>8.0</v>
      </c>
      <c r="AK744" s="3" t="s">
        <v>3359</v>
      </c>
      <c r="AL744" s="4"/>
      <c r="AM744" s="3" t="s">
        <v>3360</v>
      </c>
      <c r="AN744" s="3">
        <v>8.0</v>
      </c>
      <c r="AO744" s="3" t="s">
        <v>3361</v>
      </c>
      <c r="AP744" s="3" t="s">
        <v>3362</v>
      </c>
      <c r="AQ744" s="3" t="s">
        <v>3363</v>
      </c>
      <c r="AR744" s="3">
        <v>1.0</v>
      </c>
      <c r="AS744" s="4"/>
      <c r="AT744" s="4"/>
    </row>
    <row r="745">
      <c r="A745" s="3">
        <v>743.0</v>
      </c>
      <c r="B745" s="4" t="s">
        <v>204</v>
      </c>
      <c r="C745" s="4"/>
      <c r="D745" s="6" t="s">
        <v>44</v>
      </c>
      <c r="E745" s="7">
        <v>8.0</v>
      </c>
      <c r="F745" s="7">
        <v>30.0</v>
      </c>
      <c r="G745" s="7">
        <v>6.0</v>
      </c>
      <c r="H745" s="3">
        <v>5.0</v>
      </c>
      <c r="I745" s="3" t="s">
        <v>130</v>
      </c>
      <c r="J745" s="3">
        <v>0.0</v>
      </c>
      <c r="K745" s="3" t="s">
        <v>131</v>
      </c>
      <c r="L745" s="3" t="s">
        <v>62</v>
      </c>
      <c r="M745" s="3">
        <v>1.0</v>
      </c>
      <c r="N745" s="9" t="s">
        <v>467</v>
      </c>
      <c r="O745" s="9" t="s">
        <v>49</v>
      </c>
      <c r="P745" s="9" t="s">
        <v>918</v>
      </c>
      <c r="Q745" s="3">
        <v>9.0</v>
      </c>
      <c r="R745" s="4"/>
      <c r="S745" s="3" t="s">
        <v>78</v>
      </c>
      <c r="T745" s="4"/>
      <c r="U745" s="4"/>
      <c r="V745" s="3" t="s">
        <v>21</v>
      </c>
      <c r="W745" s="4"/>
      <c r="X745" s="4"/>
      <c r="Y745" s="4"/>
      <c r="Z745" s="4"/>
      <c r="AA745" s="4"/>
      <c r="AB745" s="4"/>
      <c r="AC745" s="4"/>
      <c r="AD745" s="3" t="s">
        <v>158</v>
      </c>
      <c r="AE745" s="4"/>
      <c r="AF745" s="3">
        <v>5.0</v>
      </c>
      <c r="AG745" s="4"/>
      <c r="AH745" s="3">
        <v>1.0</v>
      </c>
      <c r="AI745" s="4"/>
      <c r="AJ745" s="3">
        <v>8.0</v>
      </c>
      <c r="AK745" s="3" t="s">
        <v>3364</v>
      </c>
      <c r="AL745" s="4"/>
      <c r="AM745" s="3" t="s">
        <v>3365</v>
      </c>
      <c r="AN745" s="3">
        <v>8.0</v>
      </c>
      <c r="AO745" s="3" t="s">
        <v>3366</v>
      </c>
      <c r="AP745" s="3" t="s">
        <v>3367</v>
      </c>
      <c r="AQ745" s="4"/>
      <c r="AR745" s="3">
        <v>0.0</v>
      </c>
      <c r="AS745" s="4"/>
      <c r="AT745" s="4"/>
    </row>
    <row r="746">
      <c r="A746" s="3">
        <v>744.0</v>
      </c>
      <c r="B746" s="4" t="s">
        <v>255</v>
      </c>
      <c r="C746" s="5">
        <v>29339.0</v>
      </c>
      <c r="D746" s="6">
        <v>38.465753424657535</v>
      </c>
      <c r="E746" s="7">
        <v>8.0</v>
      </c>
      <c r="F746" s="7">
        <v>45.0</v>
      </c>
      <c r="G746" s="7">
        <v>5.0</v>
      </c>
      <c r="H746" s="3">
        <v>6.0</v>
      </c>
      <c r="I746" s="3" t="s">
        <v>187</v>
      </c>
      <c r="J746" s="3">
        <v>1.0</v>
      </c>
      <c r="K746" s="9" t="s">
        <v>44</v>
      </c>
      <c r="L746" s="3" t="s">
        <v>44</v>
      </c>
      <c r="M746" s="3">
        <v>1.0</v>
      </c>
      <c r="N746" s="5" t="s">
        <v>467</v>
      </c>
      <c r="O746" s="5" t="s">
        <v>106</v>
      </c>
      <c r="P746" s="5" t="s">
        <v>309</v>
      </c>
      <c r="Q746" s="3">
        <v>10.0</v>
      </c>
      <c r="R746" s="4"/>
      <c r="S746" s="3" t="s">
        <v>78</v>
      </c>
      <c r="T746" s="4"/>
      <c r="U746" s="4"/>
      <c r="V746" s="3" t="s">
        <v>21</v>
      </c>
      <c r="W746" s="4"/>
      <c r="X746" s="4"/>
      <c r="Y746" s="4"/>
      <c r="Z746" s="4"/>
      <c r="AA746" s="4"/>
      <c r="AB746" s="4"/>
      <c r="AC746" s="4"/>
      <c r="AD746" s="3" t="s">
        <v>79</v>
      </c>
      <c r="AE746" s="4"/>
      <c r="AF746" s="3">
        <v>3.0</v>
      </c>
      <c r="AG746" s="4"/>
      <c r="AH746" s="3">
        <v>4.0</v>
      </c>
      <c r="AI746" s="4"/>
      <c r="AJ746" s="3">
        <v>8.0</v>
      </c>
      <c r="AK746" s="3" t="s">
        <v>3368</v>
      </c>
      <c r="AL746" s="3" t="s">
        <v>68</v>
      </c>
      <c r="AM746" s="4"/>
      <c r="AN746" s="3">
        <v>10.0</v>
      </c>
      <c r="AO746" s="3" t="s">
        <v>3369</v>
      </c>
      <c r="AP746" s="3" t="s">
        <v>3370</v>
      </c>
      <c r="AQ746" s="3" t="s">
        <v>3371</v>
      </c>
      <c r="AR746" s="3">
        <v>1.0</v>
      </c>
      <c r="AS746" s="4"/>
      <c r="AT746" s="4"/>
    </row>
    <row r="747">
      <c r="A747" s="3">
        <v>745.0</v>
      </c>
      <c r="B747" s="4" t="s">
        <v>71</v>
      </c>
      <c r="C747" s="5">
        <v>27612.0</v>
      </c>
      <c r="D747" s="6">
        <v>43.1972602739726</v>
      </c>
      <c r="E747" s="7">
        <v>7.0</v>
      </c>
      <c r="F747" s="7">
        <v>40.0</v>
      </c>
      <c r="G747" s="7">
        <v>6.0</v>
      </c>
      <c r="H747" s="3">
        <v>1.0</v>
      </c>
      <c r="I747" s="3" t="s">
        <v>72</v>
      </c>
      <c r="J747" s="3">
        <v>0.0</v>
      </c>
      <c r="K747" s="3" t="s">
        <v>118</v>
      </c>
      <c r="L747" s="3" t="s">
        <v>94</v>
      </c>
      <c r="M747" s="3">
        <v>1.0</v>
      </c>
      <c r="N747" s="5" t="s">
        <v>63</v>
      </c>
      <c r="O747" s="5" t="s">
        <v>75</v>
      </c>
      <c r="P747" s="5" t="s">
        <v>50</v>
      </c>
      <c r="Q747" s="3">
        <v>10.0</v>
      </c>
      <c r="R747" s="4"/>
      <c r="S747" s="3" t="s">
        <v>65</v>
      </c>
      <c r="T747" s="4"/>
      <c r="U747" s="4"/>
      <c r="V747" s="4"/>
      <c r="W747" s="3" t="s">
        <v>22</v>
      </c>
      <c r="X747" s="4"/>
      <c r="Y747" s="4"/>
      <c r="Z747" s="4"/>
      <c r="AA747" s="4"/>
      <c r="AB747" s="4"/>
      <c r="AC747" s="4"/>
      <c r="AD747" s="3" t="s">
        <v>66</v>
      </c>
      <c r="AE747" s="4"/>
      <c r="AF747" s="3">
        <v>3.0</v>
      </c>
      <c r="AG747" s="4"/>
      <c r="AH747" s="3">
        <v>5.0</v>
      </c>
      <c r="AI747" s="4"/>
      <c r="AJ747" s="3">
        <v>36.0</v>
      </c>
      <c r="AK747" s="3" t="s">
        <v>3372</v>
      </c>
      <c r="AL747" s="3" t="s">
        <v>68</v>
      </c>
      <c r="AM747" s="4"/>
      <c r="AN747" s="3">
        <v>9.0</v>
      </c>
      <c r="AO747" s="3" t="s">
        <v>3373</v>
      </c>
      <c r="AP747" s="3" t="s">
        <v>3374</v>
      </c>
      <c r="AQ747" s="4"/>
      <c r="AR747" s="4"/>
      <c r="AS747" s="4"/>
      <c r="AT747" s="4"/>
    </row>
    <row r="748">
      <c r="A748" s="3">
        <v>746.0</v>
      </c>
      <c r="B748" s="4" t="s">
        <v>204</v>
      </c>
      <c r="C748" s="5">
        <v>32442.0</v>
      </c>
      <c r="D748" s="6">
        <v>29.964383561643835</v>
      </c>
      <c r="E748" s="7">
        <v>4.0</v>
      </c>
      <c r="F748" s="7">
        <v>10.0</v>
      </c>
      <c r="G748" s="7">
        <v>8.0</v>
      </c>
      <c r="H748" s="3">
        <v>1.0</v>
      </c>
      <c r="I748" s="3" t="s">
        <v>340</v>
      </c>
      <c r="J748" s="3">
        <v>1.0</v>
      </c>
      <c r="K748" s="9" t="s">
        <v>44</v>
      </c>
      <c r="L748" s="3" t="s">
        <v>44</v>
      </c>
      <c r="M748" s="3">
        <v>1.0</v>
      </c>
      <c r="N748" s="5" t="s">
        <v>256</v>
      </c>
      <c r="O748" s="5" t="s">
        <v>75</v>
      </c>
      <c r="P748" s="5" t="s">
        <v>50</v>
      </c>
      <c r="Q748" s="3">
        <v>12.0</v>
      </c>
      <c r="R748" s="3" t="s">
        <v>3375</v>
      </c>
      <c r="S748" s="3" t="s">
        <v>52</v>
      </c>
      <c r="T748" s="4"/>
      <c r="U748" s="4"/>
      <c r="V748" s="4"/>
      <c r="W748" s="3" t="s">
        <v>22</v>
      </c>
      <c r="X748" s="3" t="s">
        <v>23</v>
      </c>
      <c r="Y748" s="4"/>
      <c r="Z748" s="4"/>
      <c r="AA748" s="4"/>
      <c r="AB748" s="4"/>
      <c r="AC748" s="4"/>
      <c r="AD748" s="3" t="s">
        <v>66</v>
      </c>
      <c r="AE748" s="4"/>
      <c r="AF748" s="4"/>
      <c r="AG748" s="3" t="s">
        <v>3376</v>
      </c>
      <c r="AH748" s="3">
        <v>5.0</v>
      </c>
      <c r="AI748" s="4"/>
      <c r="AJ748" s="3">
        <v>20.0</v>
      </c>
      <c r="AK748" s="3" t="s">
        <v>3377</v>
      </c>
      <c r="AL748" s="3" t="s">
        <v>68</v>
      </c>
      <c r="AM748" s="4"/>
      <c r="AN748" s="3">
        <v>10.0</v>
      </c>
      <c r="AO748" s="3" t="s">
        <v>3378</v>
      </c>
      <c r="AP748" s="3" t="s">
        <v>3379</v>
      </c>
      <c r="AQ748" s="3" t="s">
        <v>111</v>
      </c>
      <c r="AR748" s="3">
        <v>1.0</v>
      </c>
      <c r="AS748" s="4"/>
      <c r="AT748" s="4"/>
    </row>
    <row r="749">
      <c r="A749" s="3">
        <v>747.0</v>
      </c>
      <c r="B749" s="4" t="s">
        <v>124</v>
      </c>
      <c r="C749" s="5">
        <v>34109.0</v>
      </c>
      <c r="D749" s="6">
        <v>25.397260273972602</v>
      </c>
      <c r="E749" s="7">
        <v>7.0</v>
      </c>
      <c r="F749" s="7">
        <v>30.0</v>
      </c>
      <c r="G749" s="7">
        <v>12.0</v>
      </c>
      <c r="H749" s="3">
        <v>0.0</v>
      </c>
      <c r="I749" s="3" t="s">
        <v>117</v>
      </c>
      <c r="J749" s="3">
        <v>0.0</v>
      </c>
      <c r="K749" s="3" t="s">
        <v>93</v>
      </c>
      <c r="L749" s="3" t="s">
        <v>94</v>
      </c>
      <c r="M749" s="3">
        <v>0.0</v>
      </c>
      <c r="N749" s="5" t="s">
        <v>44</v>
      </c>
      <c r="O749" s="5" t="s">
        <v>44</v>
      </c>
      <c r="P749" s="5" t="s">
        <v>44</v>
      </c>
      <c r="Q749" s="4"/>
      <c r="R749" s="4"/>
      <c r="S749" s="3" t="s">
        <v>52</v>
      </c>
      <c r="T749" s="4"/>
      <c r="U749" s="4"/>
      <c r="V749" s="3" t="s">
        <v>21</v>
      </c>
      <c r="W749" s="4"/>
      <c r="X749" s="4"/>
      <c r="Y749" s="4"/>
      <c r="Z749" s="4"/>
      <c r="AA749" s="4"/>
      <c r="AB749" s="4"/>
      <c r="AC749" s="4"/>
      <c r="AD749" s="3" t="s">
        <v>158</v>
      </c>
      <c r="AE749" s="4"/>
      <c r="AF749" s="3">
        <v>5.0</v>
      </c>
      <c r="AG749" s="4"/>
      <c r="AH749" s="3">
        <v>5.0</v>
      </c>
      <c r="AI749" s="4"/>
      <c r="AJ749" s="3">
        <v>16.0</v>
      </c>
      <c r="AK749" s="3" t="s">
        <v>3380</v>
      </c>
      <c r="AL749" s="4"/>
      <c r="AM749" s="3" t="s">
        <v>3381</v>
      </c>
      <c r="AN749" s="3">
        <v>9.0</v>
      </c>
      <c r="AO749" s="3" t="s">
        <v>27</v>
      </c>
      <c r="AP749" s="3" t="s">
        <v>3382</v>
      </c>
      <c r="AQ749" s="3" t="s">
        <v>3383</v>
      </c>
      <c r="AR749" s="3">
        <v>1.0</v>
      </c>
      <c r="AS749" s="4"/>
      <c r="AT749" s="4"/>
    </row>
    <row r="750">
      <c r="A750" s="3">
        <v>748.0</v>
      </c>
      <c r="B750" s="4" t="s">
        <v>306</v>
      </c>
      <c r="C750" s="5">
        <v>34114.0</v>
      </c>
      <c r="D750" s="6">
        <v>25.383561643835616</v>
      </c>
      <c r="E750" s="7">
        <v>7.0</v>
      </c>
      <c r="F750" s="7">
        <v>40.0</v>
      </c>
      <c r="G750" s="7">
        <v>10.0</v>
      </c>
      <c r="H750" s="3">
        <v>4.0</v>
      </c>
      <c r="I750" s="3" t="s">
        <v>45</v>
      </c>
      <c r="J750" s="3">
        <v>1.0</v>
      </c>
      <c r="K750" s="9" t="s">
        <v>44</v>
      </c>
      <c r="L750" s="3" t="s">
        <v>44</v>
      </c>
      <c r="M750" s="3">
        <v>1.0</v>
      </c>
      <c r="N750" s="5" t="s">
        <v>421</v>
      </c>
      <c r="O750" s="5" t="s">
        <v>49</v>
      </c>
      <c r="P750" s="5" t="s">
        <v>87</v>
      </c>
      <c r="Q750" s="3">
        <v>1.0</v>
      </c>
      <c r="R750" s="3" t="s">
        <v>3384</v>
      </c>
      <c r="S750" s="3" t="s">
        <v>52</v>
      </c>
      <c r="T750" s="4"/>
      <c r="U750" s="4"/>
      <c r="V750" s="3" t="s">
        <v>21</v>
      </c>
      <c r="W750" s="4"/>
      <c r="X750" s="4"/>
      <c r="Y750" s="4"/>
      <c r="Z750" s="4"/>
      <c r="AA750" s="4"/>
      <c r="AB750" s="4"/>
      <c r="AC750" s="4"/>
      <c r="AD750" s="3" t="s">
        <v>66</v>
      </c>
      <c r="AE750" s="4"/>
      <c r="AF750" s="3">
        <v>6.0</v>
      </c>
      <c r="AG750" s="4"/>
      <c r="AH750" s="4"/>
      <c r="AI750" s="3">
        <v>10.0</v>
      </c>
      <c r="AJ750" s="3">
        <v>30.0</v>
      </c>
      <c r="AK750" s="3" t="s">
        <v>3385</v>
      </c>
      <c r="AL750" s="3" t="s">
        <v>68</v>
      </c>
      <c r="AM750" s="4"/>
      <c r="AN750" s="3">
        <v>8.0</v>
      </c>
      <c r="AO750" s="3" t="s">
        <v>3386</v>
      </c>
      <c r="AP750" s="3" t="s">
        <v>3387</v>
      </c>
      <c r="AQ750" s="3" t="s">
        <v>3388</v>
      </c>
      <c r="AR750" s="3">
        <v>0.0</v>
      </c>
      <c r="AS750" s="4"/>
      <c r="AT750" s="4"/>
    </row>
    <row r="751">
      <c r="A751" s="3">
        <v>749.0</v>
      </c>
      <c r="B751" s="4" t="s">
        <v>83</v>
      </c>
      <c r="C751" s="5">
        <v>26782.0</v>
      </c>
      <c r="D751" s="6">
        <v>45.47123287671233</v>
      </c>
      <c r="E751" s="7">
        <v>7.0</v>
      </c>
      <c r="F751" s="7">
        <v>60.0</v>
      </c>
      <c r="G751" s="7">
        <v>8.0</v>
      </c>
      <c r="H751" s="3">
        <v>35.0</v>
      </c>
      <c r="I751" s="3" t="s">
        <v>92</v>
      </c>
      <c r="J751" s="3">
        <v>0.0</v>
      </c>
      <c r="K751" s="3" t="s">
        <v>131</v>
      </c>
      <c r="L751" s="3" t="s">
        <v>94</v>
      </c>
      <c r="M751" s="3">
        <v>1.0</v>
      </c>
      <c r="N751" s="5" t="s">
        <v>212</v>
      </c>
      <c r="O751" s="5" t="s">
        <v>75</v>
      </c>
      <c r="P751" s="5" t="s">
        <v>152</v>
      </c>
      <c r="Q751" s="3">
        <v>20.0</v>
      </c>
      <c r="R751" s="3" t="s">
        <v>3389</v>
      </c>
      <c r="S751" s="3" t="s">
        <v>52</v>
      </c>
      <c r="T751" s="4"/>
      <c r="U751" s="4"/>
      <c r="V751" s="4"/>
      <c r="W751" s="4"/>
      <c r="X751" s="4"/>
      <c r="Y751" s="3" t="s">
        <v>24</v>
      </c>
      <c r="Z751" s="4"/>
      <c r="AA751" s="4"/>
      <c r="AB751" s="4"/>
      <c r="AC751" s="4"/>
      <c r="AD751" s="3" t="s">
        <v>53</v>
      </c>
      <c r="AE751" s="4"/>
      <c r="AF751" s="3">
        <v>3.0</v>
      </c>
      <c r="AG751" s="4"/>
      <c r="AH751" s="3">
        <v>1.0</v>
      </c>
      <c r="AI751" s="4"/>
      <c r="AJ751" s="3">
        <v>100.0</v>
      </c>
      <c r="AK751" s="3" t="s">
        <v>3390</v>
      </c>
      <c r="AL751" s="3" t="s">
        <v>68</v>
      </c>
      <c r="AM751" s="4"/>
      <c r="AN751" s="3">
        <v>10.0</v>
      </c>
      <c r="AO751" s="3" t="s">
        <v>3391</v>
      </c>
      <c r="AP751" s="3" t="s">
        <v>3392</v>
      </c>
      <c r="AQ751" s="4"/>
      <c r="AR751" s="3">
        <v>0.0</v>
      </c>
      <c r="AS751" s="4"/>
      <c r="AT751" s="4"/>
    </row>
    <row r="752">
      <c r="A752" s="3">
        <v>750.0</v>
      </c>
      <c r="B752" s="4" t="s">
        <v>83</v>
      </c>
      <c r="C752" s="5">
        <v>31994.0</v>
      </c>
      <c r="D752" s="6">
        <v>31.19178082191781</v>
      </c>
      <c r="E752" s="7">
        <v>8.0</v>
      </c>
      <c r="F752" s="7">
        <v>45.0</v>
      </c>
      <c r="G752" s="7">
        <v>12.0</v>
      </c>
      <c r="H752" s="3">
        <v>12.0</v>
      </c>
      <c r="I752" s="3" t="s">
        <v>187</v>
      </c>
      <c r="J752" s="3">
        <v>0.0</v>
      </c>
      <c r="K752" s="3" t="s">
        <v>46</v>
      </c>
      <c r="L752" s="3" t="s">
        <v>99</v>
      </c>
      <c r="M752" s="3">
        <v>1.0</v>
      </c>
      <c r="N752" s="5" t="s">
        <v>481</v>
      </c>
      <c r="O752" s="5" t="s">
        <v>75</v>
      </c>
      <c r="P752" s="5" t="s">
        <v>101</v>
      </c>
      <c r="Q752" s="3">
        <v>5.0</v>
      </c>
      <c r="R752" s="3" t="s">
        <v>3393</v>
      </c>
      <c r="S752" s="3" t="s">
        <v>52</v>
      </c>
      <c r="T752" s="4"/>
      <c r="U752" s="4"/>
      <c r="V752" s="4"/>
      <c r="W752" s="4"/>
      <c r="X752" s="4"/>
      <c r="Y752" s="3" t="s">
        <v>24</v>
      </c>
      <c r="Z752" s="4"/>
      <c r="AA752" s="4"/>
      <c r="AB752" s="4"/>
      <c r="AC752" s="4"/>
      <c r="AD752" s="3" t="s">
        <v>66</v>
      </c>
      <c r="AE752" s="4"/>
      <c r="AF752" s="3">
        <v>2.0</v>
      </c>
      <c r="AG752" s="4"/>
      <c r="AH752" s="3">
        <v>4.0</v>
      </c>
      <c r="AI752" s="4"/>
      <c r="AJ752" s="3">
        <v>6.0</v>
      </c>
      <c r="AK752" s="3" t="s">
        <v>3394</v>
      </c>
      <c r="AL752" s="3" t="s">
        <v>190</v>
      </c>
      <c r="AM752" s="4"/>
      <c r="AN752" s="3">
        <v>8.0</v>
      </c>
      <c r="AO752" s="3" t="s">
        <v>3395</v>
      </c>
      <c r="AP752" s="3" t="s">
        <v>3396</v>
      </c>
      <c r="AQ752" s="3" t="s">
        <v>3397</v>
      </c>
      <c r="AR752" s="3">
        <v>1.0</v>
      </c>
      <c r="AS752" s="4"/>
      <c r="AT752" s="4"/>
    </row>
    <row r="753">
      <c r="A753" s="3">
        <v>751.0</v>
      </c>
      <c r="B753" s="4" t="s">
        <v>124</v>
      </c>
      <c r="C753" s="5">
        <v>33675.0</v>
      </c>
      <c r="D753" s="6">
        <v>26.586301369863012</v>
      </c>
      <c r="E753" s="7">
        <v>7.0</v>
      </c>
      <c r="F753" s="7">
        <v>100.0</v>
      </c>
      <c r="G753" s="7">
        <v>7.0</v>
      </c>
      <c r="H753" s="3">
        <v>10.0</v>
      </c>
      <c r="I753" s="3" t="s">
        <v>340</v>
      </c>
      <c r="J753" s="3">
        <v>1.0</v>
      </c>
      <c r="K753" s="9" t="s">
        <v>44</v>
      </c>
      <c r="L753" s="3" t="s">
        <v>44</v>
      </c>
      <c r="M753" s="3">
        <v>1.0</v>
      </c>
      <c r="N753" s="5" t="s">
        <v>151</v>
      </c>
      <c r="O753" s="5" t="s">
        <v>75</v>
      </c>
      <c r="P753" s="5" t="s">
        <v>87</v>
      </c>
      <c r="Q753" s="3">
        <v>1.0</v>
      </c>
      <c r="R753" s="3" t="s">
        <v>887</v>
      </c>
      <c r="S753" s="3" t="s">
        <v>78</v>
      </c>
      <c r="T753" s="4"/>
      <c r="U753" s="4"/>
      <c r="V753" s="4"/>
      <c r="W753" s="3" t="s">
        <v>22</v>
      </c>
      <c r="X753" s="4"/>
      <c r="Y753" s="4"/>
      <c r="Z753" s="4"/>
      <c r="AA753" s="4"/>
      <c r="AB753" s="4"/>
      <c r="AC753" s="4"/>
      <c r="AD753" s="3" t="s">
        <v>79</v>
      </c>
      <c r="AE753" s="4"/>
      <c r="AF753" s="4"/>
      <c r="AG753" s="3">
        <v>10.0</v>
      </c>
      <c r="AH753" s="3">
        <v>5.0</v>
      </c>
      <c r="AI753" s="4"/>
      <c r="AJ753" s="3">
        <v>200.0</v>
      </c>
      <c r="AK753" s="3" t="s">
        <v>3398</v>
      </c>
      <c r="AL753" s="3" t="s">
        <v>57</v>
      </c>
      <c r="AM753" s="4"/>
      <c r="AN753" s="3">
        <v>9.0</v>
      </c>
      <c r="AO753" s="3" t="s">
        <v>3399</v>
      </c>
      <c r="AP753" s="3" t="s">
        <v>3400</v>
      </c>
      <c r="AQ753" s="4"/>
      <c r="AR753" s="3">
        <v>1.0</v>
      </c>
      <c r="AS753" s="4"/>
      <c r="AT753" s="4"/>
    </row>
    <row r="754">
      <c r="A754" s="3">
        <v>752.0</v>
      </c>
      <c r="B754" s="4" t="s">
        <v>71</v>
      </c>
      <c r="C754" s="5">
        <v>31258.0</v>
      </c>
      <c r="D754" s="6">
        <v>33.20821917808219</v>
      </c>
      <c r="E754" s="7">
        <v>6.0</v>
      </c>
      <c r="F754" s="7">
        <v>25.0</v>
      </c>
      <c r="G754" s="7">
        <v>14.0</v>
      </c>
      <c r="H754" s="3">
        <v>1.0</v>
      </c>
      <c r="I754" s="3" t="s">
        <v>72</v>
      </c>
      <c r="J754" s="3">
        <v>1.0</v>
      </c>
      <c r="K754" s="9" t="s">
        <v>44</v>
      </c>
      <c r="L754" s="3" t="s">
        <v>44</v>
      </c>
      <c r="M754" s="3">
        <v>1.0</v>
      </c>
      <c r="N754" s="5" t="s">
        <v>21</v>
      </c>
      <c r="O754" s="5" t="s">
        <v>75</v>
      </c>
      <c r="P754" s="5" t="s">
        <v>219</v>
      </c>
      <c r="Q754" s="3">
        <v>1.0</v>
      </c>
      <c r="R754" s="3" t="s">
        <v>3401</v>
      </c>
      <c r="S754" s="3" t="s">
        <v>370</v>
      </c>
      <c r="T754" s="4"/>
      <c r="U754" s="4"/>
      <c r="V754" s="3" t="s">
        <v>21</v>
      </c>
      <c r="W754" s="4"/>
      <c r="X754" s="4"/>
      <c r="Y754" s="4"/>
      <c r="Z754" s="4"/>
      <c r="AA754" s="4"/>
      <c r="AB754" s="4"/>
      <c r="AC754" s="4"/>
      <c r="AD754" s="3" t="s">
        <v>79</v>
      </c>
      <c r="AE754" s="4"/>
      <c r="AF754" s="3">
        <v>6.0</v>
      </c>
      <c r="AG754" s="4"/>
      <c r="AH754" s="3">
        <v>5.0</v>
      </c>
      <c r="AI754" s="4"/>
      <c r="AJ754" s="3">
        <v>40.0</v>
      </c>
      <c r="AK754" s="3" t="s">
        <v>3402</v>
      </c>
      <c r="AL754" s="3" t="s">
        <v>68</v>
      </c>
      <c r="AM754" s="4"/>
      <c r="AN754" s="3">
        <v>8.0</v>
      </c>
      <c r="AO754" s="3" t="s">
        <v>3403</v>
      </c>
      <c r="AP754" s="3" t="s">
        <v>3404</v>
      </c>
      <c r="AQ754" s="3" t="s">
        <v>3405</v>
      </c>
      <c r="AR754" s="3">
        <v>1.0</v>
      </c>
      <c r="AS754" s="4"/>
      <c r="AT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row>
  </sheetData>
  <hyperlinks>
    <hyperlink r:id="rId1" ref="R75"/>
    <hyperlink r:id="rId2" ref="R288"/>
    <hyperlink r:id="rId3" ref="R359"/>
    <hyperlink r:id="rId4" ref="AM469"/>
    <hyperlink r:id="rId5" ref="R532"/>
    <hyperlink r:id="rId6" ref="R553"/>
    <hyperlink r:id="rId7" ref="R648"/>
    <hyperlink r:id="rId8" ref="R654"/>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s>
  <sheetData>
    <row r="2">
      <c r="A2" s="36" t="s">
        <v>3525</v>
      </c>
    </row>
    <row r="3">
      <c r="A3" s="37" t="s">
        <v>71</v>
      </c>
      <c r="B3" s="29"/>
      <c r="C3" s="29"/>
      <c r="D3" s="29"/>
      <c r="E3" s="29"/>
      <c r="F3" s="29"/>
    </row>
    <row r="4">
      <c r="A4" s="38" t="s">
        <v>124</v>
      </c>
    </row>
    <row r="5">
      <c r="A5" s="38" t="s">
        <v>112</v>
      </c>
    </row>
    <row r="6">
      <c r="A6" s="38" t="s">
        <v>468</v>
      </c>
    </row>
    <row r="7">
      <c r="A7" s="38" t="s">
        <v>83</v>
      </c>
    </row>
    <row r="8">
      <c r="A8" s="38" t="s">
        <v>256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14"/>
    <col customWidth="1" min="11" max="11" width="39.71"/>
    <col customWidth="1" min="12" max="12" width="42.86"/>
    <col customWidth="1" min="14" max="14" width="34.0"/>
    <col customWidth="1" min="15" max="15" width="24.71"/>
    <col customWidth="1" min="16" max="16" width="28.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3">
        <v>0.0</v>
      </c>
      <c r="B2" s="4" t="s">
        <v>44</v>
      </c>
      <c r="C2" s="5">
        <v>31490.0</v>
      </c>
      <c r="D2" s="6">
        <v>32.57260273972603</v>
      </c>
      <c r="E2" s="4" t="s">
        <v>44</v>
      </c>
      <c r="F2" s="4" t="s">
        <v>44</v>
      </c>
      <c r="G2" s="4" t="s">
        <v>44</v>
      </c>
      <c r="H2" s="3" t="s">
        <v>44</v>
      </c>
      <c r="I2" s="3" t="s">
        <v>45</v>
      </c>
      <c r="J2" s="3">
        <v>1.0</v>
      </c>
      <c r="K2" s="3" t="s">
        <v>46</v>
      </c>
      <c r="L2" s="3" t="s">
        <v>47</v>
      </c>
      <c r="M2" s="3">
        <v>1.0</v>
      </c>
      <c r="N2" s="5" t="s">
        <v>48</v>
      </c>
      <c r="O2" s="5" t="s">
        <v>49</v>
      </c>
      <c r="P2" s="10" t="s">
        <v>50</v>
      </c>
    </row>
    <row r="3">
      <c r="A3" s="3">
        <v>1.0</v>
      </c>
      <c r="B3" s="4" t="s">
        <v>44</v>
      </c>
      <c r="C3" s="5">
        <v>29466.0</v>
      </c>
      <c r="D3" s="6">
        <v>38.11780821917808</v>
      </c>
      <c r="E3" s="4" t="s">
        <v>44</v>
      </c>
      <c r="F3" s="4" t="s">
        <v>44</v>
      </c>
      <c r="G3" s="4" t="s">
        <v>44</v>
      </c>
      <c r="H3" s="3" t="s">
        <v>44</v>
      </c>
      <c r="I3" s="3" t="s">
        <v>60</v>
      </c>
      <c r="J3" s="3">
        <v>1.0</v>
      </c>
      <c r="K3" s="3" t="s">
        <v>61</v>
      </c>
      <c r="L3" s="3" t="s">
        <v>62</v>
      </c>
      <c r="M3" s="3">
        <v>1.0</v>
      </c>
      <c r="N3" s="5" t="s">
        <v>63</v>
      </c>
      <c r="O3" s="5" t="s">
        <v>49</v>
      </c>
      <c r="P3" s="10" t="s">
        <v>50</v>
      </c>
    </row>
    <row r="4">
      <c r="A4" s="3">
        <v>2.0</v>
      </c>
      <c r="B4" s="4" t="s">
        <v>71</v>
      </c>
      <c r="C4" s="5">
        <v>32196.0</v>
      </c>
      <c r="D4" s="6">
        <v>30.638356164383563</v>
      </c>
      <c r="E4" s="7">
        <v>7.0</v>
      </c>
      <c r="F4" s="7">
        <v>45.0</v>
      </c>
      <c r="G4" s="7">
        <v>8.0</v>
      </c>
      <c r="H4" s="3">
        <v>2.0</v>
      </c>
      <c r="I4" s="3" t="s">
        <v>72</v>
      </c>
      <c r="J4" s="3">
        <v>0.0</v>
      </c>
      <c r="K4" s="3" t="s">
        <v>73</v>
      </c>
      <c r="L4" s="3" t="s">
        <v>62</v>
      </c>
      <c r="M4" s="3">
        <v>1.0</v>
      </c>
      <c r="N4" s="5" t="s">
        <v>74</v>
      </c>
      <c r="O4" s="5" t="s">
        <v>75</v>
      </c>
      <c r="P4" s="10" t="s">
        <v>76</v>
      </c>
    </row>
    <row r="5">
      <c r="A5" s="3">
        <v>3.0</v>
      </c>
      <c r="B5" s="4" t="s">
        <v>83</v>
      </c>
      <c r="C5" s="5">
        <v>29812.0</v>
      </c>
      <c r="D5" s="6">
        <v>37.16986301369863</v>
      </c>
      <c r="E5" s="7">
        <v>7.0</v>
      </c>
      <c r="F5" s="7">
        <v>30.0</v>
      </c>
      <c r="G5" s="7">
        <v>5.0</v>
      </c>
      <c r="H5" s="3">
        <v>10.0</v>
      </c>
      <c r="I5" s="3" t="s">
        <v>84</v>
      </c>
      <c r="J5" s="3">
        <v>1.0</v>
      </c>
      <c r="K5" s="3" t="s">
        <v>61</v>
      </c>
      <c r="L5" s="3" t="s">
        <v>62</v>
      </c>
      <c r="M5" s="3">
        <v>1.0</v>
      </c>
      <c r="N5" s="5" t="s">
        <v>85</v>
      </c>
      <c r="O5" s="5" t="s">
        <v>86</v>
      </c>
      <c r="P5" s="10" t="s">
        <v>87</v>
      </c>
    </row>
    <row r="6">
      <c r="A6" s="3">
        <v>4.0</v>
      </c>
      <c r="B6" s="4" t="s">
        <v>71</v>
      </c>
      <c r="C6" s="5">
        <v>34359.0</v>
      </c>
      <c r="D6" s="6">
        <v>24.71232876712329</v>
      </c>
      <c r="E6" s="7">
        <v>8.0</v>
      </c>
      <c r="F6" s="7">
        <v>65.0</v>
      </c>
      <c r="G6" s="7">
        <v>610.0</v>
      </c>
      <c r="H6" s="3">
        <v>45.0</v>
      </c>
      <c r="I6" s="3" t="s">
        <v>92</v>
      </c>
      <c r="J6" s="3">
        <v>0.0</v>
      </c>
      <c r="K6" s="3" t="s">
        <v>93</v>
      </c>
      <c r="L6" s="3" t="s">
        <v>94</v>
      </c>
      <c r="M6" s="3">
        <v>1.0</v>
      </c>
      <c r="N6" s="5" t="s">
        <v>22</v>
      </c>
      <c r="O6" s="5" t="s">
        <v>75</v>
      </c>
      <c r="P6" s="10" t="s">
        <v>87</v>
      </c>
    </row>
    <row r="7">
      <c r="A7" s="3">
        <v>5.0</v>
      </c>
      <c r="B7" s="4" t="s">
        <v>71</v>
      </c>
      <c r="C7" s="5">
        <v>33315.0</v>
      </c>
      <c r="D7" s="6">
        <v>27.572602739726026</v>
      </c>
      <c r="E7" s="7">
        <v>6.0</v>
      </c>
      <c r="F7" s="7">
        <v>240.0</v>
      </c>
      <c r="G7" s="7">
        <v>6.0</v>
      </c>
      <c r="H7" s="3">
        <v>25.0</v>
      </c>
      <c r="I7" s="3" t="s">
        <v>98</v>
      </c>
      <c r="J7" s="3">
        <v>0.0</v>
      </c>
      <c r="K7" s="3" t="s">
        <v>46</v>
      </c>
      <c r="L7" s="3" t="s">
        <v>99</v>
      </c>
      <c r="M7" s="3">
        <v>1.0</v>
      </c>
      <c r="N7" s="5" t="s">
        <v>21</v>
      </c>
      <c r="O7" s="5" t="s">
        <v>100</v>
      </c>
      <c r="P7" s="10" t="s">
        <v>101</v>
      </c>
    </row>
    <row r="8">
      <c r="A8" s="3">
        <v>6.0</v>
      </c>
      <c r="B8" s="4" t="s">
        <v>71</v>
      </c>
      <c r="C8" s="5">
        <v>31511.0</v>
      </c>
      <c r="D8" s="6">
        <v>32.515068493150686</v>
      </c>
      <c r="E8" s="7">
        <v>8.0</v>
      </c>
      <c r="F8" s="7">
        <v>0.0</v>
      </c>
      <c r="G8" s="7">
        <v>10.0</v>
      </c>
      <c r="H8" s="3">
        <v>50.0</v>
      </c>
      <c r="I8" s="3" t="s">
        <v>92</v>
      </c>
      <c r="J8" s="3">
        <v>1.0</v>
      </c>
      <c r="K8" s="3" t="s">
        <v>73</v>
      </c>
      <c r="L8" s="3" t="s">
        <v>94</v>
      </c>
      <c r="M8" s="3">
        <v>1.0</v>
      </c>
      <c r="N8" s="5" t="s">
        <v>105</v>
      </c>
      <c r="O8" s="5" t="s">
        <v>106</v>
      </c>
      <c r="P8" s="10" t="s">
        <v>107</v>
      </c>
    </row>
    <row r="9">
      <c r="A9" s="3">
        <v>7.0</v>
      </c>
      <c r="B9" s="4" t="s">
        <v>112</v>
      </c>
      <c r="C9" s="5">
        <v>30813.0</v>
      </c>
      <c r="D9" s="6">
        <v>34.42739726027397</v>
      </c>
      <c r="E9" s="7">
        <v>6.0</v>
      </c>
      <c r="F9" s="7">
        <v>35.0</v>
      </c>
      <c r="G9" s="7">
        <v>8.0</v>
      </c>
      <c r="H9" s="3">
        <v>18.0</v>
      </c>
      <c r="I9" s="3" t="s">
        <v>45</v>
      </c>
      <c r="J9" s="3">
        <v>0.0</v>
      </c>
      <c r="K9" s="3" t="s">
        <v>61</v>
      </c>
      <c r="L9" s="3" t="s">
        <v>94</v>
      </c>
      <c r="M9" s="3">
        <v>0.0</v>
      </c>
      <c r="N9" s="5" t="s">
        <v>44</v>
      </c>
      <c r="O9" s="5" t="s">
        <v>44</v>
      </c>
      <c r="P9" s="10" t="s">
        <v>44</v>
      </c>
    </row>
    <row r="10">
      <c r="A10" s="3">
        <v>8.0</v>
      </c>
      <c r="B10" s="4" t="s">
        <v>83</v>
      </c>
      <c r="C10" s="5">
        <v>26757.0</v>
      </c>
      <c r="D10" s="6">
        <v>45.53972602739726</v>
      </c>
      <c r="E10" s="7">
        <v>8.0</v>
      </c>
      <c r="F10" s="7">
        <v>0.0</v>
      </c>
      <c r="G10" s="7">
        <v>8.0</v>
      </c>
      <c r="H10" s="3">
        <v>15.0</v>
      </c>
      <c r="I10" s="3" t="s">
        <v>117</v>
      </c>
      <c r="J10" s="3">
        <v>1.0</v>
      </c>
      <c r="K10" s="3" t="s">
        <v>118</v>
      </c>
      <c r="L10" s="3" t="s">
        <v>47</v>
      </c>
      <c r="M10" s="3">
        <v>1.0</v>
      </c>
      <c r="N10" s="5" t="s">
        <v>74</v>
      </c>
      <c r="O10" s="5" t="s">
        <v>119</v>
      </c>
      <c r="P10" s="10" t="s">
        <v>120</v>
      </c>
    </row>
    <row r="11">
      <c r="A11" s="3">
        <v>9.0</v>
      </c>
      <c r="B11" s="4" t="s">
        <v>124</v>
      </c>
      <c r="C11" s="5">
        <v>28734.0</v>
      </c>
      <c r="D11" s="6">
        <v>40.12328767123287</v>
      </c>
      <c r="E11" s="7">
        <v>7.0</v>
      </c>
      <c r="F11" s="7">
        <v>10.0</v>
      </c>
      <c r="G11" s="7">
        <v>6.0</v>
      </c>
      <c r="H11" s="3">
        <v>30.0</v>
      </c>
      <c r="I11" s="3" t="s">
        <v>45</v>
      </c>
      <c r="J11" s="3">
        <v>0.0</v>
      </c>
      <c r="K11" s="3" t="s">
        <v>46</v>
      </c>
      <c r="L11" s="3" t="s">
        <v>94</v>
      </c>
      <c r="M11" s="3">
        <v>1.0</v>
      </c>
      <c r="N11" s="5" t="s">
        <v>63</v>
      </c>
      <c r="O11" s="5" t="s">
        <v>75</v>
      </c>
      <c r="P11" s="10" t="s">
        <v>50</v>
      </c>
    </row>
    <row r="12">
      <c r="A12" s="3">
        <v>10.0</v>
      </c>
      <c r="B12" s="4" t="s">
        <v>71</v>
      </c>
      <c r="C12" s="5">
        <v>31818.0</v>
      </c>
      <c r="D12" s="6">
        <v>31.673972602739727</v>
      </c>
      <c r="E12" s="7">
        <v>8.0</v>
      </c>
      <c r="F12" s="7">
        <v>0.0</v>
      </c>
      <c r="G12" s="7">
        <v>8.0</v>
      </c>
      <c r="H12" s="3">
        <v>2.0</v>
      </c>
      <c r="I12" s="3" t="s">
        <v>130</v>
      </c>
      <c r="J12" s="3">
        <v>1.0</v>
      </c>
      <c r="K12" s="3" t="s">
        <v>131</v>
      </c>
      <c r="L12" s="3" t="s">
        <v>94</v>
      </c>
      <c r="M12" s="3">
        <v>1.0</v>
      </c>
      <c r="N12" s="5" t="s">
        <v>132</v>
      </c>
      <c r="O12" s="5" t="s">
        <v>49</v>
      </c>
      <c r="P12" s="10" t="s">
        <v>87</v>
      </c>
    </row>
    <row r="13">
      <c r="A13" s="3">
        <v>11.0</v>
      </c>
      <c r="B13" s="4" t="s">
        <v>124</v>
      </c>
      <c r="C13" s="5">
        <v>32631.0</v>
      </c>
      <c r="D13" s="6">
        <v>29.446575342465753</v>
      </c>
      <c r="E13" s="7">
        <v>7.0</v>
      </c>
      <c r="F13" s="7">
        <v>40.0</v>
      </c>
      <c r="G13" s="7">
        <v>12.0</v>
      </c>
      <c r="H13" s="3">
        <v>1.0</v>
      </c>
      <c r="I13" s="3" t="s">
        <v>60</v>
      </c>
      <c r="J13" s="3">
        <v>0.0</v>
      </c>
      <c r="K13" s="3" t="s">
        <v>137</v>
      </c>
      <c r="L13" s="3" t="s">
        <v>47</v>
      </c>
      <c r="M13" s="3">
        <v>1.0</v>
      </c>
      <c r="N13" s="5" t="s">
        <v>138</v>
      </c>
      <c r="O13" s="5" t="s">
        <v>139</v>
      </c>
      <c r="P13" s="10" t="s">
        <v>107</v>
      </c>
    </row>
    <row r="14">
      <c r="A14" s="3">
        <v>12.0</v>
      </c>
      <c r="B14" s="4" t="s">
        <v>71</v>
      </c>
      <c r="C14" s="5">
        <v>32915.0</v>
      </c>
      <c r="D14" s="6">
        <v>28.66849315068493</v>
      </c>
      <c r="E14" s="7">
        <v>8.0</v>
      </c>
      <c r="F14" s="7">
        <v>30.0</v>
      </c>
      <c r="G14" s="7">
        <v>9.0</v>
      </c>
      <c r="H14" s="3">
        <v>12.0</v>
      </c>
      <c r="I14" s="3" t="s">
        <v>130</v>
      </c>
      <c r="J14" s="3">
        <v>1.0</v>
      </c>
      <c r="K14" s="3" t="s">
        <v>61</v>
      </c>
      <c r="L14" s="3" t="s">
        <v>62</v>
      </c>
      <c r="M14" s="3">
        <v>1.0</v>
      </c>
      <c r="N14" s="5" t="s">
        <v>143</v>
      </c>
      <c r="O14" s="5" t="s">
        <v>144</v>
      </c>
      <c r="P14" s="10" t="s">
        <v>50</v>
      </c>
    </row>
    <row r="15">
      <c r="A15" s="3">
        <v>13.0</v>
      </c>
      <c r="B15" s="4" t="s">
        <v>83</v>
      </c>
      <c r="C15" s="5">
        <v>34311.0</v>
      </c>
      <c r="D15" s="6">
        <v>24.843835616438355</v>
      </c>
      <c r="E15" s="7">
        <v>6.0</v>
      </c>
      <c r="F15" s="7">
        <v>120.0</v>
      </c>
      <c r="G15" s="7">
        <v>9.0</v>
      </c>
      <c r="H15" s="3">
        <v>3.0</v>
      </c>
      <c r="I15" s="3" t="s">
        <v>45</v>
      </c>
      <c r="J15" s="3">
        <v>0.0</v>
      </c>
      <c r="K15" s="3" t="s">
        <v>93</v>
      </c>
      <c r="L15" s="3" t="s">
        <v>99</v>
      </c>
      <c r="M15" s="3">
        <v>1.0</v>
      </c>
      <c r="N15" s="5" t="s">
        <v>151</v>
      </c>
      <c r="O15" s="5" t="s">
        <v>75</v>
      </c>
      <c r="P15" s="10" t="s">
        <v>152</v>
      </c>
    </row>
    <row r="16">
      <c r="A16" s="3">
        <v>14.0</v>
      </c>
      <c r="B16" s="4" t="s">
        <v>83</v>
      </c>
      <c r="C16" s="5">
        <v>35597.0</v>
      </c>
      <c r="D16" s="6">
        <v>21.32054794520548</v>
      </c>
      <c r="E16" s="7">
        <v>8.0</v>
      </c>
      <c r="F16" s="7">
        <v>30.0</v>
      </c>
      <c r="G16" s="7">
        <v>14.0</v>
      </c>
      <c r="H16" s="3">
        <v>50.0</v>
      </c>
      <c r="I16" s="3" t="s">
        <v>98</v>
      </c>
      <c r="J16" s="3">
        <v>1.0</v>
      </c>
      <c r="K16" s="3" t="s">
        <v>61</v>
      </c>
      <c r="L16" s="3" t="s">
        <v>94</v>
      </c>
      <c r="M16" s="3">
        <v>0.0</v>
      </c>
      <c r="N16" s="5" t="s">
        <v>44</v>
      </c>
      <c r="O16" s="5" t="s">
        <v>44</v>
      </c>
      <c r="P16" s="10" t="s">
        <v>44</v>
      </c>
    </row>
    <row r="17">
      <c r="A17" s="3">
        <v>15.0</v>
      </c>
      <c r="B17" s="4" t="s">
        <v>161</v>
      </c>
      <c r="C17" s="5">
        <v>29872.0</v>
      </c>
      <c r="D17" s="6">
        <v>37.00547945205479</v>
      </c>
      <c r="E17" s="7">
        <v>8.0</v>
      </c>
      <c r="F17" s="7">
        <v>50.0</v>
      </c>
      <c r="G17" s="7">
        <v>9.0</v>
      </c>
      <c r="H17" s="3">
        <v>15.0</v>
      </c>
      <c r="I17" s="3" t="s">
        <v>117</v>
      </c>
      <c r="J17" s="3">
        <v>1.0</v>
      </c>
      <c r="K17" s="3" t="s">
        <v>46</v>
      </c>
      <c r="L17" s="3" t="s">
        <v>47</v>
      </c>
      <c r="M17" s="3">
        <v>1.0</v>
      </c>
      <c r="N17" s="5" t="s">
        <v>138</v>
      </c>
      <c r="O17" s="5" t="s">
        <v>75</v>
      </c>
      <c r="P17" s="10" t="s">
        <v>87</v>
      </c>
    </row>
    <row r="18">
      <c r="A18" s="3">
        <v>16.0</v>
      </c>
      <c r="B18" s="4" t="s">
        <v>167</v>
      </c>
      <c r="C18" s="5">
        <v>34746.0</v>
      </c>
      <c r="D18" s="6">
        <v>23.65205479452055</v>
      </c>
      <c r="E18" s="7">
        <v>8.0</v>
      </c>
      <c r="F18" s="7">
        <v>120.0</v>
      </c>
      <c r="G18" s="7">
        <v>12.0</v>
      </c>
      <c r="H18" s="3">
        <v>12.0</v>
      </c>
      <c r="I18" s="3" t="s">
        <v>60</v>
      </c>
      <c r="J18" s="3">
        <v>1.0</v>
      </c>
      <c r="K18" s="3" t="s">
        <v>46</v>
      </c>
      <c r="L18" s="3" t="s">
        <v>47</v>
      </c>
      <c r="M18" s="3">
        <v>1.0</v>
      </c>
      <c r="N18" s="5" t="s">
        <v>168</v>
      </c>
      <c r="O18" s="5" t="s">
        <v>169</v>
      </c>
      <c r="P18" s="10" t="s">
        <v>87</v>
      </c>
    </row>
    <row r="19">
      <c r="A19" s="3">
        <v>17.0</v>
      </c>
      <c r="B19" s="4" t="s">
        <v>83</v>
      </c>
      <c r="C19" s="5">
        <v>35200.0</v>
      </c>
      <c r="D19" s="6">
        <v>22.40821917808219</v>
      </c>
      <c r="E19" s="7">
        <v>8.0</v>
      </c>
      <c r="F19" s="7">
        <v>0.0</v>
      </c>
      <c r="G19" s="7">
        <v>10.0</v>
      </c>
      <c r="H19" s="3">
        <v>6.0</v>
      </c>
      <c r="I19" s="3" t="s">
        <v>60</v>
      </c>
      <c r="J19" s="3">
        <v>1.0</v>
      </c>
      <c r="K19" s="9" t="s">
        <v>46</v>
      </c>
      <c r="L19" s="3" t="s">
        <v>173</v>
      </c>
      <c r="M19" s="3">
        <v>1.0</v>
      </c>
      <c r="N19" s="5" t="s">
        <v>63</v>
      </c>
      <c r="O19" s="5" t="s">
        <v>75</v>
      </c>
      <c r="P19" s="10" t="s">
        <v>50</v>
      </c>
    </row>
    <row r="20">
      <c r="A20" s="3">
        <v>18.0</v>
      </c>
      <c r="B20" s="4" t="s">
        <v>71</v>
      </c>
      <c r="C20" s="5">
        <v>33479.0</v>
      </c>
      <c r="D20" s="6">
        <v>27.123287671232877</v>
      </c>
      <c r="E20" s="7">
        <v>6.0</v>
      </c>
      <c r="F20" s="7">
        <v>0.0</v>
      </c>
      <c r="G20" s="7">
        <v>10.0</v>
      </c>
      <c r="H20" s="3">
        <v>20.0</v>
      </c>
      <c r="I20" s="3" t="s">
        <v>117</v>
      </c>
      <c r="J20" s="3">
        <v>1.0</v>
      </c>
      <c r="K20" s="3" t="s">
        <v>46</v>
      </c>
      <c r="L20" s="3" t="s">
        <v>47</v>
      </c>
      <c r="M20" s="3">
        <v>0.0</v>
      </c>
      <c r="N20" s="5" t="s">
        <v>44</v>
      </c>
      <c r="O20" s="5" t="s">
        <v>44</v>
      </c>
      <c r="P20" s="10" t="s">
        <v>44</v>
      </c>
    </row>
    <row r="21">
      <c r="A21" s="3">
        <v>19.0</v>
      </c>
      <c r="B21" s="4" t="s">
        <v>186</v>
      </c>
      <c r="C21" s="5">
        <v>31983.0</v>
      </c>
      <c r="D21" s="6">
        <v>31.221917808219178</v>
      </c>
      <c r="E21" s="7">
        <v>6.0</v>
      </c>
      <c r="F21" s="7">
        <v>40.0</v>
      </c>
      <c r="G21" s="7">
        <v>12.0</v>
      </c>
      <c r="H21" s="3">
        <v>30.0</v>
      </c>
      <c r="I21" s="3" t="s">
        <v>187</v>
      </c>
      <c r="J21" s="3">
        <v>1.0</v>
      </c>
      <c r="K21" s="3" t="s">
        <v>73</v>
      </c>
      <c r="L21" s="3" t="s">
        <v>99</v>
      </c>
      <c r="M21" s="3">
        <v>1.0</v>
      </c>
      <c r="N21" s="5" t="s">
        <v>143</v>
      </c>
      <c r="O21" s="5" t="s">
        <v>75</v>
      </c>
      <c r="P21" s="10" t="s">
        <v>87</v>
      </c>
    </row>
    <row r="22">
      <c r="A22" s="3">
        <v>20.0</v>
      </c>
      <c r="B22" s="4" t="s">
        <v>71</v>
      </c>
      <c r="C22" s="5">
        <v>28459.0</v>
      </c>
      <c r="D22" s="6">
        <v>40.87671232876713</v>
      </c>
      <c r="E22" s="7">
        <v>8.0</v>
      </c>
      <c r="F22" s="7">
        <v>30.0</v>
      </c>
      <c r="G22" s="7">
        <v>8.0</v>
      </c>
      <c r="H22" s="3">
        <v>4.0</v>
      </c>
      <c r="I22" s="3" t="s">
        <v>98</v>
      </c>
      <c r="J22" s="3">
        <v>0.0</v>
      </c>
      <c r="K22" s="3" t="s">
        <v>137</v>
      </c>
      <c r="L22" s="3" t="s">
        <v>99</v>
      </c>
      <c r="M22" s="3">
        <v>0.0</v>
      </c>
      <c r="N22" s="5" t="s">
        <v>44</v>
      </c>
      <c r="O22" s="5" t="s">
        <v>44</v>
      </c>
      <c r="P22" s="10" t="s">
        <v>44</v>
      </c>
    </row>
    <row r="23">
      <c r="A23" s="3">
        <v>21.0</v>
      </c>
      <c r="B23" s="4" t="s">
        <v>124</v>
      </c>
      <c r="C23" s="5">
        <v>27226.0</v>
      </c>
      <c r="D23" s="6">
        <v>44.25479452054795</v>
      </c>
      <c r="E23" s="7">
        <v>7.0</v>
      </c>
      <c r="F23" s="7">
        <v>0.0</v>
      </c>
      <c r="G23" s="7">
        <v>3.0</v>
      </c>
      <c r="H23" s="3">
        <v>10.0</v>
      </c>
      <c r="I23" s="3" t="s">
        <v>45</v>
      </c>
      <c r="J23" s="3">
        <v>0.0</v>
      </c>
      <c r="K23" s="3" t="s">
        <v>73</v>
      </c>
      <c r="L23" s="3" t="s">
        <v>94</v>
      </c>
      <c r="M23" s="3">
        <v>1.0</v>
      </c>
      <c r="N23" s="5" t="s">
        <v>196</v>
      </c>
      <c r="O23" s="5" t="s">
        <v>49</v>
      </c>
      <c r="P23" s="10" t="s">
        <v>87</v>
      </c>
    </row>
    <row r="24">
      <c r="A24" s="3">
        <v>22.0</v>
      </c>
      <c r="B24" s="4" t="s">
        <v>83</v>
      </c>
      <c r="C24" s="5">
        <v>29194.0</v>
      </c>
      <c r="D24" s="6">
        <v>38.863013698630134</v>
      </c>
      <c r="E24" s="7">
        <v>7.0</v>
      </c>
      <c r="F24" s="7">
        <v>180.0</v>
      </c>
      <c r="G24" s="7">
        <v>12.0</v>
      </c>
      <c r="H24" s="3">
        <v>6.0</v>
      </c>
      <c r="I24" s="3" t="s">
        <v>117</v>
      </c>
      <c r="J24" s="3">
        <v>0.0</v>
      </c>
      <c r="K24" s="3" t="s">
        <v>27</v>
      </c>
      <c r="L24" s="3" t="s">
        <v>47</v>
      </c>
      <c r="M24" s="3">
        <v>1.0</v>
      </c>
      <c r="N24" s="5" t="s">
        <v>63</v>
      </c>
      <c r="O24" s="5" t="s">
        <v>106</v>
      </c>
      <c r="P24" s="10" t="s">
        <v>50</v>
      </c>
    </row>
    <row r="25">
      <c r="A25" s="3">
        <v>23.0</v>
      </c>
      <c r="B25" s="4" t="s">
        <v>204</v>
      </c>
      <c r="C25" s="5">
        <v>29425.0</v>
      </c>
      <c r="D25" s="6">
        <v>38.23013698630137</v>
      </c>
      <c r="E25" s="7">
        <v>7.0</v>
      </c>
      <c r="F25" s="7">
        <v>60.0</v>
      </c>
      <c r="G25" s="7">
        <v>5.0</v>
      </c>
      <c r="H25" s="3">
        <v>8.0</v>
      </c>
      <c r="I25" s="3" t="s">
        <v>92</v>
      </c>
      <c r="J25" s="3">
        <v>1.0</v>
      </c>
      <c r="K25" s="3" t="s">
        <v>61</v>
      </c>
      <c r="L25" s="3" t="s">
        <v>47</v>
      </c>
      <c r="M25" s="3">
        <v>0.0</v>
      </c>
      <c r="N25" s="5" t="s">
        <v>44</v>
      </c>
      <c r="O25" s="5" t="s">
        <v>44</v>
      </c>
      <c r="P25" s="10" t="s">
        <v>44</v>
      </c>
    </row>
    <row r="26">
      <c r="A26" s="3">
        <v>24.0</v>
      </c>
      <c r="B26" s="4" t="s">
        <v>83</v>
      </c>
      <c r="C26" s="5">
        <v>27454.0</v>
      </c>
      <c r="D26" s="6">
        <v>43.63013698630137</v>
      </c>
      <c r="E26" s="7">
        <v>7.0</v>
      </c>
      <c r="F26" s="7">
        <v>30.0</v>
      </c>
      <c r="G26" s="7">
        <v>6.0</v>
      </c>
      <c r="H26" s="3">
        <v>10.0</v>
      </c>
      <c r="I26" s="3" t="s">
        <v>187</v>
      </c>
      <c r="J26" s="3">
        <v>0.0</v>
      </c>
      <c r="K26" s="3" t="s">
        <v>93</v>
      </c>
      <c r="L26" s="3" t="s">
        <v>94</v>
      </c>
      <c r="M26" s="3">
        <v>0.0</v>
      </c>
      <c r="N26" s="5" t="s">
        <v>44</v>
      </c>
      <c r="O26" s="5" t="s">
        <v>44</v>
      </c>
      <c r="P26" s="10" t="s">
        <v>44</v>
      </c>
    </row>
    <row r="27">
      <c r="A27" s="3">
        <v>25.0</v>
      </c>
      <c r="B27" s="4" t="s">
        <v>83</v>
      </c>
      <c r="C27" s="5">
        <v>32337.0</v>
      </c>
      <c r="D27" s="6">
        <v>30.252054794520546</v>
      </c>
      <c r="E27" s="7">
        <v>85.0</v>
      </c>
      <c r="F27" s="7">
        <v>45.0</v>
      </c>
      <c r="G27" s="7">
        <v>10.0</v>
      </c>
      <c r="H27" s="3">
        <v>30.0</v>
      </c>
      <c r="I27" s="3" t="s">
        <v>60</v>
      </c>
      <c r="J27" s="3">
        <v>0.0</v>
      </c>
      <c r="K27" s="3" t="s">
        <v>93</v>
      </c>
      <c r="L27" s="3" t="s">
        <v>99</v>
      </c>
      <c r="M27" s="3">
        <v>1.0</v>
      </c>
      <c r="N27" s="5" t="s">
        <v>212</v>
      </c>
      <c r="O27" s="5" t="s">
        <v>75</v>
      </c>
      <c r="P27" s="10" t="s">
        <v>87</v>
      </c>
    </row>
    <row r="28">
      <c r="A28" s="3">
        <v>26.0</v>
      </c>
      <c r="B28" s="4" t="s">
        <v>83</v>
      </c>
      <c r="C28" s="5">
        <v>29821.0</v>
      </c>
      <c r="D28" s="6">
        <v>37.14520547945205</v>
      </c>
      <c r="E28" s="7">
        <v>8.0</v>
      </c>
      <c r="F28" s="7">
        <v>30.0</v>
      </c>
      <c r="G28" s="7">
        <v>14.0</v>
      </c>
      <c r="H28" s="3">
        <v>20.0</v>
      </c>
      <c r="I28" s="3" t="s">
        <v>130</v>
      </c>
      <c r="J28" s="3">
        <v>0.0</v>
      </c>
      <c r="K28" s="3" t="s">
        <v>73</v>
      </c>
      <c r="L28" s="3" t="s">
        <v>94</v>
      </c>
      <c r="M28" s="3">
        <v>1.0</v>
      </c>
      <c r="N28" s="5" t="s">
        <v>218</v>
      </c>
      <c r="O28" s="5" t="s">
        <v>106</v>
      </c>
      <c r="P28" s="10" t="s">
        <v>219</v>
      </c>
    </row>
    <row r="29">
      <c r="A29" s="3">
        <v>27.0</v>
      </c>
      <c r="B29" s="4" t="s">
        <v>71</v>
      </c>
      <c r="C29" s="5">
        <v>31486.0</v>
      </c>
      <c r="D29" s="6">
        <v>32.583561643835615</v>
      </c>
      <c r="E29" s="7">
        <v>7.0</v>
      </c>
      <c r="F29" s="7">
        <v>30.0</v>
      </c>
      <c r="G29" s="7">
        <v>10.0</v>
      </c>
      <c r="H29" s="3">
        <v>2.0</v>
      </c>
      <c r="I29" s="3" t="s">
        <v>224</v>
      </c>
      <c r="J29" s="3">
        <v>1.0</v>
      </c>
      <c r="K29" s="3" t="s">
        <v>61</v>
      </c>
      <c r="L29" s="3" t="s">
        <v>47</v>
      </c>
      <c r="M29" s="3">
        <v>1.0</v>
      </c>
      <c r="N29" s="5" t="s">
        <v>143</v>
      </c>
      <c r="O29" s="5" t="s">
        <v>75</v>
      </c>
      <c r="P29" s="10" t="s">
        <v>152</v>
      </c>
    </row>
    <row r="30">
      <c r="A30" s="3">
        <v>28.0</v>
      </c>
      <c r="B30" s="4" t="s">
        <v>230</v>
      </c>
      <c r="C30" s="5">
        <v>29106.0</v>
      </c>
      <c r="D30" s="6">
        <v>39.104109589041094</v>
      </c>
      <c r="E30" s="7">
        <v>6.0</v>
      </c>
      <c r="F30" s="7">
        <v>40.0</v>
      </c>
      <c r="G30" s="7">
        <v>9.0</v>
      </c>
      <c r="H30" s="3">
        <v>6.0</v>
      </c>
      <c r="I30" s="3" t="s">
        <v>98</v>
      </c>
      <c r="J30" s="3">
        <v>0.0</v>
      </c>
      <c r="K30" s="3" t="s">
        <v>73</v>
      </c>
      <c r="L30" s="3" t="s">
        <v>94</v>
      </c>
      <c r="M30" s="3">
        <v>1.0</v>
      </c>
      <c r="N30" s="5" t="s">
        <v>212</v>
      </c>
      <c r="O30" s="5" t="s">
        <v>75</v>
      </c>
      <c r="P30" s="10" t="s">
        <v>231</v>
      </c>
    </row>
    <row r="31">
      <c r="A31" s="3">
        <v>29.0</v>
      </c>
      <c r="B31" s="4" t="s">
        <v>236</v>
      </c>
      <c r="C31" s="5">
        <v>33490.0</v>
      </c>
      <c r="D31" s="6">
        <v>27.09315068493151</v>
      </c>
      <c r="E31" s="7">
        <v>6.0</v>
      </c>
      <c r="F31" s="7">
        <v>0.0</v>
      </c>
      <c r="G31" s="7">
        <v>9.0</v>
      </c>
      <c r="H31" s="3">
        <v>3.0</v>
      </c>
      <c r="I31" s="3" t="s">
        <v>45</v>
      </c>
      <c r="J31" s="3">
        <v>1.0</v>
      </c>
      <c r="K31" s="3" t="s">
        <v>118</v>
      </c>
      <c r="L31" s="3" t="s">
        <v>47</v>
      </c>
      <c r="M31" s="3">
        <v>1.0</v>
      </c>
      <c r="N31" s="5" t="s">
        <v>212</v>
      </c>
      <c r="O31" s="5" t="s">
        <v>75</v>
      </c>
      <c r="P31" s="10" t="s">
        <v>87</v>
      </c>
    </row>
    <row r="32">
      <c r="A32" s="3">
        <v>30.0</v>
      </c>
      <c r="B32" s="4" t="s">
        <v>71</v>
      </c>
      <c r="C32" s="5">
        <v>30658.0</v>
      </c>
      <c r="D32" s="6">
        <v>34.85205479452055</v>
      </c>
      <c r="E32" s="7">
        <v>7.0</v>
      </c>
      <c r="F32" s="7">
        <v>150.0</v>
      </c>
      <c r="G32" s="7">
        <v>6.0</v>
      </c>
      <c r="H32" s="3">
        <v>5.0</v>
      </c>
      <c r="I32" s="3" t="s">
        <v>92</v>
      </c>
      <c r="J32" s="3">
        <v>0.0</v>
      </c>
      <c r="K32" s="3" t="s">
        <v>61</v>
      </c>
      <c r="L32" s="3" t="s">
        <v>94</v>
      </c>
      <c r="M32" s="3">
        <v>1.0</v>
      </c>
      <c r="N32" s="5" t="s">
        <v>212</v>
      </c>
      <c r="O32" s="5" t="s">
        <v>75</v>
      </c>
      <c r="P32" s="10" t="s">
        <v>241</v>
      </c>
    </row>
    <row r="33">
      <c r="A33" s="3">
        <v>31.0</v>
      </c>
      <c r="B33" s="4" t="s">
        <v>161</v>
      </c>
      <c r="C33" s="5">
        <v>29344.0</v>
      </c>
      <c r="D33" s="6">
        <v>38.45205479452055</v>
      </c>
      <c r="E33" s="7">
        <v>8.0</v>
      </c>
      <c r="F33" s="7">
        <v>0.0</v>
      </c>
      <c r="G33" s="7">
        <v>10.0</v>
      </c>
      <c r="H33" s="3">
        <v>20.0</v>
      </c>
      <c r="I33" s="3" t="s">
        <v>45</v>
      </c>
      <c r="J33" s="3">
        <v>1.0</v>
      </c>
      <c r="K33" s="3" t="s">
        <v>46</v>
      </c>
      <c r="L33" s="3" t="s">
        <v>99</v>
      </c>
      <c r="M33" s="3">
        <v>1.0</v>
      </c>
      <c r="N33" s="5" t="s">
        <v>212</v>
      </c>
      <c r="O33" s="5" t="s">
        <v>86</v>
      </c>
      <c r="P33" s="10" t="s">
        <v>87</v>
      </c>
    </row>
    <row r="34">
      <c r="A34" s="3">
        <v>32.0</v>
      </c>
      <c r="B34" s="4" t="s">
        <v>236</v>
      </c>
      <c r="C34" s="5">
        <v>30891.0</v>
      </c>
      <c r="D34" s="6">
        <v>34.21369863013699</v>
      </c>
      <c r="E34" s="7">
        <v>7.0</v>
      </c>
      <c r="F34" s="7">
        <v>100.0</v>
      </c>
      <c r="G34" s="7">
        <v>10.0</v>
      </c>
      <c r="H34" s="3">
        <v>1.0</v>
      </c>
      <c r="I34" s="3" t="s">
        <v>60</v>
      </c>
      <c r="J34" s="3">
        <v>1.0</v>
      </c>
      <c r="K34" s="9" t="s">
        <v>46</v>
      </c>
      <c r="L34" s="3" t="s">
        <v>248</v>
      </c>
      <c r="M34" s="3">
        <v>1.0</v>
      </c>
      <c r="N34" s="5" t="s">
        <v>212</v>
      </c>
      <c r="O34" s="5" t="s">
        <v>106</v>
      </c>
      <c r="P34" s="10" t="s">
        <v>120</v>
      </c>
    </row>
    <row r="35">
      <c r="A35" s="3">
        <v>33.0</v>
      </c>
      <c r="B35" s="4" t="s">
        <v>186</v>
      </c>
      <c r="C35" s="5">
        <v>35136.0</v>
      </c>
      <c r="D35" s="6">
        <v>22.583561643835615</v>
      </c>
      <c r="E35" s="7">
        <v>6.0</v>
      </c>
      <c r="F35" s="7">
        <v>120.0</v>
      </c>
      <c r="G35" s="7">
        <v>16.0</v>
      </c>
      <c r="H35" s="3">
        <v>2.0</v>
      </c>
      <c r="I35" s="3" t="s">
        <v>92</v>
      </c>
      <c r="J35" s="3">
        <v>0.0</v>
      </c>
      <c r="K35" s="3" t="s">
        <v>46</v>
      </c>
      <c r="L35" s="3" t="s">
        <v>47</v>
      </c>
      <c r="M35" s="3">
        <v>0.0</v>
      </c>
      <c r="N35" s="5" t="s">
        <v>44</v>
      </c>
      <c r="O35" s="5" t="s">
        <v>44</v>
      </c>
      <c r="P35" s="10" t="s">
        <v>44</v>
      </c>
    </row>
    <row r="36">
      <c r="A36" s="3">
        <v>34.0</v>
      </c>
      <c r="B36" s="4" t="s">
        <v>255</v>
      </c>
      <c r="C36" s="5">
        <v>33067.0</v>
      </c>
      <c r="D36" s="6">
        <v>28.252054794520546</v>
      </c>
      <c r="E36" s="7">
        <v>7.0</v>
      </c>
      <c r="F36" s="7">
        <v>70.0</v>
      </c>
      <c r="G36" s="7">
        <v>5.0</v>
      </c>
      <c r="H36" s="3">
        <v>5.0</v>
      </c>
      <c r="I36" s="3" t="s">
        <v>92</v>
      </c>
      <c r="J36" s="3">
        <v>0.0</v>
      </c>
      <c r="K36" s="3" t="s">
        <v>73</v>
      </c>
      <c r="L36" s="3" t="s">
        <v>99</v>
      </c>
      <c r="M36" s="3">
        <v>1.0</v>
      </c>
      <c r="N36" s="5" t="s">
        <v>256</v>
      </c>
      <c r="O36" s="5" t="s">
        <v>49</v>
      </c>
      <c r="P36" s="10" t="s">
        <v>257</v>
      </c>
    </row>
    <row r="37">
      <c r="A37" s="3">
        <v>35.0</v>
      </c>
      <c r="B37" s="4" t="s">
        <v>124</v>
      </c>
      <c r="C37" s="5">
        <v>28598.0</v>
      </c>
      <c r="D37" s="6">
        <v>40.49589041095891</v>
      </c>
      <c r="E37" s="7">
        <v>6.0</v>
      </c>
      <c r="F37" s="7">
        <v>90.0</v>
      </c>
      <c r="G37" s="7">
        <v>6.0</v>
      </c>
      <c r="H37" s="3">
        <v>2.0</v>
      </c>
      <c r="I37" s="3" t="s">
        <v>84</v>
      </c>
      <c r="J37" s="3">
        <v>0.0</v>
      </c>
      <c r="K37" s="3" t="s">
        <v>93</v>
      </c>
      <c r="L37" s="3" t="s">
        <v>47</v>
      </c>
      <c r="M37" s="3">
        <v>1.0</v>
      </c>
      <c r="N37" s="5" t="s">
        <v>151</v>
      </c>
      <c r="O37" s="5" t="s">
        <v>262</v>
      </c>
      <c r="P37" s="10" t="s">
        <v>87</v>
      </c>
    </row>
    <row r="38">
      <c r="A38" s="3">
        <v>36.0</v>
      </c>
      <c r="B38" s="4" t="s">
        <v>83</v>
      </c>
      <c r="C38" s="5">
        <v>27959.0</v>
      </c>
      <c r="D38" s="6">
        <v>42.24657534246575</v>
      </c>
      <c r="E38" s="7">
        <v>7.0</v>
      </c>
      <c r="F38" s="7">
        <v>50.0</v>
      </c>
      <c r="G38" s="7">
        <v>8.0</v>
      </c>
      <c r="H38" s="3">
        <v>1.0</v>
      </c>
      <c r="I38" s="3" t="s">
        <v>98</v>
      </c>
      <c r="J38" s="3">
        <v>0.0</v>
      </c>
      <c r="K38" s="3" t="s">
        <v>93</v>
      </c>
      <c r="L38" s="3" t="s">
        <v>47</v>
      </c>
      <c r="M38" s="3">
        <v>1.0</v>
      </c>
      <c r="N38" s="5" t="s">
        <v>212</v>
      </c>
      <c r="O38" s="5" t="s">
        <v>75</v>
      </c>
      <c r="P38" s="10" t="s">
        <v>87</v>
      </c>
    </row>
    <row r="39">
      <c r="A39" s="3">
        <v>37.0</v>
      </c>
      <c r="B39" s="4" t="s">
        <v>167</v>
      </c>
      <c r="C39" s="5">
        <v>33295.0</v>
      </c>
      <c r="D39" s="6">
        <v>27.627397260273973</v>
      </c>
      <c r="E39" s="7">
        <v>6.0</v>
      </c>
      <c r="F39" s="7">
        <v>60.0</v>
      </c>
      <c r="G39" s="7">
        <v>8.0</v>
      </c>
      <c r="H39" s="3">
        <v>5.0</v>
      </c>
      <c r="I39" s="3" t="s">
        <v>224</v>
      </c>
      <c r="J39" s="3">
        <v>1.0</v>
      </c>
      <c r="K39" s="3" t="s">
        <v>137</v>
      </c>
      <c r="L39" s="3" t="s">
        <v>62</v>
      </c>
      <c r="M39" s="3">
        <v>1.0</v>
      </c>
      <c r="N39" s="5" t="s">
        <v>151</v>
      </c>
      <c r="O39" s="5" t="s">
        <v>106</v>
      </c>
      <c r="P39" s="10" t="s">
        <v>87</v>
      </c>
    </row>
    <row r="40">
      <c r="A40" s="3">
        <v>38.0</v>
      </c>
      <c r="B40" s="4" t="s">
        <v>204</v>
      </c>
      <c r="C40" s="5">
        <v>29326.0</v>
      </c>
      <c r="D40" s="6">
        <v>38.5013698630137</v>
      </c>
      <c r="E40" s="7">
        <v>6.0</v>
      </c>
      <c r="F40" s="7">
        <v>50.0</v>
      </c>
      <c r="G40" s="7">
        <v>7.0</v>
      </c>
      <c r="H40" s="3">
        <v>2.0</v>
      </c>
      <c r="I40" s="3" t="s">
        <v>224</v>
      </c>
      <c r="J40" s="3">
        <v>0.0</v>
      </c>
      <c r="K40" s="3" t="s">
        <v>93</v>
      </c>
      <c r="L40" s="3" t="s">
        <v>62</v>
      </c>
      <c r="M40" s="3">
        <v>1.0</v>
      </c>
      <c r="N40" s="5" t="s">
        <v>48</v>
      </c>
      <c r="O40" s="5" t="s">
        <v>49</v>
      </c>
      <c r="P40" s="10" t="s">
        <v>275</v>
      </c>
    </row>
    <row r="41">
      <c r="A41" s="3">
        <v>39.0</v>
      </c>
      <c r="B41" s="4" t="s">
        <v>112</v>
      </c>
      <c r="C41" s="5">
        <v>35093.0</v>
      </c>
      <c r="D41" s="6">
        <v>22.7013698630137</v>
      </c>
      <c r="E41" s="7">
        <v>8.0</v>
      </c>
      <c r="F41" s="7">
        <v>60.0</v>
      </c>
      <c r="G41" s="7">
        <v>9.0</v>
      </c>
      <c r="H41" s="3">
        <v>6.0</v>
      </c>
      <c r="I41" s="3" t="s">
        <v>224</v>
      </c>
      <c r="J41" s="3">
        <v>0.0</v>
      </c>
      <c r="K41" s="3" t="s">
        <v>93</v>
      </c>
      <c r="L41" s="3" t="s">
        <v>99</v>
      </c>
      <c r="M41" s="3">
        <v>0.0</v>
      </c>
      <c r="N41" s="5" t="s">
        <v>44</v>
      </c>
      <c r="O41" s="5" t="s">
        <v>44</v>
      </c>
      <c r="P41" s="10" t="s">
        <v>44</v>
      </c>
    </row>
    <row r="42">
      <c r="A42" s="3">
        <v>40.0</v>
      </c>
      <c r="B42" s="4" t="s">
        <v>71</v>
      </c>
      <c r="C42" s="5">
        <v>31833.0</v>
      </c>
      <c r="D42" s="6">
        <v>31.632876712328766</v>
      </c>
      <c r="E42" s="7">
        <v>8.0</v>
      </c>
      <c r="F42" s="7">
        <v>150.0</v>
      </c>
      <c r="G42" s="7">
        <v>8.0</v>
      </c>
      <c r="H42" s="3">
        <v>6.0</v>
      </c>
      <c r="I42" s="3" t="s">
        <v>224</v>
      </c>
      <c r="J42" s="3">
        <v>1.0</v>
      </c>
      <c r="K42" s="3" t="s">
        <v>46</v>
      </c>
      <c r="L42" s="3" t="s">
        <v>62</v>
      </c>
      <c r="M42" s="3">
        <v>1.0</v>
      </c>
      <c r="N42" s="5" t="s">
        <v>256</v>
      </c>
      <c r="O42" s="5" t="s">
        <v>75</v>
      </c>
      <c r="P42" s="10" t="s">
        <v>152</v>
      </c>
    </row>
    <row r="43">
      <c r="A43" s="3">
        <v>41.0</v>
      </c>
      <c r="B43" s="4" t="s">
        <v>83</v>
      </c>
      <c r="C43" s="5">
        <v>29562.0</v>
      </c>
      <c r="D43" s="6">
        <v>37.85479452054795</v>
      </c>
      <c r="E43" s="7">
        <v>6.0</v>
      </c>
      <c r="F43" s="7">
        <v>50.0</v>
      </c>
      <c r="G43" s="7">
        <v>18.0</v>
      </c>
      <c r="H43" s="3">
        <v>10.0</v>
      </c>
      <c r="I43" s="3" t="s">
        <v>84</v>
      </c>
      <c r="J43" s="3">
        <v>0.0</v>
      </c>
      <c r="K43" s="9" t="s">
        <v>46</v>
      </c>
      <c r="L43" s="3" t="s">
        <v>287</v>
      </c>
      <c r="M43" s="3">
        <v>1.0</v>
      </c>
      <c r="N43" s="5" t="s">
        <v>212</v>
      </c>
      <c r="O43" s="5" t="s">
        <v>49</v>
      </c>
      <c r="P43" s="10" t="s">
        <v>288</v>
      </c>
    </row>
    <row r="44">
      <c r="A44" s="3">
        <v>42.0</v>
      </c>
      <c r="B44" s="4" t="s">
        <v>71</v>
      </c>
      <c r="C44" s="4"/>
      <c r="D44" s="6" t="s">
        <v>44</v>
      </c>
      <c r="E44" s="7">
        <v>6.0</v>
      </c>
      <c r="F44" s="7">
        <v>30.0</v>
      </c>
      <c r="G44" s="7">
        <v>10.0</v>
      </c>
      <c r="H44" s="3">
        <v>5.0</v>
      </c>
      <c r="I44" s="3" t="s">
        <v>117</v>
      </c>
      <c r="J44" s="3">
        <v>0.0</v>
      </c>
      <c r="K44" s="3" t="s">
        <v>93</v>
      </c>
      <c r="L44" s="3" t="s">
        <v>62</v>
      </c>
      <c r="M44" s="3">
        <v>1.0</v>
      </c>
      <c r="N44" s="9" t="s">
        <v>256</v>
      </c>
      <c r="O44" s="9" t="s">
        <v>294</v>
      </c>
      <c r="P44" s="11" t="s">
        <v>295</v>
      </c>
    </row>
    <row r="45">
      <c r="A45" s="3">
        <v>43.0</v>
      </c>
      <c r="B45" s="4" t="s">
        <v>230</v>
      </c>
      <c r="C45" s="5">
        <v>30578.0</v>
      </c>
      <c r="D45" s="6">
        <v>35.07123287671233</v>
      </c>
      <c r="E45" s="7">
        <v>7.0</v>
      </c>
      <c r="F45" s="7">
        <v>50.0</v>
      </c>
      <c r="G45" s="7">
        <v>8.0</v>
      </c>
      <c r="H45" s="3">
        <v>4.0</v>
      </c>
      <c r="I45" s="3" t="s">
        <v>224</v>
      </c>
      <c r="J45" s="3">
        <v>1.0</v>
      </c>
      <c r="K45" s="3" t="s">
        <v>46</v>
      </c>
      <c r="L45" s="3" t="s">
        <v>99</v>
      </c>
      <c r="M45" s="3">
        <v>1.0</v>
      </c>
      <c r="N45" s="5" t="s">
        <v>21</v>
      </c>
      <c r="O45" s="5" t="s">
        <v>49</v>
      </c>
      <c r="P45" s="10" t="s">
        <v>300</v>
      </c>
    </row>
    <row r="46">
      <c r="A46" s="3">
        <v>44.0</v>
      </c>
      <c r="B46" s="4" t="s">
        <v>306</v>
      </c>
      <c r="C46" s="5">
        <v>33712.0</v>
      </c>
      <c r="D46" s="6">
        <v>26.484931506849314</v>
      </c>
      <c r="E46" s="7">
        <v>8.0</v>
      </c>
      <c r="F46" s="7">
        <v>120.0</v>
      </c>
      <c r="G46" s="7">
        <v>12.0</v>
      </c>
      <c r="H46" s="3">
        <v>10.0</v>
      </c>
      <c r="I46" s="3" t="s">
        <v>307</v>
      </c>
      <c r="J46" s="3">
        <v>1.0</v>
      </c>
      <c r="K46" s="3" t="s">
        <v>308</v>
      </c>
      <c r="L46" s="3" t="s">
        <v>47</v>
      </c>
      <c r="M46" s="3">
        <v>1.0</v>
      </c>
      <c r="N46" s="5" t="s">
        <v>21</v>
      </c>
      <c r="O46" s="5" t="s">
        <v>75</v>
      </c>
      <c r="P46" s="10" t="s">
        <v>309</v>
      </c>
    </row>
    <row r="47">
      <c r="A47" s="3">
        <v>45.0</v>
      </c>
      <c r="B47" s="4" t="s">
        <v>314</v>
      </c>
      <c r="C47" s="5">
        <v>29560.0</v>
      </c>
      <c r="D47" s="6">
        <v>37.86027397260274</v>
      </c>
      <c r="E47" s="7">
        <v>8.0</v>
      </c>
      <c r="F47" s="7">
        <v>0.0</v>
      </c>
      <c r="G47" s="7">
        <v>12.0</v>
      </c>
      <c r="H47" s="3">
        <v>30.0</v>
      </c>
      <c r="I47" s="3" t="s">
        <v>98</v>
      </c>
      <c r="J47" s="3">
        <v>1.0</v>
      </c>
      <c r="K47" s="3" t="s">
        <v>46</v>
      </c>
      <c r="L47" s="3" t="s">
        <v>62</v>
      </c>
      <c r="M47" s="3">
        <v>1.0</v>
      </c>
      <c r="N47" s="5" t="s">
        <v>22</v>
      </c>
      <c r="O47" s="5" t="s">
        <v>75</v>
      </c>
      <c r="P47" s="10" t="s">
        <v>315</v>
      </c>
    </row>
    <row r="48">
      <c r="A48" s="3">
        <v>46.0</v>
      </c>
      <c r="B48" s="4" t="s">
        <v>71</v>
      </c>
      <c r="C48" s="4"/>
      <c r="D48" s="6" t="s">
        <v>44</v>
      </c>
      <c r="E48" s="7">
        <v>9.0</v>
      </c>
      <c r="F48" s="7">
        <v>20.0</v>
      </c>
      <c r="G48" s="7">
        <v>13.0</v>
      </c>
      <c r="H48" s="3">
        <v>26.0</v>
      </c>
      <c r="I48" s="3" t="s">
        <v>187</v>
      </c>
      <c r="J48" s="3">
        <v>0.0</v>
      </c>
      <c r="K48" s="3" t="s">
        <v>61</v>
      </c>
      <c r="L48" s="3" t="s">
        <v>62</v>
      </c>
      <c r="M48" s="3">
        <v>0.0</v>
      </c>
      <c r="N48" s="9" t="s">
        <v>44</v>
      </c>
      <c r="O48" s="9" t="s">
        <v>44</v>
      </c>
      <c r="P48" s="11" t="s">
        <v>44</v>
      </c>
    </row>
    <row r="49">
      <c r="A49" s="3">
        <v>47.0</v>
      </c>
      <c r="B49" s="4" t="s">
        <v>83</v>
      </c>
      <c r="C49" s="5">
        <v>28327.0</v>
      </c>
      <c r="D49" s="6">
        <v>41.23835616438356</v>
      </c>
      <c r="E49" s="7">
        <v>6.0</v>
      </c>
      <c r="F49" s="7">
        <v>20.0</v>
      </c>
      <c r="G49" s="7">
        <v>16.0</v>
      </c>
      <c r="H49" s="3">
        <v>10.0</v>
      </c>
      <c r="I49" s="3" t="s">
        <v>130</v>
      </c>
      <c r="J49" s="3">
        <v>1.0</v>
      </c>
      <c r="K49" s="3" t="s">
        <v>61</v>
      </c>
      <c r="L49" s="3" t="s">
        <v>94</v>
      </c>
      <c r="M49" s="3">
        <v>1.0</v>
      </c>
      <c r="N49" s="5" t="s">
        <v>256</v>
      </c>
      <c r="O49" s="5" t="s">
        <v>75</v>
      </c>
      <c r="P49" s="10" t="s">
        <v>50</v>
      </c>
    </row>
    <row r="50">
      <c r="A50" s="3">
        <v>48.0</v>
      </c>
      <c r="B50" s="4" t="s">
        <v>204</v>
      </c>
      <c r="C50" s="5">
        <v>33178.0</v>
      </c>
      <c r="D50" s="6">
        <v>27.947945205479453</v>
      </c>
      <c r="E50" s="7">
        <v>7.0</v>
      </c>
      <c r="F50" s="7">
        <v>40.0</v>
      </c>
      <c r="G50" s="7">
        <v>15.0</v>
      </c>
      <c r="H50" s="3">
        <v>12.0</v>
      </c>
      <c r="I50" s="3" t="s">
        <v>307</v>
      </c>
      <c r="J50" s="3">
        <v>0.0</v>
      </c>
      <c r="K50" s="3" t="s">
        <v>61</v>
      </c>
      <c r="L50" s="3" t="s">
        <v>94</v>
      </c>
      <c r="M50" s="3">
        <v>1.0</v>
      </c>
      <c r="N50" s="5" t="s">
        <v>256</v>
      </c>
      <c r="O50" s="5" t="s">
        <v>75</v>
      </c>
      <c r="P50" s="10" t="s">
        <v>329</v>
      </c>
    </row>
    <row r="51">
      <c r="A51" s="3">
        <v>49.0</v>
      </c>
      <c r="B51" s="4" t="s">
        <v>161</v>
      </c>
      <c r="C51" s="5">
        <v>28834.0</v>
      </c>
      <c r="D51" s="6">
        <v>39.84931506849315</v>
      </c>
      <c r="E51" s="7">
        <v>8.0</v>
      </c>
      <c r="F51" s="7">
        <v>0.0</v>
      </c>
      <c r="G51" s="7">
        <v>14.0</v>
      </c>
      <c r="H51" s="3">
        <v>10.0</v>
      </c>
      <c r="I51" s="3" t="s">
        <v>98</v>
      </c>
      <c r="J51" s="3">
        <v>1.0</v>
      </c>
      <c r="K51" s="3" t="s">
        <v>93</v>
      </c>
      <c r="L51" s="3" t="s">
        <v>99</v>
      </c>
      <c r="M51" s="3">
        <v>1.0</v>
      </c>
      <c r="N51" s="5" t="s">
        <v>212</v>
      </c>
      <c r="O51" s="5" t="s">
        <v>75</v>
      </c>
      <c r="P51" s="10" t="s">
        <v>50</v>
      </c>
    </row>
    <row r="52">
      <c r="A52" s="3">
        <v>50.0</v>
      </c>
      <c r="B52" s="4" t="s">
        <v>124</v>
      </c>
      <c r="C52" s="5">
        <v>26830.0</v>
      </c>
      <c r="D52" s="6">
        <v>45.33972602739726</v>
      </c>
      <c r="E52" s="7">
        <v>7.0</v>
      </c>
      <c r="F52" s="7">
        <v>120.0</v>
      </c>
      <c r="G52" s="7">
        <v>60.0</v>
      </c>
      <c r="H52" s="3">
        <v>20.0</v>
      </c>
      <c r="I52" s="3" t="s">
        <v>117</v>
      </c>
      <c r="J52" s="3">
        <v>0.0</v>
      </c>
      <c r="K52" s="3" t="s">
        <v>93</v>
      </c>
      <c r="L52" s="3" t="s">
        <v>99</v>
      </c>
      <c r="M52" s="3">
        <v>1.0</v>
      </c>
      <c r="N52" s="5" t="s">
        <v>74</v>
      </c>
      <c r="O52" s="5" t="s">
        <v>86</v>
      </c>
      <c r="P52" s="10" t="s">
        <v>152</v>
      </c>
    </row>
    <row r="53">
      <c r="A53" s="3">
        <v>51.0</v>
      </c>
      <c r="B53" s="4" t="s">
        <v>71</v>
      </c>
      <c r="C53" s="5">
        <v>31588.0</v>
      </c>
      <c r="D53" s="6">
        <v>32.3041095890411</v>
      </c>
      <c r="E53" s="7">
        <v>7.0</v>
      </c>
      <c r="F53" s="7">
        <v>30.0</v>
      </c>
      <c r="G53" s="7">
        <v>12.0</v>
      </c>
      <c r="H53" s="3">
        <v>15.0</v>
      </c>
      <c r="I53" s="3" t="s">
        <v>340</v>
      </c>
      <c r="J53" s="3">
        <v>0.0</v>
      </c>
      <c r="K53" s="3" t="s">
        <v>46</v>
      </c>
      <c r="L53" s="3" t="s">
        <v>94</v>
      </c>
      <c r="M53" s="3">
        <v>1.0</v>
      </c>
      <c r="N53" s="5" t="s">
        <v>22</v>
      </c>
      <c r="O53" s="5" t="s">
        <v>341</v>
      </c>
      <c r="P53" s="10" t="s">
        <v>87</v>
      </c>
    </row>
    <row r="54">
      <c r="A54" s="3">
        <v>52.0</v>
      </c>
      <c r="B54" s="4" t="s">
        <v>348</v>
      </c>
      <c r="C54" s="5">
        <v>34907.0</v>
      </c>
      <c r="D54" s="6">
        <v>23.21095890410959</v>
      </c>
      <c r="E54" s="7">
        <v>6.0</v>
      </c>
      <c r="F54" s="7">
        <v>180.0</v>
      </c>
      <c r="G54" s="7">
        <v>9.0</v>
      </c>
      <c r="H54" s="3">
        <v>10.0</v>
      </c>
      <c r="I54" s="3" t="s">
        <v>307</v>
      </c>
      <c r="J54" s="3">
        <v>1.0</v>
      </c>
      <c r="K54" s="3" t="s">
        <v>61</v>
      </c>
      <c r="L54" s="3" t="s">
        <v>94</v>
      </c>
      <c r="M54" s="3">
        <v>1.0</v>
      </c>
      <c r="N54" s="5" t="s">
        <v>212</v>
      </c>
      <c r="O54" s="5" t="s">
        <v>75</v>
      </c>
      <c r="P54" s="10" t="s">
        <v>50</v>
      </c>
    </row>
    <row r="55">
      <c r="A55" s="3">
        <v>53.0</v>
      </c>
      <c r="B55" s="4" t="s">
        <v>354</v>
      </c>
      <c r="C55" s="5">
        <v>35240.0</v>
      </c>
      <c r="D55" s="6">
        <v>22.2986301369863</v>
      </c>
      <c r="E55" s="7">
        <v>7.0</v>
      </c>
      <c r="F55" s="7">
        <v>120.0</v>
      </c>
      <c r="G55" s="7">
        <v>8.0</v>
      </c>
      <c r="H55" s="3">
        <v>2.0</v>
      </c>
      <c r="I55" s="3" t="s">
        <v>224</v>
      </c>
      <c r="J55" s="3">
        <v>1.0</v>
      </c>
      <c r="K55" s="9" t="s">
        <v>73</v>
      </c>
      <c r="L55" s="3" t="s">
        <v>355</v>
      </c>
      <c r="M55" s="3">
        <v>1.0</v>
      </c>
      <c r="N55" s="5" t="s">
        <v>22</v>
      </c>
      <c r="O55" s="5" t="s">
        <v>356</v>
      </c>
      <c r="P55" s="10" t="s">
        <v>76</v>
      </c>
    </row>
    <row r="56">
      <c r="A56" s="3">
        <v>54.0</v>
      </c>
      <c r="B56" s="4" t="s">
        <v>362</v>
      </c>
      <c r="C56" s="5">
        <v>31102.0</v>
      </c>
      <c r="D56" s="6">
        <v>33.635616438356166</v>
      </c>
      <c r="E56" s="7">
        <v>6.0</v>
      </c>
      <c r="F56" s="7">
        <v>45.0</v>
      </c>
      <c r="G56" s="7">
        <v>10.0</v>
      </c>
      <c r="H56" s="3">
        <v>10.0</v>
      </c>
      <c r="I56" s="3" t="s">
        <v>98</v>
      </c>
      <c r="J56" s="3">
        <v>1.0</v>
      </c>
      <c r="K56" s="3" t="s">
        <v>93</v>
      </c>
      <c r="L56" s="3" t="s">
        <v>94</v>
      </c>
      <c r="M56" s="3">
        <v>1.0</v>
      </c>
      <c r="N56" s="5" t="s">
        <v>151</v>
      </c>
      <c r="O56" s="5" t="s">
        <v>75</v>
      </c>
      <c r="P56" s="10" t="s">
        <v>363</v>
      </c>
    </row>
    <row r="57">
      <c r="A57" s="3">
        <v>55.0</v>
      </c>
      <c r="B57" s="4" t="s">
        <v>124</v>
      </c>
      <c r="C57" s="5">
        <v>31568.0</v>
      </c>
      <c r="D57" s="6">
        <v>32.35890410958904</v>
      </c>
      <c r="E57" s="7">
        <v>7.0</v>
      </c>
      <c r="F57" s="7">
        <v>30.0</v>
      </c>
      <c r="G57" s="7">
        <v>7.0</v>
      </c>
      <c r="H57" s="3">
        <v>1.0</v>
      </c>
      <c r="I57" s="3" t="s">
        <v>92</v>
      </c>
      <c r="J57" s="3">
        <v>0.0</v>
      </c>
      <c r="K57" s="3" t="s">
        <v>46</v>
      </c>
      <c r="L57" s="3" t="s">
        <v>47</v>
      </c>
      <c r="M57" s="3">
        <v>1.0</v>
      </c>
      <c r="N57" s="5" t="s">
        <v>151</v>
      </c>
      <c r="O57" s="5" t="s">
        <v>49</v>
      </c>
      <c r="P57" s="10" t="s">
        <v>87</v>
      </c>
    </row>
    <row r="58">
      <c r="A58" s="3">
        <v>56.0</v>
      </c>
      <c r="B58" s="4" t="s">
        <v>124</v>
      </c>
      <c r="C58" s="5">
        <v>29644.0</v>
      </c>
      <c r="D58" s="6">
        <v>37.63013698630137</v>
      </c>
      <c r="E58" s="7">
        <v>7.0</v>
      </c>
      <c r="F58" s="7">
        <v>40.0</v>
      </c>
      <c r="G58" s="7">
        <v>9.0</v>
      </c>
      <c r="H58" s="3">
        <v>5.0</v>
      </c>
      <c r="I58" s="3" t="s">
        <v>307</v>
      </c>
      <c r="J58" s="3">
        <v>0.0</v>
      </c>
      <c r="K58" s="3" t="s">
        <v>61</v>
      </c>
      <c r="L58" s="3" t="s">
        <v>62</v>
      </c>
      <c r="M58" s="3">
        <v>1.0</v>
      </c>
      <c r="N58" s="5" t="s">
        <v>212</v>
      </c>
      <c r="O58" s="5" t="s">
        <v>106</v>
      </c>
      <c r="P58" s="10" t="s">
        <v>375</v>
      </c>
    </row>
    <row r="59">
      <c r="A59" s="3">
        <v>57.0</v>
      </c>
      <c r="B59" s="4" t="s">
        <v>380</v>
      </c>
      <c r="C59" s="5">
        <v>31104.0</v>
      </c>
      <c r="D59" s="6">
        <v>33.63013698630137</v>
      </c>
      <c r="E59" s="7">
        <v>8.0</v>
      </c>
      <c r="F59" s="7">
        <v>0.0</v>
      </c>
      <c r="G59" s="7">
        <v>8.0</v>
      </c>
      <c r="H59" s="3">
        <v>15.0</v>
      </c>
      <c r="I59" s="3" t="s">
        <v>117</v>
      </c>
      <c r="J59" s="3">
        <v>1.0</v>
      </c>
      <c r="K59" s="3" t="s">
        <v>46</v>
      </c>
      <c r="L59" s="3" t="s">
        <v>99</v>
      </c>
      <c r="M59" s="3">
        <v>1.0</v>
      </c>
      <c r="N59" s="5" t="s">
        <v>21</v>
      </c>
      <c r="O59" s="5" t="s">
        <v>75</v>
      </c>
      <c r="P59" s="10" t="s">
        <v>87</v>
      </c>
    </row>
    <row r="60">
      <c r="A60" s="3">
        <v>58.0</v>
      </c>
      <c r="B60" s="4" t="s">
        <v>230</v>
      </c>
      <c r="C60" s="5">
        <v>33049.0</v>
      </c>
      <c r="D60" s="6">
        <v>28.301369863013697</v>
      </c>
      <c r="E60" s="7">
        <v>7.0</v>
      </c>
      <c r="F60" s="7">
        <v>90.0</v>
      </c>
      <c r="G60" s="7">
        <v>14.0</v>
      </c>
      <c r="H60" s="3">
        <v>5.0</v>
      </c>
      <c r="I60" s="3" t="s">
        <v>117</v>
      </c>
      <c r="J60" s="3">
        <v>1.0</v>
      </c>
      <c r="K60" s="3" t="s">
        <v>61</v>
      </c>
      <c r="L60" s="3" t="s">
        <v>94</v>
      </c>
      <c r="M60" s="3">
        <v>1.0</v>
      </c>
      <c r="N60" s="5" t="s">
        <v>212</v>
      </c>
      <c r="O60" s="5" t="s">
        <v>75</v>
      </c>
      <c r="P60" s="10" t="s">
        <v>87</v>
      </c>
    </row>
    <row r="61">
      <c r="A61" s="3">
        <v>59.0</v>
      </c>
      <c r="B61" s="4" t="s">
        <v>71</v>
      </c>
      <c r="C61" s="5">
        <v>28389.0</v>
      </c>
      <c r="D61" s="6">
        <v>41.06849315068493</v>
      </c>
      <c r="E61" s="7">
        <v>7.0</v>
      </c>
      <c r="F61" s="7">
        <v>45.0</v>
      </c>
      <c r="G61" s="7">
        <v>10.0</v>
      </c>
      <c r="H61" s="3">
        <v>2.0</v>
      </c>
      <c r="I61" s="3" t="s">
        <v>187</v>
      </c>
      <c r="J61" s="3">
        <v>0.0</v>
      </c>
      <c r="K61" s="3" t="s">
        <v>118</v>
      </c>
      <c r="L61" s="3" t="s">
        <v>99</v>
      </c>
      <c r="M61" s="3">
        <v>1.0</v>
      </c>
      <c r="N61" s="5" t="s">
        <v>151</v>
      </c>
      <c r="O61" s="5" t="s">
        <v>356</v>
      </c>
      <c r="P61" s="10" t="s">
        <v>76</v>
      </c>
    </row>
    <row r="62">
      <c r="A62" s="3">
        <v>60.0</v>
      </c>
      <c r="B62" s="4" t="s">
        <v>83</v>
      </c>
      <c r="C62" s="5">
        <v>24534.0</v>
      </c>
      <c r="D62" s="6">
        <v>51.63013698630137</v>
      </c>
      <c r="E62" s="7">
        <v>6.0</v>
      </c>
      <c r="F62" s="7">
        <v>30.0</v>
      </c>
      <c r="G62" s="7">
        <v>8.0</v>
      </c>
      <c r="H62" s="3">
        <v>104.0</v>
      </c>
      <c r="I62" s="3" t="s">
        <v>92</v>
      </c>
      <c r="J62" s="3">
        <v>0.0</v>
      </c>
      <c r="K62" s="3" t="s">
        <v>46</v>
      </c>
      <c r="L62" s="3" t="s">
        <v>62</v>
      </c>
      <c r="M62" s="3">
        <v>1.0</v>
      </c>
      <c r="N62" s="5" t="s">
        <v>212</v>
      </c>
      <c r="O62" s="5" t="s">
        <v>391</v>
      </c>
      <c r="P62" s="10" t="s">
        <v>87</v>
      </c>
    </row>
    <row r="63">
      <c r="A63" s="3">
        <v>61.0</v>
      </c>
      <c r="B63" s="4" t="s">
        <v>71</v>
      </c>
      <c r="C63" s="5">
        <v>31598.0</v>
      </c>
      <c r="D63" s="6">
        <v>32.276712328767125</v>
      </c>
      <c r="E63" s="7">
        <v>7.0</v>
      </c>
      <c r="F63" s="7">
        <v>30.0</v>
      </c>
      <c r="G63" s="7">
        <v>12.0</v>
      </c>
      <c r="H63" s="3">
        <v>12.0</v>
      </c>
      <c r="I63" s="3" t="s">
        <v>130</v>
      </c>
      <c r="J63" s="3">
        <v>0.0</v>
      </c>
      <c r="K63" s="3" t="s">
        <v>397</v>
      </c>
      <c r="L63" s="3" t="s">
        <v>47</v>
      </c>
      <c r="M63" s="3">
        <v>1.0</v>
      </c>
      <c r="N63" s="5" t="s">
        <v>21</v>
      </c>
      <c r="O63" s="5" t="s">
        <v>75</v>
      </c>
      <c r="P63" s="10" t="s">
        <v>120</v>
      </c>
    </row>
    <row r="64">
      <c r="A64" s="3">
        <v>62.0</v>
      </c>
      <c r="B64" s="4" t="s">
        <v>255</v>
      </c>
      <c r="C64" s="5">
        <v>27179.0</v>
      </c>
      <c r="D64" s="6">
        <v>44.38356164383562</v>
      </c>
      <c r="E64" s="7">
        <v>7.0</v>
      </c>
      <c r="F64" s="7">
        <v>40.0</v>
      </c>
      <c r="G64" s="7">
        <v>12.0</v>
      </c>
      <c r="H64" s="3">
        <v>10.0</v>
      </c>
      <c r="I64" s="3" t="s">
        <v>84</v>
      </c>
      <c r="J64" s="3">
        <v>0.0</v>
      </c>
      <c r="K64" s="3" t="s">
        <v>46</v>
      </c>
      <c r="L64" s="3" t="s">
        <v>62</v>
      </c>
      <c r="M64" s="3">
        <v>1.0</v>
      </c>
      <c r="N64" s="5" t="s">
        <v>256</v>
      </c>
      <c r="O64" s="5" t="s">
        <v>402</v>
      </c>
      <c r="P64" s="10" t="s">
        <v>363</v>
      </c>
    </row>
    <row r="65">
      <c r="A65" s="3">
        <v>63.0</v>
      </c>
      <c r="B65" s="4" t="s">
        <v>406</v>
      </c>
      <c r="C65" s="5">
        <v>43086.0</v>
      </c>
      <c r="D65" s="6">
        <v>0.8027397260273973</v>
      </c>
      <c r="E65" s="7">
        <v>8.0</v>
      </c>
      <c r="F65" s="7">
        <v>30.0</v>
      </c>
      <c r="G65" s="7">
        <v>5.0</v>
      </c>
      <c r="H65" s="3">
        <v>5.0</v>
      </c>
      <c r="I65" s="3" t="s">
        <v>92</v>
      </c>
      <c r="J65" s="3">
        <v>1.0</v>
      </c>
      <c r="K65" s="3" t="s">
        <v>61</v>
      </c>
      <c r="L65" s="3" t="s">
        <v>94</v>
      </c>
      <c r="M65" s="3">
        <v>1.0</v>
      </c>
      <c r="N65" s="5" t="s">
        <v>63</v>
      </c>
      <c r="O65" s="5" t="s">
        <v>407</v>
      </c>
      <c r="P65" s="10" t="s">
        <v>50</v>
      </c>
    </row>
    <row r="66">
      <c r="A66" s="3">
        <v>64.0</v>
      </c>
      <c r="B66" s="4" t="s">
        <v>71</v>
      </c>
      <c r="C66" s="5">
        <v>34393.0</v>
      </c>
      <c r="D66" s="6">
        <v>24.61917808219178</v>
      </c>
      <c r="E66" s="7">
        <v>8.0</v>
      </c>
      <c r="F66" s="7">
        <v>20.0</v>
      </c>
      <c r="G66" s="7">
        <v>11.0</v>
      </c>
      <c r="H66" s="3">
        <v>11.0</v>
      </c>
      <c r="I66" s="3" t="s">
        <v>92</v>
      </c>
      <c r="J66" s="3">
        <v>1.0</v>
      </c>
      <c r="K66" s="3" t="s">
        <v>46</v>
      </c>
      <c r="L66" s="3" t="s">
        <v>62</v>
      </c>
      <c r="M66" s="3">
        <v>1.0</v>
      </c>
      <c r="N66" s="5" t="s">
        <v>21</v>
      </c>
      <c r="O66" s="5" t="s">
        <v>75</v>
      </c>
      <c r="P66" s="10" t="s">
        <v>87</v>
      </c>
    </row>
    <row r="67">
      <c r="A67" s="3">
        <v>65.0</v>
      </c>
      <c r="B67" s="4" t="s">
        <v>236</v>
      </c>
      <c r="C67" s="5">
        <v>30275.0</v>
      </c>
      <c r="D67" s="6">
        <v>35.9013698630137</v>
      </c>
      <c r="E67" s="7">
        <v>7.0</v>
      </c>
      <c r="F67" s="7">
        <v>45.0</v>
      </c>
      <c r="G67" s="7">
        <v>12.0</v>
      </c>
      <c r="H67" s="3">
        <v>30.0</v>
      </c>
      <c r="I67" s="3" t="s">
        <v>92</v>
      </c>
      <c r="J67" s="3">
        <v>1.0</v>
      </c>
      <c r="K67" s="3" t="s">
        <v>61</v>
      </c>
      <c r="L67" s="3" t="s">
        <v>99</v>
      </c>
      <c r="M67" s="3">
        <v>1.0</v>
      </c>
      <c r="N67" s="5" t="s">
        <v>416</v>
      </c>
      <c r="O67" s="5" t="s">
        <v>75</v>
      </c>
      <c r="P67" s="10" t="s">
        <v>87</v>
      </c>
    </row>
    <row r="68">
      <c r="A68" s="3">
        <v>66.0</v>
      </c>
      <c r="B68" s="4" t="s">
        <v>255</v>
      </c>
      <c r="C68" s="5">
        <v>31012.0</v>
      </c>
      <c r="D68" s="6">
        <v>33.88219178082192</v>
      </c>
      <c r="E68" s="7">
        <v>8.0</v>
      </c>
      <c r="F68" s="7">
        <v>0.0</v>
      </c>
      <c r="G68" s="7">
        <v>9.0</v>
      </c>
      <c r="H68" s="3">
        <v>12.0</v>
      </c>
      <c r="I68" s="3" t="s">
        <v>84</v>
      </c>
      <c r="J68" s="3">
        <v>1.0</v>
      </c>
      <c r="K68" s="3" t="s">
        <v>93</v>
      </c>
      <c r="L68" s="3" t="s">
        <v>99</v>
      </c>
      <c r="M68" s="3">
        <v>1.0</v>
      </c>
      <c r="N68" s="5" t="s">
        <v>421</v>
      </c>
      <c r="O68" s="5" t="s">
        <v>422</v>
      </c>
      <c r="P68" s="10" t="s">
        <v>87</v>
      </c>
    </row>
    <row r="69">
      <c r="A69" s="3">
        <v>67.0</v>
      </c>
      <c r="B69" s="4" t="s">
        <v>161</v>
      </c>
      <c r="C69" s="5">
        <v>31954.0</v>
      </c>
      <c r="D69" s="6">
        <v>31.301369863013697</v>
      </c>
      <c r="E69" s="7">
        <v>8.0</v>
      </c>
      <c r="F69" s="7">
        <v>40.0</v>
      </c>
      <c r="G69" s="7">
        <v>12.0</v>
      </c>
      <c r="H69" s="3">
        <v>6.0</v>
      </c>
      <c r="I69" s="3" t="s">
        <v>117</v>
      </c>
      <c r="J69" s="3">
        <v>0.0</v>
      </c>
      <c r="K69" s="3" t="s">
        <v>61</v>
      </c>
      <c r="L69" s="3" t="s">
        <v>47</v>
      </c>
      <c r="M69" s="3">
        <v>1.0</v>
      </c>
      <c r="N69" s="5" t="s">
        <v>21</v>
      </c>
      <c r="O69" s="5" t="s">
        <v>75</v>
      </c>
      <c r="P69" s="10" t="s">
        <v>428</v>
      </c>
    </row>
    <row r="70">
      <c r="A70" s="3">
        <v>68.0</v>
      </c>
      <c r="B70" s="4" t="s">
        <v>124</v>
      </c>
      <c r="C70" s="5">
        <v>30413.0</v>
      </c>
      <c r="D70" s="6">
        <v>35.52328767123288</v>
      </c>
      <c r="E70" s="7">
        <v>8.0</v>
      </c>
      <c r="F70" s="7">
        <v>50.0</v>
      </c>
      <c r="G70" s="7">
        <v>2.0</v>
      </c>
      <c r="H70" s="3">
        <v>3.0</v>
      </c>
      <c r="I70" s="3" t="s">
        <v>224</v>
      </c>
      <c r="J70" s="3">
        <v>1.0</v>
      </c>
      <c r="K70" s="3" t="s">
        <v>93</v>
      </c>
      <c r="L70" s="3" t="s">
        <v>99</v>
      </c>
      <c r="M70" s="3">
        <v>1.0</v>
      </c>
      <c r="N70" s="5" t="s">
        <v>48</v>
      </c>
      <c r="O70" s="5" t="s">
        <v>86</v>
      </c>
      <c r="P70" s="10" t="s">
        <v>152</v>
      </c>
    </row>
    <row r="71">
      <c r="A71" s="3">
        <v>69.0</v>
      </c>
      <c r="B71" s="4" t="s">
        <v>204</v>
      </c>
      <c r="C71" s="5">
        <v>42956.0</v>
      </c>
      <c r="D71" s="6">
        <v>1.158904109589041</v>
      </c>
      <c r="E71" s="7">
        <v>7.0</v>
      </c>
      <c r="F71" s="7">
        <v>0.0</v>
      </c>
      <c r="G71" s="7">
        <v>5.0</v>
      </c>
      <c r="H71" s="3">
        <v>5.0</v>
      </c>
      <c r="I71" s="3" t="s">
        <v>117</v>
      </c>
      <c r="J71" s="3">
        <v>1.0</v>
      </c>
      <c r="K71" s="3" t="s">
        <v>61</v>
      </c>
      <c r="L71" s="3" t="s">
        <v>94</v>
      </c>
      <c r="M71" s="3">
        <v>0.0</v>
      </c>
      <c r="N71" s="5" t="s">
        <v>44</v>
      </c>
      <c r="O71" s="5" t="s">
        <v>44</v>
      </c>
      <c r="P71" s="10" t="s">
        <v>44</v>
      </c>
    </row>
    <row r="72">
      <c r="A72" s="3">
        <v>70.0</v>
      </c>
      <c r="B72" s="4" t="s">
        <v>444</v>
      </c>
      <c r="C72" s="5">
        <v>34861.0</v>
      </c>
      <c r="D72" s="6">
        <v>23.336986301369862</v>
      </c>
      <c r="E72" s="7">
        <v>7.0</v>
      </c>
      <c r="F72" s="7">
        <v>40.0</v>
      </c>
      <c r="G72" s="7">
        <v>56.0</v>
      </c>
      <c r="H72" s="3">
        <v>3.0</v>
      </c>
      <c r="I72" s="3" t="s">
        <v>224</v>
      </c>
      <c r="J72" s="3">
        <v>0.0</v>
      </c>
      <c r="K72" s="3" t="s">
        <v>73</v>
      </c>
      <c r="L72" s="3" t="s">
        <v>99</v>
      </c>
      <c r="M72" s="3">
        <v>1.0</v>
      </c>
      <c r="N72" s="5" t="s">
        <v>256</v>
      </c>
      <c r="O72" s="5" t="s">
        <v>106</v>
      </c>
      <c r="P72" s="10" t="s">
        <v>87</v>
      </c>
    </row>
    <row r="73">
      <c r="A73" s="3">
        <v>71.0</v>
      </c>
      <c r="B73" s="4" t="s">
        <v>83</v>
      </c>
      <c r="C73" s="5">
        <v>31700.0</v>
      </c>
      <c r="D73" s="6">
        <v>31.997260273972604</v>
      </c>
      <c r="E73" s="7">
        <v>8.0</v>
      </c>
      <c r="F73" s="7">
        <v>30.0</v>
      </c>
      <c r="G73" s="7">
        <v>8.0</v>
      </c>
      <c r="H73" s="3">
        <v>5.0</v>
      </c>
      <c r="I73" s="3" t="s">
        <v>307</v>
      </c>
      <c r="J73" s="3">
        <v>0.0</v>
      </c>
      <c r="K73" s="3" t="s">
        <v>46</v>
      </c>
      <c r="L73" s="3" t="s">
        <v>62</v>
      </c>
      <c r="M73" s="3">
        <v>1.0</v>
      </c>
      <c r="N73" s="5" t="s">
        <v>48</v>
      </c>
      <c r="O73" s="5" t="s">
        <v>49</v>
      </c>
      <c r="P73" s="10" t="s">
        <v>219</v>
      </c>
    </row>
    <row r="74">
      <c r="A74" s="3">
        <v>72.0</v>
      </c>
      <c r="B74" s="4" t="s">
        <v>71</v>
      </c>
      <c r="C74" s="5">
        <v>28495.0</v>
      </c>
      <c r="D74" s="6">
        <v>40.778082191780825</v>
      </c>
      <c r="E74" s="7">
        <v>7.0</v>
      </c>
      <c r="F74" s="7">
        <v>65.0</v>
      </c>
      <c r="G74" s="7">
        <v>12.0</v>
      </c>
      <c r="H74" s="3">
        <v>6.0</v>
      </c>
      <c r="I74" s="3" t="s">
        <v>130</v>
      </c>
      <c r="J74" s="3">
        <v>0.0</v>
      </c>
      <c r="K74" s="3" t="s">
        <v>61</v>
      </c>
      <c r="L74" s="3" t="s">
        <v>94</v>
      </c>
      <c r="M74" s="3">
        <v>1.0</v>
      </c>
      <c r="N74" s="5" t="s">
        <v>212</v>
      </c>
      <c r="O74" s="5" t="s">
        <v>454</v>
      </c>
      <c r="P74" s="10" t="s">
        <v>87</v>
      </c>
    </row>
    <row r="75">
      <c r="A75" s="3">
        <v>73.0</v>
      </c>
      <c r="B75" s="4" t="s">
        <v>167</v>
      </c>
      <c r="C75" s="5">
        <v>34298.0</v>
      </c>
      <c r="D75" s="6">
        <v>24.87945205479452</v>
      </c>
      <c r="E75" s="7">
        <v>7.0</v>
      </c>
      <c r="F75" s="7">
        <v>60.0</v>
      </c>
      <c r="G75" s="7">
        <v>10.0</v>
      </c>
      <c r="H75" s="3">
        <v>5.0</v>
      </c>
      <c r="I75" s="3" t="s">
        <v>340</v>
      </c>
      <c r="J75" s="3">
        <v>1.0</v>
      </c>
      <c r="K75" s="3" t="s">
        <v>61</v>
      </c>
      <c r="L75" s="3" t="s">
        <v>62</v>
      </c>
      <c r="M75" s="3">
        <v>1.0</v>
      </c>
      <c r="N75" s="5" t="s">
        <v>138</v>
      </c>
      <c r="O75" s="5" t="s">
        <v>75</v>
      </c>
      <c r="P75" s="10" t="s">
        <v>315</v>
      </c>
    </row>
    <row r="76">
      <c r="A76" s="3">
        <v>74.0</v>
      </c>
      <c r="B76" s="4" t="s">
        <v>236</v>
      </c>
      <c r="C76" s="5">
        <v>33311.0</v>
      </c>
      <c r="D76" s="6">
        <v>27.583561643835615</v>
      </c>
      <c r="E76" s="7">
        <v>6.0</v>
      </c>
      <c r="F76" s="7">
        <v>0.0</v>
      </c>
      <c r="G76" s="7">
        <v>6.0</v>
      </c>
      <c r="H76" s="3">
        <v>5.0</v>
      </c>
      <c r="I76" s="3" t="s">
        <v>60</v>
      </c>
      <c r="J76" s="3">
        <v>0.0</v>
      </c>
      <c r="K76" s="3" t="s">
        <v>46</v>
      </c>
      <c r="L76" s="3" t="s">
        <v>99</v>
      </c>
      <c r="M76" s="3">
        <v>1.0</v>
      </c>
      <c r="N76" s="5" t="s">
        <v>212</v>
      </c>
      <c r="O76" s="5" t="s">
        <v>75</v>
      </c>
      <c r="P76" s="10" t="s">
        <v>87</v>
      </c>
    </row>
    <row r="77">
      <c r="A77" s="3">
        <v>75.0</v>
      </c>
      <c r="B77" s="4" t="s">
        <v>124</v>
      </c>
      <c r="C77" s="5">
        <v>25492.0</v>
      </c>
      <c r="D77" s="6">
        <v>49.00547945205479</v>
      </c>
      <c r="E77" s="7">
        <v>6.0</v>
      </c>
      <c r="F77" s="7">
        <v>10.0</v>
      </c>
      <c r="G77" s="7">
        <v>8.0</v>
      </c>
      <c r="H77" s="3">
        <v>100.0</v>
      </c>
      <c r="I77" s="3" t="s">
        <v>224</v>
      </c>
      <c r="J77" s="3">
        <v>0.0</v>
      </c>
      <c r="K77" s="3" t="s">
        <v>73</v>
      </c>
      <c r="L77" s="3" t="s">
        <v>99</v>
      </c>
      <c r="M77" s="3">
        <v>1.0</v>
      </c>
      <c r="N77" s="5" t="s">
        <v>74</v>
      </c>
      <c r="O77" s="5" t="s">
        <v>119</v>
      </c>
      <c r="P77" s="10" t="s">
        <v>107</v>
      </c>
    </row>
    <row r="78">
      <c r="A78" s="3">
        <v>76.0</v>
      </c>
      <c r="B78" s="4" t="s">
        <v>161</v>
      </c>
      <c r="C78" s="4"/>
      <c r="D78" s="6" t="s">
        <v>44</v>
      </c>
      <c r="E78" s="7">
        <v>7.0</v>
      </c>
      <c r="F78" s="7">
        <v>120.0</v>
      </c>
      <c r="G78" s="7">
        <v>8.0</v>
      </c>
      <c r="H78" s="3">
        <v>10.0</v>
      </c>
      <c r="I78" s="3" t="s">
        <v>92</v>
      </c>
      <c r="J78" s="3">
        <v>0.0</v>
      </c>
      <c r="K78" s="3" t="s">
        <v>456</v>
      </c>
      <c r="L78" s="3" t="s">
        <v>94</v>
      </c>
      <c r="M78" s="3">
        <v>1.0</v>
      </c>
      <c r="N78" s="9" t="s">
        <v>457</v>
      </c>
      <c r="O78" s="9" t="s">
        <v>139</v>
      </c>
      <c r="P78" s="11" t="s">
        <v>458</v>
      </c>
    </row>
    <row r="79">
      <c r="A79" s="3">
        <v>77.0</v>
      </c>
      <c r="B79" s="4" t="s">
        <v>354</v>
      </c>
      <c r="C79" s="5">
        <v>35250.0</v>
      </c>
      <c r="D79" s="6">
        <v>22.27123287671233</v>
      </c>
      <c r="E79" s="7">
        <v>7.0</v>
      </c>
      <c r="F79" s="7">
        <v>60.0</v>
      </c>
      <c r="G79" s="7">
        <v>12.0</v>
      </c>
      <c r="H79" s="3">
        <v>24.0</v>
      </c>
      <c r="I79" s="3" t="s">
        <v>130</v>
      </c>
      <c r="J79" s="3">
        <v>1.0</v>
      </c>
      <c r="K79" s="3" t="s">
        <v>46</v>
      </c>
      <c r="L79" s="3" t="s">
        <v>62</v>
      </c>
      <c r="M79" s="3">
        <v>1.0</v>
      </c>
      <c r="N79" s="5" t="s">
        <v>168</v>
      </c>
      <c r="O79" s="5" t="s">
        <v>356</v>
      </c>
      <c r="P79" s="10" t="s">
        <v>87</v>
      </c>
    </row>
    <row r="80">
      <c r="A80" s="3">
        <v>78.0</v>
      </c>
      <c r="B80" s="4" t="s">
        <v>71</v>
      </c>
      <c r="C80" s="5">
        <v>32369.0</v>
      </c>
      <c r="D80" s="6">
        <v>30.164383561643834</v>
      </c>
      <c r="E80" s="7">
        <v>9.0</v>
      </c>
      <c r="F80" s="7">
        <v>35.0</v>
      </c>
      <c r="G80" s="7">
        <v>16.0</v>
      </c>
      <c r="H80" s="3">
        <v>6.0</v>
      </c>
      <c r="I80" s="3" t="s">
        <v>60</v>
      </c>
      <c r="J80" s="3">
        <v>1.0</v>
      </c>
      <c r="K80" s="3" t="s">
        <v>93</v>
      </c>
      <c r="L80" s="3" t="s">
        <v>47</v>
      </c>
      <c r="M80" s="3">
        <v>1.0</v>
      </c>
      <c r="N80" s="5" t="s">
        <v>421</v>
      </c>
      <c r="O80" s="5" t="s">
        <v>75</v>
      </c>
      <c r="P80" s="10" t="s">
        <v>87</v>
      </c>
    </row>
    <row r="81">
      <c r="A81" s="3">
        <v>79.0</v>
      </c>
      <c r="B81" s="4" t="s">
        <v>255</v>
      </c>
      <c r="C81" s="5">
        <v>28335.0</v>
      </c>
      <c r="D81" s="6">
        <v>41.21643835616438</v>
      </c>
      <c r="E81" s="7">
        <v>8.0</v>
      </c>
      <c r="F81" s="7">
        <v>0.0</v>
      </c>
      <c r="G81" s="7">
        <v>8.0</v>
      </c>
      <c r="H81" s="3">
        <v>2.0</v>
      </c>
      <c r="I81" s="3" t="s">
        <v>60</v>
      </c>
      <c r="J81" s="3">
        <v>1.0</v>
      </c>
      <c r="K81" s="9" t="s">
        <v>93</v>
      </c>
      <c r="L81" s="3" t="s">
        <v>459</v>
      </c>
      <c r="M81" s="3">
        <v>1.0</v>
      </c>
      <c r="N81" s="5" t="s">
        <v>256</v>
      </c>
      <c r="O81" s="5" t="s">
        <v>75</v>
      </c>
      <c r="P81" s="10" t="s">
        <v>50</v>
      </c>
    </row>
    <row r="82">
      <c r="A82" s="3">
        <v>80.0</v>
      </c>
      <c r="B82" s="4" t="s">
        <v>186</v>
      </c>
      <c r="C82" s="5">
        <v>33587.0</v>
      </c>
      <c r="D82" s="6">
        <v>26.827397260273973</v>
      </c>
      <c r="E82" s="7">
        <v>7.0</v>
      </c>
      <c r="F82" s="7">
        <v>10.0</v>
      </c>
      <c r="G82" s="7">
        <v>8.0</v>
      </c>
      <c r="H82" s="3">
        <v>20.0</v>
      </c>
      <c r="I82" s="3" t="s">
        <v>45</v>
      </c>
      <c r="J82" s="3">
        <v>1.0</v>
      </c>
      <c r="K82" s="3" t="s">
        <v>93</v>
      </c>
      <c r="L82" s="3" t="s">
        <v>94</v>
      </c>
      <c r="M82" s="3">
        <v>0.0</v>
      </c>
      <c r="N82" s="5" t="s">
        <v>44</v>
      </c>
      <c r="O82" s="5" t="s">
        <v>44</v>
      </c>
      <c r="P82" s="10" t="s">
        <v>44</v>
      </c>
    </row>
    <row r="83">
      <c r="A83" s="3">
        <v>81.0</v>
      </c>
      <c r="B83" s="4" t="s">
        <v>255</v>
      </c>
      <c r="C83" s="5">
        <v>33128.0</v>
      </c>
      <c r="D83" s="6">
        <v>28.084931506849315</v>
      </c>
      <c r="E83" s="7">
        <v>8.0</v>
      </c>
      <c r="F83" s="7">
        <v>0.0</v>
      </c>
      <c r="G83" s="7">
        <v>10.0</v>
      </c>
      <c r="H83" s="3">
        <v>6.0</v>
      </c>
      <c r="I83" s="3" t="s">
        <v>60</v>
      </c>
      <c r="J83" s="3">
        <v>1.0</v>
      </c>
      <c r="K83" s="3" t="s">
        <v>46</v>
      </c>
      <c r="L83" s="3" t="s">
        <v>99</v>
      </c>
      <c r="M83" s="3">
        <v>1.0</v>
      </c>
      <c r="N83" s="5" t="s">
        <v>143</v>
      </c>
      <c r="O83" s="5" t="s">
        <v>75</v>
      </c>
      <c r="P83" s="10" t="s">
        <v>107</v>
      </c>
    </row>
    <row r="84">
      <c r="A84" s="3">
        <v>82.0</v>
      </c>
      <c r="B84" s="4" t="s">
        <v>306</v>
      </c>
      <c r="C84" s="5">
        <v>32220.0</v>
      </c>
      <c r="D84" s="6">
        <v>30.572602739726026</v>
      </c>
      <c r="E84" s="7">
        <v>7.0</v>
      </c>
      <c r="F84" s="7">
        <v>30.0</v>
      </c>
      <c r="G84" s="7">
        <v>10.0</v>
      </c>
      <c r="H84" s="3">
        <v>5.0</v>
      </c>
      <c r="I84" s="3" t="s">
        <v>60</v>
      </c>
      <c r="J84" s="3">
        <v>0.0</v>
      </c>
      <c r="K84" s="3" t="s">
        <v>61</v>
      </c>
      <c r="L84" s="3" t="s">
        <v>99</v>
      </c>
      <c r="M84" s="3">
        <v>1.0</v>
      </c>
      <c r="N84" s="5" t="s">
        <v>416</v>
      </c>
      <c r="O84" s="5" t="s">
        <v>106</v>
      </c>
      <c r="P84" s="10" t="s">
        <v>460</v>
      </c>
    </row>
    <row r="85">
      <c r="A85" s="3">
        <v>83.0</v>
      </c>
      <c r="B85" s="4" t="s">
        <v>461</v>
      </c>
      <c r="C85" s="5">
        <v>32248.0</v>
      </c>
      <c r="D85" s="6">
        <v>30.495890410958904</v>
      </c>
      <c r="E85" s="7">
        <v>7.0</v>
      </c>
      <c r="F85" s="7">
        <v>150.0</v>
      </c>
      <c r="G85" s="7">
        <v>12.0</v>
      </c>
      <c r="H85" s="3">
        <v>24.0</v>
      </c>
      <c r="I85" s="3" t="s">
        <v>187</v>
      </c>
      <c r="J85" s="3">
        <v>1.0</v>
      </c>
      <c r="K85" s="3" t="s">
        <v>397</v>
      </c>
      <c r="L85" s="3" t="s">
        <v>94</v>
      </c>
      <c r="M85" s="3">
        <v>1.0</v>
      </c>
      <c r="N85" s="5" t="s">
        <v>416</v>
      </c>
      <c r="O85" s="5" t="s">
        <v>106</v>
      </c>
      <c r="P85" s="10" t="s">
        <v>462</v>
      </c>
    </row>
    <row r="86">
      <c r="A86" s="3">
        <v>84.0</v>
      </c>
      <c r="B86" s="4" t="s">
        <v>167</v>
      </c>
      <c r="C86" s="5">
        <v>34186.0</v>
      </c>
      <c r="D86" s="6">
        <v>25.186301369863013</v>
      </c>
      <c r="E86" s="7">
        <v>7.0</v>
      </c>
      <c r="F86" s="7">
        <v>150.0</v>
      </c>
      <c r="G86" s="7">
        <v>3.0</v>
      </c>
      <c r="H86" s="3">
        <v>4.0</v>
      </c>
      <c r="I86" s="3" t="s">
        <v>307</v>
      </c>
      <c r="J86" s="3">
        <v>1.0</v>
      </c>
      <c r="K86" s="9" t="s">
        <v>46</v>
      </c>
      <c r="L86" s="3" t="s">
        <v>463</v>
      </c>
      <c r="M86" s="3">
        <v>1.0</v>
      </c>
      <c r="N86" s="5" t="s">
        <v>48</v>
      </c>
      <c r="O86" s="5" t="s">
        <v>75</v>
      </c>
      <c r="P86" s="10" t="s">
        <v>87</v>
      </c>
    </row>
    <row r="87">
      <c r="A87" s="3">
        <v>85.0</v>
      </c>
      <c r="B87" s="4" t="s">
        <v>71</v>
      </c>
      <c r="C87" s="5">
        <v>32762.0</v>
      </c>
      <c r="D87" s="6">
        <v>29.087671232876712</v>
      </c>
      <c r="E87" s="7">
        <v>7.0</v>
      </c>
      <c r="F87" s="7">
        <v>90.0</v>
      </c>
      <c r="G87" s="7">
        <v>8.0</v>
      </c>
      <c r="H87" s="3">
        <v>0.0</v>
      </c>
      <c r="I87" s="3" t="s">
        <v>307</v>
      </c>
      <c r="J87" s="3">
        <v>0.0</v>
      </c>
      <c r="K87" s="3" t="s">
        <v>464</v>
      </c>
      <c r="L87" s="3" t="s">
        <v>47</v>
      </c>
      <c r="M87" s="3">
        <v>1.0</v>
      </c>
      <c r="N87" s="5" t="s">
        <v>465</v>
      </c>
      <c r="O87" s="5" t="s">
        <v>75</v>
      </c>
      <c r="P87" s="10" t="s">
        <v>466</v>
      </c>
    </row>
    <row r="88">
      <c r="A88" s="3">
        <v>86.0</v>
      </c>
      <c r="B88" s="4" t="s">
        <v>71</v>
      </c>
      <c r="C88" s="5">
        <v>27126.0</v>
      </c>
      <c r="D88" s="6">
        <v>44.52876712328767</v>
      </c>
      <c r="E88" s="7">
        <v>8.0</v>
      </c>
      <c r="F88" s="7">
        <v>45.0</v>
      </c>
      <c r="G88" s="7">
        <v>5.0</v>
      </c>
      <c r="H88" s="3">
        <v>5.0</v>
      </c>
      <c r="I88" s="3" t="s">
        <v>224</v>
      </c>
      <c r="J88" s="3">
        <v>1.0</v>
      </c>
      <c r="K88" s="3" t="s">
        <v>61</v>
      </c>
      <c r="L88" s="3" t="s">
        <v>47</v>
      </c>
      <c r="M88" s="3">
        <v>1.0</v>
      </c>
      <c r="N88" s="5" t="s">
        <v>467</v>
      </c>
      <c r="O88" s="5" t="s">
        <v>49</v>
      </c>
      <c r="P88" s="10" t="s">
        <v>275</v>
      </c>
    </row>
    <row r="89">
      <c r="A89" s="3">
        <v>87.0</v>
      </c>
      <c r="B89" s="4" t="s">
        <v>468</v>
      </c>
      <c r="C89" s="5">
        <v>30111.0</v>
      </c>
      <c r="D89" s="6">
        <v>36.35068493150685</v>
      </c>
      <c r="E89" s="7">
        <v>7.0</v>
      </c>
      <c r="F89" s="7">
        <v>120.0</v>
      </c>
      <c r="G89" s="7">
        <v>12.0</v>
      </c>
      <c r="H89" s="3">
        <v>15.0</v>
      </c>
      <c r="I89" s="3" t="s">
        <v>117</v>
      </c>
      <c r="J89" s="3">
        <v>1.0</v>
      </c>
      <c r="K89" s="3" t="s">
        <v>93</v>
      </c>
      <c r="L89" s="3" t="s">
        <v>99</v>
      </c>
      <c r="M89" s="3">
        <v>1.0</v>
      </c>
      <c r="N89" s="5" t="s">
        <v>256</v>
      </c>
      <c r="O89" s="5" t="s">
        <v>86</v>
      </c>
      <c r="P89" s="10" t="s">
        <v>460</v>
      </c>
    </row>
    <row r="90">
      <c r="A90" s="3">
        <v>88.0</v>
      </c>
      <c r="B90" s="4" t="s">
        <v>255</v>
      </c>
      <c r="C90" s="5">
        <v>29928.0</v>
      </c>
      <c r="D90" s="6">
        <v>36.85205479452055</v>
      </c>
      <c r="E90" s="7">
        <v>8.0</v>
      </c>
      <c r="F90" s="7">
        <v>120.0</v>
      </c>
      <c r="G90" s="7">
        <v>10.0</v>
      </c>
      <c r="H90" s="3">
        <v>6.0</v>
      </c>
      <c r="I90" s="3" t="s">
        <v>130</v>
      </c>
      <c r="J90" s="3">
        <v>1.0</v>
      </c>
      <c r="K90" s="3" t="s">
        <v>46</v>
      </c>
      <c r="L90" s="3" t="s">
        <v>94</v>
      </c>
      <c r="M90" s="3">
        <v>0.0</v>
      </c>
      <c r="N90" s="5" t="s">
        <v>44</v>
      </c>
      <c r="O90" s="5" t="s">
        <v>44</v>
      </c>
      <c r="P90" s="10" t="s">
        <v>44</v>
      </c>
    </row>
    <row r="91">
      <c r="A91" s="3">
        <v>89.0</v>
      </c>
      <c r="B91" s="4" t="s">
        <v>230</v>
      </c>
      <c r="C91" s="5">
        <v>33888.0</v>
      </c>
      <c r="D91" s="6">
        <v>26.002739726027396</v>
      </c>
      <c r="E91" s="7">
        <v>7.0</v>
      </c>
      <c r="F91" s="7">
        <v>150.0</v>
      </c>
      <c r="G91" s="7">
        <v>9.0</v>
      </c>
      <c r="H91" s="3">
        <v>15.0</v>
      </c>
      <c r="I91" s="3" t="s">
        <v>98</v>
      </c>
      <c r="J91" s="3">
        <v>1.0</v>
      </c>
      <c r="K91" s="3" t="s">
        <v>46</v>
      </c>
      <c r="L91" s="3" t="s">
        <v>94</v>
      </c>
      <c r="M91" s="3">
        <v>1.0</v>
      </c>
      <c r="N91" s="5" t="s">
        <v>212</v>
      </c>
      <c r="O91" s="5" t="s">
        <v>75</v>
      </c>
      <c r="P91" s="10" t="s">
        <v>219</v>
      </c>
    </row>
    <row r="92">
      <c r="A92" s="3">
        <v>90.0</v>
      </c>
      <c r="B92" s="4" t="s">
        <v>204</v>
      </c>
      <c r="C92" s="5">
        <v>35137.0</v>
      </c>
      <c r="D92" s="6">
        <v>22.58082191780822</v>
      </c>
      <c r="E92" s="7">
        <v>8.0</v>
      </c>
      <c r="F92" s="7">
        <v>60.0</v>
      </c>
      <c r="G92" s="7">
        <v>50.0</v>
      </c>
      <c r="H92" s="3">
        <v>13.0</v>
      </c>
      <c r="I92" s="3" t="s">
        <v>307</v>
      </c>
      <c r="J92" s="3">
        <v>0.0</v>
      </c>
      <c r="K92" s="3" t="s">
        <v>93</v>
      </c>
      <c r="L92" s="3" t="s">
        <v>94</v>
      </c>
      <c r="M92" s="3">
        <v>0.0</v>
      </c>
      <c r="N92" s="5" t="s">
        <v>44</v>
      </c>
      <c r="O92" s="5" t="s">
        <v>44</v>
      </c>
      <c r="P92" s="10" t="s">
        <v>44</v>
      </c>
    </row>
    <row r="93">
      <c r="A93" s="3">
        <v>91.0</v>
      </c>
      <c r="B93" s="4" t="s">
        <v>204</v>
      </c>
      <c r="C93" s="5">
        <v>32811.0</v>
      </c>
      <c r="D93" s="6">
        <v>28.953424657534246</v>
      </c>
      <c r="E93" s="7">
        <v>1.0</v>
      </c>
      <c r="F93" s="7">
        <v>20.0</v>
      </c>
      <c r="G93" s="7">
        <v>8.0</v>
      </c>
      <c r="H93" s="3">
        <v>6.0</v>
      </c>
      <c r="I93" s="3" t="s">
        <v>98</v>
      </c>
      <c r="J93" s="3">
        <v>1.0</v>
      </c>
      <c r="K93" s="9" t="s">
        <v>46</v>
      </c>
      <c r="L93" s="3" t="s">
        <v>469</v>
      </c>
      <c r="M93" s="3">
        <v>0.0</v>
      </c>
      <c r="N93" s="5" t="s">
        <v>44</v>
      </c>
      <c r="O93" s="5" t="s">
        <v>44</v>
      </c>
      <c r="P93" s="10" t="s">
        <v>44</v>
      </c>
    </row>
    <row r="94">
      <c r="A94" s="3">
        <v>92.0</v>
      </c>
      <c r="B94" s="4" t="s">
        <v>71</v>
      </c>
      <c r="C94" s="5">
        <v>31433.0</v>
      </c>
      <c r="D94" s="6">
        <v>32.728767123287675</v>
      </c>
      <c r="E94" s="7">
        <v>8.0</v>
      </c>
      <c r="F94" s="7">
        <v>30.0</v>
      </c>
      <c r="G94" s="7">
        <v>10.0</v>
      </c>
      <c r="H94" s="3">
        <v>2.0</v>
      </c>
      <c r="I94" s="3" t="s">
        <v>60</v>
      </c>
      <c r="J94" s="3">
        <v>0.0</v>
      </c>
      <c r="K94" s="3" t="s">
        <v>73</v>
      </c>
      <c r="L94" s="3" t="s">
        <v>94</v>
      </c>
      <c r="M94" s="3">
        <v>1.0</v>
      </c>
      <c r="N94" s="5" t="s">
        <v>151</v>
      </c>
      <c r="O94" s="5" t="s">
        <v>75</v>
      </c>
      <c r="P94" s="10" t="s">
        <v>87</v>
      </c>
    </row>
    <row r="95">
      <c r="A95" s="3">
        <v>93.0</v>
      </c>
      <c r="B95" s="4" t="s">
        <v>204</v>
      </c>
      <c r="C95" s="5">
        <v>32892.0</v>
      </c>
      <c r="D95" s="6">
        <v>28.731506849315068</v>
      </c>
      <c r="E95" s="7">
        <v>7.0</v>
      </c>
      <c r="F95" s="7">
        <v>60.0</v>
      </c>
      <c r="G95" s="7">
        <v>11.0</v>
      </c>
      <c r="H95" s="3">
        <v>3.0</v>
      </c>
      <c r="I95" s="3" t="s">
        <v>307</v>
      </c>
      <c r="J95" s="3">
        <v>0.0</v>
      </c>
      <c r="K95" s="3" t="s">
        <v>46</v>
      </c>
      <c r="L95" s="3" t="s">
        <v>47</v>
      </c>
      <c r="M95" s="3">
        <v>1.0</v>
      </c>
      <c r="N95" s="5" t="s">
        <v>212</v>
      </c>
      <c r="O95" s="5" t="s">
        <v>75</v>
      </c>
      <c r="P95" s="10" t="s">
        <v>87</v>
      </c>
    </row>
    <row r="96">
      <c r="A96" s="3">
        <v>94.0</v>
      </c>
      <c r="B96" s="4" t="s">
        <v>204</v>
      </c>
      <c r="C96" s="5">
        <v>42904.0</v>
      </c>
      <c r="D96" s="6">
        <v>1.3013698630136987</v>
      </c>
      <c r="E96" s="7">
        <v>6.0</v>
      </c>
      <c r="F96" s="7">
        <v>40.0</v>
      </c>
      <c r="G96" s="7">
        <v>10.0</v>
      </c>
      <c r="H96" s="3">
        <v>5.0</v>
      </c>
      <c r="I96" s="3" t="s">
        <v>45</v>
      </c>
      <c r="J96" s="3">
        <v>1.0</v>
      </c>
      <c r="K96" s="3" t="s">
        <v>46</v>
      </c>
      <c r="L96" s="3" t="s">
        <v>94</v>
      </c>
      <c r="M96" s="3">
        <v>1.0</v>
      </c>
      <c r="N96" s="5" t="s">
        <v>457</v>
      </c>
      <c r="O96" s="5" t="s">
        <v>86</v>
      </c>
      <c r="P96" s="10" t="s">
        <v>152</v>
      </c>
    </row>
    <row r="97">
      <c r="A97" s="3">
        <v>95.0</v>
      </c>
      <c r="B97" s="4" t="s">
        <v>71</v>
      </c>
      <c r="C97" s="5">
        <v>32049.0</v>
      </c>
      <c r="D97" s="6">
        <v>31.041095890410958</v>
      </c>
      <c r="E97" s="7">
        <v>8.0</v>
      </c>
      <c r="F97" s="7">
        <v>90.0</v>
      </c>
      <c r="G97" s="7">
        <v>7.0</v>
      </c>
      <c r="H97" s="3">
        <v>50.0</v>
      </c>
      <c r="I97" s="3" t="s">
        <v>84</v>
      </c>
      <c r="J97" s="3">
        <v>0.0</v>
      </c>
      <c r="K97" s="3" t="s">
        <v>397</v>
      </c>
      <c r="L97" s="3" t="s">
        <v>47</v>
      </c>
      <c r="M97" s="3">
        <v>1.0</v>
      </c>
      <c r="N97" s="5" t="s">
        <v>151</v>
      </c>
      <c r="O97" s="5" t="s">
        <v>75</v>
      </c>
      <c r="P97" s="10" t="s">
        <v>315</v>
      </c>
    </row>
    <row r="98">
      <c r="A98" s="3">
        <v>96.0</v>
      </c>
      <c r="B98" s="4" t="s">
        <v>83</v>
      </c>
      <c r="C98" s="5">
        <v>35247.0</v>
      </c>
      <c r="D98" s="6">
        <v>22.279452054794522</v>
      </c>
      <c r="E98" s="7">
        <v>6.0</v>
      </c>
      <c r="F98" s="7">
        <v>200.0</v>
      </c>
      <c r="G98" s="7">
        <v>4.0</v>
      </c>
      <c r="H98" s="3">
        <v>15.0</v>
      </c>
      <c r="I98" s="3" t="s">
        <v>84</v>
      </c>
      <c r="J98" s="3">
        <v>1.0</v>
      </c>
      <c r="K98" s="3" t="s">
        <v>93</v>
      </c>
      <c r="L98" s="3" t="s">
        <v>94</v>
      </c>
      <c r="M98" s="3">
        <v>1.0</v>
      </c>
      <c r="N98" s="5" t="s">
        <v>105</v>
      </c>
      <c r="O98" s="5" t="s">
        <v>75</v>
      </c>
      <c r="P98" s="10" t="s">
        <v>50</v>
      </c>
    </row>
    <row r="99">
      <c r="A99" s="3">
        <v>97.0</v>
      </c>
      <c r="B99" s="4" t="s">
        <v>124</v>
      </c>
      <c r="C99" s="5">
        <v>24438.0</v>
      </c>
      <c r="D99" s="6">
        <v>51.893150684931506</v>
      </c>
      <c r="E99" s="7">
        <v>7.0</v>
      </c>
      <c r="F99" s="7">
        <v>90.0</v>
      </c>
      <c r="G99" s="7">
        <v>10.0</v>
      </c>
      <c r="H99" s="3">
        <v>10.0</v>
      </c>
      <c r="I99" s="3" t="s">
        <v>60</v>
      </c>
      <c r="J99" s="3">
        <v>1.0</v>
      </c>
      <c r="K99" s="3" t="s">
        <v>73</v>
      </c>
      <c r="L99" s="3" t="s">
        <v>99</v>
      </c>
      <c r="M99" s="3">
        <v>1.0</v>
      </c>
      <c r="N99" s="5" t="s">
        <v>212</v>
      </c>
      <c r="O99" s="5" t="s">
        <v>49</v>
      </c>
      <c r="P99" s="10" t="s">
        <v>300</v>
      </c>
    </row>
    <row r="100">
      <c r="A100" s="3">
        <v>98.0</v>
      </c>
      <c r="B100" s="4" t="s">
        <v>71</v>
      </c>
      <c r="C100" s="5">
        <v>29094.0</v>
      </c>
      <c r="D100" s="6">
        <v>39.136986301369866</v>
      </c>
      <c r="E100" s="7">
        <v>8.0</v>
      </c>
      <c r="F100" s="7">
        <v>0.0</v>
      </c>
      <c r="G100" s="7">
        <v>8.0</v>
      </c>
      <c r="H100" s="3">
        <v>24.0</v>
      </c>
      <c r="I100" s="3" t="s">
        <v>187</v>
      </c>
      <c r="J100" s="3">
        <v>0.0</v>
      </c>
      <c r="K100" s="3" t="s">
        <v>118</v>
      </c>
      <c r="L100" s="3" t="s">
        <v>62</v>
      </c>
      <c r="M100" s="3">
        <v>1.0</v>
      </c>
      <c r="N100" s="5" t="s">
        <v>212</v>
      </c>
      <c r="O100" s="5" t="s">
        <v>75</v>
      </c>
      <c r="P100" s="10" t="s">
        <v>87</v>
      </c>
    </row>
    <row r="101">
      <c r="A101" s="3">
        <v>99.0</v>
      </c>
      <c r="B101" s="4" t="s">
        <v>470</v>
      </c>
      <c r="C101" s="5">
        <v>32967.0</v>
      </c>
      <c r="D101" s="6">
        <v>28.526027397260275</v>
      </c>
      <c r="E101" s="7">
        <v>8.0</v>
      </c>
      <c r="F101" s="7">
        <v>0.0</v>
      </c>
      <c r="G101" s="7">
        <v>12.0</v>
      </c>
      <c r="H101" s="3">
        <v>3.0</v>
      </c>
      <c r="I101" s="3" t="s">
        <v>117</v>
      </c>
      <c r="J101" s="3">
        <v>1.0</v>
      </c>
      <c r="K101" s="3" t="s">
        <v>46</v>
      </c>
      <c r="L101" s="3" t="s">
        <v>94</v>
      </c>
      <c r="M101" s="3">
        <v>1.0</v>
      </c>
      <c r="N101" s="5" t="s">
        <v>467</v>
      </c>
      <c r="O101" s="5" t="s">
        <v>75</v>
      </c>
      <c r="P101" s="10" t="s">
        <v>50</v>
      </c>
    </row>
    <row r="102">
      <c r="A102" s="3">
        <v>100.0</v>
      </c>
      <c r="B102" s="4" t="s">
        <v>161</v>
      </c>
      <c r="C102" s="5">
        <v>27169.0</v>
      </c>
      <c r="D102" s="6">
        <v>44.41095890410959</v>
      </c>
      <c r="E102" s="7">
        <v>7.0</v>
      </c>
      <c r="F102" s="7">
        <v>50.0</v>
      </c>
      <c r="G102" s="7">
        <v>10.0</v>
      </c>
      <c r="H102" s="3">
        <v>5.0</v>
      </c>
      <c r="I102" s="3" t="s">
        <v>117</v>
      </c>
      <c r="J102" s="3">
        <v>0.0</v>
      </c>
      <c r="K102" s="3" t="s">
        <v>118</v>
      </c>
      <c r="L102" s="3" t="s">
        <v>94</v>
      </c>
      <c r="M102" s="3">
        <v>1.0</v>
      </c>
      <c r="N102" s="5" t="s">
        <v>212</v>
      </c>
      <c r="O102" s="5" t="s">
        <v>356</v>
      </c>
      <c r="P102" s="10" t="s">
        <v>471</v>
      </c>
    </row>
    <row r="103">
      <c r="A103" s="3">
        <v>101.0</v>
      </c>
      <c r="B103" s="4" t="s">
        <v>83</v>
      </c>
      <c r="C103" s="5">
        <v>31622.0</v>
      </c>
      <c r="D103" s="6">
        <v>32.21095890410959</v>
      </c>
      <c r="E103" s="7">
        <v>6.0</v>
      </c>
      <c r="F103" s="7">
        <v>2.0</v>
      </c>
      <c r="G103" s="7">
        <v>12.0</v>
      </c>
      <c r="H103" s="3">
        <v>3.0</v>
      </c>
      <c r="I103" s="3" t="s">
        <v>72</v>
      </c>
      <c r="J103" s="3">
        <v>0.0</v>
      </c>
      <c r="K103" s="3" t="s">
        <v>61</v>
      </c>
      <c r="L103" s="3" t="s">
        <v>94</v>
      </c>
      <c r="M103" s="3">
        <v>1.0</v>
      </c>
      <c r="N103" s="5" t="s">
        <v>416</v>
      </c>
      <c r="O103" s="5" t="s">
        <v>106</v>
      </c>
      <c r="P103" s="10" t="s">
        <v>50</v>
      </c>
    </row>
    <row r="104">
      <c r="A104" s="3">
        <v>102.0</v>
      </c>
      <c r="B104" s="4" t="s">
        <v>161</v>
      </c>
      <c r="C104" s="5">
        <v>32721.0</v>
      </c>
      <c r="D104" s="6">
        <v>29.2</v>
      </c>
      <c r="E104" s="7">
        <v>6.0</v>
      </c>
      <c r="F104" s="7">
        <v>0.0</v>
      </c>
      <c r="G104" s="7">
        <v>14.0</v>
      </c>
      <c r="H104" s="3">
        <v>25.0</v>
      </c>
      <c r="I104" s="3" t="s">
        <v>130</v>
      </c>
      <c r="J104" s="3">
        <v>1.0</v>
      </c>
      <c r="K104" s="9" t="s">
        <v>73</v>
      </c>
      <c r="L104" s="3" t="s">
        <v>472</v>
      </c>
      <c r="M104" s="3">
        <v>1.0</v>
      </c>
      <c r="N104" s="5" t="s">
        <v>457</v>
      </c>
      <c r="O104" s="5" t="s">
        <v>86</v>
      </c>
      <c r="P104" s="10" t="s">
        <v>473</v>
      </c>
    </row>
    <row r="105">
      <c r="A105" s="3">
        <v>103.0</v>
      </c>
      <c r="B105" s="4" t="s">
        <v>71</v>
      </c>
      <c r="C105" s="5">
        <v>23231.0</v>
      </c>
      <c r="D105" s="6">
        <v>55.2</v>
      </c>
      <c r="E105" s="7">
        <v>7.0</v>
      </c>
      <c r="F105" s="7">
        <v>0.0</v>
      </c>
      <c r="G105" s="7">
        <v>10.0</v>
      </c>
      <c r="H105" s="3">
        <v>20.0</v>
      </c>
      <c r="I105" s="3" t="s">
        <v>307</v>
      </c>
      <c r="J105" s="3">
        <v>1.0</v>
      </c>
      <c r="K105" s="3" t="s">
        <v>61</v>
      </c>
      <c r="L105" s="3" t="s">
        <v>94</v>
      </c>
      <c r="M105" s="3">
        <v>1.0</v>
      </c>
      <c r="N105" s="5" t="s">
        <v>105</v>
      </c>
      <c r="O105" s="5" t="s">
        <v>119</v>
      </c>
      <c r="P105" s="10" t="s">
        <v>152</v>
      </c>
    </row>
    <row r="106">
      <c r="A106" s="3">
        <v>104.0</v>
      </c>
      <c r="B106" s="4" t="s">
        <v>255</v>
      </c>
      <c r="C106" s="5">
        <v>32437.0</v>
      </c>
      <c r="D106" s="6">
        <v>29.97808219178082</v>
      </c>
      <c r="E106" s="7">
        <v>8.0</v>
      </c>
      <c r="F106" s="7">
        <v>0.0</v>
      </c>
      <c r="G106" s="7">
        <v>10.0</v>
      </c>
      <c r="H106" s="3">
        <v>10.0</v>
      </c>
      <c r="I106" s="3" t="s">
        <v>98</v>
      </c>
      <c r="J106" s="3">
        <v>0.0</v>
      </c>
      <c r="K106" s="9" t="s">
        <v>61</v>
      </c>
      <c r="L106" s="3" t="s">
        <v>474</v>
      </c>
      <c r="M106" s="3">
        <v>0.0</v>
      </c>
      <c r="N106" s="5" t="s">
        <v>44</v>
      </c>
      <c r="O106" s="5" t="s">
        <v>44</v>
      </c>
      <c r="P106" s="10" t="s">
        <v>44</v>
      </c>
    </row>
    <row r="107">
      <c r="A107" s="3">
        <v>105.0</v>
      </c>
      <c r="B107" s="4" t="s">
        <v>306</v>
      </c>
      <c r="C107" s="5">
        <v>31109.0</v>
      </c>
      <c r="D107" s="6">
        <v>33.61643835616438</v>
      </c>
      <c r="E107" s="7">
        <v>6.0</v>
      </c>
      <c r="F107" s="7">
        <v>45.0</v>
      </c>
      <c r="G107" s="7">
        <v>9.0</v>
      </c>
      <c r="H107" s="3">
        <v>2.0</v>
      </c>
      <c r="I107" s="3" t="s">
        <v>45</v>
      </c>
      <c r="J107" s="3">
        <v>1.0</v>
      </c>
      <c r="K107" s="3" t="s">
        <v>46</v>
      </c>
      <c r="L107" s="3" t="s">
        <v>94</v>
      </c>
      <c r="M107" s="3">
        <v>1.0</v>
      </c>
      <c r="N107" s="5" t="s">
        <v>22</v>
      </c>
      <c r="O107" s="5" t="s">
        <v>475</v>
      </c>
      <c r="P107" s="10" t="s">
        <v>50</v>
      </c>
    </row>
    <row r="108">
      <c r="A108" s="3">
        <v>106.0</v>
      </c>
      <c r="B108" s="4" t="s">
        <v>255</v>
      </c>
      <c r="C108" s="5">
        <v>29887.0</v>
      </c>
      <c r="D108" s="6">
        <v>36.964383561643835</v>
      </c>
      <c r="E108" s="7">
        <v>7.0</v>
      </c>
      <c r="F108" s="7">
        <v>30.0</v>
      </c>
      <c r="G108" s="7">
        <v>9.0</v>
      </c>
      <c r="H108" s="3">
        <v>10.0</v>
      </c>
      <c r="I108" s="3" t="s">
        <v>45</v>
      </c>
      <c r="J108" s="3">
        <v>0.0</v>
      </c>
      <c r="K108" s="3" t="s">
        <v>61</v>
      </c>
      <c r="L108" s="3" t="s">
        <v>99</v>
      </c>
      <c r="M108" s="3">
        <v>1.0</v>
      </c>
      <c r="N108" s="5" t="s">
        <v>212</v>
      </c>
      <c r="O108" s="5" t="s">
        <v>106</v>
      </c>
      <c r="P108" s="10" t="s">
        <v>87</v>
      </c>
    </row>
    <row r="109">
      <c r="A109" s="3">
        <v>107.0</v>
      </c>
      <c r="B109" s="4" t="s">
        <v>124</v>
      </c>
      <c r="C109" s="5">
        <v>30505.0</v>
      </c>
      <c r="D109" s="6">
        <v>35.271232876712325</v>
      </c>
      <c r="E109" s="7">
        <v>7.0</v>
      </c>
      <c r="F109" s="7">
        <v>80.0</v>
      </c>
      <c r="G109" s="7">
        <v>5.0</v>
      </c>
      <c r="H109" s="3">
        <v>10.0</v>
      </c>
      <c r="I109" s="3" t="s">
        <v>307</v>
      </c>
      <c r="J109" s="3">
        <v>1.0</v>
      </c>
      <c r="K109" s="3" t="s">
        <v>61</v>
      </c>
      <c r="L109" s="3" t="s">
        <v>94</v>
      </c>
      <c r="M109" s="3">
        <v>1.0</v>
      </c>
      <c r="N109" s="5" t="s">
        <v>212</v>
      </c>
      <c r="O109" s="5" t="s">
        <v>75</v>
      </c>
      <c r="P109" s="10" t="s">
        <v>87</v>
      </c>
    </row>
    <row r="110">
      <c r="A110" s="3">
        <v>108.0</v>
      </c>
      <c r="B110" s="4" t="s">
        <v>255</v>
      </c>
      <c r="C110" s="5">
        <v>30306.0</v>
      </c>
      <c r="D110" s="6">
        <v>35.81643835616438</v>
      </c>
      <c r="E110" s="7">
        <v>7.0</v>
      </c>
      <c r="F110" s="7">
        <v>120.0</v>
      </c>
      <c r="G110" s="7">
        <v>15.0</v>
      </c>
      <c r="H110" s="3">
        <v>12.0</v>
      </c>
      <c r="I110" s="3" t="s">
        <v>187</v>
      </c>
      <c r="J110" s="3">
        <v>0.0</v>
      </c>
      <c r="K110" s="3" t="s">
        <v>61</v>
      </c>
      <c r="L110" s="3" t="s">
        <v>62</v>
      </c>
      <c r="M110" s="3">
        <v>1.0</v>
      </c>
      <c r="N110" s="5" t="s">
        <v>421</v>
      </c>
      <c r="O110" s="5" t="s">
        <v>49</v>
      </c>
      <c r="P110" s="10" t="s">
        <v>87</v>
      </c>
    </row>
    <row r="111">
      <c r="A111" s="3">
        <v>109.0</v>
      </c>
      <c r="B111" s="4" t="s">
        <v>204</v>
      </c>
      <c r="C111" s="5">
        <v>30747.0</v>
      </c>
      <c r="D111" s="6">
        <v>34.608219178082194</v>
      </c>
      <c r="E111" s="7">
        <v>6.0</v>
      </c>
      <c r="F111" s="7">
        <v>20.0</v>
      </c>
      <c r="G111" s="7">
        <v>16.0</v>
      </c>
      <c r="H111" s="3">
        <v>30.0</v>
      </c>
      <c r="I111" s="3" t="s">
        <v>187</v>
      </c>
      <c r="J111" s="3">
        <v>0.0</v>
      </c>
      <c r="K111" s="3" t="s">
        <v>61</v>
      </c>
      <c r="L111" s="3" t="s">
        <v>99</v>
      </c>
      <c r="M111" s="3">
        <v>1.0</v>
      </c>
      <c r="N111" s="5" t="s">
        <v>138</v>
      </c>
      <c r="O111" s="5" t="s">
        <v>106</v>
      </c>
      <c r="P111" s="10" t="s">
        <v>471</v>
      </c>
    </row>
    <row r="112">
      <c r="A112" s="3">
        <v>110.0</v>
      </c>
      <c r="B112" s="4" t="s">
        <v>83</v>
      </c>
      <c r="C112" s="5">
        <v>35313.0</v>
      </c>
      <c r="D112" s="6">
        <v>22.0986301369863</v>
      </c>
      <c r="E112" s="7">
        <v>8.0</v>
      </c>
      <c r="F112" s="7">
        <v>60.0</v>
      </c>
      <c r="G112" s="7">
        <v>10.0</v>
      </c>
      <c r="H112" s="3">
        <v>6.0</v>
      </c>
      <c r="I112" s="3" t="s">
        <v>45</v>
      </c>
      <c r="J112" s="3">
        <v>1.0</v>
      </c>
      <c r="K112" s="3" t="s">
        <v>61</v>
      </c>
      <c r="L112" s="3" t="s">
        <v>94</v>
      </c>
      <c r="M112" s="3">
        <v>1.0</v>
      </c>
      <c r="N112" s="5" t="s">
        <v>22</v>
      </c>
      <c r="O112" s="5" t="s">
        <v>75</v>
      </c>
      <c r="P112" s="10" t="s">
        <v>120</v>
      </c>
    </row>
    <row r="113">
      <c r="A113" s="3">
        <v>111.0</v>
      </c>
      <c r="B113" s="4" t="s">
        <v>71</v>
      </c>
      <c r="C113" s="5">
        <v>30983.0</v>
      </c>
      <c r="D113" s="6">
        <v>33.961643835616435</v>
      </c>
      <c r="E113" s="7">
        <v>7.0</v>
      </c>
      <c r="F113" s="7">
        <v>20.0</v>
      </c>
      <c r="G113" s="7">
        <v>9.0</v>
      </c>
      <c r="H113" s="3">
        <v>2.0</v>
      </c>
      <c r="I113" s="3" t="s">
        <v>224</v>
      </c>
      <c r="J113" s="3">
        <v>1.0</v>
      </c>
      <c r="K113" s="3" t="s">
        <v>397</v>
      </c>
      <c r="L113" s="3" t="s">
        <v>99</v>
      </c>
      <c r="M113" s="3">
        <v>1.0</v>
      </c>
      <c r="N113" s="5" t="s">
        <v>256</v>
      </c>
      <c r="O113" s="5" t="s">
        <v>75</v>
      </c>
      <c r="P113" s="10" t="s">
        <v>76</v>
      </c>
    </row>
    <row r="114">
      <c r="A114" s="3">
        <v>112.0</v>
      </c>
      <c r="B114" s="4" t="s">
        <v>461</v>
      </c>
      <c r="C114" s="5">
        <v>42797.0</v>
      </c>
      <c r="D114" s="6">
        <v>1.5945205479452054</v>
      </c>
      <c r="E114" s="7">
        <v>7.0</v>
      </c>
      <c r="F114" s="7">
        <v>1.0</v>
      </c>
      <c r="G114" s="7">
        <v>10.0</v>
      </c>
      <c r="H114" s="3">
        <v>5.0</v>
      </c>
      <c r="I114" s="3" t="s">
        <v>340</v>
      </c>
      <c r="J114" s="3">
        <v>1.0</v>
      </c>
      <c r="K114" s="3" t="s">
        <v>93</v>
      </c>
      <c r="L114" s="3" t="s">
        <v>62</v>
      </c>
      <c r="M114" s="3">
        <v>0.0</v>
      </c>
      <c r="N114" s="5" t="s">
        <v>44</v>
      </c>
      <c r="O114" s="5" t="s">
        <v>44</v>
      </c>
      <c r="P114" s="10" t="s">
        <v>44</v>
      </c>
    </row>
    <row r="115">
      <c r="A115" s="3">
        <v>113.0</v>
      </c>
      <c r="B115" s="4" t="s">
        <v>124</v>
      </c>
      <c r="C115" s="5">
        <v>33577.0</v>
      </c>
      <c r="D115" s="6">
        <v>26.854794520547944</v>
      </c>
      <c r="E115" s="7">
        <v>7.0</v>
      </c>
      <c r="F115" s="7">
        <v>150.0</v>
      </c>
      <c r="G115" s="7">
        <v>7.0</v>
      </c>
      <c r="H115" s="3">
        <v>8.0</v>
      </c>
      <c r="I115" s="3" t="s">
        <v>72</v>
      </c>
      <c r="J115" s="3">
        <v>1.0</v>
      </c>
      <c r="K115" s="3" t="s">
        <v>73</v>
      </c>
      <c r="L115" s="3" t="s">
        <v>47</v>
      </c>
      <c r="M115" s="3">
        <v>1.0</v>
      </c>
      <c r="N115" s="5" t="s">
        <v>22</v>
      </c>
      <c r="O115" s="5" t="s">
        <v>476</v>
      </c>
      <c r="P115" s="10" t="s">
        <v>231</v>
      </c>
    </row>
    <row r="116">
      <c r="A116" s="3">
        <v>114.0</v>
      </c>
      <c r="B116" s="4" t="s">
        <v>71</v>
      </c>
      <c r="C116" s="5">
        <v>34088.0</v>
      </c>
      <c r="D116" s="6">
        <v>25.454794520547946</v>
      </c>
      <c r="E116" s="7">
        <v>6.0</v>
      </c>
      <c r="F116" s="7">
        <v>50.0</v>
      </c>
      <c r="G116" s="7">
        <v>10.0</v>
      </c>
      <c r="H116" s="3">
        <v>20.0</v>
      </c>
      <c r="I116" s="3" t="s">
        <v>98</v>
      </c>
      <c r="J116" s="3">
        <v>1.0</v>
      </c>
      <c r="K116" s="9" t="s">
        <v>397</v>
      </c>
      <c r="L116" s="3" t="s">
        <v>477</v>
      </c>
      <c r="M116" s="3">
        <v>1.0</v>
      </c>
      <c r="N116" s="5" t="s">
        <v>22</v>
      </c>
      <c r="O116" s="5" t="s">
        <v>75</v>
      </c>
      <c r="P116" s="10" t="s">
        <v>275</v>
      </c>
    </row>
    <row r="117">
      <c r="A117" s="3">
        <v>115.0</v>
      </c>
      <c r="B117" s="4" t="s">
        <v>161</v>
      </c>
      <c r="C117" s="5">
        <v>30028.0</v>
      </c>
      <c r="D117" s="6">
        <v>36.57808219178082</v>
      </c>
      <c r="E117" s="7">
        <v>6.0</v>
      </c>
      <c r="F117" s="7">
        <v>120.0</v>
      </c>
      <c r="G117" s="7">
        <v>10.0</v>
      </c>
      <c r="H117" s="3">
        <v>0.0</v>
      </c>
      <c r="I117" s="3" t="s">
        <v>72</v>
      </c>
      <c r="J117" s="3">
        <v>0.0</v>
      </c>
      <c r="K117" s="3" t="s">
        <v>93</v>
      </c>
      <c r="L117" s="3" t="s">
        <v>99</v>
      </c>
      <c r="M117" s="3">
        <v>1.0</v>
      </c>
      <c r="N117" s="5" t="s">
        <v>48</v>
      </c>
      <c r="O117" s="5" t="s">
        <v>49</v>
      </c>
      <c r="P117" s="10" t="s">
        <v>478</v>
      </c>
    </row>
    <row r="118">
      <c r="A118" s="3">
        <v>116.0</v>
      </c>
      <c r="B118" s="4" t="s">
        <v>83</v>
      </c>
      <c r="C118" s="5">
        <v>42929.0</v>
      </c>
      <c r="D118" s="6">
        <v>1.2328767123287672</v>
      </c>
      <c r="E118" s="7">
        <v>7.0</v>
      </c>
      <c r="F118" s="7">
        <v>20.0</v>
      </c>
      <c r="G118" s="7">
        <v>3.0</v>
      </c>
      <c r="H118" s="3">
        <v>12.0</v>
      </c>
      <c r="I118" s="3" t="s">
        <v>224</v>
      </c>
      <c r="J118" s="3">
        <v>0.0</v>
      </c>
      <c r="K118" s="3" t="s">
        <v>93</v>
      </c>
      <c r="L118" s="3" t="s">
        <v>47</v>
      </c>
      <c r="M118" s="3">
        <v>1.0</v>
      </c>
      <c r="N118" s="5" t="s">
        <v>196</v>
      </c>
      <c r="O118" s="5" t="s">
        <v>75</v>
      </c>
      <c r="P118" s="10" t="s">
        <v>315</v>
      </c>
    </row>
    <row r="119">
      <c r="A119" s="3">
        <v>117.0</v>
      </c>
      <c r="B119" s="4" t="s">
        <v>161</v>
      </c>
      <c r="C119" s="5">
        <v>35668.0</v>
      </c>
      <c r="D119" s="6">
        <v>21.126027397260273</v>
      </c>
      <c r="E119" s="7">
        <v>6.0</v>
      </c>
      <c r="F119" s="7">
        <v>0.0</v>
      </c>
      <c r="G119" s="7">
        <v>8.0</v>
      </c>
      <c r="H119" s="3">
        <v>60.0</v>
      </c>
      <c r="I119" s="3" t="s">
        <v>98</v>
      </c>
      <c r="J119" s="3">
        <v>0.0</v>
      </c>
      <c r="K119" s="9" t="s">
        <v>46</v>
      </c>
      <c r="L119" s="3" t="s">
        <v>479</v>
      </c>
      <c r="M119" s="3">
        <v>1.0</v>
      </c>
      <c r="N119" s="5" t="s">
        <v>212</v>
      </c>
      <c r="O119" s="5" t="s">
        <v>86</v>
      </c>
      <c r="P119" s="10" t="s">
        <v>219</v>
      </c>
    </row>
    <row r="120">
      <c r="A120" s="3">
        <v>118.0</v>
      </c>
      <c r="B120" s="4" t="s">
        <v>167</v>
      </c>
      <c r="C120" s="5">
        <v>33156.0</v>
      </c>
      <c r="D120" s="6">
        <v>28.008219178082193</v>
      </c>
      <c r="E120" s="7">
        <v>7.0</v>
      </c>
      <c r="F120" s="7">
        <v>80.0</v>
      </c>
      <c r="G120" s="7">
        <v>12.0</v>
      </c>
      <c r="H120" s="3">
        <v>12.0</v>
      </c>
      <c r="I120" s="3" t="s">
        <v>340</v>
      </c>
      <c r="J120" s="3">
        <v>1.0</v>
      </c>
      <c r="K120" s="3" t="s">
        <v>397</v>
      </c>
      <c r="L120" s="3" t="s">
        <v>62</v>
      </c>
      <c r="M120" s="3">
        <v>1.0</v>
      </c>
      <c r="N120" s="5" t="s">
        <v>212</v>
      </c>
      <c r="O120" s="5" t="s">
        <v>49</v>
      </c>
      <c r="P120" s="10" t="s">
        <v>471</v>
      </c>
    </row>
    <row r="121">
      <c r="A121" s="3">
        <v>119.0</v>
      </c>
      <c r="B121" s="4" t="s">
        <v>230</v>
      </c>
      <c r="C121" s="5">
        <v>33117.0</v>
      </c>
      <c r="D121" s="6">
        <v>28.115068493150684</v>
      </c>
      <c r="E121" s="7">
        <v>7.0</v>
      </c>
      <c r="F121" s="7">
        <v>30.0</v>
      </c>
      <c r="G121" s="7">
        <v>1.0</v>
      </c>
      <c r="H121" s="3">
        <v>5.0</v>
      </c>
      <c r="I121" s="3" t="s">
        <v>45</v>
      </c>
      <c r="J121" s="3">
        <v>0.0</v>
      </c>
      <c r="K121" s="3" t="s">
        <v>46</v>
      </c>
      <c r="L121" s="3" t="s">
        <v>47</v>
      </c>
      <c r="M121" s="3">
        <v>1.0</v>
      </c>
      <c r="N121" s="5" t="s">
        <v>256</v>
      </c>
      <c r="O121" s="5" t="s">
        <v>49</v>
      </c>
      <c r="P121" s="10" t="s">
        <v>428</v>
      </c>
    </row>
    <row r="122">
      <c r="A122" s="3">
        <v>120.0</v>
      </c>
      <c r="B122" s="4" t="s">
        <v>204</v>
      </c>
      <c r="C122" s="5">
        <v>27127.0</v>
      </c>
      <c r="D122" s="6">
        <v>44.52602739726027</v>
      </c>
      <c r="E122" s="7">
        <v>7.0</v>
      </c>
      <c r="F122" s="7">
        <v>50.0</v>
      </c>
      <c r="G122" s="7">
        <v>3.0</v>
      </c>
      <c r="H122" s="3">
        <v>20.0</v>
      </c>
      <c r="I122" s="3" t="s">
        <v>72</v>
      </c>
      <c r="J122" s="3">
        <v>1.0</v>
      </c>
      <c r="K122" s="3" t="s">
        <v>46</v>
      </c>
      <c r="L122" s="3" t="s">
        <v>62</v>
      </c>
      <c r="M122" s="3">
        <v>1.0</v>
      </c>
      <c r="N122" s="5" t="s">
        <v>212</v>
      </c>
      <c r="O122" s="5" t="s">
        <v>49</v>
      </c>
      <c r="P122" s="10" t="s">
        <v>428</v>
      </c>
    </row>
    <row r="123">
      <c r="A123" s="3">
        <v>121.0</v>
      </c>
      <c r="B123" s="4" t="s">
        <v>204</v>
      </c>
      <c r="C123" s="5">
        <v>34237.0</v>
      </c>
      <c r="D123" s="6">
        <v>25.046575342465754</v>
      </c>
      <c r="E123" s="7">
        <v>7.0</v>
      </c>
      <c r="F123" s="7">
        <v>0.0</v>
      </c>
      <c r="G123" s="7">
        <v>12.0</v>
      </c>
      <c r="H123" s="3">
        <v>20.0</v>
      </c>
      <c r="I123" s="3" t="s">
        <v>187</v>
      </c>
      <c r="J123" s="3">
        <v>1.0</v>
      </c>
      <c r="K123" s="3" t="s">
        <v>46</v>
      </c>
      <c r="L123" s="3" t="s">
        <v>47</v>
      </c>
      <c r="M123" s="3">
        <v>1.0</v>
      </c>
      <c r="N123" s="5" t="s">
        <v>467</v>
      </c>
      <c r="O123" s="5" t="s">
        <v>139</v>
      </c>
      <c r="P123" s="10" t="s">
        <v>87</v>
      </c>
    </row>
    <row r="124">
      <c r="A124" s="3">
        <v>122.0</v>
      </c>
      <c r="B124" s="4" t="s">
        <v>71</v>
      </c>
      <c r="C124" s="5">
        <v>34688.0</v>
      </c>
      <c r="D124" s="6">
        <v>23.81095890410959</v>
      </c>
      <c r="E124" s="7">
        <v>9.0</v>
      </c>
      <c r="F124" s="7">
        <v>10.0</v>
      </c>
      <c r="G124" s="7">
        <v>9.0</v>
      </c>
      <c r="H124" s="3">
        <v>20.0</v>
      </c>
      <c r="I124" s="3" t="s">
        <v>98</v>
      </c>
      <c r="J124" s="3">
        <v>0.0</v>
      </c>
      <c r="K124" s="9" t="s">
        <v>93</v>
      </c>
      <c r="L124" s="3" t="s">
        <v>480</v>
      </c>
      <c r="M124" s="3">
        <v>1.0</v>
      </c>
      <c r="N124" s="5" t="s">
        <v>138</v>
      </c>
      <c r="O124" s="5" t="s">
        <v>75</v>
      </c>
      <c r="P124" s="10" t="s">
        <v>50</v>
      </c>
    </row>
    <row r="125">
      <c r="A125" s="3">
        <v>123.0</v>
      </c>
      <c r="B125" s="4" t="s">
        <v>230</v>
      </c>
      <c r="C125" s="5">
        <v>29094.0</v>
      </c>
      <c r="D125" s="6">
        <v>39.136986301369866</v>
      </c>
      <c r="E125" s="7">
        <v>8.0</v>
      </c>
      <c r="F125" s="7">
        <v>0.0</v>
      </c>
      <c r="G125" s="7">
        <v>8.0</v>
      </c>
      <c r="H125" s="3">
        <v>24.0</v>
      </c>
      <c r="I125" s="3" t="s">
        <v>92</v>
      </c>
      <c r="J125" s="3">
        <v>0.0</v>
      </c>
      <c r="K125" s="3" t="s">
        <v>137</v>
      </c>
      <c r="L125" s="3" t="s">
        <v>62</v>
      </c>
      <c r="M125" s="3">
        <v>1.0</v>
      </c>
      <c r="N125" s="5" t="s">
        <v>212</v>
      </c>
      <c r="O125" s="5" t="s">
        <v>75</v>
      </c>
      <c r="P125" s="10" t="s">
        <v>87</v>
      </c>
    </row>
    <row r="126">
      <c r="A126" s="3">
        <v>124.0</v>
      </c>
      <c r="B126" s="4" t="s">
        <v>255</v>
      </c>
      <c r="C126" s="5">
        <v>29489.0</v>
      </c>
      <c r="D126" s="6">
        <v>38.054794520547944</v>
      </c>
      <c r="E126" s="7">
        <v>8.0</v>
      </c>
      <c r="F126" s="7">
        <v>30.0</v>
      </c>
      <c r="G126" s="7">
        <v>10.0</v>
      </c>
      <c r="H126" s="3">
        <v>3.0</v>
      </c>
      <c r="I126" s="3" t="s">
        <v>307</v>
      </c>
      <c r="J126" s="3">
        <v>0.0</v>
      </c>
      <c r="K126" s="3" t="s">
        <v>93</v>
      </c>
      <c r="L126" s="3" t="s">
        <v>99</v>
      </c>
      <c r="M126" s="3">
        <v>1.0</v>
      </c>
      <c r="N126" s="5" t="s">
        <v>481</v>
      </c>
      <c r="O126" s="5" t="s">
        <v>49</v>
      </c>
      <c r="P126" s="10" t="s">
        <v>363</v>
      </c>
    </row>
    <row r="127">
      <c r="A127" s="3">
        <v>125.0</v>
      </c>
      <c r="B127" s="4" t="s">
        <v>314</v>
      </c>
      <c r="C127" s="5">
        <v>33476.0</v>
      </c>
      <c r="D127" s="6">
        <v>27.13150684931507</v>
      </c>
      <c r="E127" s="7">
        <v>8.0</v>
      </c>
      <c r="F127" s="7">
        <v>60.0</v>
      </c>
      <c r="G127" s="7">
        <v>10.0</v>
      </c>
      <c r="H127" s="3">
        <v>10.0</v>
      </c>
      <c r="I127" s="3" t="s">
        <v>45</v>
      </c>
      <c r="J127" s="3">
        <v>0.0</v>
      </c>
      <c r="K127" s="3" t="s">
        <v>131</v>
      </c>
      <c r="L127" s="3" t="s">
        <v>47</v>
      </c>
      <c r="M127" s="3">
        <v>1.0</v>
      </c>
      <c r="N127" s="5" t="s">
        <v>212</v>
      </c>
      <c r="O127" s="5" t="s">
        <v>49</v>
      </c>
      <c r="P127" s="10" t="s">
        <v>87</v>
      </c>
    </row>
    <row r="128">
      <c r="A128" s="3">
        <v>126.0</v>
      </c>
      <c r="B128" s="4" t="s">
        <v>83</v>
      </c>
      <c r="C128" s="5">
        <v>32011.0</v>
      </c>
      <c r="D128" s="6">
        <v>31.145205479452056</v>
      </c>
      <c r="E128" s="7">
        <v>7.0</v>
      </c>
      <c r="F128" s="7">
        <v>0.0</v>
      </c>
      <c r="G128" s="7">
        <v>12.0</v>
      </c>
      <c r="H128" s="3">
        <v>0.0</v>
      </c>
      <c r="I128" s="3" t="s">
        <v>117</v>
      </c>
      <c r="J128" s="3">
        <v>1.0</v>
      </c>
      <c r="K128" s="3" t="s">
        <v>131</v>
      </c>
      <c r="L128" s="3" t="s">
        <v>94</v>
      </c>
      <c r="M128" s="3">
        <v>1.0</v>
      </c>
      <c r="N128" s="5" t="s">
        <v>212</v>
      </c>
      <c r="O128" s="5" t="s">
        <v>106</v>
      </c>
      <c r="P128" s="10" t="s">
        <v>87</v>
      </c>
    </row>
    <row r="129">
      <c r="A129" s="3">
        <v>127.0</v>
      </c>
      <c r="B129" s="4" t="s">
        <v>71</v>
      </c>
      <c r="C129" s="5">
        <v>34037.0</v>
      </c>
      <c r="D129" s="6">
        <v>25.594520547945205</v>
      </c>
      <c r="E129" s="7">
        <v>7.0</v>
      </c>
      <c r="F129" s="7">
        <v>60.0</v>
      </c>
      <c r="G129" s="7">
        <v>11.0</v>
      </c>
      <c r="H129" s="3">
        <v>6.0</v>
      </c>
      <c r="I129" s="3" t="s">
        <v>117</v>
      </c>
      <c r="J129" s="3">
        <v>0.0</v>
      </c>
      <c r="K129" s="3" t="s">
        <v>46</v>
      </c>
      <c r="L129" s="3" t="s">
        <v>94</v>
      </c>
      <c r="M129" s="3">
        <v>1.0</v>
      </c>
      <c r="N129" s="5" t="s">
        <v>212</v>
      </c>
      <c r="O129" s="5" t="s">
        <v>75</v>
      </c>
      <c r="P129" s="10" t="s">
        <v>87</v>
      </c>
    </row>
    <row r="130">
      <c r="A130" s="3">
        <v>128.0</v>
      </c>
      <c r="B130" s="4" t="s">
        <v>161</v>
      </c>
      <c r="C130" s="5">
        <v>28828.0</v>
      </c>
      <c r="D130" s="6">
        <v>39.865753424657534</v>
      </c>
      <c r="E130" s="7">
        <v>5.0</v>
      </c>
      <c r="F130" s="7">
        <v>30.0</v>
      </c>
      <c r="G130" s="7">
        <v>16.0</v>
      </c>
      <c r="H130" s="3">
        <v>50.0</v>
      </c>
      <c r="I130" s="3" t="s">
        <v>92</v>
      </c>
      <c r="J130" s="3">
        <v>1.0</v>
      </c>
      <c r="K130" s="3" t="s">
        <v>61</v>
      </c>
      <c r="L130" s="3" t="s">
        <v>62</v>
      </c>
      <c r="M130" s="3">
        <v>1.0</v>
      </c>
      <c r="N130" s="5" t="s">
        <v>457</v>
      </c>
      <c r="O130" s="5" t="s">
        <v>49</v>
      </c>
      <c r="P130" s="10" t="s">
        <v>482</v>
      </c>
    </row>
    <row r="131">
      <c r="A131" s="3">
        <v>129.0</v>
      </c>
      <c r="B131" s="4" t="s">
        <v>71</v>
      </c>
      <c r="C131" s="4"/>
      <c r="D131" s="6" t="s">
        <v>44</v>
      </c>
      <c r="E131" s="7">
        <v>8.0</v>
      </c>
      <c r="F131" s="7">
        <v>90.0</v>
      </c>
      <c r="G131" s="7">
        <v>6.0</v>
      </c>
      <c r="H131" s="3">
        <v>4.0</v>
      </c>
      <c r="I131" s="3" t="s">
        <v>92</v>
      </c>
      <c r="J131" s="3">
        <v>0.0</v>
      </c>
      <c r="K131" s="3" t="s">
        <v>73</v>
      </c>
      <c r="L131" s="3" t="s">
        <v>62</v>
      </c>
      <c r="M131" s="3">
        <v>1.0</v>
      </c>
      <c r="N131" s="9" t="s">
        <v>212</v>
      </c>
      <c r="O131" s="9" t="s">
        <v>75</v>
      </c>
      <c r="P131" s="11" t="s">
        <v>87</v>
      </c>
    </row>
    <row r="132">
      <c r="A132" s="3">
        <v>130.0</v>
      </c>
      <c r="B132" s="4" t="s">
        <v>255</v>
      </c>
      <c r="C132" s="5">
        <v>31656.0</v>
      </c>
      <c r="D132" s="6">
        <v>32.11780821917808</v>
      </c>
      <c r="E132" s="7">
        <v>7.0</v>
      </c>
      <c r="F132" s="7">
        <v>0.0</v>
      </c>
      <c r="G132" s="7">
        <v>14.0</v>
      </c>
      <c r="H132" s="3">
        <v>12.0</v>
      </c>
      <c r="I132" s="3" t="s">
        <v>340</v>
      </c>
      <c r="J132" s="3">
        <v>0.0</v>
      </c>
      <c r="K132" s="3" t="s">
        <v>73</v>
      </c>
      <c r="L132" s="3" t="s">
        <v>94</v>
      </c>
      <c r="M132" s="3">
        <v>0.0</v>
      </c>
      <c r="N132" s="5" t="s">
        <v>44</v>
      </c>
      <c r="O132" s="5" t="s">
        <v>44</v>
      </c>
      <c r="P132" s="10" t="s">
        <v>44</v>
      </c>
    </row>
    <row r="133">
      <c r="A133" s="3">
        <v>131.0</v>
      </c>
      <c r="B133" s="4" t="s">
        <v>124</v>
      </c>
      <c r="C133" s="5">
        <v>24061.0</v>
      </c>
      <c r="D133" s="6">
        <v>52.92602739726028</v>
      </c>
      <c r="E133" s="7">
        <v>8.0</v>
      </c>
      <c r="F133" s="7">
        <v>0.0</v>
      </c>
      <c r="G133" s="7">
        <v>7.0</v>
      </c>
      <c r="H133" s="3">
        <v>0.0</v>
      </c>
      <c r="I133" s="3" t="s">
        <v>84</v>
      </c>
      <c r="J133" s="3">
        <v>1.0</v>
      </c>
      <c r="K133" s="3" t="s">
        <v>61</v>
      </c>
      <c r="L133" s="3" t="s">
        <v>62</v>
      </c>
      <c r="M133" s="3">
        <v>1.0</v>
      </c>
      <c r="N133" s="5" t="s">
        <v>22</v>
      </c>
      <c r="O133" s="5" t="s">
        <v>75</v>
      </c>
      <c r="P133" s="10" t="s">
        <v>471</v>
      </c>
    </row>
    <row r="134">
      <c r="A134" s="3">
        <v>132.0</v>
      </c>
      <c r="B134" s="4" t="s">
        <v>255</v>
      </c>
      <c r="C134" s="5">
        <v>29906.0</v>
      </c>
      <c r="D134" s="6">
        <v>36.912328767123284</v>
      </c>
      <c r="E134" s="7">
        <v>6.0</v>
      </c>
      <c r="F134" s="7">
        <v>0.0</v>
      </c>
      <c r="G134" s="7">
        <v>10.0</v>
      </c>
      <c r="H134" s="3">
        <v>12.0</v>
      </c>
      <c r="I134" s="3" t="s">
        <v>130</v>
      </c>
      <c r="J134" s="3">
        <v>1.0</v>
      </c>
      <c r="K134" s="3" t="s">
        <v>118</v>
      </c>
      <c r="L134" s="3" t="s">
        <v>62</v>
      </c>
      <c r="M134" s="3">
        <v>1.0</v>
      </c>
      <c r="N134" s="5" t="s">
        <v>212</v>
      </c>
      <c r="O134" s="5" t="s">
        <v>139</v>
      </c>
      <c r="P134" s="10" t="s">
        <v>152</v>
      </c>
    </row>
    <row r="135">
      <c r="A135" s="3">
        <v>133.0</v>
      </c>
      <c r="B135" s="4" t="s">
        <v>124</v>
      </c>
      <c r="C135" s="5">
        <v>31994.0</v>
      </c>
      <c r="D135" s="6">
        <v>31.19178082191781</v>
      </c>
      <c r="E135" s="7">
        <v>8.0</v>
      </c>
      <c r="F135" s="7">
        <v>120.0</v>
      </c>
      <c r="G135" s="7">
        <v>14.0</v>
      </c>
      <c r="H135" s="3">
        <v>10.0</v>
      </c>
      <c r="I135" s="3" t="s">
        <v>307</v>
      </c>
      <c r="J135" s="3">
        <v>0.0</v>
      </c>
      <c r="K135" s="3" t="s">
        <v>397</v>
      </c>
      <c r="L135" s="3" t="s">
        <v>47</v>
      </c>
      <c r="M135" s="3">
        <v>1.0</v>
      </c>
      <c r="N135" s="5" t="s">
        <v>151</v>
      </c>
      <c r="O135" s="5" t="s">
        <v>75</v>
      </c>
      <c r="P135" s="10" t="s">
        <v>87</v>
      </c>
    </row>
    <row r="136">
      <c r="A136" s="3">
        <v>134.0</v>
      </c>
      <c r="B136" s="4" t="s">
        <v>204</v>
      </c>
      <c r="C136" s="5">
        <v>34615.0</v>
      </c>
      <c r="D136" s="6">
        <v>24.01095890410959</v>
      </c>
      <c r="E136" s="7">
        <v>6.0</v>
      </c>
      <c r="F136" s="7">
        <v>240.0</v>
      </c>
      <c r="G136" s="7">
        <v>10.0</v>
      </c>
      <c r="H136" s="3">
        <v>20.0</v>
      </c>
      <c r="I136" s="3" t="s">
        <v>224</v>
      </c>
      <c r="J136" s="3">
        <v>1.0</v>
      </c>
      <c r="K136" s="3" t="s">
        <v>73</v>
      </c>
      <c r="L136" s="3" t="s">
        <v>94</v>
      </c>
      <c r="M136" s="3">
        <v>1.0</v>
      </c>
      <c r="N136" s="5" t="s">
        <v>151</v>
      </c>
      <c r="O136" s="5" t="s">
        <v>483</v>
      </c>
      <c r="P136" s="10" t="s">
        <v>87</v>
      </c>
    </row>
    <row r="137">
      <c r="A137" s="3">
        <v>135.0</v>
      </c>
      <c r="B137" s="4" t="s">
        <v>484</v>
      </c>
      <c r="C137" s="5">
        <v>33885.0</v>
      </c>
      <c r="D137" s="6">
        <v>26.01095890410959</v>
      </c>
      <c r="E137" s="7">
        <v>6.0</v>
      </c>
      <c r="F137" s="7">
        <v>60.0</v>
      </c>
      <c r="G137" s="7">
        <v>8.0</v>
      </c>
      <c r="H137" s="3">
        <v>3.0</v>
      </c>
      <c r="I137" s="3" t="s">
        <v>72</v>
      </c>
      <c r="J137" s="3">
        <v>1.0</v>
      </c>
      <c r="K137" s="3" t="s">
        <v>93</v>
      </c>
      <c r="L137" s="3" t="s">
        <v>94</v>
      </c>
      <c r="M137" s="3">
        <v>1.0</v>
      </c>
      <c r="N137" s="5" t="s">
        <v>212</v>
      </c>
      <c r="O137" s="5" t="s">
        <v>483</v>
      </c>
      <c r="P137" s="10" t="s">
        <v>485</v>
      </c>
    </row>
    <row r="138">
      <c r="A138" s="3">
        <v>136.0</v>
      </c>
      <c r="B138" s="4" t="s">
        <v>71</v>
      </c>
      <c r="C138" s="5">
        <v>33877.0</v>
      </c>
      <c r="D138" s="6">
        <v>26.03287671232877</v>
      </c>
      <c r="E138" s="7">
        <v>10.0</v>
      </c>
      <c r="F138" s="7">
        <v>30.0</v>
      </c>
      <c r="G138" s="7">
        <v>20.0</v>
      </c>
      <c r="H138" s="3">
        <v>3.0</v>
      </c>
      <c r="I138" s="3" t="s">
        <v>72</v>
      </c>
      <c r="J138" s="3">
        <v>1.0</v>
      </c>
      <c r="K138" s="3" t="s">
        <v>46</v>
      </c>
      <c r="L138" s="3" t="s">
        <v>94</v>
      </c>
      <c r="M138" s="3">
        <v>0.0</v>
      </c>
      <c r="N138" s="5" t="s">
        <v>44</v>
      </c>
      <c r="O138" s="5" t="s">
        <v>44</v>
      </c>
      <c r="P138" s="10" t="s">
        <v>44</v>
      </c>
    </row>
    <row r="139">
      <c r="A139" s="3">
        <v>137.0</v>
      </c>
      <c r="B139" s="4" t="s">
        <v>83</v>
      </c>
      <c r="C139" s="5">
        <v>29845.0</v>
      </c>
      <c r="D139" s="6">
        <v>37.07945205479452</v>
      </c>
      <c r="E139" s="7">
        <v>8.0</v>
      </c>
      <c r="F139" s="7">
        <v>65.0</v>
      </c>
      <c r="G139" s="7">
        <v>14.0</v>
      </c>
      <c r="H139" s="3">
        <v>20.0</v>
      </c>
      <c r="I139" s="3" t="s">
        <v>98</v>
      </c>
      <c r="J139" s="3">
        <v>1.0</v>
      </c>
      <c r="K139" s="3" t="s">
        <v>46</v>
      </c>
      <c r="L139" s="3" t="s">
        <v>47</v>
      </c>
      <c r="M139" s="3">
        <v>1.0</v>
      </c>
      <c r="N139" s="5" t="s">
        <v>22</v>
      </c>
      <c r="O139" s="5" t="s">
        <v>86</v>
      </c>
      <c r="P139" s="10" t="s">
        <v>231</v>
      </c>
    </row>
    <row r="140">
      <c r="A140" s="3">
        <v>138.0</v>
      </c>
      <c r="B140" s="4" t="s">
        <v>71</v>
      </c>
      <c r="C140" s="5">
        <v>33885.0</v>
      </c>
      <c r="D140" s="6">
        <v>26.01095890410959</v>
      </c>
      <c r="E140" s="7">
        <v>8.0</v>
      </c>
      <c r="F140" s="7">
        <v>60.0</v>
      </c>
      <c r="G140" s="7">
        <v>8.0</v>
      </c>
      <c r="H140" s="3">
        <v>10.0</v>
      </c>
      <c r="I140" s="3" t="s">
        <v>187</v>
      </c>
      <c r="J140" s="3">
        <v>1.0</v>
      </c>
      <c r="K140" s="3" t="s">
        <v>61</v>
      </c>
      <c r="L140" s="3" t="s">
        <v>94</v>
      </c>
      <c r="M140" s="3">
        <v>1.0</v>
      </c>
      <c r="N140" s="5" t="s">
        <v>22</v>
      </c>
      <c r="O140" s="5" t="s">
        <v>75</v>
      </c>
      <c r="P140" s="10" t="s">
        <v>152</v>
      </c>
    </row>
    <row r="141">
      <c r="A141" s="3">
        <v>139.0</v>
      </c>
      <c r="B141" s="4" t="s">
        <v>71</v>
      </c>
      <c r="C141" s="5">
        <v>29414.0</v>
      </c>
      <c r="D141" s="6">
        <v>38.26027397260274</v>
      </c>
      <c r="E141" s="7">
        <v>6.0</v>
      </c>
      <c r="F141" s="7">
        <v>140.0</v>
      </c>
      <c r="G141" s="7">
        <v>12.0</v>
      </c>
      <c r="H141" s="3">
        <v>1.0</v>
      </c>
      <c r="I141" s="3" t="s">
        <v>72</v>
      </c>
      <c r="J141" s="3">
        <v>0.0</v>
      </c>
      <c r="K141" s="3" t="s">
        <v>46</v>
      </c>
      <c r="L141" s="3" t="s">
        <v>62</v>
      </c>
      <c r="M141" s="3">
        <v>1.0</v>
      </c>
      <c r="N141" s="5" t="s">
        <v>151</v>
      </c>
      <c r="O141" s="5" t="s">
        <v>75</v>
      </c>
      <c r="P141" s="10" t="s">
        <v>87</v>
      </c>
    </row>
    <row r="142">
      <c r="A142" s="3">
        <v>140.0</v>
      </c>
      <c r="B142" s="4" t="s">
        <v>236</v>
      </c>
      <c r="C142" s="5">
        <v>33876.0</v>
      </c>
      <c r="D142" s="6">
        <v>26.035616438356165</v>
      </c>
      <c r="E142" s="7">
        <v>6.0</v>
      </c>
      <c r="F142" s="7">
        <v>90.0</v>
      </c>
      <c r="G142" s="7">
        <v>10.0</v>
      </c>
      <c r="H142" s="3">
        <v>12.0</v>
      </c>
      <c r="I142" s="3" t="s">
        <v>224</v>
      </c>
      <c r="J142" s="3">
        <v>0.0</v>
      </c>
      <c r="K142" s="3" t="s">
        <v>61</v>
      </c>
      <c r="L142" s="3" t="s">
        <v>62</v>
      </c>
      <c r="M142" s="3">
        <v>1.0</v>
      </c>
      <c r="N142" s="5" t="s">
        <v>416</v>
      </c>
      <c r="O142" s="5" t="s">
        <v>106</v>
      </c>
      <c r="P142" s="10" t="s">
        <v>771</v>
      </c>
    </row>
    <row r="143">
      <c r="A143" s="3">
        <v>141.0</v>
      </c>
      <c r="B143" s="4" t="s">
        <v>71</v>
      </c>
      <c r="C143" s="5">
        <v>34017.0</v>
      </c>
      <c r="D143" s="6">
        <v>25.649315068493152</v>
      </c>
      <c r="E143" s="7">
        <v>4.0</v>
      </c>
      <c r="F143" s="7">
        <v>2.0</v>
      </c>
      <c r="G143" s="7">
        <v>10.0</v>
      </c>
      <c r="H143" s="3">
        <v>15.0</v>
      </c>
      <c r="I143" s="3" t="s">
        <v>45</v>
      </c>
      <c r="J143" s="3">
        <v>1.0</v>
      </c>
      <c r="K143" s="3" t="s">
        <v>46</v>
      </c>
      <c r="L143" s="3" t="s">
        <v>62</v>
      </c>
      <c r="M143" s="3">
        <v>0.0</v>
      </c>
      <c r="N143" s="5" t="s">
        <v>44</v>
      </c>
      <c r="O143" s="5" t="s">
        <v>44</v>
      </c>
      <c r="P143" s="10" t="s">
        <v>44</v>
      </c>
    </row>
    <row r="144">
      <c r="A144" s="3">
        <v>142.0</v>
      </c>
      <c r="B144" s="4" t="s">
        <v>124</v>
      </c>
      <c r="C144" s="5">
        <v>33015.0</v>
      </c>
      <c r="D144" s="6">
        <v>28.394520547945206</v>
      </c>
      <c r="E144" s="7">
        <v>7.0</v>
      </c>
      <c r="F144" s="7">
        <v>150.0</v>
      </c>
      <c r="G144" s="7">
        <v>9.0</v>
      </c>
      <c r="H144" s="3">
        <v>10.0</v>
      </c>
      <c r="I144" s="3" t="s">
        <v>84</v>
      </c>
      <c r="J144" s="3">
        <v>0.0</v>
      </c>
      <c r="K144" s="3" t="s">
        <v>61</v>
      </c>
      <c r="L144" s="3" t="s">
        <v>47</v>
      </c>
      <c r="M144" s="3">
        <v>1.0</v>
      </c>
      <c r="N144" s="5" t="s">
        <v>143</v>
      </c>
      <c r="O144" s="5" t="s">
        <v>75</v>
      </c>
      <c r="P144" s="10" t="s">
        <v>120</v>
      </c>
    </row>
    <row r="145">
      <c r="A145" s="3">
        <v>143.0</v>
      </c>
      <c r="B145" s="4" t="s">
        <v>124</v>
      </c>
      <c r="C145" s="5">
        <v>32885.0</v>
      </c>
      <c r="D145" s="6">
        <v>28.75068493150685</v>
      </c>
      <c r="E145" s="7">
        <v>7.0</v>
      </c>
      <c r="F145" s="7">
        <v>28.0</v>
      </c>
      <c r="G145" s="7">
        <v>12.0</v>
      </c>
      <c r="H145" s="3">
        <v>6.0</v>
      </c>
      <c r="I145" s="3" t="s">
        <v>340</v>
      </c>
      <c r="J145" s="3">
        <v>0.0</v>
      </c>
      <c r="K145" s="3" t="s">
        <v>131</v>
      </c>
      <c r="L145" s="3" t="s">
        <v>62</v>
      </c>
      <c r="M145" s="3">
        <v>1.0</v>
      </c>
      <c r="N145" s="5" t="s">
        <v>85</v>
      </c>
      <c r="O145" s="5" t="s">
        <v>75</v>
      </c>
      <c r="P145" s="10" t="s">
        <v>219</v>
      </c>
    </row>
    <row r="146">
      <c r="A146" s="3">
        <v>144.0</v>
      </c>
      <c r="B146" s="4" t="s">
        <v>83</v>
      </c>
      <c r="C146" s="5">
        <v>32154.0</v>
      </c>
      <c r="D146" s="6">
        <v>30.753424657534246</v>
      </c>
      <c r="E146" s="7">
        <v>8.0</v>
      </c>
      <c r="F146" s="7">
        <v>0.0</v>
      </c>
      <c r="G146" s="7">
        <v>12.0</v>
      </c>
      <c r="H146" s="3">
        <v>1.0</v>
      </c>
      <c r="I146" s="3" t="s">
        <v>84</v>
      </c>
      <c r="J146" s="3">
        <v>0.0</v>
      </c>
      <c r="K146" s="3" t="s">
        <v>46</v>
      </c>
      <c r="L146" s="3" t="s">
        <v>47</v>
      </c>
      <c r="M146" s="3">
        <v>1.0</v>
      </c>
      <c r="N146" s="5" t="s">
        <v>212</v>
      </c>
      <c r="O146" s="5" t="s">
        <v>212</v>
      </c>
      <c r="P146" s="10" t="s">
        <v>87</v>
      </c>
    </row>
    <row r="147">
      <c r="A147" s="3">
        <v>145.0</v>
      </c>
      <c r="B147" s="4" t="s">
        <v>362</v>
      </c>
      <c r="C147" s="5">
        <v>34064.0</v>
      </c>
      <c r="D147" s="6">
        <v>25.52054794520548</v>
      </c>
      <c r="E147" s="7">
        <v>6.0</v>
      </c>
      <c r="F147" s="7">
        <v>120.0</v>
      </c>
      <c r="G147" s="7">
        <v>13.0</v>
      </c>
      <c r="H147" s="3">
        <v>4.0</v>
      </c>
      <c r="I147" s="3" t="s">
        <v>224</v>
      </c>
      <c r="J147" s="3">
        <v>1.0</v>
      </c>
      <c r="K147" s="9" t="s">
        <v>73</v>
      </c>
      <c r="L147" s="3" t="s">
        <v>790</v>
      </c>
      <c r="M147" s="3">
        <v>1.0</v>
      </c>
      <c r="N147" s="5" t="s">
        <v>151</v>
      </c>
      <c r="O147" s="5" t="s">
        <v>75</v>
      </c>
      <c r="P147" s="10" t="s">
        <v>231</v>
      </c>
    </row>
    <row r="148">
      <c r="A148" s="3">
        <v>146.0</v>
      </c>
      <c r="B148" s="4" t="s">
        <v>794</v>
      </c>
      <c r="C148" s="5">
        <v>32540.0</v>
      </c>
      <c r="D148" s="6">
        <v>29.695890410958903</v>
      </c>
      <c r="E148" s="7">
        <v>8.0</v>
      </c>
      <c r="F148" s="7">
        <v>7.0</v>
      </c>
      <c r="G148" s="7">
        <v>12.0</v>
      </c>
      <c r="H148" s="3">
        <v>0.0</v>
      </c>
      <c r="I148" s="3" t="s">
        <v>98</v>
      </c>
      <c r="J148" s="3">
        <v>1.0</v>
      </c>
      <c r="K148" s="3" t="s">
        <v>61</v>
      </c>
      <c r="L148" s="3" t="s">
        <v>99</v>
      </c>
      <c r="M148" s="3">
        <v>1.0</v>
      </c>
      <c r="N148" s="5" t="s">
        <v>416</v>
      </c>
      <c r="O148" s="5" t="s">
        <v>75</v>
      </c>
      <c r="P148" s="10" t="s">
        <v>152</v>
      </c>
    </row>
    <row r="149">
      <c r="A149" s="3">
        <v>147.0</v>
      </c>
      <c r="B149" s="4" t="s">
        <v>71</v>
      </c>
      <c r="C149" s="5">
        <v>32950.0</v>
      </c>
      <c r="D149" s="6">
        <v>28.572602739726026</v>
      </c>
      <c r="E149" s="7">
        <v>7.0</v>
      </c>
      <c r="F149" s="7">
        <v>60.0</v>
      </c>
      <c r="G149" s="7">
        <v>14.0</v>
      </c>
      <c r="H149" s="3">
        <v>5.0</v>
      </c>
      <c r="I149" s="3" t="s">
        <v>45</v>
      </c>
      <c r="J149" s="3">
        <v>0.0</v>
      </c>
      <c r="K149" s="3" t="s">
        <v>46</v>
      </c>
      <c r="L149" s="3" t="s">
        <v>62</v>
      </c>
      <c r="M149" s="3">
        <v>1.0</v>
      </c>
      <c r="N149" s="5" t="s">
        <v>143</v>
      </c>
      <c r="O149" s="5" t="s">
        <v>75</v>
      </c>
      <c r="P149" s="10" t="s">
        <v>107</v>
      </c>
    </row>
    <row r="150">
      <c r="A150" s="3">
        <v>148.0</v>
      </c>
      <c r="B150" s="4" t="s">
        <v>805</v>
      </c>
      <c r="C150" s="5">
        <v>34861.0</v>
      </c>
      <c r="D150" s="6">
        <v>23.336986301369862</v>
      </c>
      <c r="E150" s="7">
        <v>7.0</v>
      </c>
      <c r="F150" s="7">
        <v>0.0</v>
      </c>
      <c r="G150" s="7">
        <v>12.0</v>
      </c>
      <c r="H150" s="3">
        <v>15.0</v>
      </c>
      <c r="I150" s="3" t="s">
        <v>187</v>
      </c>
      <c r="J150" s="3">
        <v>1.0</v>
      </c>
      <c r="K150" s="3" t="s">
        <v>46</v>
      </c>
      <c r="L150" s="3" t="s">
        <v>94</v>
      </c>
      <c r="M150" s="3">
        <v>1.0</v>
      </c>
      <c r="N150" s="5" t="s">
        <v>168</v>
      </c>
      <c r="O150" s="5" t="s">
        <v>106</v>
      </c>
      <c r="P150" s="10" t="s">
        <v>50</v>
      </c>
    </row>
    <row r="151">
      <c r="A151" s="3">
        <v>149.0</v>
      </c>
      <c r="B151" s="4" t="s">
        <v>161</v>
      </c>
      <c r="C151" s="5">
        <v>30465.0</v>
      </c>
      <c r="D151" s="6">
        <v>35.38082191780822</v>
      </c>
      <c r="E151" s="7">
        <v>7.0</v>
      </c>
      <c r="F151" s="7">
        <v>55.0</v>
      </c>
      <c r="G151" s="7">
        <v>9.0</v>
      </c>
      <c r="H151" s="3">
        <v>2.0</v>
      </c>
      <c r="I151" s="3" t="s">
        <v>84</v>
      </c>
      <c r="J151" s="3">
        <v>0.0</v>
      </c>
      <c r="K151" s="3" t="s">
        <v>93</v>
      </c>
      <c r="L151" s="3" t="s">
        <v>94</v>
      </c>
      <c r="M151" s="3">
        <v>1.0</v>
      </c>
      <c r="N151" s="5" t="s">
        <v>151</v>
      </c>
      <c r="O151" s="5" t="s">
        <v>75</v>
      </c>
      <c r="P151" s="10" t="s">
        <v>101</v>
      </c>
    </row>
    <row r="152">
      <c r="A152" s="3">
        <v>150.0</v>
      </c>
      <c r="B152" s="4" t="s">
        <v>124</v>
      </c>
      <c r="C152" s="5">
        <v>33864.0</v>
      </c>
      <c r="D152" s="6">
        <v>26.068493150684933</v>
      </c>
      <c r="E152" s="7">
        <v>7.0</v>
      </c>
      <c r="F152" s="7">
        <v>25.0</v>
      </c>
      <c r="G152" s="7">
        <v>9.0</v>
      </c>
      <c r="H152" s="3">
        <v>5.0</v>
      </c>
      <c r="I152" s="3" t="s">
        <v>72</v>
      </c>
      <c r="J152" s="3">
        <v>0.0</v>
      </c>
      <c r="K152" s="3" t="s">
        <v>46</v>
      </c>
      <c r="L152" s="3" t="s">
        <v>94</v>
      </c>
      <c r="M152" s="3">
        <v>1.0</v>
      </c>
      <c r="N152" s="5" t="s">
        <v>21</v>
      </c>
      <c r="O152" s="5" t="s">
        <v>106</v>
      </c>
      <c r="P152" s="10" t="s">
        <v>815</v>
      </c>
    </row>
    <row r="153">
      <c r="A153" s="3">
        <v>151.0</v>
      </c>
      <c r="B153" s="4" t="s">
        <v>817</v>
      </c>
      <c r="C153" s="5">
        <v>31252.0</v>
      </c>
      <c r="D153" s="6">
        <v>33.224657534246575</v>
      </c>
      <c r="E153" s="7">
        <v>6.0</v>
      </c>
      <c r="F153" s="7">
        <v>0.0</v>
      </c>
      <c r="G153" s="7">
        <v>10.0</v>
      </c>
      <c r="H153" s="3">
        <v>6.0</v>
      </c>
      <c r="I153" s="3" t="s">
        <v>130</v>
      </c>
      <c r="J153" s="3">
        <v>0.0</v>
      </c>
      <c r="K153" s="3" t="s">
        <v>61</v>
      </c>
      <c r="L153" s="3" t="s">
        <v>47</v>
      </c>
      <c r="M153" s="3">
        <v>1.0</v>
      </c>
      <c r="N153" s="5" t="s">
        <v>421</v>
      </c>
      <c r="O153" s="5" t="s">
        <v>49</v>
      </c>
      <c r="P153" s="10" t="s">
        <v>87</v>
      </c>
    </row>
    <row r="154">
      <c r="A154" s="3">
        <v>152.0</v>
      </c>
      <c r="B154" s="4" t="s">
        <v>124</v>
      </c>
      <c r="C154" s="5">
        <v>29519.0</v>
      </c>
      <c r="D154" s="6">
        <v>37.97260273972603</v>
      </c>
      <c r="E154" s="7">
        <v>7.0</v>
      </c>
      <c r="F154" s="7">
        <v>60.0</v>
      </c>
      <c r="G154" s="7">
        <v>10.0</v>
      </c>
      <c r="H154" s="3">
        <v>12.0</v>
      </c>
      <c r="I154" s="3" t="s">
        <v>187</v>
      </c>
      <c r="J154" s="3">
        <v>1.0</v>
      </c>
      <c r="K154" s="3" t="s">
        <v>61</v>
      </c>
      <c r="L154" s="3" t="s">
        <v>62</v>
      </c>
      <c r="M154" s="3">
        <v>1.0</v>
      </c>
      <c r="N154" s="5" t="s">
        <v>143</v>
      </c>
      <c r="O154" s="5" t="s">
        <v>49</v>
      </c>
      <c r="P154" s="10" t="s">
        <v>101</v>
      </c>
    </row>
    <row r="155">
      <c r="A155" s="3">
        <v>153.0</v>
      </c>
      <c r="B155" s="4" t="s">
        <v>461</v>
      </c>
      <c r="C155" s="5">
        <v>24021.0</v>
      </c>
      <c r="D155" s="6">
        <v>53.035616438356165</v>
      </c>
      <c r="E155" s="7">
        <v>7.0</v>
      </c>
      <c r="F155" s="7">
        <v>0.0</v>
      </c>
      <c r="G155" s="7">
        <v>9.0</v>
      </c>
      <c r="H155" s="3">
        <v>30.0</v>
      </c>
      <c r="I155" s="3" t="s">
        <v>92</v>
      </c>
      <c r="J155" s="3">
        <v>1.0</v>
      </c>
      <c r="K155" s="9" t="s">
        <v>46</v>
      </c>
      <c r="L155" s="3" t="s">
        <v>829</v>
      </c>
      <c r="M155" s="3">
        <v>1.0</v>
      </c>
      <c r="N155" s="5" t="s">
        <v>421</v>
      </c>
      <c r="O155" s="5" t="s">
        <v>75</v>
      </c>
      <c r="P155" s="10" t="s">
        <v>50</v>
      </c>
    </row>
    <row r="156">
      <c r="A156" s="3">
        <v>154.0</v>
      </c>
      <c r="B156" s="4" t="s">
        <v>836</v>
      </c>
      <c r="C156" s="5">
        <v>31912.0</v>
      </c>
      <c r="D156" s="6">
        <v>31.416438356164385</v>
      </c>
      <c r="E156" s="7">
        <v>8.0</v>
      </c>
      <c r="F156" s="7">
        <v>60.0</v>
      </c>
      <c r="G156" s="7">
        <v>8.0</v>
      </c>
      <c r="H156" s="3">
        <v>2.0</v>
      </c>
      <c r="I156" s="3" t="s">
        <v>72</v>
      </c>
      <c r="J156" s="3">
        <v>0.0</v>
      </c>
      <c r="K156" s="3" t="s">
        <v>93</v>
      </c>
      <c r="L156" s="3" t="s">
        <v>94</v>
      </c>
      <c r="M156" s="3">
        <v>1.0</v>
      </c>
      <c r="N156" s="5" t="s">
        <v>416</v>
      </c>
      <c r="O156" s="5" t="s">
        <v>106</v>
      </c>
      <c r="P156" s="10" t="s">
        <v>50</v>
      </c>
    </row>
    <row r="157">
      <c r="A157" s="3">
        <v>155.0</v>
      </c>
      <c r="B157" s="4" t="s">
        <v>841</v>
      </c>
      <c r="C157" s="4"/>
      <c r="D157" s="6" t="s">
        <v>44</v>
      </c>
      <c r="E157" s="7">
        <v>7.0</v>
      </c>
      <c r="F157" s="7">
        <v>60.0</v>
      </c>
      <c r="G157" s="7">
        <v>10.0</v>
      </c>
      <c r="H157" s="3">
        <v>1.0</v>
      </c>
      <c r="I157" s="3" t="s">
        <v>340</v>
      </c>
      <c r="J157" s="3">
        <v>1.0</v>
      </c>
      <c r="K157" s="3" t="s">
        <v>73</v>
      </c>
      <c r="L157" s="3" t="s">
        <v>99</v>
      </c>
      <c r="M157" s="3">
        <v>1.0</v>
      </c>
      <c r="N157" s="9" t="s">
        <v>151</v>
      </c>
      <c r="O157" s="9" t="s">
        <v>356</v>
      </c>
      <c r="P157" s="11" t="s">
        <v>107</v>
      </c>
    </row>
    <row r="158">
      <c r="A158" s="3">
        <v>156.0</v>
      </c>
      <c r="B158" s="4" t="s">
        <v>71</v>
      </c>
      <c r="C158" s="5">
        <v>30194.0</v>
      </c>
      <c r="D158" s="6">
        <v>36.12328767123287</v>
      </c>
      <c r="E158" s="7">
        <v>7.0</v>
      </c>
      <c r="F158" s="7">
        <v>45.0</v>
      </c>
      <c r="G158" s="7">
        <v>12.0</v>
      </c>
      <c r="H158" s="3">
        <v>40.0</v>
      </c>
      <c r="I158" s="3" t="s">
        <v>340</v>
      </c>
      <c r="J158" s="3">
        <v>1.0</v>
      </c>
      <c r="K158" s="3" t="s">
        <v>118</v>
      </c>
      <c r="L158" s="3" t="s">
        <v>99</v>
      </c>
      <c r="M158" s="3">
        <v>1.0</v>
      </c>
      <c r="N158" s="5" t="s">
        <v>143</v>
      </c>
      <c r="O158" s="5" t="s">
        <v>75</v>
      </c>
      <c r="P158" s="10" t="s">
        <v>231</v>
      </c>
    </row>
    <row r="159">
      <c r="A159" s="3">
        <v>157.0</v>
      </c>
      <c r="B159" s="4" t="s">
        <v>83</v>
      </c>
      <c r="C159" s="5">
        <v>36223.0</v>
      </c>
      <c r="D159" s="6">
        <v>19.605479452054794</v>
      </c>
      <c r="E159" s="7">
        <v>9.0</v>
      </c>
      <c r="F159" s="7">
        <v>120.0</v>
      </c>
      <c r="G159" s="7">
        <v>10.0</v>
      </c>
      <c r="H159" s="3">
        <v>10.0</v>
      </c>
      <c r="I159" s="3" t="s">
        <v>45</v>
      </c>
      <c r="J159" s="3">
        <v>0.0</v>
      </c>
      <c r="K159" s="3" t="s">
        <v>61</v>
      </c>
      <c r="L159" s="3" t="s">
        <v>47</v>
      </c>
      <c r="M159" s="3">
        <v>0.0</v>
      </c>
      <c r="N159" s="5" t="s">
        <v>44</v>
      </c>
      <c r="O159" s="5" t="s">
        <v>44</v>
      </c>
      <c r="P159" s="10" t="s">
        <v>44</v>
      </c>
    </row>
    <row r="160">
      <c r="A160" s="3">
        <v>158.0</v>
      </c>
      <c r="B160" s="4" t="s">
        <v>71</v>
      </c>
      <c r="C160" s="5">
        <v>31803.0</v>
      </c>
      <c r="D160" s="6">
        <v>31.715068493150685</v>
      </c>
      <c r="E160" s="7">
        <v>8.0</v>
      </c>
      <c r="F160" s="7">
        <v>15.0</v>
      </c>
      <c r="G160" s="7">
        <v>14.0</v>
      </c>
      <c r="H160" s="3">
        <v>12.0</v>
      </c>
      <c r="I160" s="3" t="s">
        <v>60</v>
      </c>
      <c r="J160" s="3">
        <v>0.0</v>
      </c>
      <c r="K160" s="9" t="s">
        <v>93</v>
      </c>
      <c r="L160" s="3" t="s">
        <v>851</v>
      </c>
      <c r="M160" s="3">
        <v>1.0</v>
      </c>
      <c r="N160" s="5" t="s">
        <v>212</v>
      </c>
      <c r="O160" s="5" t="s">
        <v>75</v>
      </c>
      <c r="P160" s="10" t="s">
        <v>87</v>
      </c>
    </row>
    <row r="161">
      <c r="A161" s="3">
        <v>159.0</v>
      </c>
      <c r="B161" s="4" t="s">
        <v>83</v>
      </c>
      <c r="C161" s="5">
        <v>25703.0</v>
      </c>
      <c r="D161" s="6">
        <v>48.42739726027397</v>
      </c>
      <c r="E161" s="7">
        <v>5.0</v>
      </c>
      <c r="F161" s="7">
        <v>120.0</v>
      </c>
      <c r="G161" s="7">
        <v>8.0</v>
      </c>
      <c r="H161" s="3">
        <v>3.0</v>
      </c>
      <c r="I161" s="3" t="s">
        <v>307</v>
      </c>
      <c r="J161" s="3">
        <v>0.0</v>
      </c>
      <c r="K161" s="3" t="s">
        <v>93</v>
      </c>
      <c r="L161" s="3" t="s">
        <v>99</v>
      </c>
      <c r="M161" s="3">
        <v>1.0</v>
      </c>
      <c r="N161" s="5" t="s">
        <v>212</v>
      </c>
      <c r="O161" s="5" t="s">
        <v>75</v>
      </c>
      <c r="P161" s="10" t="s">
        <v>428</v>
      </c>
    </row>
    <row r="162">
      <c r="A162" s="3">
        <v>160.0</v>
      </c>
      <c r="B162" s="4" t="s">
        <v>83</v>
      </c>
      <c r="C162" s="5">
        <v>34518.0</v>
      </c>
      <c r="D162" s="6">
        <v>24.276712328767122</v>
      </c>
      <c r="E162" s="7">
        <v>7.0</v>
      </c>
      <c r="F162" s="7">
        <v>160.0</v>
      </c>
      <c r="G162" s="7">
        <v>8.0</v>
      </c>
      <c r="H162" s="3">
        <v>5.0</v>
      </c>
      <c r="I162" s="3" t="s">
        <v>60</v>
      </c>
      <c r="J162" s="3">
        <v>0.0</v>
      </c>
      <c r="K162" s="3" t="s">
        <v>61</v>
      </c>
      <c r="L162" s="3" t="s">
        <v>99</v>
      </c>
      <c r="M162" s="3">
        <v>0.0</v>
      </c>
      <c r="N162" s="5" t="s">
        <v>44</v>
      </c>
      <c r="O162" s="5" t="s">
        <v>44</v>
      </c>
      <c r="P162" s="10" t="s">
        <v>44</v>
      </c>
    </row>
    <row r="163">
      <c r="A163" s="3">
        <v>161.0</v>
      </c>
      <c r="B163" s="4" t="s">
        <v>864</v>
      </c>
      <c r="C163" s="5">
        <v>35326.0</v>
      </c>
      <c r="D163" s="6">
        <v>22.063013698630137</v>
      </c>
      <c r="E163" s="7">
        <v>7.0</v>
      </c>
      <c r="F163" s="7">
        <v>5.0</v>
      </c>
      <c r="G163" s="7">
        <v>12.0</v>
      </c>
      <c r="H163" s="3">
        <v>8.0</v>
      </c>
      <c r="I163" s="3" t="s">
        <v>92</v>
      </c>
      <c r="J163" s="3">
        <v>1.0</v>
      </c>
      <c r="K163" s="3" t="s">
        <v>93</v>
      </c>
      <c r="L163" s="3" t="s">
        <v>94</v>
      </c>
      <c r="M163" s="3">
        <v>0.0</v>
      </c>
      <c r="N163" s="5" t="s">
        <v>44</v>
      </c>
      <c r="O163" s="5" t="s">
        <v>44</v>
      </c>
      <c r="P163" s="10" t="s">
        <v>44</v>
      </c>
    </row>
    <row r="164">
      <c r="A164" s="3">
        <v>162.0</v>
      </c>
      <c r="B164" s="4" t="s">
        <v>71</v>
      </c>
      <c r="C164" s="5">
        <v>34622.0</v>
      </c>
      <c r="D164" s="6">
        <v>23.991780821917807</v>
      </c>
      <c r="E164" s="7">
        <v>8.0</v>
      </c>
      <c r="F164" s="7">
        <v>120.0</v>
      </c>
      <c r="G164" s="7">
        <v>9.0</v>
      </c>
      <c r="H164" s="3">
        <v>5.0</v>
      </c>
      <c r="I164" s="3" t="s">
        <v>307</v>
      </c>
      <c r="J164" s="3">
        <v>0.0</v>
      </c>
      <c r="K164" s="3" t="s">
        <v>397</v>
      </c>
      <c r="L164" s="3" t="s">
        <v>99</v>
      </c>
      <c r="M164" s="3">
        <v>0.0</v>
      </c>
      <c r="N164" s="5" t="s">
        <v>44</v>
      </c>
      <c r="O164" s="5" t="s">
        <v>44</v>
      </c>
      <c r="P164" s="10" t="s">
        <v>44</v>
      </c>
    </row>
    <row r="165">
      <c r="A165" s="3">
        <v>163.0</v>
      </c>
      <c r="B165" s="4" t="s">
        <v>255</v>
      </c>
      <c r="C165" s="5">
        <v>34999.0</v>
      </c>
      <c r="D165" s="6">
        <v>22.958904109589042</v>
      </c>
      <c r="E165" s="7">
        <v>8.0</v>
      </c>
      <c r="F165" s="7">
        <v>0.0</v>
      </c>
      <c r="G165" s="7">
        <v>9.0</v>
      </c>
      <c r="H165" s="3">
        <v>0.0</v>
      </c>
      <c r="I165" s="3" t="s">
        <v>130</v>
      </c>
      <c r="J165" s="3">
        <v>1.0</v>
      </c>
      <c r="K165" s="3" t="s">
        <v>93</v>
      </c>
      <c r="L165" s="3" t="s">
        <v>94</v>
      </c>
      <c r="M165" s="3">
        <v>0.0</v>
      </c>
      <c r="N165" s="5" t="s">
        <v>44</v>
      </c>
      <c r="O165" s="5" t="s">
        <v>44</v>
      </c>
      <c r="P165" s="10" t="s">
        <v>44</v>
      </c>
    </row>
    <row r="166">
      <c r="A166" s="3">
        <v>164.0</v>
      </c>
      <c r="B166" s="4" t="s">
        <v>124</v>
      </c>
      <c r="C166" s="5">
        <v>32122.0</v>
      </c>
      <c r="D166" s="6">
        <v>30.84109589041096</v>
      </c>
      <c r="E166" s="7">
        <v>7.0</v>
      </c>
      <c r="F166" s="7">
        <v>0.0</v>
      </c>
      <c r="G166" s="7">
        <v>12.0</v>
      </c>
      <c r="H166" s="3">
        <v>5.0</v>
      </c>
      <c r="I166" s="3" t="s">
        <v>45</v>
      </c>
      <c r="J166" s="3">
        <v>0.0</v>
      </c>
      <c r="K166" s="3" t="s">
        <v>46</v>
      </c>
      <c r="L166" s="3" t="s">
        <v>94</v>
      </c>
      <c r="M166" s="3">
        <v>1.0</v>
      </c>
      <c r="N166" s="5" t="s">
        <v>421</v>
      </c>
      <c r="O166" s="5" t="s">
        <v>877</v>
      </c>
      <c r="P166" s="10" t="s">
        <v>878</v>
      </c>
    </row>
    <row r="167">
      <c r="A167" s="3">
        <v>165.0</v>
      </c>
      <c r="B167" s="4" t="s">
        <v>124</v>
      </c>
      <c r="C167" s="5">
        <v>26615.0</v>
      </c>
      <c r="D167" s="6">
        <v>45.92876712328767</v>
      </c>
      <c r="E167" s="7">
        <v>8.0</v>
      </c>
      <c r="F167" s="7">
        <v>180.0</v>
      </c>
      <c r="G167" s="7">
        <v>14.0</v>
      </c>
      <c r="H167" s="3">
        <v>15.0</v>
      </c>
      <c r="I167" s="3" t="s">
        <v>187</v>
      </c>
      <c r="J167" s="3">
        <v>1.0</v>
      </c>
      <c r="K167" s="3" t="s">
        <v>93</v>
      </c>
      <c r="L167" s="3" t="s">
        <v>99</v>
      </c>
      <c r="M167" s="3">
        <v>1.0</v>
      </c>
      <c r="N167" s="5" t="s">
        <v>212</v>
      </c>
      <c r="O167" s="5" t="s">
        <v>49</v>
      </c>
      <c r="P167" s="10" t="s">
        <v>87</v>
      </c>
    </row>
    <row r="168">
      <c r="A168" s="3">
        <v>166.0</v>
      </c>
      <c r="B168" s="4" t="s">
        <v>167</v>
      </c>
      <c r="C168" s="5">
        <v>32663.0</v>
      </c>
      <c r="D168" s="6">
        <v>29.35890410958904</v>
      </c>
      <c r="E168" s="7">
        <v>7.0</v>
      </c>
      <c r="F168" s="7">
        <v>55.0</v>
      </c>
      <c r="G168" s="7">
        <v>12.0</v>
      </c>
      <c r="H168" s="3">
        <v>6.0</v>
      </c>
      <c r="I168" s="3" t="s">
        <v>72</v>
      </c>
      <c r="J168" s="3">
        <v>0.0</v>
      </c>
      <c r="K168" s="3" t="s">
        <v>61</v>
      </c>
      <c r="L168" s="3" t="s">
        <v>94</v>
      </c>
      <c r="M168" s="3">
        <v>1.0</v>
      </c>
      <c r="N168" s="5" t="s">
        <v>143</v>
      </c>
      <c r="O168" s="5" t="s">
        <v>75</v>
      </c>
      <c r="P168" s="10" t="s">
        <v>87</v>
      </c>
    </row>
    <row r="169">
      <c r="A169" s="3">
        <v>167.0</v>
      </c>
      <c r="B169" s="4" t="s">
        <v>124</v>
      </c>
      <c r="C169" s="5">
        <v>32335.0</v>
      </c>
      <c r="D169" s="6">
        <v>30.257534246575343</v>
      </c>
      <c r="E169" s="7">
        <v>7.0</v>
      </c>
      <c r="F169" s="7">
        <v>40.0</v>
      </c>
      <c r="G169" s="7">
        <v>10.0</v>
      </c>
      <c r="H169" s="3">
        <v>2.0</v>
      </c>
      <c r="I169" s="3" t="s">
        <v>60</v>
      </c>
      <c r="J169" s="3">
        <v>0.0</v>
      </c>
      <c r="K169" s="3" t="s">
        <v>61</v>
      </c>
      <c r="L169" s="3" t="s">
        <v>47</v>
      </c>
      <c r="M169" s="3">
        <v>1.0</v>
      </c>
      <c r="N169" s="5" t="s">
        <v>143</v>
      </c>
      <c r="O169" s="5" t="s">
        <v>75</v>
      </c>
      <c r="P169" s="10" t="s">
        <v>309</v>
      </c>
    </row>
    <row r="170">
      <c r="A170" s="3">
        <v>168.0</v>
      </c>
      <c r="B170" s="4" t="s">
        <v>794</v>
      </c>
      <c r="C170" s="5">
        <v>29706.0</v>
      </c>
      <c r="D170" s="6">
        <v>37.46027397260274</v>
      </c>
      <c r="E170" s="7">
        <v>7.0</v>
      </c>
      <c r="F170" s="7">
        <v>20.0</v>
      </c>
      <c r="G170" s="7">
        <v>15.0</v>
      </c>
      <c r="H170" s="3">
        <v>2.0</v>
      </c>
      <c r="I170" s="3" t="s">
        <v>224</v>
      </c>
      <c r="J170" s="3">
        <v>0.0</v>
      </c>
      <c r="K170" s="3" t="s">
        <v>893</v>
      </c>
      <c r="L170" s="3" t="s">
        <v>99</v>
      </c>
      <c r="M170" s="3">
        <v>1.0</v>
      </c>
      <c r="N170" s="5" t="s">
        <v>416</v>
      </c>
      <c r="O170" s="5" t="s">
        <v>75</v>
      </c>
      <c r="P170" s="10" t="s">
        <v>152</v>
      </c>
    </row>
    <row r="171">
      <c r="A171" s="3">
        <v>169.0</v>
      </c>
      <c r="B171" s="4" t="s">
        <v>124</v>
      </c>
      <c r="C171" s="5">
        <v>31190.0</v>
      </c>
      <c r="D171" s="6">
        <v>33.394520547945206</v>
      </c>
      <c r="E171" s="7">
        <v>6.0</v>
      </c>
      <c r="F171" s="7">
        <v>180.0</v>
      </c>
      <c r="G171" s="7">
        <v>720.0</v>
      </c>
      <c r="H171" s="3">
        <v>2.0</v>
      </c>
      <c r="I171" s="3" t="s">
        <v>130</v>
      </c>
      <c r="J171" s="3">
        <v>0.0</v>
      </c>
      <c r="K171" s="3" t="s">
        <v>46</v>
      </c>
      <c r="L171" s="3" t="s">
        <v>47</v>
      </c>
      <c r="M171" s="3">
        <v>1.0</v>
      </c>
      <c r="N171" s="5" t="s">
        <v>143</v>
      </c>
      <c r="O171" s="5" t="s">
        <v>75</v>
      </c>
      <c r="P171" s="10" t="s">
        <v>231</v>
      </c>
    </row>
    <row r="172">
      <c r="A172" s="3">
        <v>170.0</v>
      </c>
      <c r="B172" s="4" t="s">
        <v>484</v>
      </c>
      <c r="C172" s="5">
        <v>34381.0</v>
      </c>
      <c r="D172" s="6">
        <v>24.65205479452055</v>
      </c>
      <c r="E172" s="7">
        <v>8.0</v>
      </c>
      <c r="F172" s="7">
        <v>15.0</v>
      </c>
      <c r="G172" s="7">
        <v>10.0</v>
      </c>
      <c r="H172" s="3">
        <v>2.0</v>
      </c>
      <c r="I172" s="3" t="s">
        <v>84</v>
      </c>
      <c r="J172" s="3">
        <v>1.0</v>
      </c>
      <c r="K172" s="3" t="s">
        <v>61</v>
      </c>
      <c r="L172" s="3" t="s">
        <v>99</v>
      </c>
      <c r="M172" s="3">
        <v>1.0</v>
      </c>
      <c r="N172" s="5" t="s">
        <v>256</v>
      </c>
      <c r="O172" s="5" t="s">
        <v>106</v>
      </c>
      <c r="P172" s="10" t="s">
        <v>87</v>
      </c>
    </row>
    <row r="173">
      <c r="A173" s="3">
        <v>171.0</v>
      </c>
      <c r="B173" s="4" t="s">
        <v>124</v>
      </c>
      <c r="C173" s="5">
        <v>30331.0</v>
      </c>
      <c r="D173" s="6">
        <v>35.74794520547945</v>
      </c>
      <c r="E173" s="7">
        <v>7.0</v>
      </c>
      <c r="F173" s="7">
        <v>8.0</v>
      </c>
      <c r="G173" s="7">
        <v>10.0</v>
      </c>
      <c r="H173" s="3">
        <v>10.0</v>
      </c>
      <c r="I173" s="3" t="s">
        <v>117</v>
      </c>
      <c r="J173" s="3">
        <v>1.0</v>
      </c>
      <c r="K173" s="3" t="s">
        <v>61</v>
      </c>
      <c r="L173" s="3" t="s">
        <v>94</v>
      </c>
      <c r="M173" s="3">
        <v>1.0</v>
      </c>
      <c r="N173" s="5" t="s">
        <v>908</v>
      </c>
      <c r="O173" s="5" t="s">
        <v>106</v>
      </c>
      <c r="P173" s="10" t="s">
        <v>87</v>
      </c>
    </row>
    <row r="174">
      <c r="A174" s="3">
        <v>172.0</v>
      </c>
      <c r="B174" s="4" t="s">
        <v>204</v>
      </c>
      <c r="C174" s="5">
        <v>28009.0</v>
      </c>
      <c r="D174" s="6">
        <v>42.10958904109589</v>
      </c>
      <c r="E174" s="7">
        <v>7.0</v>
      </c>
      <c r="F174" s="7">
        <v>120.0</v>
      </c>
      <c r="G174" s="7">
        <v>10.0</v>
      </c>
      <c r="H174" s="3">
        <v>10.0</v>
      </c>
      <c r="I174" s="3" t="s">
        <v>224</v>
      </c>
      <c r="J174" s="3">
        <v>1.0</v>
      </c>
      <c r="K174" s="3" t="s">
        <v>61</v>
      </c>
      <c r="L174" s="3" t="s">
        <v>47</v>
      </c>
      <c r="M174" s="3">
        <v>1.0</v>
      </c>
      <c r="N174" s="5" t="s">
        <v>212</v>
      </c>
      <c r="O174" s="5" t="s">
        <v>49</v>
      </c>
      <c r="P174" s="10" t="s">
        <v>87</v>
      </c>
    </row>
    <row r="175">
      <c r="A175" s="3">
        <v>173.0</v>
      </c>
      <c r="B175" s="4" t="s">
        <v>71</v>
      </c>
      <c r="C175" s="5">
        <v>22106.0</v>
      </c>
      <c r="D175" s="6">
        <v>58.28219178082192</v>
      </c>
      <c r="E175" s="7">
        <v>6.0</v>
      </c>
      <c r="F175" s="7">
        <v>0.0</v>
      </c>
      <c r="G175" s="7">
        <v>6.0</v>
      </c>
      <c r="H175" s="3">
        <v>50.0</v>
      </c>
      <c r="I175" s="3" t="s">
        <v>117</v>
      </c>
      <c r="J175" s="3">
        <v>1.0</v>
      </c>
      <c r="K175" s="3" t="s">
        <v>61</v>
      </c>
      <c r="L175" s="3" t="s">
        <v>99</v>
      </c>
      <c r="M175" s="3">
        <v>1.0</v>
      </c>
      <c r="N175" s="5" t="s">
        <v>457</v>
      </c>
      <c r="O175" s="5" t="s">
        <v>119</v>
      </c>
      <c r="P175" s="10" t="s">
        <v>918</v>
      </c>
    </row>
    <row r="176">
      <c r="A176" s="3">
        <v>174.0</v>
      </c>
      <c r="B176" s="4" t="s">
        <v>161</v>
      </c>
      <c r="C176" s="5">
        <v>31490.0</v>
      </c>
      <c r="D176" s="6">
        <v>32.57260273972603</v>
      </c>
      <c r="E176" s="7">
        <v>6.0</v>
      </c>
      <c r="F176" s="7">
        <v>30.0</v>
      </c>
      <c r="G176" s="7">
        <v>12.0</v>
      </c>
      <c r="H176" s="3">
        <v>120.0</v>
      </c>
      <c r="I176" s="3" t="s">
        <v>45</v>
      </c>
      <c r="J176" s="3">
        <v>0.0</v>
      </c>
      <c r="K176" s="3" t="s">
        <v>61</v>
      </c>
      <c r="L176" s="3" t="s">
        <v>99</v>
      </c>
      <c r="M176" s="3">
        <v>1.0</v>
      </c>
      <c r="N176" s="5" t="s">
        <v>256</v>
      </c>
      <c r="O176" s="5" t="s">
        <v>75</v>
      </c>
      <c r="P176" s="10" t="s">
        <v>275</v>
      </c>
    </row>
    <row r="177">
      <c r="A177" s="3">
        <v>175.0</v>
      </c>
      <c r="B177" s="4" t="s">
        <v>124</v>
      </c>
      <c r="C177" s="5">
        <v>34894.0</v>
      </c>
      <c r="D177" s="6">
        <v>23.246575342465754</v>
      </c>
      <c r="E177" s="7">
        <v>8.0</v>
      </c>
      <c r="F177" s="7">
        <v>10.0</v>
      </c>
      <c r="G177" s="7">
        <v>10.0</v>
      </c>
      <c r="H177" s="3">
        <v>8.0</v>
      </c>
      <c r="I177" s="3" t="s">
        <v>224</v>
      </c>
      <c r="J177" s="3">
        <v>1.0</v>
      </c>
      <c r="K177" s="3" t="s">
        <v>118</v>
      </c>
      <c r="L177" s="3" t="s">
        <v>99</v>
      </c>
      <c r="M177" s="3">
        <v>1.0</v>
      </c>
      <c r="N177" s="5" t="s">
        <v>212</v>
      </c>
      <c r="O177" s="5" t="s">
        <v>75</v>
      </c>
      <c r="P177" s="10" t="s">
        <v>926</v>
      </c>
    </row>
    <row r="178">
      <c r="A178" s="3">
        <v>176.0</v>
      </c>
      <c r="B178" s="4" t="s">
        <v>230</v>
      </c>
      <c r="C178" s="5">
        <v>43095.0</v>
      </c>
      <c r="D178" s="6">
        <v>0.7780821917808219</v>
      </c>
      <c r="E178" s="7">
        <v>6.0</v>
      </c>
      <c r="F178" s="7">
        <v>75.0</v>
      </c>
      <c r="G178" s="7">
        <v>7.0</v>
      </c>
      <c r="H178" s="3">
        <v>4.0</v>
      </c>
      <c r="I178" s="3" t="s">
        <v>92</v>
      </c>
      <c r="J178" s="3">
        <v>1.0</v>
      </c>
      <c r="K178" s="3" t="s">
        <v>61</v>
      </c>
      <c r="L178" s="3" t="s">
        <v>99</v>
      </c>
      <c r="M178" s="3">
        <v>1.0</v>
      </c>
      <c r="N178" s="5" t="s">
        <v>21</v>
      </c>
      <c r="O178" s="5" t="s">
        <v>106</v>
      </c>
      <c r="P178" s="10" t="s">
        <v>460</v>
      </c>
    </row>
    <row r="179">
      <c r="A179" s="3">
        <v>177.0</v>
      </c>
      <c r="B179" s="4" t="s">
        <v>83</v>
      </c>
      <c r="C179" s="5">
        <v>29512.0</v>
      </c>
      <c r="D179" s="6">
        <v>37.99178082191781</v>
      </c>
      <c r="E179" s="7">
        <v>6.0</v>
      </c>
      <c r="F179" s="7">
        <v>60.0</v>
      </c>
      <c r="G179" s="7">
        <v>10.0</v>
      </c>
      <c r="H179" s="3">
        <v>12.0</v>
      </c>
      <c r="I179" s="3" t="s">
        <v>45</v>
      </c>
      <c r="J179" s="3">
        <v>0.0</v>
      </c>
      <c r="K179" s="3" t="s">
        <v>118</v>
      </c>
      <c r="L179" s="3" t="s">
        <v>99</v>
      </c>
      <c r="M179" s="3">
        <v>1.0</v>
      </c>
      <c r="N179" s="5" t="s">
        <v>151</v>
      </c>
      <c r="O179" s="5" t="s">
        <v>139</v>
      </c>
      <c r="P179" s="10" t="s">
        <v>87</v>
      </c>
    </row>
    <row r="180">
      <c r="A180" s="3">
        <v>178.0</v>
      </c>
      <c r="B180" s="4" t="s">
        <v>255</v>
      </c>
      <c r="C180" s="5">
        <v>31506.0</v>
      </c>
      <c r="D180" s="6">
        <v>32.52876712328767</v>
      </c>
      <c r="E180" s="7">
        <v>7.0</v>
      </c>
      <c r="F180" s="7">
        <v>60.0</v>
      </c>
      <c r="G180" s="7">
        <v>10.0</v>
      </c>
      <c r="H180" s="3">
        <v>1.0</v>
      </c>
      <c r="I180" s="3" t="s">
        <v>117</v>
      </c>
      <c r="J180" s="3">
        <v>0.0</v>
      </c>
      <c r="K180" s="3" t="s">
        <v>73</v>
      </c>
      <c r="L180" s="3" t="s">
        <v>47</v>
      </c>
      <c r="M180" s="3">
        <v>1.0</v>
      </c>
      <c r="N180" s="5" t="s">
        <v>105</v>
      </c>
      <c r="O180" s="5" t="s">
        <v>49</v>
      </c>
      <c r="P180" s="10" t="s">
        <v>428</v>
      </c>
    </row>
    <row r="181">
      <c r="A181" s="3">
        <v>179.0</v>
      </c>
      <c r="B181" s="4" t="s">
        <v>864</v>
      </c>
      <c r="C181" s="5">
        <v>35302.0</v>
      </c>
      <c r="D181" s="6">
        <v>22.12876712328767</v>
      </c>
      <c r="E181" s="7">
        <v>7.0</v>
      </c>
      <c r="F181" s="7">
        <v>90.0</v>
      </c>
      <c r="G181" s="7">
        <v>200.0</v>
      </c>
      <c r="H181" s="3">
        <v>15.0</v>
      </c>
      <c r="I181" s="3" t="s">
        <v>60</v>
      </c>
      <c r="J181" s="3">
        <v>0.0</v>
      </c>
      <c r="K181" s="3" t="s">
        <v>61</v>
      </c>
      <c r="L181" s="3" t="s">
        <v>62</v>
      </c>
      <c r="M181" s="3">
        <v>0.0</v>
      </c>
      <c r="N181" s="5" t="s">
        <v>44</v>
      </c>
      <c r="O181" s="5" t="s">
        <v>44</v>
      </c>
      <c r="P181" s="10" t="s">
        <v>44</v>
      </c>
    </row>
    <row r="182">
      <c r="A182" s="3">
        <v>180.0</v>
      </c>
      <c r="B182" s="4" t="s">
        <v>255</v>
      </c>
      <c r="C182" s="5">
        <v>32621.0</v>
      </c>
      <c r="D182" s="6">
        <v>29.473972602739725</v>
      </c>
      <c r="E182" s="7">
        <v>6.0</v>
      </c>
      <c r="F182" s="7">
        <v>300.0</v>
      </c>
      <c r="G182" s="7">
        <v>15.0</v>
      </c>
      <c r="H182" s="3">
        <v>20.0</v>
      </c>
      <c r="I182" s="3" t="s">
        <v>60</v>
      </c>
      <c r="J182" s="3">
        <v>1.0</v>
      </c>
      <c r="K182" s="3" t="s">
        <v>46</v>
      </c>
      <c r="L182" s="3" t="s">
        <v>99</v>
      </c>
      <c r="M182" s="3">
        <v>1.0</v>
      </c>
      <c r="N182" s="5" t="s">
        <v>85</v>
      </c>
      <c r="O182" s="5" t="s">
        <v>49</v>
      </c>
      <c r="P182" s="10" t="s">
        <v>951</v>
      </c>
    </row>
    <row r="183">
      <c r="A183" s="3">
        <v>181.0</v>
      </c>
      <c r="B183" s="4" t="s">
        <v>71</v>
      </c>
      <c r="C183" s="5">
        <v>35568.0</v>
      </c>
      <c r="D183" s="6">
        <v>21.4</v>
      </c>
      <c r="E183" s="7">
        <v>7.0</v>
      </c>
      <c r="F183" s="7">
        <v>0.0</v>
      </c>
      <c r="G183" s="7">
        <v>6.0</v>
      </c>
      <c r="H183" s="3">
        <v>5.0</v>
      </c>
      <c r="I183" s="3" t="s">
        <v>117</v>
      </c>
      <c r="J183" s="3">
        <v>1.0</v>
      </c>
      <c r="K183" s="3" t="s">
        <v>93</v>
      </c>
      <c r="L183" s="3" t="s">
        <v>99</v>
      </c>
      <c r="M183" s="3">
        <v>0.0</v>
      </c>
      <c r="N183" s="5" t="s">
        <v>44</v>
      </c>
      <c r="O183" s="5" t="s">
        <v>44</v>
      </c>
      <c r="P183" s="10" t="s">
        <v>44</v>
      </c>
    </row>
    <row r="184">
      <c r="A184" s="3">
        <v>182.0</v>
      </c>
      <c r="B184" s="4" t="s">
        <v>83</v>
      </c>
      <c r="C184" s="5">
        <v>34453.0</v>
      </c>
      <c r="D184" s="6">
        <v>24.454794520547946</v>
      </c>
      <c r="E184" s="7">
        <v>7.0</v>
      </c>
      <c r="F184" s="7">
        <v>30.0</v>
      </c>
      <c r="G184" s="7">
        <v>7.0</v>
      </c>
      <c r="H184" s="3">
        <v>12.0</v>
      </c>
      <c r="I184" s="3" t="s">
        <v>92</v>
      </c>
      <c r="J184" s="3">
        <v>1.0</v>
      </c>
      <c r="K184" s="3" t="s">
        <v>61</v>
      </c>
      <c r="L184" s="3" t="s">
        <v>62</v>
      </c>
      <c r="M184" s="3">
        <v>0.0</v>
      </c>
      <c r="N184" s="5" t="s">
        <v>44</v>
      </c>
      <c r="O184" s="5" t="s">
        <v>44</v>
      </c>
      <c r="P184" s="10" t="s">
        <v>44</v>
      </c>
    </row>
    <row r="185">
      <c r="A185" s="3">
        <v>183.0</v>
      </c>
      <c r="B185" s="4" t="s">
        <v>83</v>
      </c>
      <c r="C185" s="5">
        <v>29565.0</v>
      </c>
      <c r="D185" s="6">
        <v>37.846575342465755</v>
      </c>
      <c r="E185" s="7">
        <v>6.0</v>
      </c>
      <c r="F185" s="7">
        <v>120.0</v>
      </c>
      <c r="G185" s="7">
        <v>5.0</v>
      </c>
      <c r="H185" s="3">
        <v>3.0</v>
      </c>
      <c r="I185" s="3" t="s">
        <v>72</v>
      </c>
      <c r="J185" s="3">
        <v>1.0</v>
      </c>
      <c r="K185" s="3" t="s">
        <v>61</v>
      </c>
      <c r="L185" s="3" t="s">
        <v>94</v>
      </c>
      <c r="M185" s="3">
        <v>1.0</v>
      </c>
      <c r="N185" s="5" t="s">
        <v>212</v>
      </c>
      <c r="O185" s="5" t="s">
        <v>75</v>
      </c>
      <c r="P185" s="10" t="s">
        <v>275</v>
      </c>
    </row>
    <row r="186">
      <c r="A186" s="3">
        <v>184.0</v>
      </c>
      <c r="B186" s="4" t="s">
        <v>71</v>
      </c>
      <c r="C186" s="5">
        <v>42865.0</v>
      </c>
      <c r="D186" s="6">
        <v>1.4082191780821918</v>
      </c>
      <c r="E186" s="7">
        <v>8.0</v>
      </c>
      <c r="F186" s="7">
        <v>120.0</v>
      </c>
      <c r="G186" s="7">
        <v>4.0</v>
      </c>
      <c r="H186" s="3">
        <v>10.0</v>
      </c>
      <c r="I186" s="3" t="s">
        <v>92</v>
      </c>
      <c r="J186" s="3">
        <v>0.0</v>
      </c>
      <c r="K186" s="3" t="s">
        <v>93</v>
      </c>
      <c r="L186" s="3" t="s">
        <v>62</v>
      </c>
      <c r="M186" s="3">
        <v>1.0</v>
      </c>
      <c r="N186" s="5" t="s">
        <v>971</v>
      </c>
      <c r="O186" s="5" t="s">
        <v>86</v>
      </c>
      <c r="P186" s="10" t="s">
        <v>87</v>
      </c>
    </row>
    <row r="187">
      <c r="A187" s="3">
        <v>185.0</v>
      </c>
      <c r="B187" s="4" t="s">
        <v>236</v>
      </c>
      <c r="C187" s="5">
        <v>33755.0</v>
      </c>
      <c r="D187" s="6">
        <v>26.367123287671234</v>
      </c>
      <c r="E187" s="7">
        <v>6.0</v>
      </c>
      <c r="F187" s="7">
        <v>45.0</v>
      </c>
      <c r="G187" s="7">
        <v>12.0</v>
      </c>
      <c r="H187" s="3">
        <v>5.0</v>
      </c>
      <c r="I187" s="3" t="s">
        <v>98</v>
      </c>
      <c r="J187" s="3">
        <v>0.0</v>
      </c>
      <c r="K187" s="3" t="s">
        <v>73</v>
      </c>
      <c r="L187" s="3" t="s">
        <v>99</v>
      </c>
      <c r="M187" s="3">
        <v>1.0</v>
      </c>
      <c r="N187" s="5" t="s">
        <v>212</v>
      </c>
      <c r="O187" s="5" t="s">
        <v>139</v>
      </c>
      <c r="P187" s="10" t="s">
        <v>219</v>
      </c>
    </row>
    <row r="188">
      <c r="A188" s="3">
        <v>186.0</v>
      </c>
      <c r="B188" s="4" t="s">
        <v>236</v>
      </c>
      <c r="C188" s="5">
        <v>30802.0</v>
      </c>
      <c r="D188" s="6">
        <v>34.45753424657534</v>
      </c>
      <c r="E188" s="7">
        <v>8.0</v>
      </c>
      <c r="F188" s="7">
        <v>150.0</v>
      </c>
      <c r="G188" s="7">
        <v>4.0</v>
      </c>
      <c r="H188" s="3">
        <v>12.0</v>
      </c>
      <c r="I188" s="3" t="s">
        <v>224</v>
      </c>
      <c r="J188" s="3">
        <v>0.0</v>
      </c>
      <c r="K188" s="9" t="s">
        <v>61</v>
      </c>
      <c r="L188" s="3" t="s">
        <v>981</v>
      </c>
      <c r="M188" s="3">
        <v>1.0</v>
      </c>
      <c r="N188" s="5" t="s">
        <v>63</v>
      </c>
      <c r="O188" s="5" t="s">
        <v>75</v>
      </c>
      <c r="P188" s="10" t="s">
        <v>50</v>
      </c>
    </row>
    <row r="189">
      <c r="A189" s="3">
        <v>187.0</v>
      </c>
      <c r="B189" s="4" t="s">
        <v>83</v>
      </c>
      <c r="C189" s="5">
        <v>31003.0</v>
      </c>
      <c r="D189" s="6">
        <v>33.90684931506849</v>
      </c>
      <c r="E189" s="7">
        <v>8.0</v>
      </c>
      <c r="F189" s="7">
        <v>30.0</v>
      </c>
      <c r="G189" s="7">
        <v>10.0</v>
      </c>
      <c r="H189" s="3">
        <v>4.0</v>
      </c>
      <c r="I189" s="3" t="s">
        <v>72</v>
      </c>
      <c r="J189" s="3">
        <v>0.0</v>
      </c>
      <c r="K189" s="3" t="s">
        <v>46</v>
      </c>
      <c r="L189" s="3" t="s">
        <v>99</v>
      </c>
      <c r="M189" s="3">
        <v>1.0</v>
      </c>
      <c r="N189" s="5" t="s">
        <v>132</v>
      </c>
      <c r="O189" s="5" t="s">
        <v>106</v>
      </c>
      <c r="P189" s="10" t="s">
        <v>87</v>
      </c>
    </row>
    <row r="190">
      <c r="A190" s="3">
        <v>188.0</v>
      </c>
      <c r="B190" s="4" t="s">
        <v>230</v>
      </c>
      <c r="C190" s="5">
        <v>32910.0</v>
      </c>
      <c r="D190" s="6">
        <v>28.682191780821917</v>
      </c>
      <c r="E190" s="7">
        <v>7.0</v>
      </c>
      <c r="F190" s="7">
        <v>5.0</v>
      </c>
      <c r="G190" s="7">
        <v>10.0</v>
      </c>
      <c r="H190" s="3">
        <v>5.0</v>
      </c>
      <c r="I190" s="3" t="s">
        <v>307</v>
      </c>
      <c r="J190" s="3">
        <v>1.0</v>
      </c>
      <c r="K190" s="9" t="s">
        <v>61</v>
      </c>
      <c r="L190" s="3" t="s">
        <v>990</v>
      </c>
      <c r="M190" s="3">
        <v>1.0</v>
      </c>
      <c r="N190" s="5" t="s">
        <v>212</v>
      </c>
      <c r="O190" s="5" t="s">
        <v>75</v>
      </c>
      <c r="P190" s="10" t="s">
        <v>460</v>
      </c>
    </row>
    <row r="191">
      <c r="A191" s="3">
        <v>189.0</v>
      </c>
      <c r="B191" s="4" t="s">
        <v>204</v>
      </c>
      <c r="C191" s="4"/>
      <c r="D191" s="6" t="s">
        <v>44</v>
      </c>
      <c r="E191" s="7">
        <v>7.0</v>
      </c>
      <c r="F191" s="7">
        <v>0.0</v>
      </c>
      <c r="G191" s="7">
        <v>14.0</v>
      </c>
      <c r="H191" s="3">
        <v>7.0</v>
      </c>
      <c r="I191" s="3" t="s">
        <v>187</v>
      </c>
      <c r="J191" s="3">
        <v>1.0</v>
      </c>
      <c r="K191" s="3" t="s">
        <v>61</v>
      </c>
      <c r="L191" s="3" t="s">
        <v>99</v>
      </c>
      <c r="M191" s="3">
        <v>1.0</v>
      </c>
      <c r="N191" s="9" t="s">
        <v>212</v>
      </c>
      <c r="O191" s="9" t="s">
        <v>49</v>
      </c>
      <c r="P191" s="11" t="s">
        <v>87</v>
      </c>
    </row>
    <row r="192">
      <c r="A192" s="3">
        <v>190.0</v>
      </c>
      <c r="B192" s="4" t="s">
        <v>71</v>
      </c>
      <c r="C192" s="5">
        <v>30953.0</v>
      </c>
      <c r="D192" s="6">
        <v>34.04383561643836</v>
      </c>
      <c r="E192" s="7">
        <v>7.0</v>
      </c>
      <c r="F192" s="7">
        <v>30.0</v>
      </c>
      <c r="G192" s="7">
        <v>10.0</v>
      </c>
      <c r="H192" s="3">
        <v>3.0</v>
      </c>
      <c r="I192" s="3" t="s">
        <v>307</v>
      </c>
      <c r="J192" s="3">
        <v>0.0</v>
      </c>
      <c r="K192" s="3" t="s">
        <v>93</v>
      </c>
      <c r="L192" s="3" t="s">
        <v>99</v>
      </c>
      <c r="M192" s="3">
        <v>1.0</v>
      </c>
      <c r="N192" s="5" t="s">
        <v>63</v>
      </c>
      <c r="O192" s="5" t="s">
        <v>75</v>
      </c>
      <c r="P192" s="10" t="s">
        <v>50</v>
      </c>
    </row>
    <row r="193">
      <c r="A193" s="3">
        <v>191.0</v>
      </c>
      <c r="B193" s="4" t="s">
        <v>484</v>
      </c>
      <c r="C193" s="5">
        <v>31835.0</v>
      </c>
      <c r="D193" s="6">
        <v>31.627397260273973</v>
      </c>
      <c r="E193" s="7">
        <v>4.0</v>
      </c>
      <c r="F193" s="7">
        <v>20.0</v>
      </c>
      <c r="G193" s="7">
        <v>15.0</v>
      </c>
      <c r="H193" s="3">
        <v>20.0</v>
      </c>
      <c r="I193" s="3" t="s">
        <v>45</v>
      </c>
      <c r="J193" s="3">
        <v>1.0</v>
      </c>
      <c r="K193" s="3" t="s">
        <v>46</v>
      </c>
      <c r="L193" s="3" t="s">
        <v>47</v>
      </c>
      <c r="M193" s="3">
        <v>1.0</v>
      </c>
      <c r="N193" s="5" t="s">
        <v>421</v>
      </c>
      <c r="O193" s="5" t="s">
        <v>49</v>
      </c>
      <c r="P193" s="10" t="s">
        <v>428</v>
      </c>
    </row>
    <row r="194">
      <c r="A194" s="3">
        <v>192.0</v>
      </c>
      <c r="B194" s="4" t="s">
        <v>204</v>
      </c>
      <c r="C194" s="5">
        <v>21540.0</v>
      </c>
      <c r="D194" s="6">
        <v>59.83287671232877</v>
      </c>
      <c r="E194" s="7">
        <v>7.0</v>
      </c>
      <c r="F194" s="7">
        <v>0.0</v>
      </c>
      <c r="G194" s="7">
        <v>14.0</v>
      </c>
      <c r="H194" s="3">
        <v>2.0</v>
      </c>
      <c r="I194" s="3" t="s">
        <v>45</v>
      </c>
      <c r="J194" s="3">
        <v>0.0</v>
      </c>
      <c r="K194" s="3" t="s">
        <v>46</v>
      </c>
      <c r="L194" s="3" t="s">
        <v>99</v>
      </c>
      <c r="M194" s="3">
        <v>1.0</v>
      </c>
      <c r="N194" s="5" t="s">
        <v>138</v>
      </c>
      <c r="O194" s="5" t="s">
        <v>75</v>
      </c>
      <c r="P194" s="10" t="s">
        <v>76</v>
      </c>
    </row>
    <row r="195">
      <c r="A195" s="3">
        <v>193.0</v>
      </c>
      <c r="B195" s="4" t="s">
        <v>71</v>
      </c>
      <c r="C195" s="5">
        <v>14611.0</v>
      </c>
      <c r="D195" s="6">
        <v>78.81643835616438</v>
      </c>
      <c r="E195" s="7">
        <v>7.0</v>
      </c>
      <c r="F195" s="7">
        <v>75.0</v>
      </c>
      <c r="G195" s="7">
        <v>9.0</v>
      </c>
      <c r="H195" s="3">
        <v>5.0</v>
      </c>
      <c r="I195" s="3" t="s">
        <v>92</v>
      </c>
      <c r="J195" s="3">
        <v>0.0</v>
      </c>
      <c r="K195" s="3" t="s">
        <v>93</v>
      </c>
      <c r="L195" s="3" t="s">
        <v>62</v>
      </c>
      <c r="M195" s="3">
        <v>1.0</v>
      </c>
      <c r="N195" s="5" t="s">
        <v>48</v>
      </c>
      <c r="O195" s="5" t="s">
        <v>75</v>
      </c>
      <c r="P195" s="10" t="s">
        <v>275</v>
      </c>
    </row>
    <row r="196">
      <c r="A196" s="3">
        <v>194.0</v>
      </c>
      <c r="B196" s="4" t="s">
        <v>161</v>
      </c>
      <c r="C196" s="5">
        <v>29476.0</v>
      </c>
      <c r="D196" s="6">
        <v>38.09041095890411</v>
      </c>
      <c r="E196" s="7">
        <v>6.0</v>
      </c>
      <c r="F196" s="7">
        <v>25.0</v>
      </c>
      <c r="G196" s="7">
        <v>10.0</v>
      </c>
      <c r="H196" s="3">
        <v>4.0</v>
      </c>
      <c r="I196" s="3" t="s">
        <v>307</v>
      </c>
      <c r="J196" s="3">
        <v>0.0</v>
      </c>
      <c r="K196" s="3" t="s">
        <v>61</v>
      </c>
      <c r="L196" s="3" t="s">
        <v>99</v>
      </c>
      <c r="M196" s="3">
        <v>1.0</v>
      </c>
      <c r="N196" s="5" t="s">
        <v>22</v>
      </c>
      <c r="O196" s="5" t="s">
        <v>75</v>
      </c>
      <c r="P196" s="10" t="s">
        <v>87</v>
      </c>
    </row>
    <row r="197">
      <c r="A197" s="3">
        <v>195.0</v>
      </c>
      <c r="B197" s="4" t="s">
        <v>161</v>
      </c>
      <c r="C197" s="5">
        <v>27246.0</v>
      </c>
      <c r="D197" s="6">
        <v>44.2</v>
      </c>
      <c r="E197" s="7">
        <v>6.0</v>
      </c>
      <c r="F197" s="7">
        <v>0.0</v>
      </c>
      <c r="G197" s="7">
        <v>14.0</v>
      </c>
      <c r="H197" s="3">
        <v>20.0</v>
      </c>
      <c r="I197" s="3" t="s">
        <v>60</v>
      </c>
      <c r="J197" s="3">
        <v>1.0</v>
      </c>
      <c r="K197" s="3" t="s">
        <v>46</v>
      </c>
      <c r="L197" s="3" t="s">
        <v>94</v>
      </c>
      <c r="M197" s="3">
        <v>1.0</v>
      </c>
      <c r="N197" s="5" t="s">
        <v>105</v>
      </c>
      <c r="O197" s="5" t="s">
        <v>106</v>
      </c>
      <c r="P197" s="10" t="s">
        <v>87</v>
      </c>
    </row>
    <row r="198">
      <c r="A198" s="3">
        <v>196.0</v>
      </c>
      <c r="B198" s="4" t="s">
        <v>83</v>
      </c>
      <c r="C198" s="5">
        <v>29633.0</v>
      </c>
      <c r="D198" s="6">
        <v>37.66027397260274</v>
      </c>
      <c r="E198" s="7">
        <v>8.0</v>
      </c>
      <c r="F198" s="7">
        <v>20.0</v>
      </c>
      <c r="G198" s="7">
        <v>5.0</v>
      </c>
      <c r="H198" s="3">
        <v>10.0</v>
      </c>
      <c r="I198" s="3" t="s">
        <v>340</v>
      </c>
      <c r="J198" s="3">
        <v>0.0</v>
      </c>
      <c r="K198" s="3" t="s">
        <v>61</v>
      </c>
      <c r="L198" s="3" t="s">
        <v>47</v>
      </c>
      <c r="M198" s="3">
        <v>1.0</v>
      </c>
      <c r="N198" s="5" t="s">
        <v>48</v>
      </c>
      <c r="O198" s="5" t="s">
        <v>356</v>
      </c>
      <c r="P198" s="10" t="s">
        <v>1027</v>
      </c>
    </row>
    <row r="199">
      <c r="A199" s="3">
        <v>197.0</v>
      </c>
      <c r="B199" s="4" t="s">
        <v>468</v>
      </c>
      <c r="C199" s="5">
        <v>34650.0</v>
      </c>
      <c r="D199" s="6">
        <v>23.915068493150685</v>
      </c>
      <c r="E199" s="7">
        <v>8.0</v>
      </c>
      <c r="F199" s="7">
        <v>2.0</v>
      </c>
      <c r="G199" s="7">
        <v>8.0</v>
      </c>
      <c r="H199" s="3">
        <v>2.0</v>
      </c>
      <c r="I199" s="3" t="s">
        <v>117</v>
      </c>
      <c r="J199" s="3">
        <v>0.0</v>
      </c>
      <c r="K199" s="3" t="s">
        <v>73</v>
      </c>
      <c r="L199" s="3" t="s">
        <v>62</v>
      </c>
      <c r="M199" s="3">
        <v>0.0</v>
      </c>
      <c r="N199" s="5" t="s">
        <v>44</v>
      </c>
      <c r="O199" s="5" t="s">
        <v>44</v>
      </c>
      <c r="P199" s="10" t="s">
        <v>44</v>
      </c>
    </row>
    <row r="200">
      <c r="A200" s="3">
        <v>198.0</v>
      </c>
      <c r="B200" s="4" t="s">
        <v>124</v>
      </c>
      <c r="C200" s="5">
        <v>31399.0</v>
      </c>
      <c r="D200" s="6">
        <v>32.821917808219176</v>
      </c>
      <c r="E200" s="7">
        <v>7.0</v>
      </c>
      <c r="F200" s="7">
        <v>40.0</v>
      </c>
      <c r="G200" s="7">
        <v>10.0</v>
      </c>
      <c r="H200" s="3">
        <v>30.0</v>
      </c>
      <c r="I200" s="3" t="s">
        <v>117</v>
      </c>
      <c r="J200" s="3">
        <v>1.0</v>
      </c>
      <c r="K200" s="3" t="s">
        <v>1032</v>
      </c>
      <c r="L200" s="3" t="s">
        <v>47</v>
      </c>
      <c r="M200" s="3">
        <v>1.0</v>
      </c>
      <c r="N200" s="5" t="s">
        <v>143</v>
      </c>
      <c r="O200" s="5" t="s">
        <v>75</v>
      </c>
      <c r="P200" s="10" t="s">
        <v>120</v>
      </c>
    </row>
    <row r="201">
      <c r="A201" s="3">
        <v>199.0</v>
      </c>
      <c r="B201" s="4" t="s">
        <v>124</v>
      </c>
      <c r="C201" s="5">
        <v>28804.0</v>
      </c>
      <c r="D201" s="6">
        <v>39.93150684931507</v>
      </c>
      <c r="E201" s="7">
        <v>6.0</v>
      </c>
      <c r="F201" s="7">
        <v>120.0</v>
      </c>
      <c r="G201" s="7">
        <v>10.0</v>
      </c>
      <c r="H201" s="3">
        <v>12.0</v>
      </c>
      <c r="I201" s="3" t="s">
        <v>84</v>
      </c>
      <c r="J201" s="3">
        <v>1.0</v>
      </c>
      <c r="K201" s="3" t="s">
        <v>61</v>
      </c>
      <c r="L201" s="3" t="s">
        <v>99</v>
      </c>
      <c r="M201" s="3">
        <v>1.0</v>
      </c>
      <c r="N201" s="5" t="s">
        <v>416</v>
      </c>
      <c r="O201" s="5" t="s">
        <v>106</v>
      </c>
      <c r="P201" s="10" t="s">
        <v>471</v>
      </c>
    </row>
    <row r="202">
      <c r="A202" s="3">
        <v>200.0</v>
      </c>
      <c r="B202" s="4" t="s">
        <v>83</v>
      </c>
      <c r="C202" s="5">
        <v>31882.0</v>
      </c>
      <c r="D202" s="6">
        <v>31.4986301369863</v>
      </c>
      <c r="E202" s="7">
        <v>7.0</v>
      </c>
      <c r="F202" s="7">
        <v>1.0</v>
      </c>
      <c r="G202" s="7">
        <v>14.0</v>
      </c>
      <c r="H202" s="3">
        <v>20.0</v>
      </c>
      <c r="I202" s="3" t="s">
        <v>72</v>
      </c>
      <c r="J202" s="3">
        <v>1.0</v>
      </c>
      <c r="K202" s="3" t="s">
        <v>61</v>
      </c>
      <c r="L202" s="3" t="s">
        <v>47</v>
      </c>
      <c r="M202" s="3">
        <v>1.0</v>
      </c>
      <c r="N202" s="5" t="s">
        <v>256</v>
      </c>
      <c r="O202" s="5" t="s">
        <v>75</v>
      </c>
      <c r="P202" s="10" t="s">
        <v>300</v>
      </c>
    </row>
    <row r="203">
      <c r="A203" s="3">
        <v>201.0</v>
      </c>
      <c r="B203" s="4" t="s">
        <v>461</v>
      </c>
      <c r="C203" s="5">
        <v>33421.0</v>
      </c>
      <c r="D203" s="6">
        <v>27.28219178082192</v>
      </c>
      <c r="E203" s="7">
        <v>7.0</v>
      </c>
      <c r="F203" s="7">
        <v>40.0</v>
      </c>
      <c r="G203" s="7">
        <v>6.0</v>
      </c>
      <c r="H203" s="3">
        <v>12.0</v>
      </c>
      <c r="I203" s="3" t="s">
        <v>187</v>
      </c>
      <c r="J203" s="3">
        <v>1.0</v>
      </c>
      <c r="K203" s="3" t="s">
        <v>93</v>
      </c>
      <c r="L203" s="3" t="s">
        <v>94</v>
      </c>
      <c r="M203" s="3">
        <v>1.0</v>
      </c>
      <c r="N203" s="5" t="s">
        <v>256</v>
      </c>
      <c r="O203" s="5" t="s">
        <v>106</v>
      </c>
      <c r="P203" s="10" t="s">
        <v>300</v>
      </c>
    </row>
    <row r="204">
      <c r="A204" s="3">
        <v>202.0</v>
      </c>
      <c r="B204" s="4" t="s">
        <v>204</v>
      </c>
      <c r="C204" s="5">
        <v>31693.0</v>
      </c>
      <c r="D204" s="6">
        <v>32.016438356164386</v>
      </c>
      <c r="E204" s="7">
        <v>7.0</v>
      </c>
      <c r="F204" s="7">
        <v>25.0</v>
      </c>
      <c r="G204" s="7">
        <v>12.0</v>
      </c>
      <c r="H204" s="3">
        <v>6.0</v>
      </c>
      <c r="I204" s="3" t="s">
        <v>60</v>
      </c>
      <c r="J204" s="3">
        <v>0.0</v>
      </c>
      <c r="K204" s="3" t="s">
        <v>61</v>
      </c>
      <c r="L204" s="3" t="s">
        <v>47</v>
      </c>
      <c r="M204" s="3">
        <v>1.0</v>
      </c>
      <c r="N204" s="5" t="s">
        <v>151</v>
      </c>
      <c r="O204" s="5" t="s">
        <v>49</v>
      </c>
      <c r="P204" s="10" t="s">
        <v>315</v>
      </c>
    </row>
    <row r="205">
      <c r="A205" s="3">
        <v>203.0</v>
      </c>
      <c r="B205" s="4" t="s">
        <v>83</v>
      </c>
      <c r="C205" s="5">
        <v>31498.0</v>
      </c>
      <c r="D205" s="6">
        <v>32.55068493150685</v>
      </c>
      <c r="E205" s="7">
        <v>8.0</v>
      </c>
      <c r="F205" s="7">
        <v>0.0</v>
      </c>
      <c r="G205" s="7">
        <v>5.0</v>
      </c>
      <c r="H205" s="3">
        <v>12.0</v>
      </c>
      <c r="I205" s="3" t="s">
        <v>45</v>
      </c>
      <c r="J205" s="3">
        <v>1.0</v>
      </c>
      <c r="K205" s="3" t="s">
        <v>93</v>
      </c>
      <c r="L205" s="3" t="s">
        <v>94</v>
      </c>
      <c r="M205" s="3">
        <v>1.0</v>
      </c>
      <c r="N205" s="5" t="s">
        <v>212</v>
      </c>
      <c r="O205" s="5" t="s">
        <v>262</v>
      </c>
      <c r="P205" s="10" t="s">
        <v>87</v>
      </c>
    </row>
    <row r="206">
      <c r="A206" s="3">
        <v>204.0</v>
      </c>
      <c r="B206" s="4" t="s">
        <v>204</v>
      </c>
      <c r="C206" s="5">
        <v>31738.0</v>
      </c>
      <c r="D206" s="6">
        <v>31.893150684931506</v>
      </c>
      <c r="E206" s="7">
        <v>8.0</v>
      </c>
      <c r="F206" s="7">
        <v>40.0</v>
      </c>
      <c r="G206" s="7">
        <v>10.0</v>
      </c>
      <c r="H206" s="3">
        <v>10.0</v>
      </c>
      <c r="I206" s="3" t="s">
        <v>45</v>
      </c>
      <c r="J206" s="3">
        <v>1.0</v>
      </c>
      <c r="K206" s="3" t="s">
        <v>46</v>
      </c>
      <c r="L206" s="3" t="s">
        <v>94</v>
      </c>
      <c r="M206" s="3">
        <v>1.0</v>
      </c>
      <c r="N206" s="5" t="s">
        <v>151</v>
      </c>
      <c r="O206" s="5" t="s">
        <v>75</v>
      </c>
      <c r="P206" s="10" t="s">
        <v>101</v>
      </c>
    </row>
    <row r="207">
      <c r="A207" s="3">
        <v>205.0</v>
      </c>
      <c r="B207" s="4" t="s">
        <v>161</v>
      </c>
      <c r="C207" s="5">
        <v>28682.0</v>
      </c>
      <c r="D207" s="6">
        <v>40.26575342465753</v>
      </c>
      <c r="E207" s="7">
        <v>8.0</v>
      </c>
      <c r="F207" s="7">
        <v>30.0</v>
      </c>
      <c r="G207" s="7">
        <v>9.0</v>
      </c>
      <c r="H207" s="3">
        <v>10.0</v>
      </c>
      <c r="I207" s="3" t="s">
        <v>117</v>
      </c>
      <c r="J207" s="3">
        <v>0.0</v>
      </c>
      <c r="K207" s="3" t="s">
        <v>46</v>
      </c>
      <c r="L207" s="3" t="s">
        <v>99</v>
      </c>
      <c r="M207" s="3">
        <v>1.0</v>
      </c>
      <c r="N207" s="5" t="s">
        <v>212</v>
      </c>
      <c r="O207" s="5" t="s">
        <v>75</v>
      </c>
      <c r="P207" s="10" t="s">
        <v>87</v>
      </c>
    </row>
    <row r="208">
      <c r="A208" s="3">
        <v>206.0</v>
      </c>
      <c r="B208" s="4" t="s">
        <v>71</v>
      </c>
      <c r="C208" s="5">
        <v>27885.0</v>
      </c>
      <c r="D208" s="6">
        <v>42.44931506849315</v>
      </c>
      <c r="E208" s="7">
        <v>6.0</v>
      </c>
      <c r="F208" s="7">
        <v>60.0</v>
      </c>
      <c r="G208" s="7">
        <v>6.0</v>
      </c>
      <c r="H208" s="3">
        <v>10.0</v>
      </c>
      <c r="I208" s="3" t="s">
        <v>84</v>
      </c>
      <c r="J208" s="3">
        <v>1.0</v>
      </c>
      <c r="K208" s="3" t="s">
        <v>93</v>
      </c>
      <c r="L208" s="3" t="s">
        <v>47</v>
      </c>
      <c r="M208" s="3">
        <v>0.0</v>
      </c>
      <c r="N208" s="5" t="s">
        <v>44</v>
      </c>
      <c r="O208" s="5" t="s">
        <v>44</v>
      </c>
      <c r="P208" s="10" t="s">
        <v>44</v>
      </c>
    </row>
    <row r="209">
      <c r="A209" s="3">
        <v>207.0</v>
      </c>
      <c r="B209" s="4" t="s">
        <v>255</v>
      </c>
      <c r="C209" s="5">
        <v>29440.0</v>
      </c>
      <c r="D209" s="6">
        <v>38.18904109589041</v>
      </c>
      <c r="E209" s="7">
        <v>7.0</v>
      </c>
      <c r="F209" s="7">
        <v>30.0</v>
      </c>
      <c r="G209" s="7">
        <v>11.0</v>
      </c>
      <c r="H209" s="3">
        <v>4.0</v>
      </c>
      <c r="I209" s="3" t="s">
        <v>187</v>
      </c>
      <c r="J209" s="3">
        <v>1.0</v>
      </c>
      <c r="K209" s="9" t="s">
        <v>73</v>
      </c>
      <c r="L209" s="3" t="s">
        <v>1075</v>
      </c>
      <c r="M209" s="3">
        <v>1.0</v>
      </c>
      <c r="N209" s="5" t="s">
        <v>212</v>
      </c>
      <c r="O209" s="5" t="s">
        <v>86</v>
      </c>
      <c r="P209" s="10" t="s">
        <v>87</v>
      </c>
    </row>
    <row r="210">
      <c r="A210" s="3">
        <v>208.0</v>
      </c>
      <c r="B210" s="4" t="s">
        <v>112</v>
      </c>
      <c r="C210" s="5">
        <v>29809.0</v>
      </c>
      <c r="D210" s="6">
        <v>37.178082191780824</v>
      </c>
      <c r="E210" s="7">
        <v>5.0</v>
      </c>
      <c r="F210" s="7">
        <v>20.0</v>
      </c>
      <c r="G210" s="7">
        <v>18.0</v>
      </c>
      <c r="H210" s="3">
        <v>0.0</v>
      </c>
      <c r="I210" s="3" t="s">
        <v>307</v>
      </c>
      <c r="J210" s="3">
        <v>1.0</v>
      </c>
      <c r="K210" s="9" t="s">
        <v>61</v>
      </c>
      <c r="L210" s="3" t="s">
        <v>1081</v>
      </c>
      <c r="M210" s="3">
        <v>1.0</v>
      </c>
      <c r="N210" s="5" t="s">
        <v>416</v>
      </c>
      <c r="O210" s="5" t="s">
        <v>1082</v>
      </c>
      <c r="P210" s="10" t="s">
        <v>50</v>
      </c>
    </row>
    <row r="211">
      <c r="A211" s="3">
        <v>209.0</v>
      </c>
      <c r="B211" s="4" t="s">
        <v>124</v>
      </c>
      <c r="C211" s="5">
        <v>43048.0</v>
      </c>
      <c r="D211" s="6">
        <v>0.9068493150684932</v>
      </c>
      <c r="E211" s="7">
        <v>7.0</v>
      </c>
      <c r="F211" s="7">
        <v>120.0</v>
      </c>
      <c r="G211" s="7">
        <v>12.0</v>
      </c>
      <c r="H211" s="3">
        <v>15.0</v>
      </c>
      <c r="I211" s="3" t="s">
        <v>187</v>
      </c>
      <c r="J211" s="3">
        <v>1.0</v>
      </c>
      <c r="K211" s="3" t="s">
        <v>61</v>
      </c>
      <c r="L211" s="3" t="s">
        <v>94</v>
      </c>
      <c r="M211" s="3">
        <v>1.0</v>
      </c>
      <c r="N211" s="5" t="s">
        <v>151</v>
      </c>
      <c r="O211" s="5" t="s">
        <v>356</v>
      </c>
      <c r="P211" s="10" t="s">
        <v>87</v>
      </c>
    </row>
    <row r="212">
      <c r="A212" s="3">
        <v>210.0</v>
      </c>
      <c r="B212" s="4" t="s">
        <v>71</v>
      </c>
      <c r="C212" s="5">
        <v>32706.0</v>
      </c>
      <c r="D212" s="6">
        <v>29.24109589041096</v>
      </c>
      <c r="E212" s="7">
        <v>6.0</v>
      </c>
      <c r="F212" s="7">
        <v>120.0</v>
      </c>
      <c r="G212" s="7">
        <v>10.0</v>
      </c>
      <c r="H212" s="3">
        <v>5.0</v>
      </c>
      <c r="I212" s="3" t="s">
        <v>60</v>
      </c>
      <c r="J212" s="3">
        <v>0.0</v>
      </c>
      <c r="K212" s="3" t="s">
        <v>73</v>
      </c>
      <c r="L212" s="3" t="s">
        <v>99</v>
      </c>
      <c r="M212" s="3">
        <v>1.0</v>
      </c>
      <c r="N212" s="5" t="s">
        <v>212</v>
      </c>
      <c r="O212" s="5" t="s">
        <v>106</v>
      </c>
      <c r="P212" s="10" t="s">
        <v>87</v>
      </c>
    </row>
    <row r="213">
      <c r="A213" s="3">
        <v>211.0</v>
      </c>
      <c r="B213" s="4" t="s">
        <v>71</v>
      </c>
      <c r="C213" s="5">
        <v>31548.0</v>
      </c>
      <c r="D213" s="6">
        <v>32.413698630136984</v>
      </c>
      <c r="E213" s="7">
        <v>5.0</v>
      </c>
      <c r="F213" s="7">
        <v>360.0</v>
      </c>
      <c r="G213" s="7">
        <v>8.0</v>
      </c>
      <c r="H213" s="3">
        <v>1.0</v>
      </c>
      <c r="I213" s="3" t="s">
        <v>60</v>
      </c>
      <c r="J213" s="3">
        <v>1.0</v>
      </c>
      <c r="K213" s="3" t="s">
        <v>93</v>
      </c>
      <c r="L213" s="3" t="s">
        <v>94</v>
      </c>
      <c r="M213" s="3">
        <v>0.0</v>
      </c>
      <c r="N213" s="5" t="s">
        <v>44</v>
      </c>
      <c r="O213" s="5" t="s">
        <v>44</v>
      </c>
      <c r="P213" s="10" t="s">
        <v>44</v>
      </c>
    </row>
    <row r="214">
      <c r="A214" s="3">
        <v>212.0</v>
      </c>
      <c r="B214" s="4" t="s">
        <v>1095</v>
      </c>
      <c r="C214" s="5">
        <v>32020.0</v>
      </c>
      <c r="D214" s="6">
        <v>31.12054794520548</v>
      </c>
      <c r="E214" s="7">
        <v>5.0</v>
      </c>
      <c r="F214" s="7">
        <v>120.0</v>
      </c>
      <c r="G214" s="7">
        <v>8.0</v>
      </c>
      <c r="H214" s="3">
        <v>10.0</v>
      </c>
      <c r="I214" s="3" t="s">
        <v>84</v>
      </c>
      <c r="J214" s="3">
        <v>1.0</v>
      </c>
      <c r="K214" s="3" t="s">
        <v>397</v>
      </c>
      <c r="L214" s="3" t="s">
        <v>47</v>
      </c>
      <c r="M214" s="3">
        <v>1.0</v>
      </c>
      <c r="N214" s="5" t="s">
        <v>457</v>
      </c>
      <c r="O214" s="5" t="s">
        <v>49</v>
      </c>
      <c r="P214" s="10" t="s">
        <v>1096</v>
      </c>
    </row>
    <row r="215">
      <c r="A215" s="3">
        <v>213.0</v>
      </c>
      <c r="B215" s="4" t="s">
        <v>236</v>
      </c>
      <c r="C215" s="5">
        <v>33934.0</v>
      </c>
      <c r="D215" s="6">
        <v>25.876712328767123</v>
      </c>
      <c r="E215" s="7">
        <v>6.0</v>
      </c>
      <c r="F215" s="7">
        <v>40.0</v>
      </c>
      <c r="G215" s="7">
        <v>5.0</v>
      </c>
      <c r="H215" s="3">
        <v>20.0</v>
      </c>
      <c r="I215" s="3" t="s">
        <v>92</v>
      </c>
      <c r="J215" s="3">
        <v>1.0</v>
      </c>
      <c r="K215" s="3" t="s">
        <v>46</v>
      </c>
      <c r="L215" s="3" t="s">
        <v>99</v>
      </c>
      <c r="M215" s="3">
        <v>1.0</v>
      </c>
      <c r="N215" s="5" t="s">
        <v>212</v>
      </c>
      <c r="O215" s="5" t="s">
        <v>75</v>
      </c>
      <c r="P215" s="10" t="s">
        <v>87</v>
      </c>
    </row>
    <row r="216">
      <c r="A216" s="3">
        <v>214.0</v>
      </c>
      <c r="B216" s="4" t="s">
        <v>348</v>
      </c>
      <c r="C216" s="4"/>
      <c r="D216" s="6" t="s">
        <v>44</v>
      </c>
      <c r="E216" s="7">
        <v>7.0</v>
      </c>
      <c r="F216" s="7">
        <v>40.0</v>
      </c>
      <c r="G216" s="7">
        <v>8.0</v>
      </c>
      <c r="H216" s="3">
        <v>3.0</v>
      </c>
      <c r="I216" s="3" t="s">
        <v>60</v>
      </c>
      <c r="J216" s="3">
        <v>0.0</v>
      </c>
      <c r="K216" s="3" t="s">
        <v>61</v>
      </c>
      <c r="L216" s="3" t="s">
        <v>99</v>
      </c>
      <c r="M216" s="3">
        <v>0.0</v>
      </c>
      <c r="N216" s="9" t="s">
        <v>44</v>
      </c>
      <c r="O216" s="9" t="s">
        <v>44</v>
      </c>
      <c r="P216" s="11" t="s">
        <v>44</v>
      </c>
    </row>
    <row r="217">
      <c r="A217" s="3">
        <v>215.0</v>
      </c>
      <c r="B217" s="4" t="s">
        <v>83</v>
      </c>
      <c r="C217" s="5">
        <v>32965.0</v>
      </c>
      <c r="D217" s="6">
        <v>28.53150684931507</v>
      </c>
      <c r="E217" s="7">
        <v>7.0</v>
      </c>
      <c r="F217" s="7">
        <v>15.0</v>
      </c>
      <c r="G217" s="7">
        <v>8.0</v>
      </c>
      <c r="H217" s="3">
        <v>1.0</v>
      </c>
      <c r="I217" s="3" t="s">
        <v>130</v>
      </c>
      <c r="J217" s="3">
        <v>0.0</v>
      </c>
      <c r="K217" s="3" t="s">
        <v>397</v>
      </c>
      <c r="L217" s="3" t="s">
        <v>99</v>
      </c>
      <c r="M217" s="3">
        <v>1.0</v>
      </c>
      <c r="N217" s="5" t="s">
        <v>212</v>
      </c>
      <c r="O217" s="5" t="s">
        <v>49</v>
      </c>
      <c r="P217" s="10" t="s">
        <v>87</v>
      </c>
    </row>
    <row r="218">
      <c r="A218" s="3">
        <v>216.0</v>
      </c>
      <c r="B218" s="4" t="s">
        <v>83</v>
      </c>
      <c r="C218" s="5">
        <v>30084.0</v>
      </c>
      <c r="D218" s="6">
        <v>36.42465753424658</v>
      </c>
      <c r="E218" s="7">
        <v>7.0</v>
      </c>
      <c r="F218" s="7">
        <v>60.0</v>
      </c>
      <c r="G218" s="7">
        <v>7.0</v>
      </c>
      <c r="H218" s="3">
        <v>0.0</v>
      </c>
      <c r="I218" s="3" t="s">
        <v>60</v>
      </c>
      <c r="J218" s="3">
        <v>1.0</v>
      </c>
      <c r="K218" s="3" t="s">
        <v>118</v>
      </c>
      <c r="L218" s="3" t="s">
        <v>99</v>
      </c>
      <c r="M218" s="3">
        <v>1.0</v>
      </c>
      <c r="N218" s="5" t="s">
        <v>21</v>
      </c>
      <c r="O218" s="5" t="s">
        <v>356</v>
      </c>
      <c r="P218" s="10" t="s">
        <v>219</v>
      </c>
    </row>
    <row r="219">
      <c r="A219" s="3">
        <v>217.0</v>
      </c>
      <c r="B219" s="4" t="s">
        <v>71</v>
      </c>
      <c r="C219" s="4"/>
      <c r="D219" s="6" t="s">
        <v>44</v>
      </c>
      <c r="E219" s="7">
        <v>7.0</v>
      </c>
      <c r="F219" s="7">
        <v>180.0</v>
      </c>
      <c r="G219" s="7">
        <v>7.0</v>
      </c>
      <c r="H219" s="3">
        <v>2.0</v>
      </c>
      <c r="I219" s="3" t="s">
        <v>224</v>
      </c>
      <c r="J219" s="3">
        <v>0.0</v>
      </c>
      <c r="K219" s="9" t="s">
        <v>93</v>
      </c>
      <c r="L219" s="3" t="s">
        <v>1120</v>
      </c>
      <c r="M219" s="3">
        <v>0.0</v>
      </c>
      <c r="N219" s="9" t="s">
        <v>44</v>
      </c>
      <c r="O219" s="9" t="s">
        <v>44</v>
      </c>
      <c r="P219" s="11" t="s">
        <v>44</v>
      </c>
    </row>
    <row r="220">
      <c r="A220" s="3">
        <v>218.0</v>
      </c>
      <c r="B220" s="4" t="s">
        <v>204</v>
      </c>
      <c r="C220" s="5">
        <v>24370.0</v>
      </c>
      <c r="D220" s="6">
        <v>52.07945205479452</v>
      </c>
      <c r="E220" s="7">
        <v>7.0</v>
      </c>
      <c r="F220" s="7">
        <v>30.0</v>
      </c>
      <c r="G220" s="7">
        <v>10.0</v>
      </c>
      <c r="H220" s="3">
        <v>16.0</v>
      </c>
      <c r="I220" s="3" t="s">
        <v>92</v>
      </c>
      <c r="J220" s="3">
        <v>1.0</v>
      </c>
      <c r="K220" s="3" t="s">
        <v>118</v>
      </c>
      <c r="L220" s="3" t="s">
        <v>94</v>
      </c>
      <c r="M220" s="3">
        <v>1.0</v>
      </c>
      <c r="N220" s="5" t="s">
        <v>138</v>
      </c>
      <c r="O220" s="5" t="s">
        <v>139</v>
      </c>
      <c r="P220" s="10" t="s">
        <v>300</v>
      </c>
    </row>
    <row r="221">
      <c r="A221" s="3">
        <v>219.0</v>
      </c>
      <c r="B221" s="4" t="s">
        <v>255</v>
      </c>
      <c r="C221" s="5">
        <v>33182.0</v>
      </c>
      <c r="D221" s="6">
        <v>27.936986301369863</v>
      </c>
      <c r="E221" s="7">
        <v>7.0</v>
      </c>
      <c r="F221" s="7">
        <v>60.0</v>
      </c>
      <c r="G221" s="7">
        <v>10.0</v>
      </c>
      <c r="H221" s="3">
        <v>3.0</v>
      </c>
      <c r="I221" s="3" t="s">
        <v>307</v>
      </c>
      <c r="J221" s="3">
        <v>0.0</v>
      </c>
      <c r="K221" s="3" t="s">
        <v>61</v>
      </c>
      <c r="L221" s="3" t="s">
        <v>47</v>
      </c>
      <c r="M221" s="3">
        <v>1.0</v>
      </c>
      <c r="N221" s="5" t="s">
        <v>212</v>
      </c>
      <c r="O221" s="5" t="s">
        <v>75</v>
      </c>
      <c r="P221" s="10" t="s">
        <v>471</v>
      </c>
    </row>
    <row r="222">
      <c r="A222" s="3">
        <v>220.0</v>
      </c>
      <c r="B222" s="4" t="s">
        <v>83</v>
      </c>
      <c r="C222" s="5">
        <v>28379.0</v>
      </c>
      <c r="D222" s="6">
        <v>41.0958904109589</v>
      </c>
      <c r="E222" s="7">
        <v>6.0</v>
      </c>
      <c r="F222" s="7">
        <v>90.0</v>
      </c>
      <c r="G222" s="7">
        <v>10.0</v>
      </c>
      <c r="H222" s="3">
        <v>12.0</v>
      </c>
      <c r="I222" s="3" t="s">
        <v>84</v>
      </c>
      <c r="J222" s="3">
        <v>1.0</v>
      </c>
      <c r="K222" s="9" t="s">
        <v>397</v>
      </c>
      <c r="L222" s="3" t="s">
        <v>1135</v>
      </c>
      <c r="M222" s="3">
        <v>1.0</v>
      </c>
      <c r="N222" s="5" t="s">
        <v>256</v>
      </c>
      <c r="O222" s="5" t="s">
        <v>86</v>
      </c>
      <c r="P222" s="10" t="s">
        <v>87</v>
      </c>
    </row>
    <row r="223">
      <c r="A223" s="3">
        <v>221.0</v>
      </c>
      <c r="B223" s="4" t="s">
        <v>805</v>
      </c>
      <c r="C223" s="5">
        <v>34862.0</v>
      </c>
      <c r="D223" s="6">
        <v>23.334246575342465</v>
      </c>
      <c r="E223" s="7">
        <v>8.0</v>
      </c>
      <c r="F223" s="7">
        <v>100.0</v>
      </c>
      <c r="G223" s="7">
        <v>6.0</v>
      </c>
      <c r="H223" s="3">
        <v>6.0</v>
      </c>
      <c r="I223" s="3" t="s">
        <v>45</v>
      </c>
      <c r="J223" s="3">
        <v>1.0</v>
      </c>
      <c r="K223" s="3" t="s">
        <v>61</v>
      </c>
      <c r="L223" s="3" t="s">
        <v>47</v>
      </c>
      <c r="M223" s="3">
        <v>1.0</v>
      </c>
      <c r="N223" s="5" t="s">
        <v>1142</v>
      </c>
      <c r="O223" s="5" t="s">
        <v>75</v>
      </c>
      <c r="P223" s="10" t="s">
        <v>275</v>
      </c>
    </row>
    <row r="224">
      <c r="A224" s="3">
        <v>222.0</v>
      </c>
      <c r="B224" s="4" t="s">
        <v>83</v>
      </c>
      <c r="C224" s="5">
        <v>32966.0</v>
      </c>
      <c r="D224" s="6">
        <v>28.528767123287672</v>
      </c>
      <c r="E224" s="7">
        <v>7.0</v>
      </c>
      <c r="F224" s="7">
        <v>5.0</v>
      </c>
      <c r="G224" s="7">
        <v>5.0</v>
      </c>
      <c r="H224" s="3">
        <v>3.0</v>
      </c>
      <c r="I224" s="3" t="s">
        <v>92</v>
      </c>
      <c r="J224" s="3">
        <v>0.0</v>
      </c>
      <c r="K224" s="3" t="s">
        <v>46</v>
      </c>
      <c r="L224" s="3" t="s">
        <v>99</v>
      </c>
      <c r="M224" s="3">
        <v>1.0</v>
      </c>
      <c r="N224" s="5" t="s">
        <v>457</v>
      </c>
      <c r="O224" s="5" t="s">
        <v>75</v>
      </c>
      <c r="P224" s="10" t="s">
        <v>1143</v>
      </c>
    </row>
    <row r="225">
      <c r="A225" s="3">
        <v>223.0</v>
      </c>
      <c r="B225" s="4" t="s">
        <v>817</v>
      </c>
      <c r="C225" s="5">
        <v>27861.0</v>
      </c>
      <c r="D225" s="6">
        <v>42.515068493150686</v>
      </c>
      <c r="E225" s="7">
        <v>7.0</v>
      </c>
      <c r="F225" s="7">
        <v>20.0</v>
      </c>
      <c r="G225" s="7">
        <v>10.0</v>
      </c>
      <c r="H225" s="3">
        <v>5.0</v>
      </c>
      <c r="I225" s="3" t="s">
        <v>340</v>
      </c>
      <c r="J225" s="3">
        <v>1.0</v>
      </c>
      <c r="K225" s="9" t="s">
        <v>61</v>
      </c>
      <c r="L225" s="3" t="s">
        <v>1144</v>
      </c>
      <c r="M225" s="3">
        <v>1.0</v>
      </c>
      <c r="N225" s="5" t="s">
        <v>105</v>
      </c>
      <c r="O225" s="5" t="s">
        <v>106</v>
      </c>
      <c r="P225" s="10" t="s">
        <v>87</v>
      </c>
    </row>
    <row r="226">
      <c r="A226" s="3">
        <v>224.0</v>
      </c>
      <c r="B226" s="4" t="s">
        <v>71</v>
      </c>
      <c r="C226" s="5">
        <v>33281.0</v>
      </c>
      <c r="D226" s="6">
        <v>27.665753424657535</v>
      </c>
      <c r="E226" s="7">
        <v>6.0</v>
      </c>
      <c r="F226" s="7">
        <v>2.0</v>
      </c>
      <c r="G226" s="7">
        <v>10.0</v>
      </c>
      <c r="H226" s="3">
        <v>3.0</v>
      </c>
      <c r="I226" s="3" t="s">
        <v>340</v>
      </c>
      <c r="J226" s="3">
        <v>0.0</v>
      </c>
      <c r="K226" s="3" t="s">
        <v>397</v>
      </c>
      <c r="L226" s="3" t="s">
        <v>47</v>
      </c>
      <c r="M226" s="3">
        <v>1.0</v>
      </c>
      <c r="N226" s="5" t="s">
        <v>85</v>
      </c>
      <c r="O226" s="5" t="s">
        <v>1145</v>
      </c>
      <c r="P226" s="10" t="s">
        <v>87</v>
      </c>
    </row>
    <row r="227">
      <c r="A227" s="3">
        <v>225.0</v>
      </c>
      <c r="B227" s="4" t="s">
        <v>836</v>
      </c>
      <c r="C227" s="5">
        <v>34191.0</v>
      </c>
      <c r="D227" s="6">
        <v>25.172602739726027</v>
      </c>
      <c r="E227" s="7">
        <v>8.0</v>
      </c>
      <c r="F227" s="7">
        <v>2.0</v>
      </c>
      <c r="G227" s="7">
        <v>9.0</v>
      </c>
      <c r="H227" s="3">
        <v>30.0</v>
      </c>
      <c r="I227" s="3" t="s">
        <v>130</v>
      </c>
      <c r="J227" s="3">
        <v>1.0</v>
      </c>
      <c r="K227" s="3" t="s">
        <v>93</v>
      </c>
      <c r="L227" s="3" t="s">
        <v>94</v>
      </c>
      <c r="M227" s="3">
        <v>0.0</v>
      </c>
      <c r="N227" s="5" t="s">
        <v>44</v>
      </c>
      <c r="O227" s="5" t="s">
        <v>44</v>
      </c>
      <c r="P227" s="10" t="s">
        <v>44</v>
      </c>
    </row>
    <row r="228">
      <c r="A228" s="3">
        <v>226.0</v>
      </c>
      <c r="B228" s="4" t="s">
        <v>161</v>
      </c>
      <c r="C228" s="5">
        <v>32528.0</v>
      </c>
      <c r="D228" s="6">
        <v>29.72876712328767</v>
      </c>
      <c r="E228" s="7">
        <v>6.0</v>
      </c>
      <c r="F228" s="7">
        <v>10.0</v>
      </c>
      <c r="G228" s="7">
        <v>8.0</v>
      </c>
      <c r="H228" s="3">
        <v>12.0</v>
      </c>
      <c r="I228" s="3" t="s">
        <v>60</v>
      </c>
      <c r="J228" s="3">
        <v>1.0</v>
      </c>
      <c r="K228" s="3" t="s">
        <v>46</v>
      </c>
      <c r="L228" s="3" t="s">
        <v>62</v>
      </c>
      <c r="M228" s="3">
        <v>1.0</v>
      </c>
      <c r="N228" s="5" t="s">
        <v>48</v>
      </c>
      <c r="O228" s="5" t="s">
        <v>75</v>
      </c>
      <c r="P228" s="10" t="s">
        <v>231</v>
      </c>
    </row>
    <row r="229">
      <c r="A229" s="3">
        <v>227.0</v>
      </c>
      <c r="B229" s="4" t="s">
        <v>124</v>
      </c>
      <c r="C229" s="5">
        <v>33163.0</v>
      </c>
      <c r="D229" s="6">
        <v>27.98904109589041</v>
      </c>
      <c r="E229" s="7">
        <v>6.0</v>
      </c>
      <c r="F229" s="7">
        <v>0.0</v>
      </c>
      <c r="G229" s="7">
        <v>8.0</v>
      </c>
      <c r="H229" s="3">
        <v>5.0</v>
      </c>
      <c r="I229" s="3" t="s">
        <v>92</v>
      </c>
      <c r="J229" s="3">
        <v>1.0</v>
      </c>
      <c r="K229" s="9" t="s">
        <v>46</v>
      </c>
      <c r="L229" s="3" t="s">
        <v>1146</v>
      </c>
      <c r="M229" s="3">
        <v>0.0</v>
      </c>
      <c r="N229" s="5" t="s">
        <v>44</v>
      </c>
      <c r="O229" s="5" t="s">
        <v>44</v>
      </c>
      <c r="P229" s="10" t="s">
        <v>44</v>
      </c>
    </row>
    <row r="230">
      <c r="A230" s="3">
        <v>228.0</v>
      </c>
      <c r="B230" s="4" t="s">
        <v>817</v>
      </c>
      <c r="C230" s="5">
        <v>34165.0</v>
      </c>
      <c r="D230" s="6">
        <v>25.243835616438357</v>
      </c>
      <c r="E230" s="7">
        <v>8.0</v>
      </c>
      <c r="F230" s="7">
        <v>45.0</v>
      </c>
      <c r="G230" s="7">
        <v>8.0</v>
      </c>
      <c r="H230" s="3">
        <v>6.0</v>
      </c>
      <c r="I230" s="3" t="s">
        <v>340</v>
      </c>
      <c r="J230" s="3">
        <v>0.0</v>
      </c>
      <c r="K230" s="3" t="s">
        <v>61</v>
      </c>
      <c r="L230" s="3" t="s">
        <v>47</v>
      </c>
      <c r="M230" s="3">
        <v>1.0</v>
      </c>
      <c r="N230" s="5" t="s">
        <v>21</v>
      </c>
      <c r="O230" s="5" t="s">
        <v>75</v>
      </c>
      <c r="P230" s="10" t="s">
        <v>152</v>
      </c>
    </row>
    <row r="231">
      <c r="A231" s="3">
        <v>229.0</v>
      </c>
      <c r="B231" s="4" t="s">
        <v>71</v>
      </c>
      <c r="C231" s="5">
        <v>25799.0</v>
      </c>
      <c r="D231" s="6">
        <v>48.16438356164384</v>
      </c>
      <c r="E231" s="7">
        <v>7.0</v>
      </c>
      <c r="F231" s="7">
        <v>60.0</v>
      </c>
      <c r="G231" s="7">
        <v>8.0</v>
      </c>
      <c r="H231" s="3">
        <v>5.0</v>
      </c>
      <c r="I231" s="3" t="s">
        <v>130</v>
      </c>
      <c r="J231" s="3">
        <v>0.0</v>
      </c>
      <c r="K231" s="3" t="s">
        <v>93</v>
      </c>
      <c r="L231" s="3" t="s">
        <v>94</v>
      </c>
      <c r="M231" s="3">
        <v>1.0</v>
      </c>
      <c r="N231" s="5" t="s">
        <v>1147</v>
      </c>
      <c r="O231" s="5" t="s">
        <v>75</v>
      </c>
      <c r="P231" s="10" t="s">
        <v>107</v>
      </c>
    </row>
    <row r="232">
      <c r="A232" s="3">
        <v>230.0</v>
      </c>
      <c r="B232" s="4" t="s">
        <v>204</v>
      </c>
      <c r="C232" s="5">
        <v>28204.0</v>
      </c>
      <c r="D232" s="6">
        <v>41.57534246575342</v>
      </c>
      <c r="E232" s="7">
        <v>7.0</v>
      </c>
      <c r="F232" s="7">
        <v>0.0</v>
      </c>
      <c r="G232" s="7">
        <v>14.0</v>
      </c>
      <c r="H232" s="3">
        <v>12.0</v>
      </c>
      <c r="I232" s="3" t="s">
        <v>117</v>
      </c>
      <c r="J232" s="3">
        <v>1.0</v>
      </c>
      <c r="K232" s="3" t="s">
        <v>61</v>
      </c>
      <c r="L232" s="3" t="s">
        <v>94</v>
      </c>
      <c r="M232" s="3">
        <v>1.0</v>
      </c>
      <c r="N232" s="5" t="s">
        <v>21</v>
      </c>
      <c r="O232" s="5" t="s">
        <v>75</v>
      </c>
      <c r="P232" s="10" t="s">
        <v>50</v>
      </c>
    </row>
    <row r="233">
      <c r="A233" s="3">
        <v>231.0</v>
      </c>
      <c r="B233" s="4" t="s">
        <v>484</v>
      </c>
      <c r="C233" s="5">
        <v>34312.0</v>
      </c>
      <c r="D233" s="6">
        <v>24.84109589041096</v>
      </c>
      <c r="E233" s="7">
        <v>8.0</v>
      </c>
      <c r="F233" s="7">
        <v>120.0</v>
      </c>
      <c r="G233" s="7">
        <v>15.0</v>
      </c>
      <c r="H233" s="3">
        <v>2.0</v>
      </c>
      <c r="I233" s="3" t="s">
        <v>224</v>
      </c>
      <c r="J233" s="3">
        <v>1.0</v>
      </c>
      <c r="K233" s="3" t="s">
        <v>73</v>
      </c>
      <c r="L233" s="3" t="s">
        <v>94</v>
      </c>
      <c r="M233" s="3">
        <v>1.0</v>
      </c>
      <c r="N233" s="5" t="s">
        <v>212</v>
      </c>
      <c r="O233" s="5" t="s">
        <v>356</v>
      </c>
      <c r="P233" s="10" t="s">
        <v>918</v>
      </c>
    </row>
    <row r="234">
      <c r="A234" s="3">
        <v>232.0</v>
      </c>
      <c r="B234" s="4" t="s">
        <v>204</v>
      </c>
      <c r="C234" s="5">
        <v>33022.0</v>
      </c>
      <c r="D234" s="6">
        <v>28.375342465753423</v>
      </c>
      <c r="E234" s="7">
        <v>7.0</v>
      </c>
      <c r="F234" s="7">
        <v>40.0</v>
      </c>
      <c r="G234" s="7">
        <v>14.0</v>
      </c>
      <c r="H234" s="3">
        <v>4.0</v>
      </c>
      <c r="I234" s="3" t="s">
        <v>98</v>
      </c>
      <c r="J234" s="3">
        <v>0.0</v>
      </c>
      <c r="K234" s="3" t="s">
        <v>73</v>
      </c>
      <c r="L234" s="3" t="s">
        <v>99</v>
      </c>
      <c r="M234" s="3">
        <v>1.0</v>
      </c>
      <c r="N234" s="5" t="s">
        <v>481</v>
      </c>
      <c r="O234" s="5" t="s">
        <v>391</v>
      </c>
      <c r="P234" s="10" t="s">
        <v>87</v>
      </c>
    </row>
    <row r="235">
      <c r="A235" s="3">
        <v>233.0</v>
      </c>
      <c r="B235" s="4" t="s">
        <v>161</v>
      </c>
      <c r="C235" s="5">
        <v>31533.0</v>
      </c>
      <c r="D235" s="6">
        <v>32.45479452054794</v>
      </c>
      <c r="E235" s="7">
        <v>6.0</v>
      </c>
      <c r="F235" s="7">
        <v>35.0</v>
      </c>
      <c r="G235" s="7">
        <v>9.0</v>
      </c>
      <c r="H235" s="3">
        <v>20.0</v>
      </c>
      <c r="I235" s="3" t="s">
        <v>187</v>
      </c>
      <c r="J235" s="3">
        <v>1.0</v>
      </c>
      <c r="K235" s="3" t="s">
        <v>46</v>
      </c>
      <c r="L235" s="3" t="s">
        <v>94</v>
      </c>
      <c r="M235" s="3">
        <v>1.0</v>
      </c>
      <c r="N235" s="5" t="s">
        <v>416</v>
      </c>
      <c r="O235" s="5" t="s">
        <v>49</v>
      </c>
      <c r="P235" s="10" t="s">
        <v>87</v>
      </c>
    </row>
    <row r="236">
      <c r="A236" s="3">
        <v>234.0</v>
      </c>
      <c r="B236" s="4" t="s">
        <v>204</v>
      </c>
      <c r="C236" s="5">
        <v>28969.0</v>
      </c>
      <c r="D236" s="6">
        <v>39.47945205479452</v>
      </c>
      <c r="E236" s="7">
        <v>6.0</v>
      </c>
      <c r="F236" s="7">
        <v>40.0</v>
      </c>
      <c r="G236" s="7">
        <v>10.0</v>
      </c>
      <c r="H236" s="3">
        <v>10.0</v>
      </c>
      <c r="I236" s="3" t="s">
        <v>187</v>
      </c>
      <c r="J236" s="3">
        <v>1.0</v>
      </c>
      <c r="K236" s="3" t="s">
        <v>61</v>
      </c>
      <c r="L236" s="3" t="s">
        <v>94</v>
      </c>
      <c r="M236" s="3">
        <v>1.0</v>
      </c>
      <c r="N236" s="5" t="s">
        <v>138</v>
      </c>
      <c r="O236" s="5" t="s">
        <v>49</v>
      </c>
      <c r="P236" s="10" t="s">
        <v>918</v>
      </c>
    </row>
    <row r="237">
      <c r="A237" s="3">
        <v>235.0</v>
      </c>
      <c r="B237" s="4" t="s">
        <v>124</v>
      </c>
      <c r="C237" s="5">
        <v>31755.0</v>
      </c>
      <c r="D237" s="6">
        <v>31.846575342465755</v>
      </c>
      <c r="E237" s="7">
        <v>7.0</v>
      </c>
      <c r="F237" s="7">
        <v>60.0</v>
      </c>
      <c r="G237" s="7">
        <v>10.0</v>
      </c>
      <c r="H237" s="3">
        <v>5.0</v>
      </c>
      <c r="I237" s="3" t="s">
        <v>117</v>
      </c>
      <c r="J237" s="3">
        <v>1.0</v>
      </c>
      <c r="K237" s="3" t="s">
        <v>93</v>
      </c>
      <c r="L237" s="3" t="s">
        <v>94</v>
      </c>
      <c r="M237" s="3">
        <v>1.0</v>
      </c>
      <c r="N237" s="5" t="s">
        <v>22</v>
      </c>
      <c r="O237" s="5" t="s">
        <v>75</v>
      </c>
      <c r="P237" s="10" t="s">
        <v>471</v>
      </c>
    </row>
    <row r="238">
      <c r="A238" s="3">
        <v>236.0</v>
      </c>
      <c r="B238" s="4" t="s">
        <v>236</v>
      </c>
      <c r="C238" s="5">
        <v>28126.0</v>
      </c>
      <c r="D238" s="6">
        <v>41.78904109589041</v>
      </c>
      <c r="E238" s="7">
        <v>6.0</v>
      </c>
      <c r="F238" s="7">
        <v>40.0</v>
      </c>
      <c r="G238" s="7">
        <v>4.0</v>
      </c>
      <c r="H238" s="3">
        <v>5.0</v>
      </c>
      <c r="I238" s="3" t="s">
        <v>60</v>
      </c>
      <c r="J238" s="3">
        <v>1.0</v>
      </c>
      <c r="K238" s="9" t="s">
        <v>73</v>
      </c>
      <c r="L238" s="3" t="s">
        <v>1148</v>
      </c>
      <c r="M238" s="3">
        <v>1.0</v>
      </c>
      <c r="N238" s="5" t="s">
        <v>48</v>
      </c>
      <c r="O238" s="5" t="s">
        <v>49</v>
      </c>
      <c r="P238" s="10" t="s">
        <v>1149</v>
      </c>
    </row>
    <row r="239">
      <c r="A239" s="3">
        <v>237.0</v>
      </c>
      <c r="B239" s="4" t="s">
        <v>71</v>
      </c>
      <c r="C239" s="5">
        <v>25050.0</v>
      </c>
      <c r="D239" s="6">
        <v>50.21643835616438</v>
      </c>
      <c r="E239" s="7">
        <v>8.0</v>
      </c>
      <c r="F239" s="7">
        <v>0.0</v>
      </c>
      <c r="G239" s="7">
        <v>10.0</v>
      </c>
      <c r="H239" s="3">
        <v>12.0</v>
      </c>
      <c r="I239" s="3" t="s">
        <v>340</v>
      </c>
      <c r="J239" s="3">
        <v>0.0</v>
      </c>
      <c r="K239" s="3" t="s">
        <v>61</v>
      </c>
      <c r="L239" s="3" t="s">
        <v>99</v>
      </c>
      <c r="M239" s="3">
        <v>1.0</v>
      </c>
      <c r="N239" s="5" t="s">
        <v>143</v>
      </c>
      <c r="O239" s="5" t="s">
        <v>75</v>
      </c>
      <c r="P239" s="10" t="s">
        <v>87</v>
      </c>
    </row>
    <row r="240">
      <c r="A240" s="3">
        <v>238.0</v>
      </c>
      <c r="B240" s="4" t="s">
        <v>71</v>
      </c>
      <c r="C240" s="5">
        <v>33695.0</v>
      </c>
      <c r="D240" s="6">
        <v>26.53150684931507</v>
      </c>
      <c r="E240" s="7">
        <v>8.0</v>
      </c>
      <c r="F240" s="7">
        <v>80.0</v>
      </c>
      <c r="G240" s="7">
        <v>8.0</v>
      </c>
      <c r="H240" s="3">
        <v>15.0</v>
      </c>
      <c r="I240" s="3" t="s">
        <v>92</v>
      </c>
      <c r="J240" s="3">
        <v>0.0</v>
      </c>
      <c r="K240" s="3" t="s">
        <v>137</v>
      </c>
      <c r="L240" s="3" t="s">
        <v>47</v>
      </c>
      <c r="M240" s="3">
        <v>0.0</v>
      </c>
      <c r="N240" s="5" t="s">
        <v>44</v>
      </c>
      <c r="O240" s="5" t="s">
        <v>44</v>
      </c>
      <c r="P240" s="10" t="s">
        <v>44</v>
      </c>
    </row>
    <row r="241">
      <c r="A241" s="3">
        <v>239.0</v>
      </c>
      <c r="B241" s="4" t="s">
        <v>71</v>
      </c>
      <c r="C241" s="5">
        <v>32523.0</v>
      </c>
      <c r="D241" s="6">
        <v>29.742465753424657</v>
      </c>
      <c r="E241" s="7">
        <v>8.0</v>
      </c>
      <c r="F241" s="7">
        <v>10.0</v>
      </c>
      <c r="G241" s="7">
        <v>10.0</v>
      </c>
      <c r="H241" s="3">
        <v>8.0</v>
      </c>
      <c r="I241" s="3" t="s">
        <v>98</v>
      </c>
      <c r="J241" s="3">
        <v>0.0</v>
      </c>
      <c r="K241" s="3" t="s">
        <v>73</v>
      </c>
      <c r="L241" s="3" t="s">
        <v>94</v>
      </c>
      <c r="M241" s="3">
        <v>1.0</v>
      </c>
      <c r="N241" s="5" t="s">
        <v>143</v>
      </c>
      <c r="O241" s="5" t="s">
        <v>75</v>
      </c>
      <c r="P241" s="10" t="s">
        <v>231</v>
      </c>
    </row>
    <row r="242">
      <c r="A242" s="3">
        <v>240.0</v>
      </c>
      <c r="B242" s="4" t="s">
        <v>255</v>
      </c>
      <c r="C242" s="5">
        <v>27368.0</v>
      </c>
      <c r="D242" s="6">
        <v>43.865753424657534</v>
      </c>
      <c r="E242" s="7">
        <v>7.0</v>
      </c>
      <c r="F242" s="7">
        <v>150.0</v>
      </c>
      <c r="G242" s="7">
        <v>12.0</v>
      </c>
      <c r="H242" s="3">
        <v>24.0</v>
      </c>
      <c r="I242" s="3" t="s">
        <v>72</v>
      </c>
      <c r="J242" s="3">
        <v>0.0</v>
      </c>
      <c r="K242" s="3" t="s">
        <v>61</v>
      </c>
      <c r="L242" s="3" t="s">
        <v>94</v>
      </c>
      <c r="M242" s="3">
        <v>1.0</v>
      </c>
      <c r="N242" s="5" t="s">
        <v>212</v>
      </c>
      <c r="O242" s="5" t="s">
        <v>75</v>
      </c>
      <c r="P242" s="10" t="s">
        <v>76</v>
      </c>
    </row>
    <row r="243">
      <c r="A243" s="3">
        <v>241.0</v>
      </c>
      <c r="B243" s="4" t="s">
        <v>255</v>
      </c>
      <c r="C243" s="5">
        <v>32526.0</v>
      </c>
      <c r="D243" s="6">
        <v>29.734246575342464</v>
      </c>
      <c r="E243" s="7">
        <v>7.0</v>
      </c>
      <c r="F243" s="7">
        <v>60.0</v>
      </c>
      <c r="G243" s="7">
        <v>14.0</v>
      </c>
      <c r="H243" s="3">
        <v>2.0</v>
      </c>
      <c r="I243" s="3" t="s">
        <v>45</v>
      </c>
      <c r="J243" s="3">
        <v>1.0</v>
      </c>
      <c r="K243" s="9" t="s">
        <v>397</v>
      </c>
      <c r="L243" s="3" t="s">
        <v>1150</v>
      </c>
      <c r="M243" s="3">
        <v>1.0</v>
      </c>
      <c r="N243" s="5" t="s">
        <v>48</v>
      </c>
      <c r="O243" s="5" t="s">
        <v>49</v>
      </c>
      <c r="P243" s="10" t="s">
        <v>76</v>
      </c>
    </row>
    <row r="244">
      <c r="A244" s="3">
        <v>242.0</v>
      </c>
      <c r="B244" s="4" t="s">
        <v>124</v>
      </c>
      <c r="C244" s="5">
        <v>25259.0</v>
      </c>
      <c r="D244" s="6">
        <v>49.64383561643836</v>
      </c>
      <c r="E244" s="7">
        <v>8.0</v>
      </c>
      <c r="F244" s="7">
        <v>0.0</v>
      </c>
      <c r="G244" s="7">
        <v>12.0</v>
      </c>
      <c r="H244" s="3">
        <v>15.0</v>
      </c>
      <c r="I244" s="3" t="s">
        <v>45</v>
      </c>
      <c r="J244" s="3">
        <v>0.0</v>
      </c>
      <c r="K244" s="9" t="s">
        <v>93</v>
      </c>
      <c r="L244" s="3" t="s">
        <v>1151</v>
      </c>
      <c r="M244" s="3">
        <v>1.0</v>
      </c>
      <c r="N244" s="5" t="s">
        <v>467</v>
      </c>
      <c r="O244" s="5" t="s">
        <v>1152</v>
      </c>
      <c r="P244" s="10" t="s">
        <v>87</v>
      </c>
    </row>
    <row r="245">
      <c r="A245" s="3">
        <v>243.0</v>
      </c>
      <c r="B245" s="4" t="s">
        <v>112</v>
      </c>
      <c r="C245" s="5">
        <v>34537.0</v>
      </c>
      <c r="D245" s="6">
        <v>24.224657534246575</v>
      </c>
      <c r="E245" s="7">
        <v>7.0</v>
      </c>
      <c r="F245" s="7">
        <v>40.0</v>
      </c>
      <c r="G245" s="7">
        <v>9.0</v>
      </c>
      <c r="H245" s="3">
        <v>4.0</v>
      </c>
      <c r="I245" s="3" t="s">
        <v>130</v>
      </c>
      <c r="J245" s="3">
        <v>1.0</v>
      </c>
      <c r="K245" s="3" t="s">
        <v>61</v>
      </c>
      <c r="L245" s="3" t="s">
        <v>47</v>
      </c>
      <c r="M245" s="3">
        <v>1.0</v>
      </c>
      <c r="N245" s="5" t="s">
        <v>85</v>
      </c>
      <c r="O245" s="5" t="s">
        <v>1153</v>
      </c>
      <c r="P245" s="10" t="s">
        <v>219</v>
      </c>
    </row>
    <row r="246">
      <c r="A246" s="3">
        <v>244.0</v>
      </c>
      <c r="B246" s="4" t="s">
        <v>461</v>
      </c>
      <c r="C246" s="5">
        <v>25710.0</v>
      </c>
      <c r="D246" s="6">
        <v>48.40821917808219</v>
      </c>
      <c r="E246" s="7">
        <v>5.0</v>
      </c>
      <c r="F246" s="7">
        <v>3.0</v>
      </c>
      <c r="G246" s="7">
        <v>9.0</v>
      </c>
      <c r="H246" s="3">
        <v>12.0</v>
      </c>
      <c r="I246" s="3" t="s">
        <v>224</v>
      </c>
      <c r="J246" s="3">
        <v>0.0</v>
      </c>
      <c r="K246" s="3" t="s">
        <v>61</v>
      </c>
      <c r="L246" s="3" t="s">
        <v>94</v>
      </c>
      <c r="M246" s="3">
        <v>1.0</v>
      </c>
      <c r="N246" s="5" t="s">
        <v>132</v>
      </c>
      <c r="O246" s="5" t="s">
        <v>119</v>
      </c>
      <c r="P246" s="10" t="s">
        <v>375</v>
      </c>
    </row>
    <row r="247">
      <c r="A247" s="3">
        <v>245.0</v>
      </c>
      <c r="B247" s="4" t="s">
        <v>124</v>
      </c>
      <c r="C247" s="5">
        <v>30999.0</v>
      </c>
      <c r="D247" s="6">
        <v>33.917808219178085</v>
      </c>
      <c r="E247" s="7">
        <v>6.0</v>
      </c>
      <c r="F247" s="7">
        <v>0.0</v>
      </c>
      <c r="G247" s="7">
        <v>12.0</v>
      </c>
      <c r="H247" s="3">
        <v>5.0</v>
      </c>
      <c r="I247" s="3" t="s">
        <v>45</v>
      </c>
      <c r="J247" s="3">
        <v>1.0</v>
      </c>
      <c r="K247" s="3" t="s">
        <v>93</v>
      </c>
      <c r="L247" s="3" t="s">
        <v>47</v>
      </c>
      <c r="M247" s="3">
        <v>1.0</v>
      </c>
      <c r="N247" s="5" t="s">
        <v>138</v>
      </c>
      <c r="O247" s="5" t="s">
        <v>75</v>
      </c>
      <c r="P247" s="10" t="s">
        <v>87</v>
      </c>
    </row>
    <row r="248">
      <c r="A248" s="3">
        <v>246.0</v>
      </c>
      <c r="B248" s="4" t="s">
        <v>161</v>
      </c>
      <c r="C248" s="5">
        <v>32618.0</v>
      </c>
      <c r="D248" s="6">
        <v>29.482191780821918</v>
      </c>
      <c r="E248" s="7">
        <v>7.0</v>
      </c>
      <c r="F248" s="7">
        <v>80.0</v>
      </c>
      <c r="G248" s="7">
        <v>9.0</v>
      </c>
      <c r="H248" s="3">
        <v>10.0</v>
      </c>
      <c r="I248" s="3" t="s">
        <v>45</v>
      </c>
      <c r="J248" s="3">
        <v>1.0</v>
      </c>
      <c r="K248" s="3" t="s">
        <v>46</v>
      </c>
      <c r="L248" s="3" t="s">
        <v>94</v>
      </c>
      <c r="M248" s="3">
        <v>1.0</v>
      </c>
      <c r="N248" s="5" t="s">
        <v>212</v>
      </c>
      <c r="O248" s="5" t="s">
        <v>1154</v>
      </c>
      <c r="P248" s="10" t="s">
        <v>1155</v>
      </c>
    </row>
    <row r="249">
      <c r="A249" s="3">
        <v>247.0</v>
      </c>
      <c r="B249" s="4" t="s">
        <v>71</v>
      </c>
      <c r="C249" s="5">
        <v>31550.0</v>
      </c>
      <c r="D249" s="6">
        <v>32.40821917808219</v>
      </c>
      <c r="E249" s="7">
        <v>8.0</v>
      </c>
      <c r="F249" s="7">
        <v>30.0</v>
      </c>
      <c r="G249" s="7">
        <v>10.0</v>
      </c>
      <c r="H249" s="3">
        <v>3.0</v>
      </c>
      <c r="I249" s="3" t="s">
        <v>92</v>
      </c>
      <c r="J249" s="3">
        <v>0.0</v>
      </c>
      <c r="K249" s="3" t="s">
        <v>46</v>
      </c>
      <c r="L249" s="3" t="s">
        <v>99</v>
      </c>
      <c r="M249" s="3">
        <v>1.0</v>
      </c>
      <c r="N249" s="5" t="s">
        <v>212</v>
      </c>
      <c r="O249" s="5" t="s">
        <v>75</v>
      </c>
      <c r="P249" s="10" t="s">
        <v>471</v>
      </c>
    </row>
    <row r="250">
      <c r="A250" s="3">
        <v>248.0</v>
      </c>
      <c r="B250" s="4" t="s">
        <v>1156</v>
      </c>
      <c r="C250" s="5">
        <v>30922.0</v>
      </c>
      <c r="D250" s="6">
        <v>34.12876712328767</v>
      </c>
      <c r="E250" s="7">
        <v>6.0</v>
      </c>
      <c r="F250" s="7">
        <v>2.0</v>
      </c>
      <c r="G250" s="7">
        <v>10.0</v>
      </c>
      <c r="H250" s="3">
        <v>5.0</v>
      </c>
      <c r="I250" s="3" t="s">
        <v>45</v>
      </c>
      <c r="J250" s="3">
        <v>0.0</v>
      </c>
      <c r="K250" s="3" t="s">
        <v>46</v>
      </c>
      <c r="L250" s="3" t="s">
        <v>62</v>
      </c>
      <c r="M250" s="3">
        <v>0.0</v>
      </c>
      <c r="N250" s="5" t="s">
        <v>44</v>
      </c>
      <c r="O250" s="5" t="s">
        <v>44</v>
      </c>
      <c r="P250" s="10" t="s">
        <v>44</v>
      </c>
    </row>
    <row r="251">
      <c r="A251" s="3">
        <v>249.0</v>
      </c>
      <c r="B251" s="4" t="s">
        <v>204</v>
      </c>
      <c r="C251" s="5">
        <v>33878.0</v>
      </c>
      <c r="D251" s="6">
        <v>26.03013698630137</v>
      </c>
      <c r="E251" s="7">
        <v>10.0</v>
      </c>
      <c r="F251" s="7">
        <v>60.0</v>
      </c>
      <c r="G251" s="7">
        <v>8.0</v>
      </c>
      <c r="H251" s="3">
        <v>0.0</v>
      </c>
      <c r="I251" s="3" t="s">
        <v>84</v>
      </c>
      <c r="J251" s="3">
        <v>0.0</v>
      </c>
      <c r="K251" s="9" t="s">
        <v>1157</v>
      </c>
      <c r="L251" s="3" t="s">
        <v>1158</v>
      </c>
      <c r="M251" s="3">
        <v>0.0</v>
      </c>
      <c r="N251" s="5" t="s">
        <v>44</v>
      </c>
      <c r="O251" s="5" t="s">
        <v>44</v>
      </c>
      <c r="P251" s="10" t="s">
        <v>44</v>
      </c>
    </row>
    <row r="252">
      <c r="A252" s="3">
        <v>250.0</v>
      </c>
      <c r="B252" s="4" t="s">
        <v>255</v>
      </c>
      <c r="C252" s="5">
        <v>35106.0</v>
      </c>
      <c r="D252" s="6">
        <v>22.665753424657535</v>
      </c>
      <c r="E252" s="7">
        <v>8.0</v>
      </c>
      <c r="F252" s="7">
        <v>30.0</v>
      </c>
      <c r="G252" s="7">
        <v>8.0</v>
      </c>
      <c r="H252" s="3">
        <v>15.0</v>
      </c>
      <c r="I252" s="3" t="s">
        <v>92</v>
      </c>
      <c r="J252" s="3">
        <v>1.0</v>
      </c>
      <c r="K252" s="3" t="s">
        <v>61</v>
      </c>
      <c r="L252" s="3" t="s">
        <v>62</v>
      </c>
      <c r="M252" s="3">
        <v>1.0</v>
      </c>
      <c r="N252" s="5" t="s">
        <v>132</v>
      </c>
      <c r="O252" s="5" t="s">
        <v>139</v>
      </c>
      <c r="P252" s="10" t="s">
        <v>87</v>
      </c>
    </row>
    <row r="253">
      <c r="A253" s="3">
        <v>251.0</v>
      </c>
      <c r="B253" s="4" t="s">
        <v>204</v>
      </c>
      <c r="C253" s="5">
        <v>29900.0</v>
      </c>
      <c r="D253" s="6">
        <v>36.92876712328767</v>
      </c>
      <c r="E253" s="7">
        <v>8.0</v>
      </c>
      <c r="F253" s="7">
        <v>60.0</v>
      </c>
      <c r="G253" s="7">
        <v>10.0</v>
      </c>
      <c r="H253" s="3">
        <v>60.0</v>
      </c>
      <c r="I253" s="3" t="s">
        <v>45</v>
      </c>
      <c r="J253" s="3">
        <v>0.0</v>
      </c>
      <c r="K253" s="3" t="s">
        <v>46</v>
      </c>
      <c r="L253" s="3" t="s">
        <v>62</v>
      </c>
      <c r="M253" s="3">
        <v>1.0</v>
      </c>
      <c r="N253" s="5" t="s">
        <v>212</v>
      </c>
      <c r="O253" s="5" t="s">
        <v>49</v>
      </c>
      <c r="P253" s="10" t="s">
        <v>87</v>
      </c>
    </row>
    <row r="254">
      <c r="A254" s="3">
        <v>252.0</v>
      </c>
      <c r="B254" s="4" t="s">
        <v>255</v>
      </c>
      <c r="C254" s="5">
        <v>26165.0</v>
      </c>
      <c r="D254" s="6">
        <v>47.16164383561644</v>
      </c>
      <c r="E254" s="7">
        <v>8.0</v>
      </c>
      <c r="F254" s="7">
        <v>0.0</v>
      </c>
      <c r="G254" s="7">
        <v>12.0</v>
      </c>
      <c r="H254" s="3">
        <v>12.0</v>
      </c>
      <c r="I254" s="3" t="s">
        <v>224</v>
      </c>
      <c r="J254" s="3">
        <v>0.0</v>
      </c>
      <c r="K254" s="3" t="s">
        <v>61</v>
      </c>
      <c r="L254" s="3" t="s">
        <v>47</v>
      </c>
      <c r="M254" s="3">
        <v>0.0</v>
      </c>
      <c r="N254" s="5" t="s">
        <v>44</v>
      </c>
      <c r="O254" s="5" t="s">
        <v>44</v>
      </c>
      <c r="P254" s="10" t="s">
        <v>44</v>
      </c>
    </row>
    <row r="255">
      <c r="A255" s="3">
        <v>253.0</v>
      </c>
      <c r="B255" s="4" t="s">
        <v>255</v>
      </c>
      <c r="C255" s="5">
        <v>31950.0</v>
      </c>
      <c r="D255" s="6">
        <v>31.312328767123287</v>
      </c>
      <c r="E255" s="7">
        <v>7.0</v>
      </c>
      <c r="F255" s="7">
        <v>0.0</v>
      </c>
      <c r="G255" s="7">
        <v>5.0</v>
      </c>
      <c r="H255" s="3">
        <v>18.0</v>
      </c>
      <c r="I255" s="3" t="s">
        <v>117</v>
      </c>
      <c r="J255" s="3">
        <v>1.0</v>
      </c>
      <c r="K255" s="9" t="s">
        <v>46</v>
      </c>
      <c r="L255" s="3" t="s">
        <v>1159</v>
      </c>
      <c r="M255" s="3">
        <v>1.0</v>
      </c>
      <c r="N255" s="5" t="s">
        <v>1160</v>
      </c>
      <c r="O255" s="5" t="s">
        <v>1161</v>
      </c>
      <c r="P255" s="10" t="s">
        <v>101</v>
      </c>
    </row>
    <row r="256">
      <c r="A256" s="3">
        <v>254.0</v>
      </c>
      <c r="B256" s="4" t="s">
        <v>380</v>
      </c>
      <c r="C256" s="5">
        <v>34235.0</v>
      </c>
      <c r="D256" s="6">
        <v>25.052054794520547</v>
      </c>
      <c r="E256" s="7">
        <v>7.0</v>
      </c>
      <c r="F256" s="7">
        <v>0.0</v>
      </c>
      <c r="G256" s="7">
        <v>13.0</v>
      </c>
      <c r="H256" s="3">
        <v>10.0</v>
      </c>
      <c r="I256" s="3" t="s">
        <v>84</v>
      </c>
      <c r="J256" s="3">
        <v>1.0</v>
      </c>
      <c r="K256" s="3" t="s">
        <v>61</v>
      </c>
      <c r="L256" s="3" t="s">
        <v>47</v>
      </c>
      <c r="M256" s="3">
        <v>1.0</v>
      </c>
      <c r="N256" s="5" t="s">
        <v>212</v>
      </c>
      <c r="O256" s="5" t="s">
        <v>75</v>
      </c>
      <c r="P256" s="10" t="s">
        <v>87</v>
      </c>
    </row>
    <row r="257">
      <c r="A257" s="3">
        <v>255.0</v>
      </c>
      <c r="B257" s="4" t="s">
        <v>314</v>
      </c>
      <c r="C257" s="5">
        <v>28973.0</v>
      </c>
      <c r="D257" s="6">
        <v>39.46849315068493</v>
      </c>
      <c r="E257" s="7">
        <v>6.0</v>
      </c>
      <c r="F257" s="7">
        <v>45.0</v>
      </c>
      <c r="G257" s="7">
        <v>5.0</v>
      </c>
      <c r="H257" s="3">
        <v>5.0</v>
      </c>
      <c r="I257" s="3" t="s">
        <v>307</v>
      </c>
      <c r="J257" s="3">
        <v>1.0</v>
      </c>
      <c r="K257" s="3" t="s">
        <v>61</v>
      </c>
      <c r="L257" s="3" t="s">
        <v>62</v>
      </c>
      <c r="M257" s="3">
        <v>1.0</v>
      </c>
      <c r="N257" s="5" t="s">
        <v>21</v>
      </c>
      <c r="O257" s="5" t="s">
        <v>75</v>
      </c>
      <c r="P257" s="10" t="s">
        <v>152</v>
      </c>
    </row>
    <row r="258">
      <c r="A258" s="3">
        <v>256.0</v>
      </c>
      <c r="B258" s="4" t="s">
        <v>161</v>
      </c>
      <c r="C258" s="5">
        <v>25130.0</v>
      </c>
      <c r="D258" s="6">
        <v>49.9972602739726</v>
      </c>
      <c r="E258" s="7">
        <v>8.0</v>
      </c>
      <c r="F258" s="7">
        <v>0.0</v>
      </c>
      <c r="G258" s="7">
        <v>8.0</v>
      </c>
      <c r="H258" s="3">
        <v>50.0</v>
      </c>
      <c r="I258" s="3" t="s">
        <v>98</v>
      </c>
      <c r="J258" s="3">
        <v>1.0</v>
      </c>
      <c r="K258" s="9" t="s">
        <v>93</v>
      </c>
      <c r="L258" s="3" t="s">
        <v>1162</v>
      </c>
      <c r="M258" s="3">
        <v>0.0</v>
      </c>
      <c r="N258" s="5" t="s">
        <v>44</v>
      </c>
      <c r="O258" s="5" t="s">
        <v>44</v>
      </c>
      <c r="P258" s="10" t="s">
        <v>44</v>
      </c>
    </row>
    <row r="259">
      <c r="A259" s="3">
        <v>257.0</v>
      </c>
      <c r="B259" s="4" t="s">
        <v>71</v>
      </c>
      <c r="C259" s="5">
        <v>31616.0</v>
      </c>
      <c r="D259" s="6">
        <v>32.227397260273975</v>
      </c>
      <c r="E259" s="7">
        <v>6.0</v>
      </c>
      <c r="F259" s="7">
        <v>2.0</v>
      </c>
      <c r="G259" s="7">
        <v>11.0</v>
      </c>
      <c r="H259" s="3">
        <v>10.0</v>
      </c>
      <c r="I259" s="3" t="s">
        <v>130</v>
      </c>
      <c r="J259" s="3">
        <v>1.0</v>
      </c>
      <c r="K259" s="3" t="s">
        <v>93</v>
      </c>
      <c r="L259" s="3" t="s">
        <v>94</v>
      </c>
      <c r="M259" s="3">
        <v>1.0</v>
      </c>
      <c r="N259" s="5" t="s">
        <v>212</v>
      </c>
      <c r="O259" s="5" t="s">
        <v>356</v>
      </c>
      <c r="P259" s="10" t="s">
        <v>428</v>
      </c>
    </row>
    <row r="260">
      <c r="A260" s="3">
        <v>258.0</v>
      </c>
      <c r="B260" s="4" t="s">
        <v>161</v>
      </c>
      <c r="C260" s="5">
        <v>30646.0</v>
      </c>
      <c r="D260" s="6">
        <v>34.88493150684931</v>
      </c>
      <c r="E260" s="7">
        <v>7.0</v>
      </c>
      <c r="F260" s="7">
        <v>15.0</v>
      </c>
      <c r="G260" s="7">
        <v>3.0</v>
      </c>
      <c r="H260" s="3">
        <v>12.0</v>
      </c>
      <c r="I260" s="3" t="s">
        <v>307</v>
      </c>
      <c r="J260" s="3">
        <v>0.0</v>
      </c>
      <c r="K260" s="3" t="s">
        <v>73</v>
      </c>
      <c r="L260" s="3" t="s">
        <v>99</v>
      </c>
      <c r="M260" s="3">
        <v>1.0</v>
      </c>
      <c r="N260" s="5" t="s">
        <v>212</v>
      </c>
      <c r="O260" s="5" t="s">
        <v>75</v>
      </c>
      <c r="P260" s="10" t="s">
        <v>1163</v>
      </c>
    </row>
    <row r="261">
      <c r="A261" s="3">
        <v>259.0</v>
      </c>
      <c r="B261" s="4" t="s">
        <v>864</v>
      </c>
      <c r="C261" s="5">
        <v>34504.0</v>
      </c>
      <c r="D261" s="6">
        <v>24.315068493150687</v>
      </c>
      <c r="E261" s="7">
        <v>5.0</v>
      </c>
      <c r="F261" s="7">
        <v>0.0</v>
      </c>
      <c r="G261" s="7">
        <v>16.0</v>
      </c>
      <c r="H261" s="3">
        <v>5.0</v>
      </c>
      <c r="I261" s="3" t="s">
        <v>60</v>
      </c>
      <c r="J261" s="3">
        <v>0.0</v>
      </c>
      <c r="K261" s="3" t="s">
        <v>93</v>
      </c>
      <c r="L261" s="3" t="s">
        <v>99</v>
      </c>
      <c r="M261" s="3">
        <v>1.0</v>
      </c>
      <c r="N261" s="5" t="s">
        <v>63</v>
      </c>
      <c r="O261" s="5" t="s">
        <v>75</v>
      </c>
      <c r="P261" s="10" t="s">
        <v>50</v>
      </c>
    </row>
    <row r="262">
      <c r="A262" s="3">
        <v>260.0</v>
      </c>
      <c r="B262" s="4" t="s">
        <v>83</v>
      </c>
      <c r="C262" s="5">
        <v>29665.0</v>
      </c>
      <c r="D262" s="6">
        <v>37.57260273972603</v>
      </c>
      <c r="E262" s="7">
        <v>6.0</v>
      </c>
      <c r="F262" s="7">
        <v>90.0</v>
      </c>
      <c r="G262" s="7">
        <v>5.0</v>
      </c>
      <c r="H262" s="3">
        <v>5.0</v>
      </c>
      <c r="I262" s="3" t="s">
        <v>340</v>
      </c>
      <c r="J262" s="3">
        <v>1.0</v>
      </c>
      <c r="K262" s="3" t="s">
        <v>61</v>
      </c>
      <c r="L262" s="3" t="s">
        <v>99</v>
      </c>
      <c r="M262" s="3">
        <v>1.0</v>
      </c>
      <c r="N262" s="5" t="s">
        <v>48</v>
      </c>
      <c r="O262" s="5" t="s">
        <v>49</v>
      </c>
      <c r="P262" s="10" t="s">
        <v>87</v>
      </c>
    </row>
    <row r="263">
      <c r="A263" s="3">
        <v>261.0</v>
      </c>
      <c r="B263" s="4" t="s">
        <v>167</v>
      </c>
      <c r="C263" s="5">
        <v>32765.0</v>
      </c>
      <c r="D263" s="6">
        <v>29.07945205479452</v>
      </c>
      <c r="E263" s="7">
        <v>7.0</v>
      </c>
      <c r="F263" s="7">
        <v>90.0</v>
      </c>
      <c r="G263" s="7">
        <v>15.0</v>
      </c>
      <c r="H263" s="3">
        <v>6.0</v>
      </c>
      <c r="I263" s="3" t="s">
        <v>307</v>
      </c>
      <c r="J263" s="3">
        <v>1.0</v>
      </c>
      <c r="K263" s="3" t="s">
        <v>46</v>
      </c>
      <c r="L263" s="3" t="s">
        <v>99</v>
      </c>
      <c r="M263" s="3">
        <v>1.0</v>
      </c>
      <c r="N263" s="5" t="s">
        <v>21</v>
      </c>
      <c r="O263" s="5" t="s">
        <v>75</v>
      </c>
      <c r="P263" s="10" t="s">
        <v>152</v>
      </c>
    </row>
    <row r="264">
      <c r="A264" s="3">
        <v>262.0</v>
      </c>
      <c r="B264" s="4" t="s">
        <v>112</v>
      </c>
      <c r="C264" s="5">
        <v>33475.0</v>
      </c>
      <c r="D264" s="6">
        <v>27.134246575342466</v>
      </c>
      <c r="E264" s="7">
        <v>8.0</v>
      </c>
      <c r="F264" s="7">
        <v>100.0</v>
      </c>
      <c r="G264" s="7">
        <v>10.0</v>
      </c>
      <c r="H264" s="3">
        <v>20.0</v>
      </c>
      <c r="I264" s="3" t="s">
        <v>60</v>
      </c>
      <c r="J264" s="3">
        <v>0.0</v>
      </c>
      <c r="K264" s="3" t="s">
        <v>61</v>
      </c>
      <c r="L264" s="3" t="s">
        <v>94</v>
      </c>
      <c r="M264" s="3">
        <v>0.0</v>
      </c>
      <c r="N264" s="5" t="s">
        <v>44</v>
      </c>
      <c r="O264" s="5" t="s">
        <v>44</v>
      </c>
      <c r="P264" s="10" t="s">
        <v>44</v>
      </c>
    </row>
    <row r="265">
      <c r="A265" s="3">
        <v>263.0</v>
      </c>
      <c r="B265" s="4" t="s">
        <v>204</v>
      </c>
      <c r="C265" s="5">
        <v>31986.0</v>
      </c>
      <c r="D265" s="6">
        <v>31.213698630136985</v>
      </c>
      <c r="E265" s="7">
        <v>6.0</v>
      </c>
      <c r="F265" s="7">
        <v>15.0</v>
      </c>
      <c r="G265" s="7">
        <v>12.0</v>
      </c>
      <c r="H265" s="3">
        <v>4.0</v>
      </c>
      <c r="I265" s="3" t="s">
        <v>60</v>
      </c>
      <c r="J265" s="3">
        <v>0.0</v>
      </c>
      <c r="K265" s="3" t="s">
        <v>61</v>
      </c>
      <c r="L265" s="3" t="s">
        <v>94</v>
      </c>
      <c r="M265" s="3">
        <v>1.0</v>
      </c>
      <c r="N265" s="5" t="s">
        <v>1164</v>
      </c>
      <c r="O265" s="5" t="s">
        <v>86</v>
      </c>
      <c r="P265" s="10" t="s">
        <v>50</v>
      </c>
    </row>
    <row r="266">
      <c r="A266" s="3">
        <v>264.0</v>
      </c>
      <c r="B266" s="4" t="s">
        <v>161</v>
      </c>
      <c r="C266" s="5">
        <v>30012.0</v>
      </c>
      <c r="D266" s="6">
        <v>36.62191780821918</v>
      </c>
      <c r="E266" s="7">
        <v>6.0</v>
      </c>
      <c r="F266" s="7">
        <v>2.0</v>
      </c>
      <c r="G266" s="7">
        <v>5.0</v>
      </c>
      <c r="H266" s="3">
        <v>32.0</v>
      </c>
      <c r="I266" s="3" t="s">
        <v>340</v>
      </c>
      <c r="J266" s="3">
        <v>0.0</v>
      </c>
      <c r="K266" s="3" t="s">
        <v>73</v>
      </c>
      <c r="L266" s="3" t="s">
        <v>99</v>
      </c>
      <c r="M266" s="3">
        <v>1.0</v>
      </c>
      <c r="N266" s="5" t="s">
        <v>151</v>
      </c>
      <c r="O266" s="5" t="s">
        <v>75</v>
      </c>
      <c r="P266" s="10" t="s">
        <v>87</v>
      </c>
    </row>
    <row r="267">
      <c r="A267" s="3">
        <v>265.0</v>
      </c>
      <c r="B267" s="4" t="s">
        <v>230</v>
      </c>
      <c r="C267" s="5">
        <v>32105.0</v>
      </c>
      <c r="D267" s="6">
        <v>30.887671232876713</v>
      </c>
      <c r="E267" s="7">
        <v>8.0</v>
      </c>
      <c r="F267" s="7">
        <v>15.0</v>
      </c>
      <c r="G267" s="7">
        <v>12.0</v>
      </c>
      <c r="H267" s="3">
        <v>3.0</v>
      </c>
      <c r="I267" s="3" t="s">
        <v>340</v>
      </c>
      <c r="J267" s="3">
        <v>0.0</v>
      </c>
      <c r="K267" s="3" t="s">
        <v>93</v>
      </c>
      <c r="L267" s="3" t="s">
        <v>62</v>
      </c>
      <c r="M267" s="3">
        <v>1.0</v>
      </c>
      <c r="N267" s="5" t="s">
        <v>151</v>
      </c>
      <c r="O267" s="5" t="s">
        <v>75</v>
      </c>
      <c r="P267" s="10" t="s">
        <v>471</v>
      </c>
    </row>
    <row r="268">
      <c r="A268" s="3">
        <v>266.0</v>
      </c>
      <c r="B268" s="4" t="s">
        <v>161</v>
      </c>
      <c r="C268" s="5">
        <v>31253.0</v>
      </c>
      <c r="D268" s="6">
        <v>33.221917808219175</v>
      </c>
      <c r="E268" s="7">
        <v>6.0</v>
      </c>
      <c r="F268" s="7">
        <v>270.0</v>
      </c>
      <c r="G268" s="7">
        <v>9.0</v>
      </c>
      <c r="H268" s="3">
        <v>2.0</v>
      </c>
      <c r="I268" s="3" t="s">
        <v>117</v>
      </c>
      <c r="J268" s="3">
        <v>0.0</v>
      </c>
      <c r="K268" s="3" t="s">
        <v>46</v>
      </c>
      <c r="L268" s="3" t="s">
        <v>99</v>
      </c>
      <c r="M268" s="3">
        <v>1.0</v>
      </c>
      <c r="N268" s="5" t="s">
        <v>212</v>
      </c>
      <c r="O268" s="5" t="s">
        <v>75</v>
      </c>
      <c r="P268" s="10" t="s">
        <v>219</v>
      </c>
    </row>
    <row r="269">
      <c r="A269" s="3">
        <v>267.0</v>
      </c>
      <c r="B269" s="4" t="s">
        <v>71</v>
      </c>
      <c r="C269" s="5">
        <v>35274.0</v>
      </c>
      <c r="D269" s="6">
        <v>22.205479452054796</v>
      </c>
      <c r="E269" s="7">
        <v>6.0</v>
      </c>
      <c r="F269" s="7">
        <v>20.0</v>
      </c>
      <c r="G269" s="7">
        <v>12.0</v>
      </c>
      <c r="H269" s="3">
        <v>10.0</v>
      </c>
      <c r="I269" s="3" t="s">
        <v>187</v>
      </c>
      <c r="J269" s="3">
        <v>0.0</v>
      </c>
      <c r="K269" s="3" t="s">
        <v>61</v>
      </c>
      <c r="L269" s="3" t="s">
        <v>94</v>
      </c>
      <c r="M269" s="3">
        <v>0.0</v>
      </c>
      <c r="N269" s="5" t="s">
        <v>44</v>
      </c>
      <c r="O269" s="5" t="s">
        <v>44</v>
      </c>
      <c r="P269" s="10" t="s">
        <v>44</v>
      </c>
    </row>
    <row r="270">
      <c r="A270" s="3">
        <v>268.0</v>
      </c>
      <c r="B270" s="4" t="s">
        <v>186</v>
      </c>
      <c r="C270" s="5">
        <v>32057.0</v>
      </c>
      <c r="D270" s="6">
        <v>31.019178082191782</v>
      </c>
      <c r="E270" s="7">
        <v>6.0</v>
      </c>
      <c r="F270" s="7">
        <v>60.0</v>
      </c>
      <c r="G270" s="7">
        <v>7.0</v>
      </c>
      <c r="H270" s="3">
        <v>4.0</v>
      </c>
      <c r="I270" s="3" t="s">
        <v>92</v>
      </c>
      <c r="J270" s="3">
        <v>1.0</v>
      </c>
      <c r="K270" s="3" t="s">
        <v>61</v>
      </c>
      <c r="L270" s="3" t="s">
        <v>94</v>
      </c>
      <c r="M270" s="3">
        <v>1.0</v>
      </c>
      <c r="N270" s="5" t="s">
        <v>416</v>
      </c>
      <c r="O270" s="5" t="s">
        <v>1165</v>
      </c>
      <c r="P270" s="10" t="s">
        <v>1166</v>
      </c>
    </row>
    <row r="271">
      <c r="A271" s="3">
        <v>269.0</v>
      </c>
      <c r="B271" s="4" t="s">
        <v>805</v>
      </c>
      <c r="C271" s="5">
        <v>22548.0</v>
      </c>
      <c r="D271" s="6">
        <v>57.07123287671233</v>
      </c>
      <c r="E271" s="7">
        <v>6.0</v>
      </c>
      <c r="F271" s="7">
        <v>0.0</v>
      </c>
      <c r="G271" s="7">
        <v>15.0</v>
      </c>
      <c r="H271" s="3">
        <v>26.0</v>
      </c>
      <c r="I271" s="3" t="s">
        <v>187</v>
      </c>
      <c r="J271" s="3">
        <v>1.0</v>
      </c>
      <c r="K271" s="3" t="s">
        <v>93</v>
      </c>
      <c r="L271" s="3" t="s">
        <v>94</v>
      </c>
      <c r="M271" s="3">
        <v>1.0</v>
      </c>
      <c r="N271" s="5" t="s">
        <v>467</v>
      </c>
      <c r="O271" s="5" t="s">
        <v>106</v>
      </c>
      <c r="P271" s="10" t="s">
        <v>471</v>
      </c>
    </row>
    <row r="272">
      <c r="A272" s="3">
        <v>270.0</v>
      </c>
      <c r="B272" s="4" t="s">
        <v>805</v>
      </c>
      <c r="C272" s="5">
        <v>32996.0</v>
      </c>
      <c r="D272" s="6">
        <v>28.446575342465753</v>
      </c>
      <c r="E272" s="7">
        <v>6.0</v>
      </c>
      <c r="F272" s="7">
        <v>30.0</v>
      </c>
      <c r="G272" s="7">
        <v>8.0</v>
      </c>
      <c r="H272" s="3">
        <v>10.0</v>
      </c>
      <c r="I272" s="3" t="s">
        <v>340</v>
      </c>
      <c r="J272" s="3">
        <v>1.0</v>
      </c>
      <c r="K272" s="3" t="s">
        <v>131</v>
      </c>
      <c r="L272" s="3" t="s">
        <v>47</v>
      </c>
      <c r="M272" s="3">
        <v>1.0</v>
      </c>
      <c r="N272" s="5" t="s">
        <v>1142</v>
      </c>
      <c r="O272" s="5" t="s">
        <v>75</v>
      </c>
      <c r="P272" s="10" t="s">
        <v>87</v>
      </c>
    </row>
    <row r="273">
      <c r="A273" s="3">
        <v>271.0</v>
      </c>
      <c r="B273" s="4" t="s">
        <v>161</v>
      </c>
      <c r="C273" s="5">
        <v>27656.0</v>
      </c>
      <c r="D273" s="6">
        <v>43.07671232876712</v>
      </c>
      <c r="E273" s="7">
        <v>8.0</v>
      </c>
      <c r="F273" s="7">
        <v>0.0</v>
      </c>
      <c r="G273" s="7">
        <v>10.0</v>
      </c>
      <c r="H273" s="3">
        <v>10.0</v>
      </c>
      <c r="I273" s="3" t="s">
        <v>60</v>
      </c>
      <c r="J273" s="3">
        <v>1.0</v>
      </c>
      <c r="K273" s="3" t="s">
        <v>61</v>
      </c>
      <c r="L273" s="3" t="s">
        <v>94</v>
      </c>
      <c r="M273" s="3">
        <v>1.0</v>
      </c>
      <c r="N273" s="5" t="s">
        <v>132</v>
      </c>
      <c r="O273" s="5" t="s">
        <v>139</v>
      </c>
      <c r="P273" s="10" t="s">
        <v>87</v>
      </c>
    </row>
    <row r="274">
      <c r="A274" s="3">
        <v>272.0</v>
      </c>
      <c r="B274" s="4" t="s">
        <v>83</v>
      </c>
      <c r="C274" s="5">
        <v>30771.0</v>
      </c>
      <c r="D274" s="6">
        <v>34.54246575342466</v>
      </c>
      <c r="E274" s="7">
        <v>8.0</v>
      </c>
      <c r="F274" s="7">
        <v>0.0</v>
      </c>
      <c r="G274" s="7">
        <v>10.0</v>
      </c>
      <c r="H274" s="3">
        <v>2.0</v>
      </c>
      <c r="I274" s="3" t="s">
        <v>60</v>
      </c>
      <c r="J274" s="3">
        <v>0.0</v>
      </c>
      <c r="K274" s="3" t="s">
        <v>118</v>
      </c>
      <c r="L274" s="3" t="s">
        <v>62</v>
      </c>
      <c r="M274" s="3">
        <v>1.0</v>
      </c>
      <c r="N274" s="5" t="s">
        <v>212</v>
      </c>
      <c r="O274" s="5" t="s">
        <v>75</v>
      </c>
      <c r="P274" s="10" t="s">
        <v>87</v>
      </c>
    </row>
    <row r="275">
      <c r="A275" s="3">
        <v>273.0</v>
      </c>
      <c r="B275" s="4" t="s">
        <v>83</v>
      </c>
      <c r="C275" s="5">
        <v>32356.0</v>
      </c>
      <c r="D275" s="6">
        <v>30.2</v>
      </c>
      <c r="E275" s="7">
        <v>7.0</v>
      </c>
      <c r="F275" s="7">
        <v>50.0</v>
      </c>
      <c r="G275" s="7">
        <v>10.0</v>
      </c>
      <c r="H275" s="3">
        <v>10.0</v>
      </c>
      <c r="I275" s="3" t="s">
        <v>224</v>
      </c>
      <c r="J275" s="3">
        <v>0.0</v>
      </c>
      <c r="K275" s="3" t="s">
        <v>61</v>
      </c>
      <c r="L275" s="3" t="s">
        <v>94</v>
      </c>
      <c r="M275" s="3">
        <v>1.0</v>
      </c>
      <c r="N275" s="5" t="s">
        <v>212</v>
      </c>
      <c r="O275" s="5" t="s">
        <v>75</v>
      </c>
      <c r="P275" s="10" t="s">
        <v>152</v>
      </c>
    </row>
    <row r="276">
      <c r="A276" s="3">
        <v>274.0</v>
      </c>
      <c r="B276" s="4" t="s">
        <v>204</v>
      </c>
      <c r="C276" s="5">
        <v>32492.0</v>
      </c>
      <c r="D276" s="6">
        <v>29.827397260273973</v>
      </c>
      <c r="E276" s="7">
        <v>7.0</v>
      </c>
      <c r="F276" s="7">
        <v>120.0</v>
      </c>
      <c r="G276" s="7">
        <v>11.0</v>
      </c>
      <c r="H276" s="3">
        <v>6.0</v>
      </c>
      <c r="I276" s="3" t="s">
        <v>92</v>
      </c>
      <c r="J276" s="3">
        <v>1.0</v>
      </c>
      <c r="K276" s="3" t="s">
        <v>61</v>
      </c>
      <c r="L276" s="3" t="s">
        <v>47</v>
      </c>
      <c r="M276" s="3">
        <v>1.0</v>
      </c>
      <c r="N276" s="5" t="s">
        <v>212</v>
      </c>
      <c r="O276" s="5" t="s">
        <v>75</v>
      </c>
      <c r="P276" s="10" t="s">
        <v>87</v>
      </c>
    </row>
    <row r="277">
      <c r="A277" s="3">
        <v>275.0</v>
      </c>
      <c r="B277" s="4" t="s">
        <v>124</v>
      </c>
      <c r="C277" s="5">
        <v>31335.0</v>
      </c>
      <c r="D277" s="6">
        <v>32.9972602739726</v>
      </c>
      <c r="E277" s="7">
        <v>7.0</v>
      </c>
      <c r="F277" s="7">
        <v>30.0</v>
      </c>
      <c r="G277" s="7">
        <v>11.0</v>
      </c>
      <c r="H277" s="3">
        <v>5.0</v>
      </c>
      <c r="I277" s="3" t="s">
        <v>130</v>
      </c>
      <c r="J277" s="3">
        <v>0.0</v>
      </c>
      <c r="K277" s="3" t="s">
        <v>46</v>
      </c>
      <c r="L277" s="3" t="s">
        <v>47</v>
      </c>
      <c r="M277" s="3">
        <v>1.0</v>
      </c>
      <c r="N277" s="5" t="s">
        <v>21</v>
      </c>
      <c r="O277" s="5" t="s">
        <v>75</v>
      </c>
      <c r="P277" s="10" t="s">
        <v>219</v>
      </c>
    </row>
    <row r="278">
      <c r="A278" s="3">
        <v>276.0</v>
      </c>
      <c r="B278" s="4" t="s">
        <v>71</v>
      </c>
      <c r="C278" s="5">
        <v>32604.0</v>
      </c>
      <c r="D278" s="6">
        <v>29.52054794520548</v>
      </c>
      <c r="E278" s="7">
        <v>8.0</v>
      </c>
      <c r="F278" s="7">
        <v>60.0</v>
      </c>
      <c r="G278" s="7">
        <v>13.0</v>
      </c>
      <c r="H278" s="3">
        <v>3.0</v>
      </c>
      <c r="I278" s="3" t="s">
        <v>98</v>
      </c>
      <c r="J278" s="3">
        <v>1.0</v>
      </c>
      <c r="K278" s="3" t="s">
        <v>73</v>
      </c>
      <c r="L278" s="3" t="s">
        <v>62</v>
      </c>
      <c r="M278" s="3">
        <v>1.0</v>
      </c>
      <c r="N278" s="5" t="s">
        <v>212</v>
      </c>
      <c r="O278" s="5" t="s">
        <v>75</v>
      </c>
      <c r="P278" s="10" t="s">
        <v>309</v>
      </c>
    </row>
    <row r="279">
      <c r="A279" s="3">
        <v>277.0</v>
      </c>
      <c r="B279" s="4" t="s">
        <v>204</v>
      </c>
      <c r="C279" s="5">
        <v>33046.0</v>
      </c>
      <c r="D279" s="6">
        <v>28.30958904109589</v>
      </c>
      <c r="E279" s="7">
        <v>9.0</v>
      </c>
      <c r="F279" s="7">
        <v>0.0</v>
      </c>
      <c r="G279" s="7">
        <v>10.0</v>
      </c>
      <c r="H279" s="3">
        <v>10.0</v>
      </c>
      <c r="I279" s="3" t="s">
        <v>84</v>
      </c>
      <c r="J279" s="3">
        <v>0.0</v>
      </c>
      <c r="K279" s="3" t="s">
        <v>46</v>
      </c>
      <c r="L279" s="3" t="s">
        <v>99</v>
      </c>
      <c r="M279" s="3">
        <v>1.0</v>
      </c>
      <c r="N279" s="5" t="s">
        <v>63</v>
      </c>
      <c r="O279" s="5" t="s">
        <v>86</v>
      </c>
      <c r="P279" s="10" t="s">
        <v>50</v>
      </c>
    </row>
    <row r="280">
      <c r="A280" s="3">
        <v>278.0</v>
      </c>
      <c r="B280" s="4" t="s">
        <v>71</v>
      </c>
      <c r="C280" s="5">
        <v>28811.0</v>
      </c>
      <c r="D280" s="6">
        <v>39.912328767123284</v>
      </c>
      <c r="E280" s="7">
        <v>7.0</v>
      </c>
      <c r="F280" s="7">
        <v>30.0</v>
      </c>
      <c r="G280" s="7">
        <v>14.0</v>
      </c>
      <c r="H280" s="3">
        <v>6.0</v>
      </c>
      <c r="I280" s="3" t="s">
        <v>340</v>
      </c>
      <c r="J280" s="3">
        <v>1.0</v>
      </c>
      <c r="K280" s="3" t="s">
        <v>46</v>
      </c>
      <c r="L280" s="3" t="s">
        <v>47</v>
      </c>
      <c r="M280" s="3">
        <v>1.0</v>
      </c>
      <c r="N280" s="5" t="s">
        <v>74</v>
      </c>
      <c r="O280" s="5" t="s">
        <v>139</v>
      </c>
      <c r="P280" s="10" t="s">
        <v>87</v>
      </c>
    </row>
    <row r="281">
      <c r="A281" s="3">
        <v>279.0</v>
      </c>
      <c r="B281" s="4" t="s">
        <v>124</v>
      </c>
      <c r="C281" s="5">
        <v>34183.0</v>
      </c>
      <c r="D281" s="6">
        <v>25.194520547945206</v>
      </c>
      <c r="E281" s="7">
        <v>8.0</v>
      </c>
      <c r="F281" s="7">
        <v>50.0</v>
      </c>
      <c r="G281" s="7">
        <v>3.0</v>
      </c>
      <c r="H281" s="3">
        <v>5.0</v>
      </c>
      <c r="I281" s="3" t="s">
        <v>45</v>
      </c>
      <c r="J281" s="3">
        <v>1.0</v>
      </c>
      <c r="K281" s="9" t="s">
        <v>61</v>
      </c>
      <c r="L281" s="3" t="s">
        <v>1167</v>
      </c>
      <c r="M281" s="3">
        <v>0.0</v>
      </c>
      <c r="N281" s="5" t="s">
        <v>44</v>
      </c>
      <c r="O281" s="5" t="s">
        <v>44</v>
      </c>
      <c r="P281" s="10" t="s">
        <v>44</v>
      </c>
    </row>
    <row r="282">
      <c r="A282" s="3">
        <v>280.0</v>
      </c>
      <c r="B282" s="4" t="s">
        <v>236</v>
      </c>
      <c r="C282" s="5">
        <v>31141.0</v>
      </c>
      <c r="D282" s="6">
        <v>33.52876712328767</v>
      </c>
      <c r="E282" s="7">
        <v>8.0</v>
      </c>
      <c r="F282" s="7">
        <v>120.0</v>
      </c>
      <c r="G282" s="7">
        <v>10.0</v>
      </c>
      <c r="H282" s="3">
        <v>10.0</v>
      </c>
      <c r="I282" s="3" t="s">
        <v>60</v>
      </c>
      <c r="J282" s="3">
        <v>1.0</v>
      </c>
      <c r="K282" s="3" t="s">
        <v>46</v>
      </c>
      <c r="L282" s="3" t="s">
        <v>94</v>
      </c>
      <c r="M282" s="3">
        <v>1.0</v>
      </c>
      <c r="N282" s="5" t="s">
        <v>416</v>
      </c>
      <c r="O282" s="5" t="s">
        <v>49</v>
      </c>
      <c r="P282" s="10" t="s">
        <v>87</v>
      </c>
    </row>
    <row r="283">
      <c r="A283" s="3">
        <v>281.0</v>
      </c>
      <c r="B283" s="4" t="s">
        <v>255</v>
      </c>
      <c r="C283" s="5">
        <v>31929.0</v>
      </c>
      <c r="D283" s="6">
        <v>31.36986301369863</v>
      </c>
      <c r="E283" s="7">
        <v>8.0</v>
      </c>
      <c r="F283" s="7">
        <v>0.0</v>
      </c>
      <c r="G283" s="7">
        <v>8.0</v>
      </c>
      <c r="H283" s="3">
        <v>10.0</v>
      </c>
      <c r="I283" s="3" t="s">
        <v>130</v>
      </c>
      <c r="J283" s="3">
        <v>1.0</v>
      </c>
      <c r="K283" s="9" t="s">
        <v>61</v>
      </c>
      <c r="L283" s="3" t="s">
        <v>1168</v>
      </c>
      <c r="M283" s="3">
        <v>1.0</v>
      </c>
      <c r="N283" s="5" t="s">
        <v>105</v>
      </c>
      <c r="O283" s="5" t="s">
        <v>106</v>
      </c>
      <c r="P283" s="10" t="s">
        <v>87</v>
      </c>
    </row>
    <row r="284">
      <c r="A284" s="3">
        <v>282.0</v>
      </c>
      <c r="B284" s="4" t="s">
        <v>83</v>
      </c>
      <c r="C284" s="5">
        <v>34818.0</v>
      </c>
      <c r="D284" s="6">
        <v>23.454794520547946</v>
      </c>
      <c r="E284" s="7">
        <v>8.0</v>
      </c>
      <c r="F284" s="7">
        <v>150.0</v>
      </c>
      <c r="G284" s="7">
        <v>12.0</v>
      </c>
      <c r="H284" s="3">
        <v>2.0</v>
      </c>
      <c r="I284" s="3" t="s">
        <v>60</v>
      </c>
      <c r="J284" s="3">
        <v>1.0</v>
      </c>
      <c r="K284" s="3" t="s">
        <v>61</v>
      </c>
      <c r="L284" s="3" t="s">
        <v>99</v>
      </c>
      <c r="M284" s="3">
        <v>1.0</v>
      </c>
      <c r="N284" s="5" t="s">
        <v>212</v>
      </c>
      <c r="O284" s="5" t="s">
        <v>1169</v>
      </c>
      <c r="P284" s="10" t="s">
        <v>87</v>
      </c>
    </row>
    <row r="285">
      <c r="A285" s="3">
        <v>283.0</v>
      </c>
      <c r="B285" s="4" t="s">
        <v>124</v>
      </c>
      <c r="C285" s="5">
        <v>33030.0</v>
      </c>
      <c r="D285" s="6">
        <v>28.353424657534248</v>
      </c>
      <c r="E285" s="7">
        <v>7.0</v>
      </c>
      <c r="F285" s="7">
        <v>30.0</v>
      </c>
      <c r="G285" s="7">
        <v>10.0</v>
      </c>
      <c r="H285" s="3">
        <v>18.0</v>
      </c>
      <c r="I285" s="3" t="s">
        <v>224</v>
      </c>
      <c r="J285" s="3">
        <v>1.0</v>
      </c>
      <c r="K285" s="3" t="s">
        <v>46</v>
      </c>
      <c r="L285" s="3" t="s">
        <v>94</v>
      </c>
      <c r="M285" s="3">
        <v>1.0</v>
      </c>
      <c r="N285" s="5" t="s">
        <v>151</v>
      </c>
      <c r="O285" s="5" t="s">
        <v>75</v>
      </c>
      <c r="P285" s="10" t="s">
        <v>363</v>
      </c>
    </row>
    <row r="286">
      <c r="A286" s="3">
        <v>284.0</v>
      </c>
      <c r="B286" s="4" t="s">
        <v>255</v>
      </c>
      <c r="C286" s="5">
        <v>42813.0</v>
      </c>
      <c r="D286" s="6">
        <v>1.5506849315068494</v>
      </c>
      <c r="E286" s="7">
        <v>7.0</v>
      </c>
      <c r="F286" s="7">
        <v>0.0</v>
      </c>
      <c r="G286" s="7">
        <v>13.0</v>
      </c>
      <c r="H286" s="3">
        <v>5.0</v>
      </c>
      <c r="I286" s="3" t="s">
        <v>98</v>
      </c>
      <c r="J286" s="3">
        <v>1.0</v>
      </c>
      <c r="K286" s="3" t="s">
        <v>61</v>
      </c>
      <c r="L286" s="3" t="s">
        <v>99</v>
      </c>
      <c r="M286" s="3">
        <v>0.0</v>
      </c>
      <c r="N286" s="5" t="s">
        <v>44</v>
      </c>
      <c r="O286" s="5" t="s">
        <v>44</v>
      </c>
      <c r="P286" s="10" t="s">
        <v>44</v>
      </c>
    </row>
    <row r="287">
      <c r="A287" s="3">
        <v>285.0</v>
      </c>
      <c r="B287" s="4" t="s">
        <v>83</v>
      </c>
      <c r="C287" s="5">
        <v>31988.0</v>
      </c>
      <c r="D287" s="6">
        <v>31.208219178082192</v>
      </c>
      <c r="E287" s="7">
        <v>7.0</v>
      </c>
      <c r="F287" s="7">
        <v>20.0</v>
      </c>
      <c r="G287" s="7">
        <v>7.0</v>
      </c>
      <c r="H287" s="3">
        <v>10.0</v>
      </c>
      <c r="I287" s="3" t="s">
        <v>130</v>
      </c>
      <c r="J287" s="3">
        <v>1.0</v>
      </c>
      <c r="K287" s="3" t="s">
        <v>61</v>
      </c>
      <c r="L287" s="3" t="s">
        <v>94</v>
      </c>
      <c r="M287" s="3">
        <v>1.0</v>
      </c>
      <c r="N287" s="5" t="s">
        <v>212</v>
      </c>
      <c r="O287" s="5" t="s">
        <v>75</v>
      </c>
      <c r="P287" s="10" t="s">
        <v>87</v>
      </c>
    </row>
    <row r="288">
      <c r="A288" s="3">
        <v>286.0</v>
      </c>
      <c r="B288" s="4" t="s">
        <v>161</v>
      </c>
      <c r="C288" s="5">
        <v>32991.0</v>
      </c>
      <c r="D288" s="6">
        <v>28.46027397260274</v>
      </c>
      <c r="E288" s="7">
        <v>7.0</v>
      </c>
      <c r="F288" s="7">
        <v>45.0</v>
      </c>
      <c r="G288" s="7">
        <v>12.0</v>
      </c>
      <c r="H288" s="3">
        <v>2.0</v>
      </c>
      <c r="I288" s="3" t="s">
        <v>307</v>
      </c>
      <c r="J288" s="3">
        <v>1.0</v>
      </c>
      <c r="K288" s="3" t="s">
        <v>61</v>
      </c>
      <c r="L288" s="3" t="s">
        <v>47</v>
      </c>
      <c r="M288" s="3">
        <v>1.0</v>
      </c>
      <c r="N288" s="5" t="s">
        <v>151</v>
      </c>
      <c r="O288" s="5" t="s">
        <v>483</v>
      </c>
      <c r="P288" s="10" t="s">
        <v>1170</v>
      </c>
    </row>
    <row r="289">
      <c r="A289" s="3">
        <v>287.0</v>
      </c>
      <c r="B289" s="4" t="s">
        <v>124</v>
      </c>
      <c r="C289" s="5">
        <v>27674.0</v>
      </c>
      <c r="D289" s="6">
        <v>43.02739726027397</v>
      </c>
      <c r="E289" s="7">
        <v>5.0</v>
      </c>
      <c r="F289" s="7">
        <v>75.0</v>
      </c>
      <c r="G289" s="7">
        <v>10.0</v>
      </c>
      <c r="H289" s="3">
        <v>10.0</v>
      </c>
      <c r="I289" s="3" t="s">
        <v>92</v>
      </c>
      <c r="J289" s="3">
        <v>1.0</v>
      </c>
      <c r="K289" s="3" t="s">
        <v>61</v>
      </c>
      <c r="L289" s="3" t="s">
        <v>94</v>
      </c>
      <c r="M289" s="3">
        <v>1.0</v>
      </c>
      <c r="N289" s="5" t="s">
        <v>212</v>
      </c>
      <c r="O289" s="5" t="s">
        <v>75</v>
      </c>
      <c r="P289" s="10" t="s">
        <v>152</v>
      </c>
    </row>
    <row r="290">
      <c r="A290" s="3">
        <v>288.0</v>
      </c>
      <c r="B290" s="4" t="s">
        <v>236</v>
      </c>
      <c r="C290" s="5">
        <v>30999.0</v>
      </c>
      <c r="D290" s="6">
        <v>33.917808219178085</v>
      </c>
      <c r="E290" s="7">
        <v>6.0</v>
      </c>
      <c r="F290" s="7">
        <v>35.0</v>
      </c>
      <c r="G290" s="7">
        <v>10.0</v>
      </c>
      <c r="H290" s="3">
        <v>1.0</v>
      </c>
      <c r="I290" s="3" t="s">
        <v>45</v>
      </c>
      <c r="J290" s="3">
        <v>1.0</v>
      </c>
      <c r="K290" s="3" t="s">
        <v>93</v>
      </c>
      <c r="L290" s="3" t="s">
        <v>99</v>
      </c>
      <c r="M290" s="3">
        <v>1.0</v>
      </c>
      <c r="N290" s="5" t="s">
        <v>421</v>
      </c>
      <c r="O290" s="5" t="s">
        <v>75</v>
      </c>
      <c r="P290" s="10" t="s">
        <v>363</v>
      </c>
    </row>
    <row r="291">
      <c r="A291" s="3">
        <v>289.0</v>
      </c>
      <c r="B291" s="4" t="s">
        <v>83</v>
      </c>
      <c r="C291" s="5">
        <v>29004.0</v>
      </c>
      <c r="D291" s="6">
        <v>39.38356164383562</v>
      </c>
      <c r="E291" s="7">
        <v>6.0</v>
      </c>
      <c r="F291" s="7">
        <v>30.0</v>
      </c>
      <c r="G291" s="7">
        <v>10.0</v>
      </c>
      <c r="H291" s="3">
        <v>5.0</v>
      </c>
      <c r="I291" s="3" t="s">
        <v>224</v>
      </c>
      <c r="J291" s="3">
        <v>1.0</v>
      </c>
      <c r="K291" s="3" t="s">
        <v>61</v>
      </c>
      <c r="L291" s="3" t="s">
        <v>94</v>
      </c>
      <c r="M291" s="3">
        <v>1.0</v>
      </c>
      <c r="N291" s="5" t="s">
        <v>256</v>
      </c>
      <c r="O291" s="5" t="s">
        <v>86</v>
      </c>
      <c r="P291" s="10" t="s">
        <v>219</v>
      </c>
    </row>
    <row r="292">
      <c r="A292" s="3">
        <v>290.0</v>
      </c>
      <c r="B292" s="4" t="s">
        <v>444</v>
      </c>
      <c r="C292" s="5">
        <v>32562.0</v>
      </c>
      <c r="D292" s="6">
        <v>29.635616438356163</v>
      </c>
      <c r="E292" s="7">
        <v>6.0</v>
      </c>
      <c r="F292" s="7">
        <v>90.0</v>
      </c>
      <c r="G292" s="7">
        <v>7.0</v>
      </c>
      <c r="H292" s="3">
        <v>5.0</v>
      </c>
      <c r="I292" s="3" t="s">
        <v>45</v>
      </c>
      <c r="J292" s="3">
        <v>0.0</v>
      </c>
      <c r="K292" s="3" t="s">
        <v>131</v>
      </c>
      <c r="L292" s="3" t="s">
        <v>94</v>
      </c>
      <c r="M292" s="3">
        <v>1.0</v>
      </c>
      <c r="N292" s="5" t="s">
        <v>63</v>
      </c>
      <c r="O292" s="5" t="s">
        <v>356</v>
      </c>
      <c r="P292" s="10" t="s">
        <v>50</v>
      </c>
    </row>
    <row r="293">
      <c r="A293" s="3">
        <v>291.0</v>
      </c>
      <c r="B293" s="4" t="s">
        <v>124</v>
      </c>
      <c r="C293" s="5">
        <v>31633.0</v>
      </c>
      <c r="D293" s="6">
        <v>32.18082191780822</v>
      </c>
      <c r="E293" s="7">
        <v>9.0</v>
      </c>
      <c r="F293" s="7">
        <v>20.0</v>
      </c>
      <c r="G293" s="7">
        <v>10.0</v>
      </c>
      <c r="H293" s="3">
        <v>40.0</v>
      </c>
      <c r="I293" s="3" t="s">
        <v>92</v>
      </c>
      <c r="J293" s="3">
        <v>0.0</v>
      </c>
      <c r="K293" s="3" t="s">
        <v>131</v>
      </c>
      <c r="L293" s="3" t="s">
        <v>99</v>
      </c>
      <c r="M293" s="3">
        <v>1.0</v>
      </c>
      <c r="N293" s="5" t="s">
        <v>212</v>
      </c>
      <c r="O293" s="5" t="s">
        <v>75</v>
      </c>
      <c r="P293" s="10" t="s">
        <v>50</v>
      </c>
    </row>
    <row r="294">
      <c r="A294" s="3">
        <v>292.0</v>
      </c>
      <c r="B294" s="4" t="s">
        <v>83</v>
      </c>
      <c r="C294" s="5">
        <v>31426.0</v>
      </c>
      <c r="D294" s="6">
        <v>32.74794520547945</v>
      </c>
      <c r="E294" s="7">
        <v>8.0</v>
      </c>
      <c r="F294" s="7">
        <v>0.0</v>
      </c>
      <c r="G294" s="7">
        <v>10.0</v>
      </c>
      <c r="H294" s="3">
        <v>10.0</v>
      </c>
      <c r="I294" s="3" t="s">
        <v>84</v>
      </c>
      <c r="J294" s="3">
        <v>0.0</v>
      </c>
      <c r="K294" s="3" t="s">
        <v>46</v>
      </c>
      <c r="L294" s="3" t="s">
        <v>47</v>
      </c>
      <c r="M294" s="3">
        <v>1.0</v>
      </c>
      <c r="N294" s="5" t="s">
        <v>1171</v>
      </c>
      <c r="O294" s="5" t="s">
        <v>391</v>
      </c>
      <c r="P294" s="10" t="s">
        <v>87</v>
      </c>
    </row>
    <row r="295">
      <c r="A295" s="3">
        <v>293.0</v>
      </c>
      <c r="B295" s="4" t="s">
        <v>71</v>
      </c>
      <c r="C295" s="5">
        <v>34741.0</v>
      </c>
      <c r="D295" s="6">
        <v>23.665753424657535</v>
      </c>
      <c r="E295" s="7">
        <v>7.0</v>
      </c>
      <c r="F295" s="7">
        <v>120.0</v>
      </c>
      <c r="G295" s="7">
        <v>9.0</v>
      </c>
      <c r="H295" s="3">
        <v>4.0</v>
      </c>
      <c r="I295" s="3" t="s">
        <v>340</v>
      </c>
      <c r="J295" s="3">
        <v>0.0</v>
      </c>
      <c r="K295" s="3" t="s">
        <v>46</v>
      </c>
      <c r="L295" s="3" t="s">
        <v>94</v>
      </c>
      <c r="M295" s="3">
        <v>0.0</v>
      </c>
      <c r="N295" s="5" t="s">
        <v>44</v>
      </c>
      <c r="O295" s="5" t="s">
        <v>44</v>
      </c>
      <c r="P295" s="10" t="s">
        <v>44</v>
      </c>
    </row>
    <row r="296">
      <c r="A296" s="3">
        <v>294.0</v>
      </c>
      <c r="B296" s="4" t="s">
        <v>817</v>
      </c>
      <c r="C296" s="5">
        <v>33422.0</v>
      </c>
      <c r="D296" s="6">
        <v>27.279452054794522</v>
      </c>
      <c r="E296" s="7">
        <v>8.0</v>
      </c>
      <c r="F296" s="7">
        <v>6.0</v>
      </c>
      <c r="G296" s="7">
        <v>15.0</v>
      </c>
      <c r="H296" s="3">
        <v>2.0</v>
      </c>
      <c r="I296" s="3" t="s">
        <v>130</v>
      </c>
      <c r="J296" s="3">
        <v>0.0</v>
      </c>
      <c r="K296" s="3" t="s">
        <v>131</v>
      </c>
      <c r="L296" s="3" t="s">
        <v>94</v>
      </c>
      <c r="M296" s="3">
        <v>0.0</v>
      </c>
      <c r="N296" s="5" t="s">
        <v>44</v>
      </c>
      <c r="O296" s="5" t="s">
        <v>44</v>
      </c>
      <c r="P296" s="10" t="s">
        <v>44</v>
      </c>
    </row>
    <row r="297">
      <c r="A297" s="3">
        <v>295.0</v>
      </c>
      <c r="B297" s="4" t="s">
        <v>124</v>
      </c>
      <c r="C297" s="5">
        <v>27453.0</v>
      </c>
      <c r="D297" s="6">
        <v>43.632876712328766</v>
      </c>
      <c r="E297" s="7">
        <v>6.0</v>
      </c>
      <c r="F297" s="7">
        <v>0.0</v>
      </c>
      <c r="G297" s="7">
        <v>88.0</v>
      </c>
      <c r="H297" s="3">
        <v>2.0</v>
      </c>
      <c r="I297" s="3" t="s">
        <v>340</v>
      </c>
      <c r="J297" s="3">
        <v>1.0</v>
      </c>
      <c r="K297" s="3" t="s">
        <v>61</v>
      </c>
      <c r="L297" s="3" t="s">
        <v>94</v>
      </c>
      <c r="M297" s="3">
        <v>1.0</v>
      </c>
      <c r="N297" s="5" t="s">
        <v>212</v>
      </c>
      <c r="O297" s="5" t="s">
        <v>75</v>
      </c>
      <c r="P297" s="10" t="s">
        <v>428</v>
      </c>
    </row>
    <row r="298">
      <c r="A298" s="3">
        <v>296.0</v>
      </c>
      <c r="B298" s="4" t="s">
        <v>71</v>
      </c>
      <c r="C298" s="5">
        <v>32851.0</v>
      </c>
      <c r="D298" s="6">
        <v>28.843835616438355</v>
      </c>
      <c r="E298" s="7">
        <v>8.0</v>
      </c>
      <c r="F298" s="7">
        <v>0.0</v>
      </c>
      <c r="G298" s="7">
        <v>10.0</v>
      </c>
      <c r="H298" s="3">
        <v>30.0</v>
      </c>
      <c r="I298" s="3" t="s">
        <v>340</v>
      </c>
      <c r="J298" s="3">
        <v>0.0</v>
      </c>
      <c r="K298" s="3" t="s">
        <v>61</v>
      </c>
      <c r="L298" s="3" t="s">
        <v>47</v>
      </c>
      <c r="M298" s="3">
        <v>1.0</v>
      </c>
      <c r="N298" s="5" t="s">
        <v>212</v>
      </c>
      <c r="O298" s="5" t="s">
        <v>75</v>
      </c>
      <c r="P298" s="10" t="s">
        <v>87</v>
      </c>
    </row>
    <row r="299">
      <c r="A299" s="3">
        <v>297.0</v>
      </c>
      <c r="B299" s="4" t="s">
        <v>255</v>
      </c>
      <c r="C299" s="5">
        <v>30785.0</v>
      </c>
      <c r="D299" s="6">
        <v>34.50410958904109</v>
      </c>
      <c r="E299" s="7">
        <v>7.0</v>
      </c>
      <c r="F299" s="7">
        <v>0.0</v>
      </c>
      <c r="G299" s="7">
        <v>12.0</v>
      </c>
      <c r="H299" s="3">
        <v>8.0</v>
      </c>
      <c r="I299" s="3" t="s">
        <v>84</v>
      </c>
      <c r="J299" s="3">
        <v>1.0</v>
      </c>
      <c r="K299" s="3" t="s">
        <v>93</v>
      </c>
      <c r="L299" s="3" t="s">
        <v>99</v>
      </c>
      <c r="M299" s="3">
        <v>1.0</v>
      </c>
      <c r="N299" s="5" t="s">
        <v>1172</v>
      </c>
      <c r="O299" s="5" t="s">
        <v>75</v>
      </c>
      <c r="P299" s="10" t="s">
        <v>87</v>
      </c>
    </row>
    <row r="300">
      <c r="A300" s="3">
        <v>298.0</v>
      </c>
      <c r="B300" s="4" t="s">
        <v>841</v>
      </c>
      <c r="C300" s="5">
        <v>32331.0</v>
      </c>
      <c r="D300" s="6">
        <v>30.268493150684932</v>
      </c>
      <c r="E300" s="7">
        <v>6.0</v>
      </c>
      <c r="F300" s="7">
        <v>0.0</v>
      </c>
      <c r="G300" s="7">
        <v>10.0</v>
      </c>
      <c r="H300" s="3">
        <v>20.0</v>
      </c>
      <c r="I300" s="3" t="s">
        <v>60</v>
      </c>
      <c r="J300" s="3">
        <v>0.0</v>
      </c>
      <c r="K300" s="3" t="s">
        <v>46</v>
      </c>
      <c r="L300" s="3" t="s">
        <v>62</v>
      </c>
      <c r="M300" s="3">
        <v>1.0</v>
      </c>
      <c r="N300" s="5" t="s">
        <v>212</v>
      </c>
      <c r="O300" s="5" t="s">
        <v>75</v>
      </c>
      <c r="P300" s="10" t="s">
        <v>87</v>
      </c>
    </row>
    <row r="301">
      <c r="A301" s="3">
        <v>299.0</v>
      </c>
      <c r="B301" s="4" t="s">
        <v>83</v>
      </c>
      <c r="C301" s="5">
        <v>21991.0</v>
      </c>
      <c r="D301" s="6">
        <v>58.5972602739726</v>
      </c>
      <c r="E301" s="7">
        <v>6.0</v>
      </c>
      <c r="F301" s="7">
        <v>60.0</v>
      </c>
      <c r="G301" s="7">
        <v>10.0</v>
      </c>
      <c r="H301" s="3">
        <v>6.0</v>
      </c>
      <c r="I301" s="3" t="s">
        <v>45</v>
      </c>
      <c r="J301" s="3">
        <v>0.0</v>
      </c>
      <c r="K301" s="9" t="s">
        <v>73</v>
      </c>
      <c r="L301" s="3" t="s">
        <v>1173</v>
      </c>
      <c r="M301" s="3">
        <v>1.0</v>
      </c>
      <c r="N301" s="5" t="s">
        <v>132</v>
      </c>
      <c r="O301" s="5" t="s">
        <v>139</v>
      </c>
      <c r="P301" s="10" t="s">
        <v>1174</v>
      </c>
    </row>
    <row r="302">
      <c r="A302" s="3">
        <v>300.0</v>
      </c>
      <c r="B302" s="4" t="s">
        <v>1175</v>
      </c>
      <c r="C302" s="5">
        <v>32557.0</v>
      </c>
      <c r="D302" s="6">
        <v>29.649315068493152</v>
      </c>
      <c r="E302" s="7">
        <v>8.0</v>
      </c>
      <c r="F302" s="7">
        <v>5.0</v>
      </c>
      <c r="G302" s="7">
        <v>12.0</v>
      </c>
      <c r="H302" s="3">
        <v>4.0</v>
      </c>
      <c r="I302" s="3" t="s">
        <v>187</v>
      </c>
      <c r="J302" s="3">
        <v>1.0</v>
      </c>
      <c r="K302" s="3" t="s">
        <v>46</v>
      </c>
      <c r="L302" s="3" t="s">
        <v>94</v>
      </c>
      <c r="M302" s="3">
        <v>0.0</v>
      </c>
      <c r="N302" s="5" t="s">
        <v>44</v>
      </c>
      <c r="O302" s="5" t="s">
        <v>44</v>
      </c>
      <c r="P302" s="10" t="s">
        <v>44</v>
      </c>
    </row>
    <row r="303">
      <c r="A303" s="3">
        <v>301.0</v>
      </c>
      <c r="B303" s="4" t="s">
        <v>167</v>
      </c>
      <c r="C303" s="5">
        <v>43019.0</v>
      </c>
      <c r="D303" s="6">
        <v>0.9863013698630136</v>
      </c>
      <c r="E303" s="7">
        <v>7.0</v>
      </c>
      <c r="F303" s="7">
        <v>60.0</v>
      </c>
      <c r="G303" s="7">
        <v>11.0</v>
      </c>
      <c r="H303" s="3">
        <v>25.0</v>
      </c>
      <c r="I303" s="3" t="s">
        <v>187</v>
      </c>
      <c r="J303" s="3">
        <v>0.0</v>
      </c>
      <c r="K303" s="3" t="s">
        <v>46</v>
      </c>
      <c r="L303" s="3" t="s">
        <v>94</v>
      </c>
      <c r="M303" s="3">
        <v>1.0</v>
      </c>
      <c r="N303" s="5" t="s">
        <v>151</v>
      </c>
      <c r="O303" s="5" t="s">
        <v>75</v>
      </c>
      <c r="P303" s="10" t="s">
        <v>363</v>
      </c>
    </row>
    <row r="304">
      <c r="A304" s="3">
        <v>302.0</v>
      </c>
      <c r="B304" s="4" t="s">
        <v>230</v>
      </c>
      <c r="C304" s="5">
        <v>29941.0</v>
      </c>
      <c r="D304" s="6">
        <v>36.81643835616438</v>
      </c>
      <c r="E304" s="7">
        <v>7.0</v>
      </c>
      <c r="F304" s="7">
        <v>80.0</v>
      </c>
      <c r="G304" s="7">
        <v>9.0</v>
      </c>
      <c r="H304" s="3">
        <v>20.0</v>
      </c>
      <c r="I304" s="3" t="s">
        <v>84</v>
      </c>
      <c r="J304" s="3">
        <v>0.0</v>
      </c>
      <c r="K304" s="3" t="s">
        <v>61</v>
      </c>
      <c r="L304" s="3" t="s">
        <v>62</v>
      </c>
      <c r="M304" s="3">
        <v>1.0</v>
      </c>
      <c r="N304" s="5" t="s">
        <v>212</v>
      </c>
      <c r="O304" s="5" t="s">
        <v>75</v>
      </c>
      <c r="P304" s="10" t="s">
        <v>87</v>
      </c>
    </row>
    <row r="305">
      <c r="A305" s="3">
        <v>303.0</v>
      </c>
      <c r="B305" s="4" t="s">
        <v>461</v>
      </c>
      <c r="C305" s="5">
        <v>32303.0</v>
      </c>
      <c r="D305" s="6">
        <v>30.345205479452055</v>
      </c>
      <c r="E305" s="7">
        <v>6.0</v>
      </c>
      <c r="F305" s="7">
        <v>25.0</v>
      </c>
      <c r="G305" s="7">
        <v>8.0</v>
      </c>
      <c r="H305" s="3">
        <v>30.0</v>
      </c>
      <c r="I305" s="3" t="s">
        <v>224</v>
      </c>
      <c r="J305" s="3">
        <v>0.0</v>
      </c>
      <c r="K305" s="3" t="s">
        <v>61</v>
      </c>
      <c r="L305" s="3" t="s">
        <v>47</v>
      </c>
      <c r="M305" s="3">
        <v>1.0</v>
      </c>
      <c r="N305" s="5" t="s">
        <v>416</v>
      </c>
      <c r="O305" s="5" t="s">
        <v>1176</v>
      </c>
      <c r="P305" s="10" t="s">
        <v>152</v>
      </c>
    </row>
    <row r="306">
      <c r="A306" s="3">
        <v>304.0</v>
      </c>
      <c r="B306" s="4" t="s">
        <v>83</v>
      </c>
      <c r="C306" s="5">
        <v>43056.0</v>
      </c>
      <c r="D306" s="6">
        <v>0.8849315068493151</v>
      </c>
      <c r="E306" s="7">
        <v>8.0</v>
      </c>
      <c r="F306" s="7">
        <v>30.0</v>
      </c>
      <c r="G306" s="7">
        <v>8.0</v>
      </c>
      <c r="H306" s="3">
        <v>5.0</v>
      </c>
      <c r="I306" s="3" t="s">
        <v>60</v>
      </c>
      <c r="J306" s="3">
        <v>0.0</v>
      </c>
      <c r="K306" s="9" t="s">
        <v>27</v>
      </c>
      <c r="L306" s="3" t="s">
        <v>1177</v>
      </c>
      <c r="M306" s="3">
        <v>1.0</v>
      </c>
      <c r="N306" s="5" t="s">
        <v>21</v>
      </c>
      <c r="O306" s="5" t="s">
        <v>356</v>
      </c>
      <c r="P306" s="10" t="s">
        <v>1178</v>
      </c>
    </row>
    <row r="307">
      <c r="A307" s="3">
        <v>305.0</v>
      </c>
      <c r="B307" s="4" t="s">
        <v>124</v>
      </c>
      <c r="C307" s="5">
        <v>31769.0</v>
      </c>
      <c r="D307" s="6">
        <v>31.80821917808219</v>
      </c>
      <c r="E307" s="7">
        <v>8.0</v>
      </c>
      <c r="F307" s="7">
        <v>90.0</v>
      </c>
      <c r="G307" s="7">
        <v>12.0</v>
      </c>
      <c r="H307" s="3">
        <v>4.0</v>
      </c>
      <c r="I307" s="3" t="s">
        <v>98</v>
      </c>
      <c r="J307" s="3">
        <v>0.0</v>
      </c>
      <c r="K307" s="3" t="s">
        <v>61</v>
      </c>
      <c r="L307" s="3" t="s">
        <v>99</v>
      </c>
      <c r="M307" s="3">
        <v>1.0</v>
      </c>
      <c r="N307" s="5" t="s">
        <v>212</v>
      </c>
      <c r="O307" s="5" t="s">
        <v>75</v>
      </c>
      <c r="P307" s="10" t="s">
        <v>87</v>
      </c>
    </row>
    <row r="308">
      <c r="A308" s="3">
        <v>306.0</v>
      </c>
      <c r="B308" s="4" t="s">
        <v>71</v>
      </c>
      <c r="C308" s="5">
        <v>34335.0</v>
      </c>
      <c r="D308" s="6">
        <v>24.778082191780822</v>
      </c>
      <c r="E308" s="7">
        <v>8.0</v>
      </c>
      <c r="F308" s="7">
        <v>150.0</v>
      </c>
      <c r="G308" s="7">
        <v>6.0</v>
      </c>
      <c r="H308" s="3">
        <v>5.0</v>
      </c>
      <c r="I308" s="3" t="s">
        <v>84</v>
      </c>
      <c r="J308" s="3">
        <v>1.0</v>
      </c>
      <c r="K308" s="3" t="s">
        <v>73</v>
      </c>
      <c r="L308" s="3" t="s">
        <v>94</v>
      </c>
      <c r="M308" s="3">
        <v>1.0</v>
      </c>
      <c r="N308" s="5" t="s">
        <v>212</v>
      </c>
      <c r="O308" s="5" t="s">
        <v>75</v>
      </c>
      <c r="P308" s="10" t="s">
        <v>1179</v>
      </c>
    </row>
    <row r="309">
      <c r="A309" s="3">
        <v>307.0</v>
      </c>
      <c r="B309" s="4" t="s">
        <v>83</v>
      </c>
      <c r="C309" s="5">
        <v>30327.0</v>
      </c>
      <c r="D309" s="6">
        <v>35.75890410958904</v>
      </c>
      <c r="E309" s="7">
        <v>7.0</v>
      </c>
      <c r="F309" s="7">
        <v>30.0</v>
      </c>
      <c r="G309" s="7">
        <v>13.0</v>
      </c>
      <c r="H309" s="3">
        <v>5.0</v>
      </c>
      <c r="I309" s="3" t="s">
        <v>340</v>
      </c>
      <c r="J309" s="3">
        <v>0.0</v>
      </c>
      <c r="K309" s="3" t="s">
        <v>61</v>
      </c>
      <c r="L309" s="3" t="s">
        <v>47</v>
      </c>
      <c r="M309" s="3">
        <v>1.0</v>
      </c>
      <c r="N309" s="5" t="s">
        <v>143</v>
      </c>
      <c r="O309" s="5" t="s">
        <v>75</v>
      </c>
      <c r="P309" s="10" t="s">
        <v>219</v>
      </c>
    </row>
    <row r="310">
      <c r="A310" s="3">
        <v>308.0</v>
      </c>
      <c r="B310" s="4" t="s">
        <v>255</v>
      </c>
      <c r="C310" s="5">
        <v>32578.0</v>
      </c>
      <c r="D310" s="6">
        <v>29.59178082191781</v>
      </c>
      <c r="E310" s="7">
        <v>7.0</v>
      </c>
      <c r="F310" s="7">
        <v>60.0</v>
      </c>
      <c r="G310" s="7">
        <v>11.0</v>
      </c>
      <c r="H310" s="3">
        <v>2.0</v>
      </c>
      <c r="I310" s="3" t="s">
        <v>307</v>
      </c>
      <c r="J310" s="3">
        <v>1.0</v>
      </c>
      <c r="K310" s="3" t="s">
        <v>61</v>
      </c>
      <c r="L310" s="3" t="s">
        <v>99</v>
      </c>
      <c r="M310" s="3">
        <v>1.0</v>
      </c>
      <c r="N310" s="5" t="s">
        <v>212</v>
      </c>
      <c r="O310" s="5" t="s">
        <v>106</v>
      </c>
      <c r="P310" s="10" t="s">
        <v>87</v>
      </c>
    </row>
    <row r="311">
      <c r="A311" s="3">
        <v>309.0</v>
      </c>
      <c r="B311" s="4" t="s">
        <v>83</v>
      </c>
      <c r="C311" s="5">
        <v>33278.0</v>
      </c>
      <c r="D311" s="6">
        <v>27.673972602739727</v>
      </c>
      <c r="E311" s="7">
        <v>7.0</v>
      </c>
      <c r="F311" s="7">
        <v>0.0</v>
      </c>
      <c r="G311" s="7">
        <v>8.0</v>
      </c>
      <c r="H311" s="3">
        <v>2.0</v>
      </c>
      <c r="I311" s="3" t="s">
        <v>224</v>
      </c>
      <c r="J311" s="3">
        <v>0.0</v>
      </c>
      <c r="K311" s="3" t="s">
        <v>61</v>
      </c>
      <c r="L311" s="3" t="s">
        <v>94</v>
      </c>
      <c r="M311" s="3">
        <v>0.0</v>
      </c>
      <c r="N311" s="5" t="s">
        <v>44</v>
      </c>
      <c r="O311" s="5" t="s">
        <v>44</v>
      </c>
      <c r="P311" s="10" t="s">
        <v>44</v>
      </c>
    </row>
    <row r="312">
      <c r="A312" s="3">
        <v>310.0</v>
      </c>
      <c r="B312" s="4" t="s">
        <v>362</v>
      </c>
      <c r="C312" s="5">
        <v>30129.0</v>
      </c>
      <c r="D312" s="6">
        <v>36.3013698630137</v>
      </c>
      <c r="E312" s="7">
        <v>6.0</v>
      </c>
      <c r="F312" s="7">
        <v>90.0</v>
      </c>
      <c r="G312" s="7">
        <v>10.0</v>
      </c>
      <c r="H312" s="3">
        <v>10.0</v>
      </c>
      <c r="I312" s="3" t="s">
        <v>307</v>
      </c>
      <c r="J312" s="3">
        <v>1.0</v>
      </c>
      <c r="K312" s="9" t="s">
        <v>46</v>
      </c>
      <c r="L312" s="3" t="s">
        <v>1180</v>
      </c>
      <c r="M312" s="3">
        <v>1.0</v>
      </c>
      <c r="N312" s="5" t="s">
        <v>256</v>
      </c>
      <c r="O312" s="5" t="s">
        <v>86</v>
      </c>
      <c r="P312" s="10" t="s">
        <v>76</v>
      </c>
    </row>
    <row r="313">
      <c r="A313" s="3">
        <v>311.0</v>
      </c>
      <c r="B313" s="4" t="s">
        <v>83</v>
      </c>
      <c r="C313" s="5">
        <v>27169.0</v>
      </c>
      <c r="D313" s="6">
        <v>44.41095890410959</v>
      </c>
      <c r="E313" s="7">
        <v>8.0</v>
      </c>
      <c r="F313" s="7">
        <v>15.0</v>
      </c>
      <c r="G313" s="7">
        <v>12.0</v>
      </c>
      <c r="H313" s="3">
        <v>2.0</v>
      </c>
      <c r="I313" s="3" t="s">
        <v>117</v>
      </c>
      <c r="J313" s="3">
        <v>1.0</v>
      </c>
      <c r="K313" s="3" t="s">
        <v>61</v>
      </c>
      <c r="L313" s="3" t="s">
        <v>94</v>
      </c>
      <c r="M313" s="3">
        <v>1.0</v>
      </c>
      <c r="N313" s="5" t="s">
        <v>467</v>
      </c>
      <c r="O313" s="5" t="s">
        <v>75</v>
      </c>
      <c r="P313" s="10" t="s">
        <v>87</v>
      </c>
    </row>
    <row r="314">
      <c r="A314" s="3">
        <v>312.0</v>
      </c>
      <c r="B314" s="4" t="s">
        <v>71</v>
      </c>
      <c r="C314" s="5">
        <v>23937.0</v>
      </c>
      <c r="D314" s="6">
        <v>53.26575342465753</v>
      </c>
      <c r="E314" s="7">
        <v>6.0</v>
      </c>
      <c r="F314" s="7">
        <v>0.0</v>
      </c>
      <c r="G314" s="7">
        <v>10.0</v>
      </c>
      <c r="H314" s="3">
        <v>20.0</v>
      </c>
      <c r="I314" s="3" t="s">
        <v>72</v>
      </c>
      <c r="J314" s="3">
        <v>0.0</v>
      </c>
      <c r="K314" s="3" t="s">
        <v>93</v>
      </c>
      <c r="L314" s="3" t="s">
        <v>94</v>
      </c>
      <c r="M314" s="3">
        <v>0.0</v>
      </c>
      <c r="N314" s="5" t="s">
        <v>44</v>
      </c>
      <c r="O314" s="5" t="s">
        <v>44</v>
      </c>
      <c r="P314" s="10" t="s">
        <v>44</v>
      </c>
    </row>
    <row r="315">
      <c r="A315" s="3">
        <v>313.0</v>
      </c>
      <c r="B315" s="4" t="s">
        <v>71</v>
      </c>
      <c r="C315" s="5">
        <v>26668.0</v>
      </c>
      <c r="D315" s="6">
        <v>45.78356164383562</v>
      </c>
      <c r="E315" s="7">
        <v>7.0</v>
      </c>
      <c r="F315" s="7">
        <v>30.0</v>
      </c>
      <c r="G315" s="7">
        <v>6.0</v>
      </c>
      <c r="H315" s="3">
        <v>20.0</v>
      </c>
      <c r="I315" s="3" t="s">
        <v>45</v>
      </c>
      <c r="J315" s="3">
        <v>1.0</v>
      </c>
      <c r="K315" s="3" t="s">
        <v>61</v>
      </c>
      <c r="L315" s="3" t="s">
        <v>94</v>
      </c>
      <c r="M315" s="3">
        <v>1.0</v>
      </c>
      <c r="N315" s="5" t="s">
        <v>212</v>
      </c>
      <c r="O315" s="5" t="s">
        <v>75</v>
      </c>
      <c r="P315" s="10" t="s">
        <v>87</v>
      </c>
    </row>
    <row r="316">
      <c r="A316" s="3">
        <v>314.0</v>
      </c>
      <c r="B316" s="4" t="s">
        <v>161</v>
      </c>
      <c r="C316" s="5">
        <v>33626.0</v>
      </c>
      <c r="D316" s="6">
        <v>26.720547945205478</v>
      </c>
      <c r="E316" s="7">
        <v>8.0</v>
      </c>
      <c r="F316" s="7">
        <v>40.0</v>
      </c>
      <c r="G316" s="7">
        <v>13.0</v>
      </c>
      <c r="H316" s="3">
        <v>6.0</v>
      </c>
      <c r="I316" s="3" t="s">
        <v>187</v>
      </c>
      <c r="J316" s="3">
        <v>1.0</v>
      </c>
      <c r="K316" s="3" t="s">
        <v>137</v>
      </c>
      <c r="L316" s="3" t="s">
        <v>94</v>
      </c>
      <c r="M316" s="3">
        <v>1.0</v>
      </c>
      <c r="N316" s="5" t="s">
        <v>416</v>
      </c>
      <c r="O316" s="5" t="s">
        <v>75</v>
      </c>
      <c r="P316" s="10" t="s">
        <v>50</v>
      </c>
    </row>
    <row r="317">
      <c r="A317" s="3">
        <v>315.0</v>
      </c>
      <c r="B317" s="4" t="s">
        <v>161</v>
      </c>
      <c r="C317" s="5">
        <v>26395.0</v>
      </c>
      <c r="D317" s="6">
        <v>46.53150684931507</v>
      </c>
      <c r="E317" s="7">
        <v>6.0</v>
      </c>
      <c r="F317" s="7">
        <v>35.0</v>
      </c>
      <c r="G317" s="7">
        <v>8.0</v>
      </c>
      <c r="H317" s="3">
        <v>7.0</v>
      </c>
      <c r="I317" s="3" t="s">
        <v>92</v>
      </c>
      <c r="J317" s="3">
        <v>1.0</v>
      </c>
      <c r="K317" s="3" t="s">
        <v>118</v>
      </c>
      <c r="L317" s="3" t="s">
        <v>99</v>
      </c>
      <c r="M317" s="3">
        <v>1.0</v>
      </c>
      <c r="N317" s="5" t="s">
        <v>48</v>
      </c>
      <c r="O317" s="5" t="s">
        <v>49</v>
      </c>
      <c r="P317" s="10" t="s">
        <v>87</v>
      </c>
    </row>
    <row r="318">
      <c r="A318" s="3">
        <v>316.0</v>
      </c>
      <c r="B318" s="4" t="s">
        <v>236</v>
      </c>
      <c r="C318" s="5">
        <v>32544.0</v>
      </c>
      <c r="D318" s="6">
        <v>29.684931506849313</v>
      </c>
      <c r="E318" s="7">
        <v>7.0</v>
      </c>
      <c r="F318" s="7">
        <v>40.0</v>
      </c>
      <c r="G318" s="7">
        <v>12.0</v>
      </c>
      <c r="H318" s="3">
        <v>25.0</v>
      </c>
      <c r="I318" s="3" t="s">
        <v>130</v>
      </c>
      <c r="J318" s="3">
        <v>0.0</v>
      </c>
      <c r="K318" s="3" t="s">
        <v>61</v>
      </c>
      <c r="L318" s="3" t="s">
        <v>94</v>
      </c>
      <c r="M318" s="3">
        <v>1.0</v>
      </c>
      <c r="N318" s="5" t="s">
        <v>467</v>
      </c>
      <c r="O318" s="5" t="s">
        <v>75</v>
      </c>
      <c r="P318" s="10" t="s">
        <v>87</v>
      </c>
    </row>
    <row r="319">
      <c r="A319" s="3">
        <v>317.0</v>
      </c>
      <c r="B319" s="4" t="s">
        <v>71</v>
      </c>
      <c r="C319" s="5">
        <v>33697.0</v>
      </c>
      <c r="D319" s="6">
        <v>26.526027397260275</v>
      </c>
      <c r="E319" s="7">
        <v>6.0</v>
      </c>
      <c r="F319" s="7">
        <v>30.0</v>
      </c>
      <c r="G319" s="7">
        <v>10.0</v>
      </c>
      <c r="H319" s="3">
        <v>20.0</v>
      </c>
      <c r="I319" s="3" t="s">
        <v>84</v>
      </c>
      <c r="J319" s="3">
        <v>1.0</v>
      </c>
      <c r="K319" s="3" t="s">
        <v>61</v>
      </c>
      <c r="L319" s="3" t="s">
        <v>94</v>
      </c>
      <c r="M319" s="3">
        <v>1.0</v>
      </c>
      <c r="N319" s="5" t="s">
        <v>212</v>
      </c>
      <c r="O319" s="5" t="s">
        <v>75</v>
      </c>
      <c r="P319" s="10" t="s">
        <v>87</v>
      </c>
    </row>
    <row r="320">
      <c r="A320" s="3">
        <v>318.0</v>
      </c>
      <c r="B320" s="4" t="s">
        <v>794</v>
      </c>
      <c r="C320" s="5">
        <v>33609.0</v>
      </c>
      <c r="D320" s="6">
        <v>26.767123287671232</v>
      </c>
      <c r="E320" s="7">
        <v>7.0</v>
      </c>
      <c r="F320" s="7">
        <v>0.0</v>
      </c>
      <c r="G320" s="7">
        <v>6.0</v>
      </c>
      <c r="H320" s="3">
        <v>15.0</v>
      </c>
      <c r="I320" s="3" t="s">
        <v>84</v>
      </c>
      <c r="J320" s="3">
        <v>1.0</v>
      </c>
      <c r="K320" s="9" t="s">
        <v>93</v>
      </c>
      <c r="L320" s="3" t="s">
        <v>1181</v>
      </c>
      <c r="M320" s="3">
        <v>0.0</v>
      </c>
      <c r="N320" s="5" t="s">
        <v>44</v>
      </c>
      <c r="O320" s="5" t="s">
        <v>44</v>
      </c>
      <c r="P320" s="10" t="s">
        <v>44</v>
      </c>
    </row>
    <row r="321">
      <c r="A321" s="3">
        <v>319.0</v>
      </c>
      <c r="B321" s="4" t="s">
        <v>406</v>
      </c>
      <c r="C321" s="5">
        <v>33386.0</v>
      </c>
      <c r="D321" s="6">
        <v>27.378082191780823</v>
      </c>
      <c r="E321" s="7">
        <v>5.0</v>
      </c>
      <c r="F321" s="7">
        <v>45.0</v>
      </c>
      <c r="G321" s="7">
        <v>12.0</v>
      </c>
      <c r="H321" s="3">
        <v>30.0</v>
      </c>
      <c r="I321" s="3" t="s">
        <v>84</v>
      </c>
      <c r="J321" s="3">
        <v>1.0</v>
      </c>
      <c r="K321" s="9" t="s">
        <v>73</v>
      </c>
      <c r="L321" s="3" t="s">
        <v>1182</v>
      </c>
      <c r="M321" s="3">
        <v>0.0</v>
      </c>
      <c r="N321" s="5" t="s">
        <v>44</v>
      </c>
      <c r="O321" s="5" t="s">
        <v>44</v>
      </c>
      <c r="P321" s="10" t="s">
        <v>44</v>
      </c>
    </row>
    <row r="322">
      <c r="A322" s="3">
        <v>320.0</v>
      </c>
      <c r="B322" s="4" t="s">
        <v>71</v>
      </c>
      <c r="C322" s="5">
        <v>27200.0</v>
      </c>
      <c r="D322" s="6">
        <v>44.326027397260276</v>
      </c>
      <c r="E322" s="7">
        <v>7.0</v>
      </c>
      <c r="F322" s="7">
        <v>0.0</v>
      </c>
      <c r="G322" s="7">
        <v>14.0</v>
      </c>
      <c r="H322" s="3">
        <v>2.0</v>
      </c>
      <c r="I322" s="3" t="s">
        <v>60</v>
      </c>
      <c r="J322" s="3">
        <v>0.0</v>
      </c>
      <c r="K322" s="3" t="s">
        <v>61</v>
      </c>
      <c r="L322" s="3" t="s">
        <v>47</v>
      </c>
      <c r="M322" s="3">
        <v>0.0</v>
      </c>
      <c r="N322" s="5" t="s">
        <v>44</v>
      </c>
      <c r="O322" s="5" t="s">
        <v>44</v>
      </c>
      <c r="P322" s="10" t="s">
        <v>44</v>
      </c>
    </row>
    <row r="323">
      <c r="A323" s="3">
        <v>321.0</v>
      </c>
      <c r="B323" s="4" t="s">
        <v>204</v>
      </c>
      <c r="C323" s="5">
        <v>33989.0</v>
      </c>
      <c r="D323" s="6">
        <v>25.726027397260275</v>
      </c>
      <c r="E323" s="7">
        <v>8.0</v>
      </c>
      <c r="F323" s="7">
        <v>0.0</v>
      </c>
      <c r="G323" s="7">
        <v>10.0</v>
      </c>
      <c r="H323" s="3">
        <v>30.0</v>
      </c>
      <c r="I323" s="3" t="s">
        <v>340</v>
      </c>
      <c r="J323" s="3">
        <v>0.0</v>
      </c>
      <c r="K323" s="3" t="s">
        <v>61</v>
      </c>
      <c r="L323" s="3" t="s">
        <v>94</v>
      </c>
      <c r="M323" s="3">
        <v>1.0</v>
      </c>
      <c r="N323" s="5" t="s">
        <v>212</v>
      </c>
      <c r="O323" s="5" t="s">
        <v>1183</v>
      </c>
      <c r="P323" s="10" t="s">
        <v>275</v>
      </c>
    </row>
    <row r="324">
      <c r="A324" s="3">
        <v>322.0</v>
      </c>
      <c r="B324" s="4" t="s">
        <v>236</v>
      </c>
      <c r="C324" s="5">
        <v>33399.0</v>
      </c>
      <c r="D324" s="6">
        <v>27.34246575342466</v>
      </c>
      <c r="E324" s="7">
        <v>8.0</v>
      </c>
      <c r="F324" s="7">
        <v>0.0</v>
      </c>
      <c r="G324" s="7">
        <v>7.0</v>
      </c>
      <c r="H324" s="3">
        <v>1.0</v>
      </c>
      <c r="I324" s="3" t="s">
        <v>340</v>
      </c>
      <c r="J324" s="3">
        <v>1.0</v>
      </c>
      <c r="K324" s="3" t="s">
        <v>61</v>
      </c>
      <c r="L324" s="3" t="s">
        <v>47</v>
      </c>
      <c r="M324" s="3">
        <v>0.0</v>
      </c>
      <c r="N324" s="5" t="s">
        <v>44</v>
      </c>
      <c r="O324" s="5" t="s">
        <v>44</v>
      </c>
      <c r="P324" s="10" t="s">
        <v>44</v>
      </c>
    </row>
    <row r="325">
      <c r="A325" s="3">
        <v>323.0</v>
      </c>
      <c r="B325" s="4" t="s">
        <v>161</v>
      </c>
      <c r="C325" s="5">
        <v>28993.0</v>
      </c>
      <c r="D325" s="6">
        <v>39.413698630136984</v>
      </c>
      <c r="E325" s="7">
        <v>6.0</v>
      </c>
      <c r="F325" s="7">
        <v>0.0</v>
      </c>
      <c r="G325" s="7">
        <v>12.0</v>
      </c>
      <c r="H325" s="3">
        <v>12.0</v>
      </c>
      <c r="I325" s="3" t="s">
        <v>224</v>
      </c>
      <c r="J325" s="3">
        <v>1.0</v>
      </c>
      <c r="K325" s="3" t="s">
        <v>46</v>
      </c>
      <c r="L325" s="3" t="s">
        <v>62</v>
      </c>
      <c r="M325" s="3">
        <v>1.0</v>
      </c>
      <c r="N325" s="5" t="s">
        <v>212</v>
      </c>
      <c r="O325" s="5" t="s">
        <v>75</v>
      </c>
      <c r="P325" s="10" t="s">
        <v>87</v>
      </c>
    </row>
    <row r="326">
      <c r="A326" s="3">
        <v>324.0</v>
      </c>
      <c r="B326" s="4" t="s">
        <v>124</v>
      </c>
      <c r="C326" s="5">
        <v>29439.0</v>
      </c>
      <c r="D326" s="6">
        <v>38.19178082191781</v>
      </c>
      <c r="E326" s="7">
        <v>7.0</v>
      </c>
      <c r="F326" s="7">
        <v>120.0</v>
      </c>
      <c r="G326" s="7">
        <v>12.0</v>
      </c>
      <c r="H326" s="3">
        <v>12.0</v>
      </c>
      <c r="I326" s="3" t="s">
        <v>92</v>
      </c>
      <c r="J326" s="3">
        <v>1.0</v>
      </c>
      <c r="K326" s="3" t="s">
        <v>131</v>
      </c>
      <c r="L326" s="3" t="s">
        <v>94</v>
      </c>
      <c r="M326" s="3">
        <v>1.0</v>
      </c>
      <c r="N326" s="5" t="s">
        <v>151</v>
      </c>
      <c r="O326" s="5" t="s">
        <v>75</v>
      </c>
      <c r="P326" s="10" t="s">
        <v>87</v>
      </c>
    </row>
    <row r="327">
      <c r="A327" s="3">
        <v>325.0</v>
      </c>
      <c r="B327" s="4" t="s">
        <v>348</v>
      </c>
      <c r="C327" s="5">
        <v>28859.0</v>
      </c>
      <c r="D327" s="6">
        <v>39.78082191780822</v>
      </c>
      <c r="E327" s="7">
        <v>8.0</v>
      </c>
      <c r="F327" s="7">
        <v>15.0</v>
      </c>
      <c r="G327" s="7">
        <v>5.0</v>
      </c>
      <c r="H327" s="3">
        <v>10.0</v>
      </c>
      <c r="I327" s="3" t="s">
        <v>307</v>
      </c>
      <c r="J327" s="3">
        <v>0.0</v>
      </c>
      <c r="K327" s="9" t="s">
        <v>137</v>
      </c>
      <c r="L327" s="3" t="s">
        <v>1184</v>
      </c>
      <c r="M327" s="3">
        <v>1.0</v>
      </c>
      <c r="N327" s="5" t="s">
        <v>63</v>
      </c>
      <c r="O327" s="5" t="s">
        <v>407</v>
      </c>
      <c r="P327" s="10" t="s">
        <v>50</v>
      </c>
    </row>
    <row r="328">
      <c r="A328" s="3">
        <v>326.0</v>
      </c>
      <c r="B328" s="4" t="s">
        <v>71</v>
      </c>
      <c r="C328" s="5">
        <v>33643.0</v>
      </c>
      <c r="D328" s="6">
        <v>26.673972602739727</v>
      </c>
      <c r="E328" s="7">
        <v>7.0</v>
      </c>
      <c r="F328" s="7">
        <v>180.0</v>
      </c>
      <c r="G328" s="7">
        <v>9.0</v>
      </c>
      <c r="H328" s="3">
        <v>20.0</v>
      </c>
      <c r="I328" s="3" t="s">
        <v>224</v>
      </c>
      <c r="J328" s="3">
        <v>1.0</v>
      </c>
      <c r="K328" s="3" t="s">
        <v>46</v>
      </c>
      <c r="L328" s="3" t="s">
        <v>99</v>
      </c>
      <c r="M328" s="3">
        <v>1.0</v>
      </c>
      <c r="N328" s="5" t="s">
        <v>85</v>
      </c>
      <c r="O328" s="5" t="s">
        <v>75</v>
      </c>
      <c r="P328" s="10" t="s">
        <v>87</v>
      </c>
    </row>
    <row r="329">
      <c r="A329" s="3">
        <v>327.0</v>
      </c>
      <c r="B329" s="4" t="s">
        <v>71</v>
      </c>
      <c r="C329" s="5">
        <v>33513.0</v>
      </c>
      <c r="D329" s="6">
        <v>27.03013698630137</v>
      </c>
      <c r="E329" s="7">
        <v>9.0</v>
      </c>
      <c r="F329" s="7">
        <v>2.0</v>
      </c>
      <c r="G329" s="7">
        <v>10.0</v>
      </c>
      <c r="H329" s="3">
        <v>5.0</v>
      </c>
      <c r="I329" s="3" t="s">
        <v>98</v>
      </c>
      <c r="J329" s="3">
        <v>1.0</v>
      </c>
      <c r="K329" s="3" t="s">
        <v>46</v>
      </c>
      <c r="L329" s="3" t="s">
        <v>94</v>
      </c>
      <c r="M329" s="3">
        <v>1.0</v>
      </c>
      <c r="N329" s="5" t="s">
        <v>212</v>
      </c>
      <c r="O329" s="5" t="s">
        <v>75</v>
      </c>
      <c r="P329" s="10" t="s">
        <v>87</v>
      </c>
    </row>
    <row r="330">
      <c r="A330" s="3">
        <v>328.0</v>
      </c>
      <c r="B330" s="4" t="s">
        <v>362</v>
      </c>
      <c r="C330" s="5">
        <v>26619.0</v>
      </c>
      <c r="D330" s="6">
        <v>45.917808219178085</v>
      </c>
      <c r="E330" s="7">
        <v>8.0</v>
      </c>
      <c r="F330" s="7">
        <v>0.0</v>
      </c>
      <c r="G330" s="7">
        <v>10.0</v>
      </c>
      <c r="H330" s="3">
        <v>50.0</v>
      </c>
      <c r="I330" s="3" t="s">
        <v>84</v>
      </c>
      <c r="J330" s="3">
        <v>1.0</v>
      </c>
      <c r="K330" s="3" t="s">
        <v>73</v>
      </c>
      <c r="L330" s="3" t="s">
        <v>99</v>
      </c>
      <c r="M330" s="3">
        <v>1.0</v>
      </c>
      <c r="N330" s="5" t="s">
        <v>212</v>
      </c>
      <c r="O330" s="5" t="s">
        <v>49</v>
      </c>
      <c r="P330" s="10" t="s">
        <v>87</v>
      </c>
    </row>
    <row r="331">
      <c r="A331" s="3">
        <v>329.0</v>
      </c>
      <c r="B331" s="4" t="s">
        <v>348</v>
      </c>
      <c r="C331" s="5">
        <v>31218.0</v>
      </c>
      <c r="D331" s="6">
        <v>33.31780821917808</v>
      </c>
      <c r="E331" s="7">
        <v>7.0</v>
      </c>
      <c r="F331" s="7">
        <v>30.0</v>
      </c>
      <c r="G331" s="7">
        <v>8.0</v>
      </c>
      <c r="H331" s="3">
        <v>2.0</v>
      </c>
      <c r="I331" s="3" t="s">
        <v>60</v>
      </c>
      <c r="J331" s="3">
        <v>0.0</v>
      </c>
      <c r="K331" s="3" t="s">
        <v>93</v>
      </c>
      <c r="L331" s="3" t="s">
        <v>99</v>
      </c>
      <c r="M331" s="3">
        <v>1.0</v>
      </c>
      <c r="N331" s="5" t="s">
        <v>212</v>
      </c>
      <c r="O331" s="5" t="s">
        <v>75</v>
      </c>
      <c r="P331" s="10" t="s">
        <v>428</v>
      </c>
    </row>
    <row r="332">
      <c r="A332" s="3">
        <v>330.0</v>
      </c>
      <c r="B332" s="4" t="s">
        <v>71</v>
      </c>
      <c r="C332" s="5">
        <v>25259.0</v>
      </c>
      <c r="D332" s="6">
        <v>49.64383561643836</v>
      </c>
      <c r="E332" s="7">
        <v>8.0</v>
      </c>
      <c r="F332" s="7">
        <v>0.0</v>
      </c>
      <c r="G332" s="7">
        <v>14.0</v>
      </c>
      <c r="H332" s="3">
        <v>2.0</v>
      </c>
      <c r="I332" s="3" t="s">
        <v>60</v>
      </c>
      <c r="J332" s="3">
        <v>1.0</v>
      </c>
      <c r="K332" s="9" t="s">
        <v>44</v>
      </c>
      <c r="L332" s="3" t="s">
        <v>44</v>
      </c>
      <c r="M332" s="3">
        <v>0.0</v>
      </c>
      <c r="N332" s="5" t="s">
        <v>44</v>
      </c>
      <c r="O332" s="5" t="s">
        <v>44</v>
      </c>
      <c r="P332" s="10" t="s">
        <v>44</v>
      </c>
    </row>
    <row r="333">
      <c r="A333" s="3">
        <v>331.0</v>
      </c>
      <c r="B333" s="4" t="s">
        <v>468</v>
      </c>
      <c r="C333" s="5">
        <v>32523.0</v>
      </c>
      <c r="D333" s="6">
        <v>29.742465753424657</v>
      </c>
      <c r="E333" s="7">
        <v>7.0</v>
      </c>
      <c r="F333" s="7">
        <v>10.0</v>
      </c>
      <c r="G333" s="7">
        <v>7.0</v>
      </c>
      <c r="H333" s="3">
        <v>10.0</v>
      </c>
      <c r="I333" s="3" t="s">
        <v>307</v>
      </c>
      <c r="J333" s="3">
        <v>0.0</v>
      </c>
      <c r="K333" s="3" t="s">
        <v>46</v>
      </c>
      <c r="L333" s="3" t="s">
        <v>47</v>
      </c>
      <c r="M333" s="3">
        <v>1.0</v>
      </c>
      <c r="N333" s="5" t="s">
        <v>212</v>
      </c>
      <c r="O333" s="5" t="s">
        <v>106</v>
      </c>
      <c r="P333" s="10" t="s">
        <v>50</v>
      </c>
    </row>
    <row r="334">
      <c r="A334" s="3">
        <v>332.0</v>
      </c>
      <c r="B334" s="4" t="s">
        <v>255</v>
      </c>
      <c r="C334" s="5">
        <v>33568.0</v>
      </c>
      <c r="D334" s="6">
        <v>26.87945205479452</v>
      </c>
      <c r="E334" s="7">
        <v>8.0</v>
      </c>
      <c r="F334" s="7">
        <v>110.0</v>
      </c>
      <c r="G334" s="7">
        <v>10.0</v>
      </c>
      <c r="H334" s="3">
        <v>0.0</v>
      </c>
      <c r="I334" s="3" t="s">
        <v>130</v>
      </c>
      <c r="J334" s="3">
        <v>0.0</v>
      </c>
      <c r="K334" s="3" t="s">
        <v>93</v>
      </c>
      <c r="L334" s="3" t="s">
        <v>99</v>
      </c>
      <c r="M334" s="3">
        <v>1.0</v>
      </c>
      <c r="N334" s="5" t="s">
        <v>212</v>
      </c>
      <c r="O334" s="5" t="s">
        <v>75</v>
      </c>
      <c r="P334" s="10" t="s">
        <v>87</v>
      </c>
    </row>
    <row r="335">
      <c r="A335" s="3">
        <v>333.0</v>
      </c>
      <c r="B335" s="4" t="s">
        <v>204</v>
      </c>
      <c r="C335" s="5">
        <v>26479.0</v>
      </c>
      <c r="D335" s="6">
        <v>46.3013698630137</v>
      </c>
      <c r="E335" s="7">
        <v>7.0</v>
      </c>
      <c r="F335" s="7">
        <v>60.0</v>
      </c>
      <c r="G335" s="7">
        <v>11.0</v>
      </c>
      <c r="H335" s="3">
        <v>20.0</v>
      </c>
      <c r="I335" s="3" t="s">
        <v>224</v>
      </c>
      <c r="J335" s="3">
        <v>0.0</v>
      </c>
      <c r="K335" s="3" t="s">
        <v>137</v>
      </c>
      <c r="L335" s="3" t="s">
        <v>94</v>
      </c>
      <c r="M335" s="3">
        <v>1.0</v>
      </c>
      <c r="N335" s="5" t="s">
        <v>105</v>
      </c>
      <c r="O335" s="5" t="s">
        <v>75</v>
      </c>
      <c r="P335" s="10" t="s">
        <v>87</v>
      </c>
    </row>
    <row r="336">
      <c r="A336" s="3">
        <v>334.0</v>
      </c>
      <c r="B336" s="4" t="s">
        <v>204</v>
      </c>
      <c r="C336" s="5">
        <v>30461.0</v>
      </c>
      <c r="D336" s="6">
        <v>35.391780821917806</v>
      </c>
      <c r="E336" s="7">
        <v>8.0</v>
      </c>
      <c r="F336" s="7">
        <v>0.0</v>
      </c>
      <c r="G336" s="7">
        <v>16.0</v>
      </c>
      <c r="H336" s="3">
        <v>2.0</v>
      </c>
      <c r="I336" s="3" t="s">
        <v>187</v>
      </c>
      <c r="J336" s="3">
        <v>0.0</v>
      </c>
      <c r="K336" s="3" t="s">
        <v>61</v>
      </c>
      <c r="L336" s="3" t="s">
        <v>94</v>
      </c>
      <c r="M336" s="3">
        <v>1.0</v>
      </c>
      <c r="N336" s="5" t="s">
        <v>212</v>
      </c>
      <c r="O336" s="5" t="s">
        <v>75</v>
      </c>
      <c r="P336" s="10" t="s">
        <v>101</v>
      </c>
    </row>
    <row r="337">
      <c r="A337" s="3">
        <v>335.0</v>
      </c>
      <c r="B337" s="4" t="s">
        <v>484</v>
      </c>
      <c r="C337" s="4"/>
      <c r="D337" s="6" t="s">
        <v>44</v>
      </c>
      <c r="E337" s="7">
        <v>6.0</v>
      </c>
      <c r="F337" s="7">
        <v>120.0</v>
      </c>
      <c r="G337" s="7">
        <v>9.0</v>
      </c>
      <c r="H337" s="3">
        <v>10.0</v>
      </c>
      <c r="I337" s="3" t="s">
        <v>224</v>
      </c>
      <c r="J337" s="3">
        <v>0.0</v>
      </c>
      <c r="K337" s="3" t="s">
        <v>131</v>
      </c>
      <c r="L337" s="3" t="s">
        <v>94</v>
      </c>
      <c r="M337" s="3">
        <v>1.0</v>
      </c>
      <c r="N337" s="9" t="s">
        <v>212</v>
      </c>
      <c r="O337" s="9" t="s">
        <v>75</v>
      </c>
      <c r="P337" s="11" t="s">
        <v>87</v>
      </c>
    </row>
    <row r="338">
      <c r="A338" s="3">
        <v>336.0</v>
      </c>
      <c r="B338" s="4" t="s">
        <v>255</v>
      </c>
      <c r="C338" s="5">
        <v>32534.0</v>
      </c>
      <c r="D338" s="6">
        <v>29.71232876712329</v>
      </c>
      <c r="E338" s="7">
        <v>8.0</v>
      </c>
      <c r="F338" s="7">
        <v>0.0</v>
      </c>
      <c r="G338" s="7">
        <v>4.0</v>
      </c>
      <c r="H338" s="3">
        <v>20.0</v>
      </c>
      <c r="I338" s="3" t="s">
        <v>117</v>
      </c>
      <c r="J338" s="3">
        <v>1.0</v>
      </c>
      <c r="K338" s="3" t="s">
        <v>46</v>
      </c>
      <c r="L338" s="3" t="s">
        <v>94</v>
      </c>
      <c r="M338" s="3">
        <v>1.0</v>
      </c>
      <c r="N338" s="5" t="s">
        <v>132</v>
      </c>
      <c r="O338" s="5" t="s">
        <v>139</v>
      </c>
      <c r="P338" s="10" t="s">
        <v>87</v>
      </c>
    </row>
    <row r="339">
      <c r="A339" s="3">
        <v>337.0</v>
      </c>
      <c r="B339" s="4" t="s">
        <v>71</v>
      </c>
      <c r="C339" s="5">
        <v>35711.0</v>
      </c>
      <c r="D339" s="6">
        <v>21.008219178082193</v>
      </c>
      <c r="E339" s="7">
        <v>7.0</v>
      </c>
      <c r="F339" s="7">
        <v>120.0</v>
      </c>
      <c r="G339" s="7">
        <v>12.0</v>
      </c>
      <c r="H339" s="3">
        <v>3.0</v>
      </c>
      <c r="I339" s="3" t="s">
        <v>340</v>
      </c>
      <c r="J339" s="3">
        <v>1.0</v>
      </c>
      <c r="K339" s="9" t="s">
        <v>44</v>
      </c>
      <c r="L339" s="3" t="s">
        <v>44</v>
      </c>
      <c r="M339" s="3">
        <v>1.0</v>
      </c>
      <c r="N339" s="5" t="s">
        <v>22</v>
      </c>
      <c r="O339" s="5" t="s">
        <v>356</v>
      </c>
      <c r="P339" s="10" t="s">
        <v>87</v>
      </c>
    </row>
    <row r="340">
      <c r="A340" s="3">
        <v>338.0</v>
      </c>
      <c r="B340" s="4" t="s">
        <v>805</v>
      </c>
      <c r="C340" s="5">
        <v>34628.0</v>
      </c>
      <c r="D340" s="6">
        <v>23.975342465753425</v>
      </c>
      <c r="E340" s="7">
        <v>6.0</v>
      </c>
      <c r="F340" s="7">
        <v>40.0</v>
      </c>
      <c r="G340" s="7">
        <v>12.0</v>
      </c>
      <c r="H340" s="3">
        <v>5.0</v>
      </c>
      <c r="I340" s="3" t="s">
        <v>340</v>
      </c>
      <c r="J340" s="3">
        <v>1.0</v>
      </c>
      <c r="K340" s="3" t="s">
        <v>73</v>
      </c>
      <c r="L340" s="3" t="s">
        <v>99</v>
      </c>
      <c r="M340" s="3">
        <v>1.0</v>
      </c>
      <c r="N340" s="5" t="s">
        <v>212</v>
      </c>
      <c r="O340" s="5" t="s">
        <v>75</v>
      </c>
      <c r="P340" s="10" t="s">
        <v>76</v>
      </c>
    </row>
    <row r="341">
      <c r="A341" s="3">
        <v>339.0</v>
      </c>
      <c r="B341" s="4" t="s">
        <v>161</v>
      </c>
      <c r="C341" s="5">
        <v>35373.0</v>
      </c>
      <c r="D341" s="6">
        <v>21.934246575342467</v>
      </c>
      <c r="E341" s="7">
        <v>6.0</v>
      </c>
      <c r="F341" s="7">
        <v>0.0</v>
      </c>
      <c r="G341" s="7">
        <v>12.0</v>
      </c>
      <c r="H341" s="3">
        <v>4.0</v>
      </c>
      <c r="I341" s="3" t="s">
        <v>117</v>
      </c>
      <c r="J341" s="3">
        <v>1.0</v>
      </c>
      <c r="K341" s="3" t="s">
        <v>93</v>
      </c>
      <c r="L341" s="3" t="s">
        <v>62</v>
      </c>
      <c r="M341" s="3">
        <v>0.0</v>
      </c>
      <c r="N341" s="5" t="s">
        <v>44</v>
      </c>
      <c r="O341" s="5" t="s">
        <v>44</v>
      </c>
      <c r="P341" s="10" t="s">
        <v>44</v>
      </c>
    </row>
    <row r="342">
      <c r="A342" s="3">
        <v>340.0</v>
      </c>
      <c r="B342" s="4" t="s">
        <v>83</v>
      </c>
      <c r="C342" s="5">
        <v>32492.0</v>
      </c>
      <c r="D342" s="6">
        <v>29.827397260273973</v>
      </c>
      <c r="E342" s="7">
        <v>8.0</v>
      </c>
      <c r="F342" s="7">
        <v>120.0</v>
      </c>
      <c r="G342" s="7">
        <v>10.0</v>
      </c>
      <c r="H342" s="3">
        <v>10.0</v>
      </c>
      <c r="I342" s="3" t="s">
        <v>224</v>
      </c>
      <c r="J342" s="3">
        <v>0.0</v>
      </c>
      <c r="K342" s="3" t="s">
        <v>73</v>
      </c>
      <c r="L342" s="3" t="s">
        <v>47</v>
      </c>
      <c r="M342" s="3">
        <v>1.0</v>
      </c>
      <c r="N342" s="5" t="s">
        <v>212</v>
      </c>
      <c r="O342" s="5" t="s">
        <v>75</v>
      </c>
      <c r="P342" s="10" t="s">
        <v>87</v>
      </c>
    </row>
    <row r="343">
      <c r="A343" s="3">
        <v>341.0</v>
      </c>
      <c r="B343" s="4" t="s">
        <v>71</v>
      </c>
      <c r="C343" s="5">
        <v>32577.0</v>
      </c>
      <c r="D343" s="6">
        <v>29.594520547945205</v>
      </c>
      <c r="E343" s="7">
        <v>7.0</v>
      </c>
      <c r="F343" s="7">
        <v>420.0</v>
      </c>
      <c r="G343" s="7">
        <v>5.0</v>
      </c>
      <c r="H343" s="3">
        <v>3.0</v>
      </c>
      <c r="I343" s="3" t="s">
        <v>84</v>
      </c>
      <c r="J343" s="3">
        <v>0.0</v>
      </c>
      <c r="K343" s="3" t="s">
        <v>61</v>
      </c>
      <c r="L343" s="3" t="s">
        <v>94</v>
      </c>
      <c r="M343" s="3">
        <v>0.0</v>
      </c>
      <c r="N343" s="5" t="s">
        <v>44</v>
      </c>
      <c r="O343" s="5" t="s">
        <v>44</v>
      </c>
      <c r="P343" s="10" t="s">
        <v>44</v>
      </c>
    </row>
    <row r="344">
      <c r="A344" s="3">
        <v>342.0</v>
      </c>
      <c r="B344" s="4" t="s">
        <v>236</v>
      </c>
      <c r="C344" s="5">
        <v>35261.0</v>
      </c>
      <c r="D344" s="6">
        <v>22.24109589041096</v>
      </c>
      <c r="E344" s="7">
        <v>7.0</v>
      </c>
      <c r="F344" s="7">
        <v>0.0</v>
      </c>
      <c r="G344" s="7">
        <v>10.0</v>
      </c>
      <c r="H344" s="3">
        <v>45.0</v>
      </c>
      <c r="I344" s="3" t="s">
        <v>307</v>
      </c>
      <c r="J344" s="3">
        <v>1.0</v>
      </c>
      <c r="K344" s="3" t="s">
        <v>131</v>
      </c>
      <c r="L344" s="3" t="s">
        <v>94</v>
      </c>
      <c r="M344" s="3">
        <v>0.0</v>
      </c>
      <c r="N344" s="5" t="s">
        <v>44</v>
      </c>
      <c r="O344" s="5" t="s">
        <v>44</v>
      </c>
      <c r="P344" s="10" t="s">
        <v>44</v>
      </c>
    </row>
    <row r="345">
      <c r="A345" s="3">
        <v>343.0</v>
      </c>
      <c r="B345" s="4" t="s">
        <v>71</v>
      </c>
      <c r="C345" s="5">
        <v>32329.0</v>
      </c>
      <c r="D345" s="6">
        <v>30.273972602739725</v>
      </c>
      <c r="E345" s="7">
        <v>7.0</v>
      </c>
      <c r="F345" s="7">
        <v>25.0</v>
      </c>
      <c r="G345" s="7">
        <v>9.0</v>
      </c>
      <c r="H345" s="3">
        <v>8.0</v>
      </c>
      <c r="I345" s="3" t="s">
        <v>187</v>
      </c>
      <c r="J345" s="3">
        <v>0.0</v>
      </c>
      <c r="K345" s="3" t="s">
        <v>397</v>
      </c>
      <c r="L345" s="3" t="s">
        <v>94</v>
      </c>
      <c r="M345" s="3">
        <v>1.0</v>
      </c>
      <c r="N345" s="5" t="s">
        <v>421</v>
      </c>
      <c r="O345" s="5" t="s">
        <v>75</v>
      </c>
      <c r="P345" s="10" t="s">
        <v>375</v>
      </c>
    </row>
    <row r="346">
      <c r="A346" s="3">
        <v>344.0</v>
      </c>
      <c r="B346" s="4" t="s">
        <v>83</v>
      </c>
      <c r="C346" s="5">
        <v>33017.0</v>
      </c>
      <c r="D346" s="6">
        <v>28.389041095890413</v>
      </c>
      <c r="E346" s="7">
        <v>5.0</v>
      </c>
      <c r="F346" s="7">
        <v>30.0</v>
      </c>
      <c r="G346" s="7">
        <v>4.0</v>
      </c>
      <c r="H346" s="3">
        <v>56.0</v>
      </c>
      <c r="I346" s="3" t="s">
        <v>340</v>
      </c>
      <c r="J346" s="3">
        <v>1.0</v>
      </c>
      <c r="K346" s="9" t="s">
        <v>44</v>
      </c>
      <c r="L346" s="3" t="s">
        <v>44</v>
      </c>
      <c r="M346" s="3">
        <v>1.0</v>
      </c>
      <c r="N346" s="5" t="s">
        <v>212</v>
      </c>
      <c r="O346" s="5" t="s">
        <v>106</v>
      </c>
      <c r="P346" s="10" t="s">
        <v>428</v>
      </c>
    </row>
    <row r="347">
      <c r="A347" s="3">
        <v>345.0</v>
      </c>
      <c r="B347" s="4" t="s">
        <v>306</v>
      </c>
      <c r="C347" s="5">
        <v>32297.0</v>
      </c>
      <c r="D347" s="6">
        <v>30.361643835616437</v>
      </c>
      <c r="E347" s="7">
        <v>7.0</v>
      </c>
      <c r="F347" s="7">
        <v>20.0</v>
      </c>
      <c r="G347" s="7">
        <v>10.0</v>
      </c>
      <c r="H347" s="3">
        <v>3.0</v>
      </c>
      <c r="I347" s="3" t="s">
        <v>84</v>
      </c>
      <c r="J347" s="3">
        <v>0.0</v>
      </c>
      <c r="K347" s="3" t="s">
        <v>93</v>
      </c>
      <c r="L347" s="3" t="s">
        <v>62</v>
      </c>
      <c r="M347" s="3">
        <v>1.0</v>
      </c>
      <c r="N347" s="5" t="s">
        <v>151</v>
      </c>
      <c r="O347" s="5" t="s">
        <v>75</v>
      </c>
      <c r="P347" s="10" t="s">
        <v>152</v>
      </c>
    </row>
    <row r="348">
      <c r="A348" s="3">
        <v>346.0</v>
      </c>
      <c r="B348" s="4" t="s">
        <v>124</v>
      </c>
      <c r="C348" s="5">
        <v>32679.0</v>
      </c>
      <c r="D348" s="6">
        <v>29.315068493150687</v>
      </c>
      <c r="E348" s="7">
        <v>6.0</v>
      </c>
      <c r="F348" s="7">
        <v>10.0</v>
      </c>
      <c r="G348" s="7">
        <v>7.0</v>
      </c>
      <c r="H348" s="3">
        <v>3.0</v>
      </c>
      <c r="I348" s="3" t="s">
        <v>60</v>
      </c>
      <c r="J348" s="3">
        <v>0.0</v>
      </c>
      <c r="K348" s="3" t="s">
        <v>73</v>
      </c>
      <c r="L348" s="3" t="s">
        <v>94</v>
      </c>
      <c r="M348" s="3">
        <v>1.0</v>
      </c>
      <c r="N348" s="5" t="s">
        <v>143</v>
      </c>
      <c r="O348" s="5" t="s">
        <v>75</v>
      </c>
      <c r="P348" s="10" t="s">
        <v>152</v>
      </c>
    </row>
    <row r="349">
      <c r="A349" s="3">
        <v>347.0</v>
      </c>
      <c r="B349" s="4" t="s">
        <v>167</v>
      </c>
      <c r="C349" s="5">
        <v>31625.0</v>
      </c>
      <c r="D349" s="6">
        <v>32.202739726027396</v>
      </c>
      <c r="E349" s="7">
        <v>7.0</v>
      </c>
      <c r="F349" s="7">
        <v>25.0</v>
      </c>
      <c r="G349" s="7">
        <v>10.0</v>
      </c>
      <c r="H349" s="3">
        <v>8.0</v>
      </c>
      <c r="I349" s="3" t="s">
        <v>307</v>
      </c>
      <c r="J349" s="3">
        <v>0.0</v>
      </c>
      <c r="K349" s="3" t="s">
        <v>46</v>
      </c>
      <c r="L349" s="3" t="s">
        <v>47</v>
      </c>
      <c r="M349" s="3">
        <v>1.0</v>
      </c>
      <c r="N349" s="5" t="s">
        <v>1185</v>
      </c>
      <c r="O349" s="5" t="s">
        <v>262</v>
      </c>
      <c r="P349" s="10" t="s">
        <v>87</v>
      </c>
    </row>
    <row r="350">
      <c r="A350" s="3">
        <v>348.0</v>
      </c>
      <c r="B350" s="4" t="s">
        <v>406</v>
      </c>
      <c r="C350" s="5">
        <v>32591.0</v>
      </c>
      <c r="D350" s="6">
        <v>29.556164383561644</v>
      </c>
      <c r="E350" s="7">
        <v>7.0</v>
      </c>
      <c r="F350" s="7">
        <v>30.0</v>
      </c>
      <c r="G350" s="7">
        <v>8.0</v>
      </c>
      <c r="H350" s="3">
        <v>12.0</v>
      </c>
      <c r="I350" s="3" t="s">
        <v>307</v>
      </c>
      <c r="J350" s="3">
        <v>1.0</v>
      </c>
      <c r="K350" s="3" t="s">
        <v>1186</v>
      </c>
      <c r="L350" s="3" t="s">
        <v>94</v>
      </c>
      <c r="M350" s="3">
        <v>1.0</v>
      </c>
      <c r="N350" s="5" t="s">
        <v>416</v>
      </c>
      <c r="O350" s="5" t="s">
        <v>75</v>
      </c>
      <c r="P350" s="10" t="s">
        <v>87</v>
      </c>
    </row>
    <row r="351">
      <c r="A351" s="3">
        <v>349.0</v>
      </c>
      <c r="B351" s="4" t="s">
        <v>71</v>
      </c>
      <c r="C351" s="4"/>
      <c r="D351" s="6" t="s">
        <v>44</v>
      </c>
      <c r="E351" s="7">
        <v>6.0</v>
      </c>
      <c r="F351" s="7">
        <v>180.0</v>
      </c>
      <c r="G351" s="7">
        <v>12.0</v>
      </c>
      <c r="H351" s="3">
        <v>5.0</v>
      </c>
      <c r="I351" s="3" t="s">
        <v>340</v>
      </c>
      <c r="J351" s="3">
        <v>1.0</v>
      </c>
      <c r="K351" s="3" t="s">
        <v>61</v>
      </c>
      <c r="L351" s="3" t="s">
        <v>62</v>
      </c>
      <c r="M351" s="3">
        <v>1.0</v>
      </c>
      <c r="N351" s="9" t="s">
        <v>256</v>
      </c>
      <c r="O351" s="9" t="s">
        <v>75</v>
      </c>
      <c r="P351" s="11" t="s">
        <v>87</v>
      </c>
    </row>
    <row r="352">
      <c r="A352" s="3">
        <v>350.0</v>
      </c>
      <c r="B352" s="4" t="s">
        <v>83</v>
      </c>
      <c r="C352" s="5">
        <v>32005.0</v>
      </c>
      <c r="D352" s="6">
        <v>31.161643835616438</v>
      </c>
      <c r="E352" s="7">
        <v>8.0</v>
      </c>
      <c r="F352" s="7">
        <v>0.0</v>
      </c>
      <c r="G352" s="7">
        <v>12.0</v>
      </c>
      <c r="H352" s="3">
        <v>15.0</v>
      </c>
      <c r="I352" s="3" t="s">
        <v>187</v>
      </c>
      <c r="J352" s="3">
        <v>0.0</v>
      </c>
      <c r="K352" s="9" t="s">
        <v>1187</v>
      </c>
      <c r="L352" s="3" t="s">
        <v>1188</v>
      </c>
      <c r="M352" s="3">
        <v>1.0</v>
      </c>
      <c r="N352" s="5" t="s">
        <v>256</v>
      </c>
      <c r="O352" s="5" t="s">
        <v>106</v>
      </c>
      <c r="P352" s="10" t="s">
        <v>87</v>
      </c>
    </row>
    <row r="353">
      <c r="A353" s="3">
        <v>351.0</v>
      </c>
      <c r="B353" s="4" t="s">
        <v>186</v>
      </c>
      <c r="C353" s="5">
        <v>33740.0</v>
      </c>
      <c r="D353" s="6">
        <v>26.40821917808219</v>
      </c>
      <c r="E353" s="7">
        <v>6.0</v>
      </c>
      <c r="F353" s="7">
        <v>2.0</v>
      </c>
      <c r="G353" s="7">
        <v>12.0</v>
      </c>
      <c r="H353" s="3">
        <v>2.0</v>
      </c>
      <c r="I353" s="3" t="s">
        <v>130</v>
      </c>
      <c r="J353" s="3">
        <v>1.0</v>
      </c>
      <c r="K353" s="9" t="s">
        <v>44</v>
      </c>
      <c r="L353" s="3" t="s">
        <v>44</v>
      </c>
      <c r="M353" s="3">
        <v>0.0</v>
      </c>
      <c r="N353" s="5" t="s">
        <v>44</v>
      </c>
      <c r="O353" s="5" t="s">
        <v>44</v>
      </c>
      <c r="P353" s="10" t="s">
        <v>44</v>
      </c>
    </row>
    <row r="354">
      <c r="A354" s="3">
        <v>352.0</v>
      </c>
      <c r="B354" s="4" t="s">
        <v>255</v>
      </c>
      <c r="C354" s="5">
        <v>28642.0</v>
      </c>
      <c r="D354" s="6">
        <v>40.37534246575343</v>
      </c>
      <c r="E354" s="7">
        <v>7.0</v>
      </c>
      <c r="F354" s="7">
        <v>100.0</v>
      </c>
      <c r="G354" s="7">
        <v>7.0</v>
      </c>
      <c r="H354" s="3">
        <v>12.0</v>
      </c>
      <c r="I354" s="3" t="s">
        <v>307</v>
      </c>
      <c r="J354" s="3">
        <v>1.0</v>
      </c>
      <c r="K354" s="9" t="s">
        <v>44</v>
      </c>
      <c r="L354" s="3" t="s">
        <v>44</v>
      </c>
      <c r="M354" s="3">
        <v>1.0</v>
      </c>
      <c r="N354" s="5" t="s">
        <v>85</v>
      </c>
      <c r="O354" s="5" t="s">
        <v>75</v>
      </c>
      <c r="P354" s="10" t="s">
        <v>87</v>
      </c>
    </row>
    <row r="355">
      <c r="A355" s="3">
        <v>353.0</v>
      </c>
      <c r="B355" s="4" t="s">
        <v>204</v>
      </c>
      <c r="C355" s="5">
        <v>30223.0</v>
      </c>
      <c r="D355" s="6">
        <v>36.04383561643836</v>
      </c>
      <c r="E355" s="7">
        <v>7.0</v>
      </c>
      <c r="F355" s="7">
        <v>15.0</v>
      </c>
      <c r="G355" s="7">
        <v>5.0</v>
      </c>
      <c r="H355" s="3">
        <v>1.0</v>
      </c>
      <c r="I355" s="3" t="s">
        <v>187</v>
      </c>
      <c r="J355" s="3">
        <v>1.0</v>
      </c>
      <c r="K355" s="9" t="s">
        <v>44</v>
      </c>
      <c r="L355" s="3" t="s">
        <v>44</v>
      </c>
      <c r="M355" s="3">
        <v>1.0</v>
      </c>
      <c r="N355" s="5" t="s">
        <v>138</v>
      </c>
      <c r="O355" s="5" t="s">
        <v>49</v>
      </c>
      <c r="P355" s="10" t="s">
        <v>309</v>
      </c>
    </row>
    <row r="356">
      <c r="A356" s="3">
        <v>354.0</v>
      </c>
      <c r="B356" s="4" t="s">
        <v>83</v>
      </c>
      <c r="C356" s="5">
        <v>26617.0</v>
      </c>
      <c r="D356" s="6">
        <v>45.92328767123288</v>
      </c>
      <c r="E356" s="7">
        <v>7.0</v>
      </c>
      <c r="F356" s="7">
        <v>120.0</v>
      </c>
      <c r="G356" s="7">
        <v>10.0</v>
      </c>
      <c r="H356" s="3">
        <v>3.0</v>
      </c>
      <c r="I356" s="3" t="s">
        <v>98</v>
      </c>
      <c r="J356" s="3">
        <v>0.0</v>
      </c>
      <c r="K356" s="3" t="s">
        <v>73</v>
      </c>
      <c r="L356" s="3" t="s">
        <v>94</v>
      </c>
      <c r="M356" s="3">
        <v>1.0</v>
      </c>
      <c r="N356" s="5" t="s">
        <v>48</v>
      </c>
      <c r="O356" s="5" t="s">
        <v>1189</v>
      </c>
      <c r="P356" s="10" t="s">
        <v>87</v>
      </c>
    </row>
    <row r="357">
      <c r="A357" s="3">
        <v>355.0</v>
      </c>
      <c r="B357" s="4" t="s">
        <v>83</v>
      </c>
      <c r="C357" s="5">
        <v>33806.0</v>
      </c>
      <c r="D357" s="6">
        <v>26.22739726027397</v>
      </c>
      <c r="E357" s="7">
        <v>7.0</v>
      </c>
      <c r="F357" s="7">
        <v>0.0</v>
      </c>
      <c r="G357" s="7">
        <v>10.0</v>
      </c>
      <c r="H357" s="3">
        <v>4.0</v>
      </c>
      <c r="I357" s="3" t="s">
        <v>117</v>
      </c>
      <c r="J357" s="3">
        <v>1.0</v>
      </c>
      <c r="K357" s="3" t="s">
        <v>131</v>
      </c>
      <c r="L357" s="3" t="s">
        <v>99</v>
      </c>
      <c r="M357" s="3">
        <v>0.0</v>
      </c>
      <c r="N357" s="5" t="s">
        <v>44</v>
      </c>
      <c r="O357" s="5" t="s">
        <v>44</v>
      </c>
      <c r="P357" s="10" t="s">
        <v>44</v>
      </c>
    </row>
    <row r="358">
      <c r="A358" s="3">
        <v>356.0</v>
      </c>
      <c r="B358" s="4" t="s">
        <v>112</v>
      </c>
      <c r="C358" s="5">
        <v>33552.0</v>
      </c>
      <c r="D358" s="6">
        <v>26.923287671232877</v>
      </c>
      <c r="E358" s="7">
        <v>6.0</v>
      </c>
      <c r="F358" s="7">
        <v>10.0</v>
      </c>
      <c r="G358" s="7">
        <v>13.0</v>
      </c>
      <c r="H358" s="3">
        <v>10.0</v>
      </c>
      <c r="I358" s="3" t="s">
        <v>224</v>
      </c>
      <c r="J358" s="3">
        <v>1.0</v>
      </c>
      <c r="K358" s="3" t="s">
        <v>118</v>
      </c>
      <c r="L358" s="3" t="s">
        <v>94</v>
      </c>
      <c r="M358" s="3">
        <v>0.0</v>
      </c>
      <c r="N358" s="5" t="s">
        <v>44</v>
      </c>
      <c r="O358" s="5" t="s">
        <v>44</v>
      </c>
      <c r="P358" s="10" t="s">
        <v>44</v>
      </c>
    </row>
    <row r="359">
      <c r="A359" s="3">
        <v>357.0</v>
      </c>
      <c r="B359" s="4" t="s">
        <v>255</v>
      </c>
      <c r="C359" s="5">
        <v>32063.0</v>
      </c>
      <c r="D359" s="6">
        <v>31.002739726027396</v>
      </c>
      <c r="E359" s="7">
        <v>7.0</v>
      </c>
      <c r="F359" s="7">
        <v>0.0</v>
      </c>
      <c r="G359" s="7">
        <v>12.0</v>
      </c>
      <c r="H359" s="3">
        <v>2.0</v>
      </c>
      <c r="I359" s="3" t="s">
        <v>92</v>
      </c>
      <c r="J359" s="3">
        <v>1.0</v>
      </c>
      <c r="K359" s="9" t="s">
        <v>44</v>
      </c>
      <c r="L359" s="3" t="s">
        <v>44</v>
      </c>
      <c r="M359" s="3">
        <v>1.0</v>
      </c>
      <c r="N359" s="5" t="s">
        <v>212</v>
      </c>
      <c r="O359" s="5" t="s">
        <v>75</v>
      </c>
      <c r="P359" s="10" t="s">
        <v>76</v>
      </c>
    </row>
    <row r="360">
      <c r="A360" s="3">
        <v>358.0</v>
      </c>
      <c r="B360" s="4" t="s">
        <v>204</v>
      </c>
      <c r="C360" s="5">
        <v>28821.0</v>
      </c>
      <c r="D360" s="6">
        <v>39.88493150684931</v>
      </c>
      <c r="E360" s="7">
        <v>7.0</v>
      </c>
      <c r="F360" s="7">
        <v>20.0</v>
      </c>
      <c r="G360" s="7">
        <v>9.0</v>
      </c>
      <c r="H360" s="3">
        <v>3.0</v>
      </c>
      <c r="I360" s="3" t="s">
        <v>187</v>
      </c>
      <c r="J360" s="3">
        <v>1.0</v>
      </c>
      <c r="K360" s="9" t="s">
        <v>44</v>
      </c>
      <c r="L360" s="3" t="s">
        <v>44</v>
      </c>
      <c r="M360" s="3">
        <v>1.0</v>
      </c>
      <c r="N360" s="5" t="s">
        <v>63</v>
      </c>
      <c r="O360" s="5" t="s">
        <v>49</v>
      </c>
      <c r="P360" s="10" t="s">
        <v>50</v>
      </c>
    </row>
    <row r="361">
      <c r="A361" s="3">
        <v>359.0</v>
      </c>
      <c r="B361" s="4" t="s">
        <v>314</v>
      </c>
      <c r="C361" s="5">
        <v>31621.0</v>
      </c>
      <c r="D361" s="6">
        <v>32.21369863013699</v>
      </c>
      <c r="E361" s="7">
        <v>7.0</v>
      </c>
      <c r="F361" s="7">
        <v>13.0</v>
      </c>
      <c r="G361" s="7">
        <v>7.0</v>
      </c>
      <c r="H361" s="3">
        <v>5.0</v>
      </c>
      <c r="I361" s="3" t="s">
        <v>98</v>
      </c>
      <c r="J361" s="3">
        <v>1.0</v>
      </c>
      <c r="K361" s="3" t="s">
        <v>61</v>
      </c>
      <c r="L361" s="3" t="s">
        <v>94</v>
      </c>
      <c r="M361" s="3">
        <v>1.0</v>
      </c>
      <c r="N361" s="5" t="s">
        <v>256</v>
      </c>
      <c r="O361" s="5" t="s">
        <v>49</v>
      </c>
      <c r="P361" s="10" t="s">
        <v>1163</v>
      </c>
    </row>
    <row r="362">
      <c r="A362" s="3">
        <v>360.0</v>
      </c>
      <c r="B362" s="4" t="s">
        <v>204</v>
      </c>
      <c r="C362" s="5">
        <v>26673.0</v>
      </c>
      <c r="D362" s="6">
        <v>45.76986301369863</v>
      </c>
      <c r="E362" s="7">
        <v>6.0</v>
      </c>
      <c r="F362" s="7">
        <v>120.0</v>
      </c>
      <c r="G362" s="7">
        <v>12.0</v>
      </c>
      <c r="H362" s="3">
        <v>15.0</v>
      </c>
      <c r="I362" s="3" t="s">
        <v>117</v>
      </c>
      <c r="J362" s="3">
        <v>0.0</v>
      </c>
      <c r="K362" s="3" t="s">
        <v>46</v>
      </c>
      <c r="L362" s="3" t="s">
        <v>94</v>
      </c>
      <c r="M362" s="3">
        <v>1.0</v>
      </c>
      <c r="N362" s="5" t="s">
        <v>457</v>
      </c>
      <c r="O362" s="5" t="s">
        <v>139</v>
      </c>
      <c r="P362" s="10" t="s">
        <v>231</v>
      </c>
    </row>
    <row r="363">
      <c r="A363" s="3">
        <v>361.0</v>
      </c>
      <c r="B363" s="4" t="s">
        <v>124</v>
      </c>
      <c r="C363" s="5">
        <v>28132.0</v>
      </c>
      <c r="D363" s="6">
        <v>41.772602739726025</v>
      </c>
      <c r="E363" s="7">
        <v>8.0</v>
      </c>
      <c r="F363" s="7">
        <v>45.0</v>
      </c>
      <c r="G363" s="7">
        <v>13.0</v>
      </c>
      <c r="H363" s="3">
        <v>20.0</v>
      </c>
      <c r="I363" s="3" t="s">
        <v>72</v>
      </c>
      <c r="J363" s="3">
        <v>0.0</v>
      </c>
      <c r="K363" s="3" t="s">
        <v>61</v>
      </c>
      <c r="L363" s="3" t="s">
        <v>47</v>
      </c>
      <c r="M363" s="3">
        <v>1.0</v>
      </c>
      <c r="N363" s="5" t="s">
        <v>85</v>
      </c>
      <c r="O363" s="5" t="s">
        <v>49</v>
      </c>
      <c r="P363" s="10" t="s">
        <v>363</v>
      </c>
    </row>
    <row r="364">
      <c r="A364" s="3">
        <v>362.0</v>
      </c>
      <c r="B364" s="4" t="s">
        <v>204</v>
      </c>
      <c r="C364" s="5">
        <v>30041.0</v>
      </c>
      <c r="D364" s="6">
        <v>36.54246575342466</v>
      </c>
      <c r="E364" s="7">
        <v>8.0</v>
      </c>
      <c r="F364" s="7">
        <v>2.0</v>
      </c>
      <c r="G364" s="7">
        <v>10.0</v>
      </c>
      <c r="H364" s="3">
        <v>7.0</v>
      </c>
      <c r="I364" s="3" t="s">
        <v>130</v>
      </c>
      <c r="J364" s="3">
        <v>0.0</v>
      </c>
      <c r="K364" s="3" t="s">
        <v>61</v>
      </c>
      <c r="L364" s="3" t="s">
        <v>99</v>
      </c>
      <c r="M364" s="3">
        <v>1.0</v>
      </c>
      <c r="N364" s="5" t="s">
        <v>74</v>
      </c>
      <c r="O364" s="5" t="s">
        <v>75</v>
      </c>
      <c r="P364" s="10" t="s">
        <v>275</v>
      </c>
    </row>
    <row r="365">
      <c r="A365" s="3">
        <v>363.0</v>
      </c>
      <c r="B365" s="4" t="s">
        <v>71</v>
      </c>
      <c r="C365" s="5">
        <v>33485.0</v>
      </c>
      <c r="D365" s="6">
        <v>27.106849315068494</v>
      </c>
      <c r="E365" s="7">
        <v>8.0</v>
      </c>
      <c r="F365" s="7">
        <v>30.0</v>
      </c>
      <c r="G365" s="7">
        <v>10.0</v>
      </c>
      <c r="H365" s="3">
        <v>1.0</v>
      </c>
      <c r="I365" s="3" t="s">
        <v>117</v>
      </c>
      <c r="J365" s="3">
        <v>0.0</v>
      </c>
      <c r="K365" s="3" t="s">
        <v>61</v>
      </c>
      <c r="L365" s="3" t="s">
        <v>94</v>
      </c>
      <c r="M365" s="3">
        <v>1.0</v>
      </c>
      <c r="N365" s="5" t="s">
        <v>256</v>
      </c>
      <c r="O365" s="5" t="s">
        <v>75</v>
      </c>
      <c r="P365" s="10" t="s">
        <v>471</v>
      </c>
    </row>
    <row r="366">
      <c r="A366" s="3">
        <v>364.0</v>
      </c>
      <c r="B366" s="4" t="s">
        <v>161</v>
      </c>
      <c r="C366" s="5">
        <v>33430.0</v>
      </c>
      <c r="D366" s="6">
        <v>27.257534246575343</v>
      </c>
      <c r="E366" s="7">
        <v>6.0</v>
      </c>
      <c r="F366" s="7">
        <v>90.0</v>
      </c>
      <c r="G366" s="7">
        <v>8.0</v>
      </c>
      <c r="H366" s="3">
        <v>12.0</v>
      </c>
      <c r="I366" s="3" t="s">
        <v>307</v>
      </c>
      <c r="J366" s="3">
        <v>1.0</v>
      </c>
      <c r="K366" s="9" t="s">
        <v>44</v>
      </c>
      <c r="L366" s="3" t="s">
        <v>44</v>
      </c>
      <c r="M366" s="3">
        <v>1.0</v>
      </c>
      <c r="N366" s="5" t="s">
        <v>143</v>
      </c>
      <c r="O366" s="5" t="s">
        <v>75</v>
      </c>
      <c r="P366" s="10" t="s">
        <v>87</v>
      </c>
    </row>
    <row r="367">
      <c r="A367" s="3">
        <v>365.0</v>
      </c>
      <c r="B367" s="4" t="s">
        <v>461</v>
      </c>
      <c r="C367" s="5">
        <v>33565.0</v>
      </c>
      <c r="D367" s="6">
        <v>26.887671232876713</v>
      </c>
      <c r="E367" s="7">
        <v>7.0</v>
      </c>
      <c r="F367" s="7">
        <v>0.0</v>
      </c>
      <c r="G367" s="7">
        <v>12.0</v>
      </c>
      <c r="H367" s="3">
        <v>3.0</v>
      </c>
      <c r="I367" s="3" t="s">
        <v>45</v>
      </c>
      <c r="J367" s="3">
        <v>1.0</v>
      </c>
      <c r="K367" s="9" t="s">
        <v>44</v>
      </c>
      <c r="L367" s="3" t="s">
        <v>44</v>
      </c>
      <c r="M367" s="3">
        <v>1.0</v>
      </c>
      <c r="N367" s="5" t="s">
        <v>212</v>
      </c>
      <c r="O367" s="5" t="s">
        <v>106</v>
      </c>
      <c r="P367" s="10" t="s">
        <v>87</v>
      </c>
    </row>
    <row r="368">
      <c r="A368" s="3">
        <v>366.0</v>
      </c>
      <c r="B368" s="4" t="s">
        <v>255</v>
      </c>
      <c r="C368" s="5">
        <v>30676.0</v>
      </c>
      <c r="D368" s="6">
        <v>34.8027397260274</v>
      </c>
      <c r="E368" s="7">
        <v>8.0</v>
      </c>
      <c r="F368" s="7">
        <v>0.0</v>
      </c>
      <c r="G368" s="7">
        <v>8.0</v>
      </c>
      <c r="H368" s="3">
        <v>2.0</v>
      </c>
      <c r="I368" s="3" t="s">
        <v>92</v>
      </c>
      <c r="J368" s="3">
        <v>1.0</v>
      </c>
      <c r="K368" s="9" t="s">
        <v>44</v>
      </c>
      <c r="L368" s="3" t="s">
        <v>44</v>
      </c>
      <c r="M368" s="3">
        <v>1.0</v>
      </c>
      <c r="N368" s="5" t="s">
        <v>132</v>
      </c>
      <c r="O368" s="5" t="s">
        <v>139</v>
      </c>
      <c r="P368" s="10" t="s">
        <v>87</v>
      </c>
    </row>
    <row r="369">
      <c r="A369" s="3">
        <v>367.0</v>
      </c>
      <c r="B369" s="4" t="s">
        <v>255</v>
      </c>
      <c r="C369" s="4"/>
      <c r="D369" s="6" t="s">
        <v>44</v>
      </c>
      <c r="E369" s="7">
        <v>6.0</v>
      </c>
      <c r="F369" s="7">
        <v>0.0</v>
      </c>
      <c r="G369" s="7">
        <v>10.0</v>
      </c>
      <c r="H369" s="3">
        <v>10.0</v>
      </c>
      <c r="I369" s="3" t="s">
        <v>84</v>
      </c>
      <c r="J369" s="3">
        <v>0.0</v>
      </c>
      <c r="K369" s="3" t="s">
        <v>61</v>
      </c>
      <c r="L369" s="3" t="s">
        <v>94</v>
      </c>
      <c r="M369" s="3">
        <v>1.0</v>
      </c>
      <c r="N369" s="9" t="s">
        <v>212</v>
      </c>
      <c r="O369" s="9" t="s">
        <v>86</v>
      </c>
      <c r="P369" s="11" t="s">
        <v>87</v>
      </c>
    </row>
    <row r="370">
      <c r="A370" s="3">
        <v>368.0</v>
      </c>
      <c r="B370" s="4" t="s">
        <v>124</v>
      </c>
      <c r="C370" s="5">
        <v>26365.0</v>
      </c>
      <c r="D370" s="6">
        <v>46.61369863013699</v>
      </c>
      <c r="E370" s="7">
        <v>6.0</v>
      </c>
      <c r="F370" s="7">
        <v>80.0</v>
      </c>
      <c r="G370" s="7">
        <v>10.0</v>
      </c>
      <c r="H370" s="3">
        <v>12.0</v>
      </c>
      <c r="I370" s="3" t="s">
        <v>307</v>
      </c>
      <c r="J370" s="3">
        <v>1.0</v>
      </c>
      <c r="K370" s="9" t="s">
        <v>44</v>
      </c>
      <c r="L370" s="3" t="s">
        <v>44</v>
      </c>
      <c r="M370" s="3">
        <v>1.0</v>
      </c>
      <c r="N370" s="5" t="s">
        <v>212</v>
      </c>
      <c r="O370" s="5" t="s">
        <v>262</v>
      </c>
      <c r="P370" s="10" t="s">
        <v>1178</v>
      </c>
    </row>
    <row r="371">
      <c r="A371" s="3">
        <v>369.0</v>
      </c>
      <c r="B371" s="4" t="s">
        <v>71</v>
      </c>
      <c r="C371" s="5">
        <v>33162.0</v>
      </c>
      <c r="D371" s="6">
        <v>27.991780821917807</v>
      </c>
      <c r="E371" s="7">
        <v>7.0</v>
      </c>
      <c r="F371" s="7">
        <v>30.0</v>
      </c>
      <c r="G371" s="7">
        <v>8.0</v>
      </c>
      <c r="H371" s="3">
        <v>8.0</v>
      </c>
      <c r="I371" s="3" t="s">
        <v>307</v>
      </c>
      <c r="J371" s="3">
        <v>1.0</v>
      </c>
      <c r="K371" s="9" t="s">
        <v>44</v>
      </c>
      <c r="L371" s="3" t="s">
        <v>44</v>
      </c>
      <c r="M371" s="3">
        <v>1.0</v>
      </c>
      <c r="N371" s="5" t="s">
        <v>1190</v>
      </c>
      <c r="O371" s="5" t="s">
        <v>1191</v>
      </c>
      <c r="P371" s="10" t="s">
        <v>50</v>
      </c>
    </row>
    <row r="372">
      <c r="A372" s="3">
        <v>370.0</v>
      </c>
      <c r="B372" s="4" t="s">
        <v>71</v>
      </c>
      <c r="C372" s="5">
        <v>32330.0</v>
      </c>
      <c r="D372" s="6">
        <v>30.27123287671233</v>
      </c>
      <c r="E372" s="7">
        <v>7.0</v>
      </c>
      <c r="F372" s="7">
        <v>30.0</v>
      </c>
      <c r="G372" s="7">
        <v>4.0</v>
      </c>
      <c r="H372" s="3">
        <v>10.0</v>
      </c>
      <c r="I372" s="3" t="s">
        <v>224</v>
      </c>
      <c r="J372" s="3">
        <v>1.0</v>
      </c>
      <c r="K372" s="9" t="s">
        <v>44</v>
      </c>
      <c r="L372" s="3" t="s">
        <v>44</v>
      </c>
      <c r="M372" s="3">
        <v>1.0</v>
      </c>
      <c r="N372" s="5" t="s">
        <v>138</v>
      </c>
      <c r="O372" s="5" t="s">
        <v>75</v>
      </c>
      <c r="P372" s="10" t="s">
        <v>152</v>
      </c>
    </row>
    <row r="373">
      <c r="A373" s="3">
        <v>371.0</v>
      </c>
      <c r="B373" s="4" t="s">
        <v>236</v>
      </c>
      <c r="C373" s="5">
        <v>34961.0</v>
      </c>
      <c r="D373" s="6">
        <v>23.063013698630137</v>
      </c>
      <c r="E373" s="7">
        <v>8.0</v>
      </c>
      <c r="F373" s="7">
        <v>60.0</v>
      </c>
      <c r="G373" s="7">
        <v>9.0</v>
      </c>
      <c r="H373" s="3">
        <v>30.0</v>
      </c>
      <c r="I373" s="3" t="s">
        <v>45</v>
      </c>
      <c r="J373" s="3">
        <v>0.0</v>
      </c>
      <c r="K373" s="9" t="s">
        <v>93</v>
      </c>
      <c r="L373" s="3" t="s">
        <v>1192</v>
      </c>
      <c r="M373" s="3">
        <v>0.0</v>
      </c>
      <c r="N373" s="5" t="s">
        <v>44</v>
      </c>
      <c r="O373" s="5" t="s">
        <v>44</v>
      </c>
      <c r="P373" s="10" t="s">
        <v>44</v>
      </c>
    </row>
    <row r="374">
      <c r="A374" s="3">
        <v>372.0</v>
      </c>
      <c r="B374" s="4" t="s">
        <v>236</v>
      </c>
      <c r="C374" s="5">
        <v>32050.0</v>
      </c>
      <c r="D374" s="6">
        <v>31.03835616438356</v>
      </c>
      <c r="E374" s="7">
        <v>6.0</v>
      </c>
      <c r="F374" s="7">
        <v>60.0</v>
      </c>
      <c r="G374" s="7">
        <v>12.0</v>
      </c>
      <c r="H374" s="3">
        <v>5.0</v>
      </c>
      <c r="I374" s="3" t="s">
        <v>340</v>
      </c>
      <c r="J374" s="3">
        <v>0.0</v>
      </c>
      <c r="K374" s="3" t="s">
        <v>46</v>
      </c>
      <c r="L374" s="3" t="s">
        <v>94</v>
      </c>
      <c r="M374" s="3">
        <v>1.0</v>
      </c>
      <c r="N374" s="5" t="s">
        <v>212</v>
      </c>
      <c r="O374" s="5" t="s">
        <v>483</v>
      </c>
      <c r="P374" s="10" t="s">
        <v>87</v>
      </c>
    </row>
    <row r="375">
      <c r="A375" s="3">
        <v>373.0</v>
      </c>
      <c r="B375" s="4" t="s">
        <v>71</v>
      </c>
      <c r="C375" s="5">
        <v>30265.0</v>
      </c>
      <c r="D375" s="6">
        <v>35.92876712328767</v>
      </c>
      <c r="E375" s="7">
        <v>8.0</v>
      </c>
      <c r="F375" s="7">
        <v>8.0</v>
      </c>
      <c r="G375" s="7">
        <v>8.0</v>
      </c>
      <c r="H375" s="3">
        <v>25.0</v>
      </c>
      <c r="I375" s="3" t="s">
        <v>92</v>
      </c>
      <c r="J375" s="3">
        <v>0.0</v>
      </c>
      <c r="K375" s="3" t="s">
        <v>73</v>
      </c>
      <c r="L375" s="3" t="s">
        <v>99</v>
      </c>
      <c r="M375" s="3">
        <v>1.0</v>
      </c>
      <c r="N375" s="5" t="s">
        <v>467</v>
      </c>
      <c r="O375" s="5" t="s">
        <v>106</v>
      </c>
      <c r="P375" s="10" t="s">
        <v>87</v>
      </c>
    </row>
    <row r="376">
      <c r="A376" s="3">
        <v>374.0</v>
      </c>
      <c r="B376" s="4" t="s">
        <v>124</v>
      </c>
      <c r="C376" s="5">
        <v>27461.0</v>
      </c>
      <c r="D376" s="6">
        <v>43.61095890410959</v>
      </c>
      <c r="E376" s="7">
        <v>8.0</v>
      </c>
      <c r="F376" s="7">
        <v>30.0</v>
      </c>
      <c r="G376" s="7">
        <v>6.0</v>
      </c>
      <c r="H376" s="3">
        <v>25.0</v>
      </c>
      <c r="I376" s="3" t="s">
        <v>340</v>
      </c>
      <c r="J376" s="3">
        <v>1.0</v>
      </c>
      <c r="K376" s="9" t="s">
        <v>44</v>
      </c>
      <c r="L376" s="3" t="s">
        <v>44</v>
      </c>
      <c r="M376" s="3">
        <v>1.0</v>
      </c>
      <c r="N376" s="5" t="s">
        <v>212</v>
      </c>
      <c r="O376" s="5" t="s">
        <v>75</v>
      </c>
      <c r="P376" s="10" t="s">
        <v>107</v>
      </c>
    </row>
    <row r="377">
      <c r="A377" s="3">
        <v>375.0</v>
      </c>
      <c r="B377" s="4" t="s">
        <v>83</v>
      </c>
      <c r="C377" s="5">
        <v>29053.0</v>
      </c>
      <c r="D377" s="6">
        <v>39.24931506849315</v>
      </c>
      <c r="E377" s="7">
        <v>7.0</v>
      </c>
      <c r="F377" s="7">
        <v>2.0</v>
      </c>
      <c r="G377" s="7">
        <v>9.0</v>
      </c>
      <c r="H377" s="3">
        <v>3.0</v>
      </c>
      <c r="I377" s="3" t="s">
        <v>84</v>
      </c>
      <c r="J377" s="3">
        <v>1.0</v>
      </c>
      <c r="K377" s="9" t="s">
        <v>61</v>
      </c>
      <c r="L377" s="3" t="s">
        <v>1193</v>
      </c>
      <c r="M377" s="3">
        <v>1.0</v>
      </c>
      <c r="N377" s="5" t="s">
        <v>138</v>
      </c>
      <c r="O377" s="5" t="s">
        <v>75</v>
      </c>
      <c r="P377" s="10" t="s">
        <v>275</v>
      </c>
    </row>
    <row r="378">
      <c r="A378" s="3">
        <v>376.0</v>
      </c>
      <c r="B378" s="4" t="s">
        <v>468</v>
      </c>
      <c r="C378" s="5">
        <v>31079.0</v>
      </c>
      <c r="D378" s="6">
        <v>33.6986301369863</v>
      </c>
      <c r="E378" s="7">
        <v>7.0</v>
      </c>
      <c r="F378" s="7">
        <v>100.0</v>
      </c>
      <c r="G378" s="7">
        <v>9.0</v>
      </c>
      <c r="H378" s="3">
        <v>15.0</v>
      </c>
      <c r="I378" s="3" t="s">
        <v>130</v>
      </c>
      <c r="J378" s="3">
        <v>1.0</v>
      </c>
      <c r="K378" s="9" t="s">
        <v>44</v>
      </c>
      <c r="L378" s="3" t="s">
        <v>44</v>
      </c>
      <c r="M378" s="3">
        <v>0.0</v>
      </c>
      <c r="N378" s="5" t="s">
        <v>44</v>
      </c>
      <c r="O378" s="5" t="s">
        <v>44</v>
      </c>
      <c r="P378" s="10" t="s">
        <v>44</v>
      </c>
    </row>
    <row r="379">
      <c r="A379" s="3">
        <v>377.0</v>
      </c>
      <c r="B379" s="4" t="s">
        <v>468</v>
      </c>
      <c r="C379" s="5">
        <v>31048.0</v>
      </c>
      <c r="D379" s="6">
        <v>33.78356164383562</v>
      </c>
      <c r="E379" s="7">
        <v>7.0</v>
      </c>
      <c r="F379" s="7">
        <v>90.0</v>
      </c>
      <c r="G379" s="7">
        <v>14.0</v>
      </c>
      <c r="H379" s="3">
        <v>12.0</v>
      </c>
      <c r="I379" s="3" t="s">
        <v>84</v>
      </c>
      <c r="J379" s="3">
        <v>1.0</v>
      </c>
      <c r="K379" s="9" t="s">
        <v>44</v>
      </c>
      <c r="L379" s="3" t="s">
        <v>44</v>
      </c>
      <c r="M379" s="3">
        <v>1.0</v>
      </c>
      <c r="N379" s="5" t="s">
        <v>212</v>
      </c>
      <c r="O379" s="5" t="s">
        <v>1194</v>
      </c>
      <c r="P379" s="10" t="s">
        <v>87</v>
      </c>
    </row>
    <row r="380">
      <c r="A380" s="3">
        <v>378.0</v>
      </c>
      <c r="B380" s="4" t="s">
        <v>71</v>
      </c>
      <c r="C380" s="5">
        <v>32442.0</v>
      </c>
      <c r="D380" s="6">
        <v>29.964383561643835</v>
      </c>
      <c r="E380" s="7">
        <v>7.0</v>
      </c>
      <c r="F380" s="7">
        <v>45.0</v>
      </c>
      <c r="G380" s="7">
        <v>6.0</v>
      </c>
      <c r="H380" s="3">
        <v>3.0</v>
      </c>
      <c r="I380" s="3" t="s">
        <v>130</v>
      </c>
      <c r="J380" s="3">
        <v>1.0</v>
      </c>
      <c r="K380" s="9" t="s">
        <v>44</v>
      </c>
      <c r="L380" s="3" t="s">
        <v>44</v>
      </c>
      <c r="M380" s="3">
        <v>1.0</v>
      </c>
      <c r="N380" s="5" t="s">
        <v>256</v>
      </c>
      <c r="O380" s="5" t="s">
        <v>75</v>
      </c>
      <c r="P380" s="10" t="s">
        <v>1195</v>
      </c>
    </row>
    <row r="381">
      <c r="A381" s="3">
        <v>379.0</v>
      </c>
      <c r="B381" s="4" t="s">
        <v>71</v>
      </c>
      <c r="C381" s="5">
        <v>29068.0</v>
      </c>
      <c r="D381" s="6">
        <v>39.20821917808219</v>
      </c>
      <c r="E381" s="7">
        <v>8.0</v>
      </c>
      <c r="F381" s="7">
        <v>90.0</v>
      </c>
      <c r="G381" s="7">
        <v>12.0</v>
      </c>
      <c r="H381" s="3">
        <v>15.0</v>
      </c>
      <c r="I381" s="3" t="s">
        <v>60</v>
      </c>
      <c r="J381" s="3">
        <v>0.0</v>
      </c>
      <c r="K381" s="9" t="s">
        <v>397</v>
      </c>
      <c r="L381" s="3" t="s">
        <v>1196</v>
      </c>
      <c r="M381" s="3">
        <v>1.0</v>
      </c>
      <c r="N381" s="5" t="s">
        <v>48</v>
      </c>
      <c r="O381" s="5" t="s">
        <v>49</v>
      </c>
      <c r="P381" s="10" t="s">
        <v>275</v>
      </c>
    </row>
    <row r="382">
      <c r="A382" s="3">
        <v>380.0</v>
      </c>
      <c r="B382" s="4" t="s">
        <v>83</v>
      </c>
      <c r="C382" s="5">
        <v>35217.0</v>
      </c>
      <c r="D382" s="6">
        <v>22.361643835616437</v>
      </c>
      <c r="E382" s="7">
        <v>8.0</v>
      </c>
      <c r="F382" s="7">
        <v>45.0</v>
      </c>
      <c r="G382" s="7">
        <v>10.0</v>
      </c>
      <c r="H382" s="3">
        <v>5.0</v>
      </c>
      <c r="I382" s="3" t="s">
        <v>187</v>
      </c>
      <c r="J382" s="3">
        <v>1.0</v>
      </c>
      <c r="K382" s="9" t="s">
        <v>44</v>
      </c>
      <c r="L382" s="3" t="s">
        <v>44</v>
      </c>
      <c r="M382" s="3">
        <v>1.0</v>
      </c>
      <c r="N382" s="5" t="s">
        <v>212</v>
      </c>
      <c r="O382" s="5" t="s">
        <v>356</v>
      </c>
      <c r="P382" s="10" t="s">
        <v>275</v>
      </c>
    </row>
    <row r="383">
      <c r="A383" s="3">
        <v>381.0</v>
      </c>
      <c r="B383" s="4" t="s">
        <v>161</v>
      </c>
      <c r="C383" s="5">
        <v>26635.0</v>
      </c>
      <c r="D383" s="6">
        <v>45.87397260273973</v>
      </c>
      <c r="E383" s="7">
        <v>8.0</v>
      </c>
      <c r="F383" s="7">
        <v>15.0</v>
      </c>
      <c r="G383" s="7">
        <v>12.0</v>
      </c>
      <c r="H383" s="3">
        <v>24.0</v>
      </c>
      <c r="I383" s="3" t="s">
        <v>307</v>
      </c>
      <c r="J383" s="3">
        <v>1.0</v>
      </c>
      <c r="K383" s="9" t="s">
        <v>44</v>
      </c>
      <c r="L383" s="3" t="s">
        <v>44</v>
      </c>
      <c r="M383" s="3">
        <v>1.0</v>
      </c>
      <c r="N383" s="5" t="s">
        <v>256</v>
      </c>
      <c r="O383" s="5" t="s">
        <v>119</v>
      </c>
      <c r="P383" s="10" t="s">
        <v>107</v>
      </c>
    </row>
    <row r="384">
      <c r="A384" s="3">
        <v>382.0</v>
      </c>
      <c r="B384" s="4" t="s">
        <v>71</v>
      </c>
      <c r="C384" s="5">
        <v>33730.0</v>
      </c>
      <c r="D384" s="6">
        <v>26.435616438356163</v>
      </c>
      <c r="E384" s="7">
        <v>7.0</v>
      </c>
      <c r="F384" s="7">
        <v>2.0</v>
      </c>
      <c r="G384" s="7">
        <v>7.0</v>
      </c>
      <c r="H384" s="3">
        <v>2.0</v>
      </c>
      <c r="I384" s="3" t="s">
        <v>72</v>
      </c>
      <c r="J384" s="3">
        <v>0.0</v>
      </c>
      <c r="K384" s="9" t="s">
        <v>131</v>
      </c>
      <c r="L384" s="3" t="s">
        <v>1197</v>
      </c>
      <c r="M384" s="3">
        <v>1.0</v>
      </c>
      <c r="N384" s="5" t="s">
        <v>212</v>
      </c>
      <c r="O384" s="5" t="s">
        <v>75</v>
      </c>
      <c r="P384" s="10" t="s">
        <v>107</v>
      </c>
    </row>
    <row r="385">
      <c r="A385" s="3">
        <v>383.0</v>
      </c>
      <c r="B385" s="4" t="s">
        <v>255</v>
      </c>
      <c r="C385" s="5">
        <v>31660.0</v>
      </c>
      <c r="D385" s="6">
        <v>32.106849315068494</v>
      </c>
      <c r="E385" s="7">
        <v>6.0</v>
      </c>
      <c r="F385" s="7">
        <v>80.0</v>
      </c>
      <c r="G385" s="7">
        <v>10.0</v>
      </c>
      <c r="H385" s="3">
        <v>3.0</v>
      </c>
      <c r="I385" s="3" t="s">
        <v>130</v>
      </c>
      <c r="J385" s="3">
        <v>1.0</v>
      </c>
      <c r="K385" s="3" t="s">
        <v>73</v>
      </c>
      <c r="L385" s="3" t="s">
        <v>47</v>
      </c>
      <c r="M385" s="3">
        <v>1.0</v>
      </c>
      <c r="N385" s="5" t="s">
        <v>132</v>
      </c>
      <c r="O385" s="5" t="s">
        <v>106</v>
      </c>
      <c r="P385" s="10" t="s">
        <v>87</v>
      </c>
    </row>
    <row r="386">
      <c r="A386" s="3">
        <v>384.0</v>
      </c>
      <c r="B386" s="4" t="s">
        <v>255</v>
      </c>
      <c r="C386" s="5">
        <v>33340.0</v>
      </c>
      <c r="D386" s="6">
        <v>27.504109589041096</v>
      </c>
      <c r="E386" s="7">
        <v>7.0</v>
      </c>
      <c r="F386" s="7">
        <v>0.0</v>
      </c>
      <c r="G386" s="7">
        <v>8.0</v>
      </c>
      <c r="H386" s="3">
        <v>12.0</v>
      </c>
      <c r="I386" s="3" t="s">
        <v>92</v>
      </c>
      <c r="J386" s="3">
        <v>0.0</v>
      </c>
      <c r="K386" s="3" t="s">
        <v>46</v>
      </c>
      <c r="L386" s="3" t="s">
        <v>62</v>
      </c>
      <c r="M386" s="3">
        <v>1.0</v>
      </c>
      <c r="N386" s="5" t="s">
        <v>212</v>
      </c>
      <c r="O386" s="5" t="s">
        <v>86</v>
      </c>
      <c r="P386" s="10" t="s">
        <v>152</v>
      </c>
    </row>
    <row r="387">
      <c r="A387" s="3">
        <v>385.0</v>
      </c>
      <c r="B387" s="4" t="s">
        <v>124</v>
      </c>
      <c r="C387" s="5">
        <v>34721.0</v>
      </c>
      <c r="D387" s="6">
        <v>23.720547945205478</v>
      </c>
      <c r="E387" s="7">
        <v>7.0</v>
      </c>
      <c r="F387" s="7">
        <v>40.0</v>
      </c>
      <c r="G387" s="7">
        <v>7.0</v>
      </c>
      <c r="H387" s="3">
        <v>2.0</v>
      </c>
      <c r="I387" s="3" t="s">
        <v>92</v>
      </c>
      <c r="J387" s="3">
        <v>1.0</v>
      </c>
      <c r="K387" s="9" t="s">
        <v>44</v>
      </c>
      <c r="L387" s="3" t="s">
        <v>44</v>
      </c>
      <c r="M387" s="3">
        <v>1.0</v>
      </c>
      <c r="N387" s="5" t="s">
        <v>138</v>
      </c>
      <c r="O387" s="5" t="s">
        <v>75</v>
      </c>
      <c r="P387" s="10" t="s">
        <v>87</v>
      </c>
    </row>
    <row r="388">
      <c r="A388" s="3">
        <v>386.0</v>
      </c>
      <c r="B388" s="4" t="s">
        <v>124</v>
      </c>
      <c r="C388" s="5">
        <v>42843.0</v>
      </c>
      <c r="D388" s="6">
        <v>1.4684931506849315</v>
      </c>
      <c r="E388" s="7">
        <v>7.0</v>
      </c>
      <c r="F388" s="7">
        <v>40.0</v>
      </c>
      <c r="G388" s="7">
        <v>8.0</v>
      </c>
      <c r="H388" s="3">
        <v>3.0</v>
      </c>
      <c r="I388" s="3" t="s">
        <v>45</v>
      </c>
      <c r="J388" s="3">
        <v>1.0</v>
      </c>
      <c r="K388" s="9" t="s">
        <v>44</v>
      </c>
      <c r="L388" s="3" t="s">
        <v>44</v>
      </c>
      <c r="M388" s="3">
        <v>1.0</v>
      </c>
      <c r="N388" s="5" t="s">
        <v>212</v>
      </c>
      <c r="O388" s="5" t="s">
        <v>75</v>
      </c>
      <c r="P388" s="10" t="s">
        <v>363</v>
      </c>
    </row>
    <row r="389">
      <c r="A389" s="3">
        <v>387.0</v>
      </c>
      <c r="B389" s="4" t="s">
        <v>124</v>
      </c>
      <c r="C389" s="5">
        <v>30581.0</v>
      </c>
      <c r="D389" s="6">
        <v>35.06301369863014</v>
      </c>
      <c r="E389" s="7">
        <v>7.0</v>
      </c>
      <c r="F389" s="7">
        <v>35.0</v>
      </c>
      <c r="G389" s="7">
        <v>6.0</v>
      </c>
      <c r="H389" s="3">
        <v>2.0</v>
      </c>
      <c r="I389" s="3" t="s">
        <v>187</v>
      </c>
      <c r="J389" s="3">
        <v>1.0</v>
      </c>
      <c r="K389" s="9" t="s">
        <v>44</v>
      </c>
      <c r="L389" s="3" t="s">
        <v>44</v>
      </c>
      <c r="M389" s="3">
        <v>1.0</v>
      </c>
      <c r="N389" s="5" t="s">
        <v>85</v>
      </c>
      <c r="O389" s="5" t="s">
        <v>86</v>
      </c>
      <c r="P389" s="10" t="s">
        <v>87</v>
      </c>
    </row>
    <row r="390">
      <c r="A390" s="3">
        <v>388.0</v>
      </c>
      <c r="B390" s="4" t="s">
        <v>161</v>
      </c>
      <c r="C390" s="5">
        <v>32562.0</v>
      </c>
      <c r="D390" s="6">
        <v>29.635616438356163</v>
      </c>
      <c r="E390" s="7">
        <v>6.0</v>
      </c>
      <c r="F390" s="7">
        <v>140.0</v>
      </c>
      <c r="G390" s="7">
        <v>5.0</v>
      </c>
      <c r="H390" s="3">
        <v>4.0</v>
      </c>
      <c r="I390" s="3" t="s">
        <v>60</v>
      </c>
      <c r="J390" s="3">
        <v>1.0</v>
      </c>
      <c r="K390" s="9" t="s">
        <v>44</v>
      </c>
      <c r="L390" s="3" t="s">
        <v>44</v>
      </c>
      <c r="M390" s="3">
        <v>1.0</v>
      </c>
      <c r="N390" s="5" t="s">
        <v>212</v>
      </c>
      <c r="O390" s="5" t="s">
        <v>75</v>
      </c>
      <c r="P390" s="10" t="s">
        <v>1163</v>
      </c>
    </row>
    <row r="391">
      <c r="A391" s="3">
        <v>389.0</v>
      </c>
      <c r="B391" s="4" t="s">
        <v>124</v>
      </c>
      <c r="C391" s="5">
        <v>34100.0</v>
      </c>
      <c r="D391" s="6">
        <v>25.421917808219177</v>
      </c>
      <c r="E391" s="7">
        <v>7.0</v>
      </c>
      <c r="F391" s="7">
        <v>120.0</v>
      </c>
      <c r="G391" s="7">
        <v>8.0</v>
      </c>
      <c r="H391" s="3">
        <v>3.0</v>
      </c>
      <c r="I391" s="3" t="s">
        <v>224</v>
      </c>
      <c r="J391" s="3">
        <v>0.0</v>
      </c>
      <c r="K391" s="3" t="s">
        <v>131</v>
      </c>
      <c r="L391" s="3" t="s">
        <v>94</v>
      </c>
      <c r="M391" s="3">
        <v>1.0</v>
      </c>
      <c r="N391" s="5" t="s">
        <v>212</v>
      </c>
      <c r="O391" s="5" t="s">
        <v>75</v>
      </c>
      <c r="P391" s="10" t="s">
        <v>87</v>
      </c>
    </row>
    <row r="392">
      <c r="A392" s="3">
        <v>390.0</v>
      </c>
      <c r="B392" s="4" t="s">
        <v>161</v>
      </c>
      <c r="C392" s="5">
        <v>28381.0</v>
      </c>
      <c r="D392" s="6">
        <v>41.09041095890411</v>
      </c>
      <c r="E392" s="7">
        <v>7.0</v>
      </c>
      <c r="F392" s="7">
        <v>50.0</v>
      </c>
      <c r="G392" s="7">
        <v>10.0</v>
      </c>
      <c r="H392" s="3">
        <v>6.0</v>
      </c>
      <c r="I392" s="3" t="s">
        <v>130</v>
      </c>
      <c r="J392" s="3">
        <v>1.0</v>
      </c>
      <c r="K392" s="9" t="s">
        <v>44</v>
      </c>
      <c r="L392" s="3" t="s">
        <v>44</v>
      </c>
      <c r="M392" s="3">
        <v>1.0</v>
      </c>
      <c r="N392" s="5" t="s">
        <v>212</v>
      </c>
      <c r="O392" s="5" t="s">
        <v>391</v>
      </c>
      <c r="P392" s="10" t="s">
        <v>219</v>
      </c>
    </row>
    <row r="393">
      <c r="A393" s="3">
        <v>391.0</v>
      </c>
      <c r="B393" s="4" t="s">
        <v>468</v>
      </c>
      <c r="C393" s="5">
        <v>29632.0</v>
      </c>
      <c r="D393" s="6">
        <v>37.66301369863014</v>
      </c>
      <c r="E393" s="7">
        <v>8.0</v>
      </c>
      <c r="F393" s="7">
        <v>60.0</v>
      </c>
      <c r="G393" s="7">
        <v>10.0</v>
      </c>
      <c r="H393" s="3">
        <v>5.0</v>
      </c>
      <c r="I393" s="3" t="s">
        <v>72</v>
      </c>
      <c r="J393" s="3">
        <v>0.0</v>
      </c>
      <c r="K393" s="3" t="s">
        <v>61</v>
      </c>
      <c r="L393" s="3" t="s">
        <v>99</v>
      </c>
      <c r="M393" s="3">
        <v>1.0</v>
      </c>
      <c r="N393" s="5" t="s">
        <v>212</v>
      </c>
      <c r="O393" s="5" t="s">
        <v>106</v>
      </c>
      <c r="P393" s="10" t="s">
        <v>300</v>
      </c>
    </row>
    <row r="394">
      <c r="A394" s="3">
        <v>392.0</v>
      </c>
      <c r="B394" s="4" t="s">
        <v>83</v>
      </c>
      <c r="C394" s="5">
        <v>27272.0</v>
      </c>
      <c r="D394" s="6">
        <v>44.12876712328767</v>
      </c>
      <c r="E394" s="7">
        <v>7.0</v>
      </c>
      <c r="F394" s="7">
        <v>30.0</v>
      </c>
      <c r="G394" s="7">
        <v>10.0</v>
      </c>
      <c r="H394" s="3">
        <v>4.0</v>
      </c>
      <c r="I394" s="3" t="s">
        <v>98</v>
      </c>
      <c r="J394" s="3">
        <v>1.0</v>
      </c>
      <c r="K394" s="9" t="s">
        <v>44</v>
      </c>
      <c r="L394" s="3" t="s">
        <v>44</v>
      </c>
      <c r="M394" s="3">
        <v>1.0</v>
      </c>
      <c r="N394" s="5" t="s">
        <v>143</v>
      </c>
      <c r="O394" s="5" t="s">
        <v>49</v>
      </c>
      <c r="P394" s="10" t="s">
        <v>363</v>
      </c>
    </row>
    <row r="395">
      <c r="A395" s="3">
        <v>393.0</v>
      </c>
      <c r="B395" s="4" t="s">
        <v>406</v>
      </c>
      <c r="C395" s="5">
        <v>31097.0</v>
      </c>
      <c r="D395" s="6">
        <v>33.64931506849315</v>
      </c>
      <c r="E395" s="7">
        <v>8.0</v>
      </c>
      <c r="F395" s="7">
        <v>40.0</v>
      </c>
      <c r="G395" s="7">
        <v>12.0</v>
      </c>
      <c r="H395" s="3">
        <v>75.0</v>
      </c>
      <c r="I395" s="3" t="s">
        <v>307</v>
      </c>
      <c r="J395" s="3">
        <v>1.0</v>
      </c>
      <c r="K395" s="9" t="s">
        <v>44</v>
      </c>
      <c r="L395" s="3" t="s">
        <v>44</v>
      </c>
      <c r="M395" s="3">
        <v>1.0</v>
      </c>
      <c r="N395" s="5" t="s">
        <v>151</v>
      </c>
      <c r="O395" s="5" t="s">
        <v>75</v>
      </c>
      <c r="P395" s="10" t="s">
        <v>152</v>
      </c>
    </row>
    <row r="396">
      <c r="A396" s="3">
        <v>394.0</v>
      </c>
      <c r="B396" s="4" t="s">
        <v>83</v>
      </c>
      <c r="C396" s="5">
        <v>27924.0</v>
      </c>
      <c r="D396" s="6">
        <v>42.342465753424655</v>
      </c>
      <c r="E396" s="7">
        <v>8.0</v>
      </c>
      <c r="F396" s="7">
        <v>0.0</v>
      </c>
      <c r="G396" s="7">
        <v>2.0</v>
      </c>
      <c r="H396" s="3">
        <v>0.0</v>
      </c>
      <c r="I396" s="3" t="s">
        <v>224</v>
      </c>
      <c r="J396" s="3">
        <v>1.0</v>
      </c>
      <c r="K396" s="9" t="s">
        <v>44</v>
      </c>
      <c r="L396" s="3" t="s">
        <v>44</v>
      </c>
      <c r="M396" s="3">
        <v>1.0</v>
      </c>
      <c r="N396" s="5" t="s">
        <v>421</v>
      </c>
      <c r="O396" s="5" t="s">
        <v>75</v>
      </c>
      <c r="P396" s="10" t="s">
        <v>87</v>
      </c>
    </row>
    <row r="397">
      <c r="A397" s="3">
        <v>395.0</v>
      </c>
      <c r="B397" s="4" t="s">
        <v>167</v>
      </c>
      <c r="C397" s="5">
        <v>28110.0</v>
      </c>
      <c r="D397" s="6">
        <v>41.83287671232877</v>
      </c>
      <c r="E397" s="7">
        <v>7.0</v>
      </c>
      <c r="F397" s="7">
        <v>3.0</v>
      </c>
      <c r="G397" s="7">
        <v>15.0</v>
      </c>
      <c r="H397" s="3">
        <v>7.0</v>
      </c>
      <c r="I397" s="3" t="s">
        <v>72</v>
      </c>
      <c r="J397" s="3">
        <v>0.0</v>
      </c>
      <c r="K397" s="9" t="s">
        <v>93</v>
      </c>
      <c r="L397" s="3" t="s">
        <v>1198</v>
      </c>
      <c r="M397" s="3">
        <v>1.0</v>
      </c>
      <c r="N397" s="5" t="s">
        <v>421</v>
      </c>
      <c r="O397" s="5" t="s">
        <v>49</v>
      </c>
      <c r="P397" s="10" t="s">
        <v>363</v>
      </c>
    </row>
    <row r="398">
      <c r="A398" s="3">
        <v>396.0</v>
      </c>
      <c r="B398" s="4" t="s">
        <v>236</v>
      </c>
      <c r="C398" s="5">
        <v>28531.0</v>
      </c>
      <c r="D398" s="6">
        <v>40.679452054794524</v>
      </c>
      <c r="E398" s="7">
        <v>7.0</v>
      </c>
      <c r="F398" s="7">
        <v>0.0</v>
      </c>
      <c r="G398" s="7">
        <v>8.0</v>
      </c>
      <c r="H398" s="3">
        <v>10.0</v>
      </c>
      <c r="I398" s="3" t="s">
        <v>45</v>
      </c>
      <c r="J398" s="3">
        <v>1.0</v>
      </c>
      <c r="K398" s="9" t="s">
        <v>44</v>
      </c>
      <c r="L398" s="3" t="s">
        <v>44</v>
      </c>
      <c r="M398" s="3">
        <v>1.0</v>
      </c>
      <c r="N398" s="5" t="s">
        <v>132</v>
      </c>
      <c r="O398" s="5" t="s">
        <v>86</v>
      </c>
      <c r="P398" s="10" t="s">
        <v>315</v>
      </c>
    </row>
    <row r="399">
      <c r="A399" s="3">
        <v>397.0</v>
      </c>
      <c r="B399" s="4" t="s">
        <v>124</v>
      </c>
      <c r="C399" s="5">
        <v>31647.0</v>
      </c>
      <c r="D399" s="6">
        <v>32.14246575342466</v>
      </c>
      <c r="E399" s="7">
        <v>8.0</v>
      </c>
      <c r="F399" s="7">
        <v>20.0</v>
      </c>
      <c r="G399" s="7">
        <v>6.0</v>
      </c>
      <c r="H399" s="3">
        <v>0.0</v>
      </c>
      <c r="I399" s="3" t="s">
        <v>45</v>
      </c>
      <c r="J399" s="3">
        <v>0.0</v>
      </c>
      <c r="K399" s="3" t="s">
        <v>73</v>
      </c>
      <c r="L399" s="3" t="s">
        <v>99</v>
      </c>
      <c r="M399" s="3">
        <v>1.0</v>
      </c>
      <c r="N399" s="5" t="s">
        <v>212</v>
      </c>
      <c r="O399" s="5" t="s">
        <v>75</v>
      </c>
      <c r="P399" s="10" t="s">
        <v>87</v>
      </c>
    </row>
    <row r="400">
      <c r="A400" s="3">
        <v>398.0</v>
      </c>
      <c r="B400" s="4" t="s">
        <v>255</v>
      </c>
      <c r="C400" s="5">
        <v>22802.0</v>
      </c>
      <c r="D400" s="6">
        <v>56.37534246575343</v>
      </c>
      <c r="E400" s="7">
        <v>7.0</v>
      </c>
      <c r="F400" s="7">
        <v>90.0</v>
      </c>
      <c r="G400" s="7">
        <v>13.0</v>
      </c>
      <c r="H400" s="3">
        <v>20.0</v>
      </c>
      <c r="I400" s="3" t="s">
        <v>224</v>
      </c>
      <c r="J400" s="3">
        <v>1.0</v>
      </c>
      <c r="K400" s="3" t="s">
        <v>61</v>
      </c>
      <c r="L400" s="3" t="s">
        <v>94</v>
      </c>
      <c r="M400" s="3">
        <v>1.0</v>
      </c>
      <c r="N400" s="5" t="s">
        <v>212</v>
      </c>
      <c r="O400" s="5" t="s">
        <v>49</v>
      </c>
      <c r="P400" s="10" t="s">
        <v>87</v>
      </c>
    </row>
    <row r="401">
      <c r="A401" s="3">
        <v>399.0</v>
      </c>
      <c r="B401" s="4" t="s">
        <v>836</v>
      </c>
      <c r="C401" s="5">
        <v>34906.0</v>
      </c>
      <c r="D401" s="6">
        <v>23.213698630136985</v>
      </c>
      <c r="E401" s="7">
        <v>5.0</v>
      </c>
      <c r="F401" s="7">
        <v>0.0</v>
      </c>
      <c r="G401" s="7">
        <v>8.0</v>
      </c>
      <c r="H401" s="3">
        <v>10.0</v>
      </c>
      <c r="I401" s="3" t="s">
        <v>98</v>
      </c>
      <c r="J401" s="3">
        <v>1.0</v>
      </c>
      <c r="K401" s="9" t="s">
        <v>44</v>
      </c>
      <c r="L401" s="3" t="s">
        <v>44</v>
      </c>
      <c r="M401" s="3">
        <v>0.0</v>
      </c>
      <c r="N401" s="5" t="s">
        <v>44</v>
      </c>
      <c r="O401" s="5" t="s">
        <v>44</v>
      </c>
      <c r="P401" s="10" t="s">
        <v>44</v>
      </c>
    </row>
    <row r="402">
      <c r="A402" s="3">
        <v>400.0</v>
      </c>
      <c r="B402" s="4" t="s">
        <v>161</v>
      </c>
      <c r="C402" s="5">
        <v>42940.0</v>
      </c>
      <c r="D402" s="6">
        <v>1.2027397260273973</v>
      </c>
      <c r="E402" s="7">
        <v>7.0</v>
      </c>
      <c r="F402" s="7">
        <v>30.0</v>
      </c>
      <c r="G402" s="7">
        <v>12.0</v>
      </c>
      <c r="H402" s="3">
        <v>25.0</v>
      </c>
      <c r="I402" s="3" t="s">
        <v>307</v>
      </c>
      <c r="J402" s="3">
        <v>0.0</v>
      </c>
      <c r="K402" s="3" t="s">
        <v>397</v>
      </c>
      <c r="L402" s="3" t="s">
        <v>99</v>
      </c>
      <c r="M402" s="3">
        <v>1.0</v>
      </c>
      <c r="N402" s="5" t="s">
        <v>457</v>
      </c>
      <c r="O402" s="5" t="s">
        <v>49</v>
      </c>
      <c r="P402" s="10" t="s">
        <v>309</v>
      </c>
    </row>
    <row r="403">
      <c r="A403" s="3">
        <v>401.0</v>
      </c>
      <c r="B403" s="4" t="s">
        <v>161</v>
      </c>
      <c r="C403" s="5">
        <v>27108.0</v>
      </c>
      <c r="D403" s="6">
        <v>44.57808219178082</v>
      </c>
      <c r="E403" s="7">
        <v>7.0</v>
      </c>
      <c r="F403" s="7">
        <v>100.0</v>
      </c>
      <c r="G403" s="7">
        <v>11.0</v>
      </c>
      <c r="H403" s="3">
        <v>6.0</v>
      </c>
      <c r="I403" s="3" t="s">
        <v>45</v>
      </c>
      <c r="J403" s="3">
        <v>0.0</v>
      </c>
      <c r="K403" s="3" t="s">
        <v>118</v>
      </c>
      <c r="L403" s="3" t="s">
        <v>99</v>
      </c>
      <c r="M403" s="3">
        <v>1.0</v>
      </c>
      <c r="N403" s="5" t="s">
        <v>256</v>
      </c>
      <c r="O403" s="5" t="s">
        <v>1199</v>
      </c>
      <c r="P403" s="10" t="s">
        <v>428</v>
      </c>
    </row>
    <row r="404">
      <c r="A404" s="3">
        <v>402.0</v>
      </c>
      <c r="B404" s="4" t="s">
        <v>124</v>
      </c>
      <c r="C404" s="5">
        <v>32681.0</v>
      </c>
      <c r="D404" s="6">
        <v>29.30958904109589</v>
      </c>
      <c r="E404" s="7">
        <v>7.0</v>
      </c>
      <c r="F404" s="7">
        <v>10.0</v>
      </c>
      <c r="G404" s="7">
        <v>10.0</v>
      </c>
      <c r="H404" s="3">
        <v>15.0</v>
      </c>
      <c r="I404" s="3" t="s">
        <v>117</v>
      </c>
      <c r="J404" s="3">
        <v>1.0</v>
      </c>
      <c r="K404" s="9" t="s">
        <v>44</v>
      </c>
      <c r="L404" s="3" t="s">
        <v>44</v>
      </c>
      <c r="M404" s="3">
        <v>1.0</v>
      </c>
      <c r="N404" s="5" t="s">
        <v>212</v>
      </c>
      <c r="O404" s="5" t="s">
        <v>106</v>
      </c>
      <c r="P404" s="10" t="s">
        <v>87</v>
      </c>
    </row>
    <row r="405">
      <c r="A405" s="3">
        <v>403.0</v>
      </c>
      <c r="B405" s="4" t="s">
        <v>161</v>
      </c>
      <c r="C405" s="5">
        <v>31806.0</v>
      </c>
      <c r="D405" s="6">
        <v>31.706849315068492</v>
      </c>
      <c r="E405" s="7">
        <v>8.0</v>
      </c>
      <c r="F405" s="7">
        <v>45.0</v>
      </c>
      <c r="G405" s="7">
        <v>12.0</v>
      </c>
      <c r="H405" s="3">
        <v>2.0</v>
      </c>
      <c r="I405" s="3" t="s">
        <v>340</v>
      </c>
      <c r="J405" s="3">
        <v>1.0</v>
      </c>
      <c r="K405" s="9" t="s">
        <v>44</v>
      </c>
      <c r="L405" s="3" t="s">
        <v>44</v>
      </c>
      <c r="M405" s="3">
        <v>1.0</v>
      </c>
      <c r="N405" s="5" t="s">
        <v>143</v>
      </c>
      <c r="O405" s="5" t="s">
        <v>49</v>
      </c>
      <c r="P405" s="10" t="s">
        <v>152</v>
      </c>
    </row>
    <row r="406">
      <c r="A406" s="3">
        <v>404.0</v>
      </c>
      <c r="B406" s="4" t="s">
        <v>354</v>
      </c>
      <c r="C406" s="5">
        <v>33365.0</v>
      </c>
      <c r="D406" s="6">
        <v>27.435616438356163</v>
      </c>
      <c r="E406" s="7">
        <v>7.0</v>
      </c>
      <c r="F406" s="7">
        <v>60.0</v>
      </c>
      <c r="G406" s="7">
        <v>8.0</v>
      </c>
      <c r="H406" s="3">
        <v>2.0</v>
      </c>
      <c r="I406" s="3" t="s">
        <v>307</v>
      </c>
      <c r="J406" s="3">
        <v>0.0</v>
      </c>
      <c r="K406" s="3" t="s">
        <v>61</v>
      </c>
      <c r="L406" s="3" t="s">
        <v>47</v>
      </c>
      <c r="M406" s="3">
        <v>1.0</v>
      </c>
      <c r="N406" s="5" t="s">
        <v>168</v>
      </c>
      <c r="O406" s="5" t="s">
        <v>356</v>
      </c>
      <c r="P406" s="10" t="s">
        <v>460</v>
      </c>
    </row>
    <row r="407">
      <c r="A407" s="3">
        <v>405.0</v>
      </c>
      <c r="B407" s="4" t="s">
        <v>805</v>
      </c>
      <c r="C407" s="5">
        <v>35212.0</v>
      </c>
      <c r="D407" s="6">
        <v>22.375342465753423</v>
      </c>
      <c r="E407" s="7">
        <v>4.0</v>
      </c>
      <c r="F407" s="7">
        <v>10.0</v>
      </c>
      <c r="G407" s="7">
        <v>10.0</v>
      </c>
      <c r="H407" s="3">
        <v>14.0</v>
      </c>
      <c r="I407" s="3" t="s">
        <v>98</v>
      </c>
      <c r="J407" s="3">
        <v>0.0</v>
      </c>
      <c r="K407" s="3" t="s">
        <v>61</v>
      </c>
      <c r="L407" s="3" t="s">
        <v>94</v>
      </c>
      <c r="M407" s="3">
        <v>0.0</v>
      </c>
      <c r="N407" s="5" t="s">
        <v>44</v>
      </c>
      <c r="O407" s="5" t="s">
        <v>44</v>
      </c>
      <c r="P407" s="10" t="s">
        <v>44</v>
      </c>
    </row>
    <row r="408">
      <c r="A408" s="3">
        <v>406.0</v>
      </c>
      <c r="B408" s="4" t="s">
        <v>255</v>
      </c>
      <c r="C408" s="5">
        <v>30925.0</v>
      </c>
      <c r="D408" s="6">
        <v>34.12054794520548</v>
      </c>
      <c r="E408" s="7">
        <v>8.0</v>
      </c>
      <c r="F408" s="7">
        <v>60.0</v>
      </c>
      <c r="G408" s="7">
        <v>10.0</v>
      </c>
      <c r="H408" s="3">
        <v>20.0</v>
      </c>
      <c r="I408" s="3" t="s">
        <v>45</v>
      </c>
      <c r="J408" s="3">
        <v>0.0</v>
      </c>
      <c r="K408" s="3" t="s">
        <v>61</v>
      </c>
      <c r="L408" s="3" t="s">
        <v>62</v>
      </c>
      <c r="M408" s="3">
        <v>1.0</v>
      </c>
      <c r="N408" s="5" t="s">
        <v>63</v>
      </c>
      <c r="O408" s="5" t="s">
        <v>106</v>
      </c>
      <c r="P408" s="10" t="s">
        <v>50</v>
      </c>
    </row>
    <row r="409">
      <c r="A409" s="3">
        <v>407.0</v>
      </c>
      <c r="B409" s="4" t="s">
        <v>204</v>
      </c>
      <c r="C409" s="5">
        <v>33438.0</v>
      </c>
      <c r="D409" s="6">
        <v>27.235616438356164</v>
      </c>
      <c r="E409" s="7">
        <v>6.0</v>
      </c>
      <c r="F409" s="7">
        <v>50.0</v>
      </c>
      <c r="G409" s="7">
        <v>12.0</v>
      </c>
      <c r="H409" s="3">
        <v>2.0</v>
      </c>
      <c r="I409" s="3" t="s">
        <v>72</v>
      </c>
      <c r="J409" s="3">
        <v>0.0</v>
      </c>
      <c r="K409" s="3" t="s">
        <v>61</v>
      </c>
      <c r="L409" s="3" t="s">
        <v>47</v>
      </c>
      <c r="M409" s="3">
        <v>1.0</v>
      </c>
      <c r="N409" s="5" t="s">
        <v>212</v>
      </c>
      <c r="O409" s="5" t="s">
        <v>75</v>
      </c>
      <c r="P409" s="10" t="s">
        <v>478</v>
      </c>
    </row>
    <row r="410">
      <c r="A410" s="3">
        <v>408.0</v>
      </c>
      <c r="B410" s="4" t="s">
        <v>864</v>
      </c>
      <c r="C410" s="5">
        <v>32595.0</v>
      </c>
      <c r="D410" s="6">
        <v>29.545205479452054</v>
      </c>
      <c r="E410" s="7">
        <v>7.0</v>
      </c>
      <c r="F410" s="7">
        <v>180.0</v>
      </c>
      <c r="G410" s="7">
        <v>8.0</v>
      </c>
      <c r="H410" s="3">
        <v>30.0</v>
      </c>
      <c r="I410" s="3" t="s">
        <v>130</v>
      </c>
      <c r="J410" s="3">
        <v>0.0</v>
      </c>
      <c r="K410" s="3" t="s">
        <v>46</v>
      </c>
      <c r="L410" s="3" t="s">
        <v>47</v>
      </c>
      <c r="M410" s="3">
        <v>1.0</v>
      </c>
      <c r="N410" s="5" t="s">
        <v>168</v>
      </c>
      <c r="O410" s="5" t="s">
        <v>106</v>
      </c>
      <c r="P410" s="10" t="s">
        <v>428</v>
      </c>
    </row>
    <row r="411">
      <c r="A411" s="3">
        <v>409.0</v>
      </c>
      <c r="B411" s="4" t="s">
        <v>83</v>
      </c>
      <c r="C411" s="4"/>
      <c r="D411" s="6" t="s">
        <v>44</v>
      </c>
      <c r="E411" s="7">
        <v>45.0</v>
      </c>
      <c r="F411" s="7">
        <v>180.0</v>
      </c>
      <c r="G411" s="7">
        <v>6.0</v>
      </c>
      <c r="H411" s="3">
        <v>5.0</v>
      </c>
      <c r="I411" s="3" t="s">
        <v>340</v>
      </c>
      <c r="J411" s="3">
        <v>0.0</v>
      </c>
      <c r="K411" s="3" t="s">
        <v>397</v>
      </c>
      <c r="L411" s="3" t="s">
        <v>94</v>
      </c>
      <c r="M411" s="3">
        <v>1.0</v>
      </c>
      <c r="N411" s="9" t="s">
        <v>151</v>
      </c>
      <c r="O411" s="9" t="s">
        <v>86</v>
      </c>
      <c r="P411" s="11" t="s">
        <v>428</v>
      </c>
    </row>
    <row r="412">
      <c r="A412" s="3">
        <v>410.0</v>
      </c>
      <c r="B412" s="4" t="s">
        <v>204</v>
      </c>
      <c r="C412" s="5">
        <v>25410.0</v>
      </c>
      <c r="D412" s="6">
        <v>49.23013698630137</v>
      </c>
      <c r="E412" s="7">
        <v>7.0</v>
      </c>
      <c r="F412" s="7">
        <v>90.0</v>
      </c>
      <c r="G412" s="7">
        <v>9.0</v>
      </c>
      <c r="H412" s="3">
        <v>5.0</v>
      </c>
      <c r="I412" s="3" t="s">
        <v>84</v>
      </c>
      <c r="J412" s="3">
        <v>1.0</v>
      </c>
      <c r="K412" s="9" t="s">
        <v>44</v>
      </c>
      <c r="L412" s="3" t="s">
        <v>44</v>
      </c>
      <c r="M412" s="3">
        <v>1.0</v>
      </c>
      <c r="N412" s="5" t="s">
        <v>212</v>
      </c>
      <c r="O412" s="5" t="s">
        <v>75</v>
      </c>
      <c r="P412" s="10" t="s">
        <v>87</v>
      </c>
    </row>
    <row r="413">
      <c r="A413" s="3">
        <v>411.0</v>
      </c>
      <c r="B413" s="4" t="s">
        <v>204</v>
      </c>
      <c r="C413" s="5">
        <v>32166.0</v>
      </c>
      <c r="D413" s="6">
        <v>30.720547945205478</v>
      </c>
      <c r="E413" s="7">
        <v>7.0</v>
      </c>
      <c r="F413" s="7">
        <v>40.0</v>
      </c>
      <c r="G413" s="7">
        <v>10.0</v>
      </c>
      <c r="H413" s="3">
        <v>12.0</v>
      </c>
      <c r="I413" s="3" t="s">
        <v>60</v>
      </c>
      <c r="J413" s="3">
        <v>0.0</v>
      </c>
      <c r="K413" s="3" t="s">
        <v>46</v>
      </c>
      <c r="L413" s="3" t="s">
        <v>94</v>
      </c>
      <c r="M413" s="3">
        <v>1.0</v>
      </c>
      <c r="N413" s="5" t="s">
        <v>151</v>
      </c>
      <c r="O413" s="5" t="s">
        <v>49</v>
      </c>
      <c r="P413" s="10" t="s">
        <v>363</v>
      </c>
    </row>
    <row r="414">
      <c r="A414" s="3">
        <v>412.0</v>
      </c>
      <c r="B414" s="4" t="s">
        <v>124</v>
      </c>
      <c r="C414" s="5">
        <v>33916.0</v>
      </c>
      <c r="D414" s="6">
        <v>25.926027397260274</v>
      </c>
      <c r="E414" s="7">
        <v>7.0</v>
      </c>
      <c r="F414" s="7">
        <v>40.0</v>
      </c>
      <c r="G414" s="7">
        <v>10.0</v>
      </c>
      <c r="H414" s="3">
        <v>10.0</v>
      </c>
      <c r="I414" s="3" t="s">
        <v>60</v>
      </c>
      <c r="J414" s="3">
        <v>0.0</v>
      </c>
      <c r="K414" s="3" t="s">
        <v>46</v>
      </c>
      <c r="L414" s="3" t="s">
        <v>99</v>
      </c>
      <c r="M414" s="3">
        <v>1.0</v>
      </c>
      <c r="N414" s="5" t="s">
        <v>212</v>
      </c>
      <c r="O414" s="5" t="s">
        <v>75</v>
      </c>
      <c r="P414" s="10" t="s">
        <v>87</v>
      </c>
    </row>
    <row r="415">
      <c r="A415" s="3">
        <v>413.0</v>
      </c>
      <c r="B415" s="4" t="s">
        <v>204</v>
      </c>
      <c r="C415" s="5">
        <v>33630.0</v>
      </c>
      <c r="D415" s="6">
        <v>26.70958904109589</v>
      </c>
      <c r="E415" s="7">
        <v>7.0</v>
      </c>
      <c r="F415" s="7">
        <v>30.0</v>
      </c>
      <c r="G415" s="7">
        <v>10.0</v>
      </c>
      <c r="H415" s="3">
        <v>20.0</v>
      </c>
      <c r="I415" s="3" t="s">
        <v>224</v>
      </c>
      <c r="J415" s="3">
        <v>0.0</v>
      </c>
      <c r="K415" s="3" t="s">
        <v>46</v>
      </c>
      <c r="L415" s="3" t="s">
        <v>94</v>
      </c>
      <c r="M415" s="3">
        <v>1.0</v>
      </c>
      <c r="N415" s="5" t="s">
        <v>212</v>
      </c>
      <c r="O415" s="5" t="s">
        <v>75</v>
      </c>
      <c r="P415" s="10" t="s">
        <v>87</v>
      </c>
    </row>
    <row r="416">
      <c r="A416" s="3">
        <v>414.0</v>
      </c>
      <c r="B416" s="4" t="s">
        <v>124</v>
      </c>
      <c r="C416" s="5">
        <v>33369.0</v>
      </c>
      <c r="D416" s="6">
        <v>27.424657534246574</v>
      </c>
      <c r="E416" s="7">
        <v>7.0</v>
      </c>
      <c r="F416" s="7">
        <v>60.0</v>
      </c>
      <c r="G416" s="7">
        <v>12.0</v>
      </c>
      <c r="H416" s="3">
        <v>10.0</v>
      </c>
      <c r="I416" s="3" t="s">
        <v>60</v>
      </c>
      <c r="J416" s="3">
        <v>0.0</v>
      </c>
      <c r="K416" s="3" t="s">
        <v>46</v>
      </c>
      <c r="L416" s="3" t="s">
        <v>47</v>
      </c>
      <c r="M416" s="3">
        <v>1.0</v>
      </c>
      <c r="N416" s="5" t="s">
        <v>143</v>
      </c>
      <c r="O416" s="5" t="s">
        <v>75</v>
      </c>
      <c r="P416" s="10" t="s">
        <v>231</v>
      </c>
    </row>
    <row r="417">
      <c r="A417" s="3">
        <v>415.0</v>
      </c>
      <c r="B417" s="4" t="s">
        <v>71</v>
      </c>
      <c r="C417" s="5">
        <v>35421.0</v>
      </c>
      <c r="D417" s="6">
        <v>21.802739726027397</v>
      </c>
      <c r="E417" s="7">
        <v>5.0</v>
      </c>
      <c r="F417" s="7">
        <v>60.0</v>
      </c>
      <c r="G417" s="7">
        <v>8.0</v>
      </c>
      <c r="H417" s="3">
        <v>2.0</v>
      </c>
      <c r="I417" s="3" t="s">
        <v>98</v>
      </c>
      <c r="J417" s="3">
        <v>1.0</v>
      </c>
      <c r="K417" s="9" t="s">
        <v>44</v>
      </c>
      <c r="L417" s="3" t="s">
        <v>44</v>
      </c>
      <c r="M417" s="3">
        <v>0.0</v>
      </c>
      <c r="N417" s="5" t="s">
        <v>44</v>
      </c>
      <c r="O417" s="5" t="s">
        <v>44</v>
      </c>
      <c r="P417" s="10" t="s">
        <v>44</v>
      </c>
    </row>
    <row r="418">
      <c r="A418" s="3">
        <v>416.0</v>
      </c>
      <c r="B418" s="4" t="s">
        <v>161</v>
      </c>
      <c r="C418" s="5">
        <v>31277.0</v>
      </c>
      <c r="D418" s="6">
        <v>33.156164383561645</v>
      </c>
      <c r="E418" s="7">
        <v>8.0</v>
      </c>
      <c r="F418" s="7">
        <v>30.0</v>
      </c>
      <c r="G418" s="7">
        <v>8.0</v>
      </c>
      <c r="H418" s="3">
        <v>3.0</v>
      </c>
      <c r="I418" s="3" t="s">
        <v>117</v>
      </c>
      <c r="J418" s="3">
        <v>1.0</v>
      </c>
      <c r="K418" s="9" t="s">
        <v>44</v>
      </c>
      <c r="L418" s="3" t="s">
        <v>44</v>
      </c>
      <c r="M418" s="3">
        <v>1.0</v>
      </c>
      <c r="N418" s="5" t="s">
        <v>85</v>
      </c>
      <c r="O418" s="5" t="s">
        <v>75</v>
      </c>
      <c r="P418" s="10" t="s">
        <v>87</v>
      </c>
    </row>
    <row r="419">
      <c r="A419" s="3">
        <v>417.0</v>
      </c>
      <c r="B419" s="4" t="s">
        <v>468</v>
      </c>
      <c r="C419" s="5">
        <v>35207.0</v>
      </c>
      <c r="D419" s="6">
        <v>22.389041095890413</v>
      </c>
      <c r="E419" s="7">
        <v>5.0</v>
      </c>
      <c r="F419" s="7">
        <v>40.0</v>
      </c>
      <c r="G419" s="7">
        <v>16.0</v>
      </c>
      <c r="H419" s="3">
        <v>12.0</v>
      </c>
      <c r="I419" s="3" t="s">
        <v>224</v>
      </c>
      <c r="J419" s="3">
        <v>1.0</v>
      </c>
      <c r="K419" s="9" t="s">
        <v>44</v>
      </c>
      <c r="L419" s="3" t="s">
        <v>44</v>
      </c>
      <c r="M419" s="3">
        <v>1.0</v>
      </c>
      <c r="N419" s="5" t="s">
        <v>22</v>
      </c>
      <c r="O419" s="5" t="s">
        <v>356</v>
      </c>
      <c r="P419" s="10" t="s">
        <v>50</v>
      </c>
    </row>
    <row r="420">
      <c r="A420" s="3">
        <v>418.0</v>
      </c>
      <c r="B420" s="4" t="s">
        <v>83</v>
      </c>
      <c r="C420" s="5">
        <v>30898.0</v>
      </c>
      <c r="D420" s="6">
        <v>34.1945205479452</v>
      </c>
      <c r="E420" s="7">
        <v>8.0</v>
      </c>
      <c r="F420" s="7">
        <v>180.0</v>
      </c>
      <c r="G420" s="7">
        <v>6.0</v>
      </c>
      <c r="H420" s="3">
        <v>200.0</v>
      </c>
      <c r="I420" s="3" t="s">
        <v>187</v>
      </c>
      <c r="J420" s="3">
        <v>0.0</v>
      </c>
      <c r="K420" s="3" t="s">
        <v>46</v>
      </c>
      <c r="L420" s="3" t="s">
        <v>62</v>
      </c>
      <c r="M420" s="3">
        <v>1.0</v>
      </c>
      <c r="N420" s="5" t="s">
        <v>212</v>
      </c>
      <c r="O420" s="5" t="s">
        <v>75</v>
      </c>
      <c r="P420" s="10" t="s">
        <v>918</v>
      </c>
    </row>
    <row r="421">
      <c r="A421" s="3">
        <v>419.0</v>
      </c>
      <c r="B421" s="4" t="s">
        <v>362</v>
      </c>
      <c r="C421" s="5">
        <v>32560.0</v>
      </c>
      <c r="D421" s="6">
        <v>29.64109589041096</v>
      </c>
      <c r="E421" s="7">
        <v>7.0</v>
      </c>
      <c r="F421" s="7">
        <v>60.0</v>
      </c>
      <c r="G421" s="7">
        <v>540.0</v>
      </c>
      <c r="H421" s="3">
        <v>12.0</v>
      </c>
      <c r="I421" s="3" t="s">
        <v>117</v>
      </c>
      <c r="J421" s="3">
        <v>0.0</v>
      </c>
      <c r="K421" s="3" t="s">
        <v>93</v>
      </c>
      <c r="L421" s="3" t="s">
        <v>62</v>
      </c>
      <c r="M421" s="3">
        <v>1.0</v>
      </c>
      <c r="N421" s="5" t="s">
        <v>85</v>
      </c>
      <c r="O421" s="5" t="s">
        <v>75</v>
      </c>
      <c r="P421" s="10" t="s">
        <v>478</v>
      </c>
    </row>
    <row r="422">
      <c r="A422" s="3">
        <v>420.0</v>
      </c>
      <c r="B422" s="4" t="s">
        <v>864</v>
      </c>
      <c r="C422" s="5">
        <v>34123.0</v>
      </c>
      <c r="D422" s="6">
        <v>25.35890410958904</v>
      </c>
      <c r="E422" s="7">
        <v>7.0</v>
      </c>
      <c r="F422" s="7">
        <v>3.0</v>
      </c>
      <c r="G422" s="7">
        <v>8.0</v>
      </c>
      <c r="H422" s="3">
        <v>6.0</v>
      </c>
      <c r="I422" s="3" t="s">
        <v>130</v>
      </c>
      <c r="J422" s="3">
        <v>1.0</v>
      </c>
      <c r="K422" s="9" t="s">
        <v>44</v>
      </c>
      <c r="L422" s="3" t="s">
        <v>44</v>
      </c>
      <c r="M422" s="3">
        <v>1.0</v>
      </c>
      <c r="N422" s="5" t="s">
        <v>143</v>
      </c>
      <c r="O422" s="5" t="s">
        <v>75</v>
      </c>
      <c r="P422" s="10" t="s">
        <v>120</v>
      </c>
    </row>
    <row r="423">
      <c r="A423" s="3">
        <v>421.0</v>
      </c>
      <c r="B423" s="4" t="s">
        <v>484</v>
      </c>
      <c r="C423" s="5">
        <v>34931.0</v>
      </c>
      <c r="D423" s="6">
        <v>23.145205479452056</v>
      </c>
      <c r="E423" s="7">
        <v>8.0</v>
      </c>
      <c r="F423" s="7">
        <v>0.0</v>
      </c>
      <c r="G423" s="7">
        <v>10.0</v>
      </c>
      <c r="H423" s="3">
        <v>2.0</v>
      </c>
      <c r="I423" s="3" t="s">
        <v>84</v>
      </c>
      <c r="J423" s="3">
        <v>0.0</v>
      </c>
      <c r="K423" s="3" t="s">
        <v>93</v>
      </c>
      <c r="L423" s="3" t="s">
        <v>99</v>
      </c>
      <c r="M423" s="3">
        <v>0.0</v>
      </c>
      <c r="N423" s="5" t="s">
        <v>44</v>
      </c>
      <c r="O423" s="5" t="s">
        <v>44</v>
      </c>
      <c r="P423" s="10" t="s">
        <v>44</v>
      </c>
    </row>
    <row r="424">
      <c r="A424" s="3">
        <v>422.0</v>
      </c>
      <c r="B424" s="4" t="s">
        <v>204</v>
      </c>
      <c r="C424" s="5">
        <v>33568.0</v>
      </c>
      <c r="D424" s="6">
        <v>26.87945205479452</v>
      </c>
      <c r="E424" s="7">
        <v>7.0</v>
      </c>
      <c r="F424" s="7">
        <v>1.0</v>
      </c>
      <c r="G424" s="7">
        <v>10.0</v>
      </c>
      <c r="H424" s="3">
        <v>10.0</v>
      </c>
      <c r="I424" s="3" t="s">
        <v>187</v>
      </c>
      <c r="J424" s="3">
        <v>1.0</v>
      </c>
      <c r="K424" s="9" t="s">
        <v>44</v>
      </c>
      <c r="L424" s="3" t="s">
        <v>44</v>
      </c>
      <c r="M424" s="3">
        <v>1.0</v>
      </c>
      <c r="N424" s="5" t="s">
        <v>21</v>
      </c>
      <c r="O424" s="5" t="s">
        <v>75</v>
      </c>
      <c r="P424" s="10" t="s">
        <v>87</v>
      </c>
    </row>
    <row r="425">
      <c r="A425" s="3">
        <v>423.0</v>
      </c>
      <c r="B425" s="4" t="s">
        <v>841</v>
      </c>
      <c r="C425" s="5">
        <v>29795.0</v>
      </c>
      <c r="D425" s="6">
        <v>37.21643835616438</v>
      </c>
      <c r="E425" s="7">
        <v>6.0</v>
      </c>
      <c r="F425" s="7">
        <v>60.0</v>
      </c>
      <c r="G425" s="7">
        <v>7.0</v>
      </c>
      <c r="H425" s="3">
        <v>10.0</v>
      </c>
      <c r="I425" s="3" t="s">
        <v>84</v>
      </c>
      <c r="J425" s="3">
        <v>1.0</v>
      </c>
      <c r="K425" s="9" t="s">
        <v>44</v>
      </c>
      <c r="L425" s="3" t="s">
        <v>44</v>
      </c>
      <c r="M425" s="3">
        <v>1.0</v>
      </c>
      <c r="N425" s="5" t="s">
        <v>212</v>
      </c>
      <c r="O425" s="5" t="s">
        <v>106</v>
      </c>
      <c r="P425" s="10" t="s">
        <v>87</v>
      </c>
    </row>
    <row r="426">
      <c r="A426" s="3">
        <v>424.0</v>
      </c>
      <c r="B426" s="4" t="s">
        <v>841</v>
      </c>
      <c r="C426" s="5">
        <v>34095.0</v>
      </c>
      <c r="D426" s="6">
        <v>25.435616438356163</v>
      </c>
      <c r="E426" s="7">
        <v>5.0</v>
      </c>
      <c r="F426" s="7">
        <v>240.0</v>
      </c>
      <c r="G426" s="7">
        <v>6.0</v>
      </c>
      <c r="H426" s="3">
        <v>24.0</v>
      </c>
      <c r="I426" s="3" t="s">
        <v>98</v>
      </c>
      <c r="J426" s="3">
        <v>1.0</v>
      </c>
      <c r="K426" s="9" t="s">
        <v>44</v>
      </c>
      <c r="L426" s="3" t="s">
        <v>44</v>
      </c>
      <c r="M426" s="3">
        <v>1.0</v>
      </c>
      <c r="N426" s="5" t="s">
        <v>212</v>
      </c>
      <c r="O426" s="5" t="s">
        <v>106</v>
      </c>
      <c r="P426" s="10" t="s">
        <v>87</v>
      </c>
    </row>
    <row r="427">
      <c r="A427" s="3">
        <v>425.0</v>
      </c>
      <c r="B427" s="4" t="s">
        <v>71</v>
      </c>
      <c r="C427" s="5">
        <v>22450.0</v>
      </c>
      <c r="D427" s="6">
        <v>57.33972602739726</v>
      </c>
      <c r="E427" s="7">
        <v>7.0</v>
      </c>
      <c r="F427" s="7">
        <v>0.0</v>
      </c>
      <c r="G427" s="7">
        <v>8.0</v>
      </c>
      <c r="H427" s="3">
        <v>15.0</v>
      </c>
      <c r="I427" s="3" t="s">
        <v>117</v>
      </c>
      <c r="J427" s="3">
        <v>0.0</v>
      </c>
      <c r="K427" s="3" t="s">
        <v>93</v>
      </c>
      <c r="L427" s="3" t="s">
        <v>94</v>
      </c>
      <c r="M427" s="3">
        <v>1.0</v>
      </c>
      <c r="N427" s="5" t="s">
        <v>421</v>
      </c>
      <c r="O427" s="5" t="s">
        <v>75</v>
      </c>
      <c r="P427" s="10" t="s">
        <v>87</v>
      </c>
    </row>
    <row r="428">
      <c r="A428" s="3">
        <v>426.0</v>
      </c>
      <c r="B428" s="4" t="s">
        <v>406</v>
      </c>
      <c r="C428" s="4"/>
      <c r="D428" s="6" t="s">
        <v>44</v>
      </c>
      <c r="E428" s="7">
        <v>8.0</v>
      </c>
      <c r="F428" s="7">
        <v>0.0</v>
      </c>
      <c r="G428" s="7">
        <v>8.0</v>
      </c>
      <c r="H428" s="3">
        <v>4.0</v>
      </c>
      <c r="I428" s="3" t="s">
        <v>307</v>
      </c>
      <c r="J428" s="3">
        <v>0.0</v>
      </c>
      <c r="K428" s="3" t="s">
        <v>397</v>
      </c>
      <c r="L428" s="3" t="s">
        <v>94</v>
      </c>
      <c r="M428" s="3">
        <v>0.0</v>
      </c>
      <c r="N428" s="9" t="s">
        <v>44</v>
      </c>
      <c r="O428" s="9" t="s">
        <v>44</v>
      </c>
      <c r="P428" s="11" t="s">
        <v>44</v>
      </c>
    </row>
    <row r="429">
      <c r="A429" s="3">
        <v>427.0</v>
      </c>
      <c r="B429" s="4" t="s">
        <v>71</v>
      </c>
      <c r="C429" s="5">
        <v>29952.0</v>
      </c>
      <c r="D429" s="6">
        <v>36.78630136986301</v>
      </c>
      <c r="E429" s="7">
        <v>7.0</v>
      </c>
      <c r="F429" s="7">
        <v>40.0</v>
      </c>
      <c r="G429" s="7">
        <v>7.0</v>
      </c>
      <c r="H429" s="3">
        <v>36.0</v>
      </c>
      <c r="I429" s="3" t="s">
        <v>60</v>
      </c>
      <c r="J429" s="3">
        <v>0.0</v>
      </c>
      <c r="K429" s="3" t="s">
        <v>61</v>
      </c>
      <c r="L429" s="3" t="s">
        <v>99</v>
      </c>
      <c r="M429" s="3">
        <v>1.0</v>
      </c>
      <c r="N429" s="5" t="s">
        <v>256</v>
      </c>
      <c r="O429" s="5" t="s">
        <v>106</v>
      </c>
      <c r="P429" s="10" t="s">
        <v>428</v>
      </c>
    </row>
    <row r="430">
      <c r="A430" s="3">
        <v>428.0</v>
      </c>
      <c r="B430" s="4" t="s">
        <v>83</v>
      </c>
      <c r="C430" s="5">
        <v>34689.0</v>
      </c>
      <c r="D430" s="6">
        <v>23.80821917808219</v>
      </c>
      <c r="E430" s="7">
        <v>7.0</v>
      </c>
      <c r="F430" s="7">
        <v>120.0</v>
      </c>
      <c r="G430" s="7">
        <v>8.0</v>
      </c>
      <c r="H430" s="3">
        <v>8.0</v>
      </c>
      <c r="I430" s="3" t="s">
        <v>98</v>
      </c>
      <c r="J430" s="3">
        <v>1.0</v>
      </c>
      <c r="K430" s="3" t="s">
        <v>46</v>
      </c>
      <c r="L430" s="3" t="s">
        <v>94</v>
      </c>
      <c r="M430" s="3">
        <v>0.0</v>
      </c>
      <c r="N430" s="5" t="s">
        <v>44</v>
      </c>
      <c r="O430" s="5" t="s">
        <v>44</v>
      </c>
      <c r="P430" s="10" t="s">
        <v>44</v>
      </c>
    </row>
    <row r="431">
      <c r="A431" s="3">
        <v>429.0</v>
      </c>
      <c r="B431" s="4" t="s">
        <v>348</v>
      </c>
      <c r="C431" s="5">
        <v>29960.0</v>
      </c>
      <c r="D431" s="6">
        <v>36.76438356164383</v>
      </c>
      <c r="E431" s="7">
        <v>7.0</v>
      </c>
      <c r="F431" s="7">
        <v>20.0</v>
      </c>
      <c r="G431" s="7">
        <v>8.0</v>
      </c>
      <c r="H431" s="3">
        <v>2.0</v>
      </c>
      <c r="I431" s="3" t="s">
        <v>224</v>
      </c>
      <c r="J431" s="3">
        <v>0.0</v>
      </c>
      <c r="K431" s="3" t="s">
        <v>46</v>
      </c>
      <c r="L431" s="3" t="s">
        <v>99</v>
      </c>
      <c r="M431" s="3">
        <v>0.0</v>
      </c>
      <c r="N431" s="5" t="s">
        <v>44</v>
      </c>
      <c r="O431" s="5" t="s">
        <v>44</v>
      </c>
      <c r="P431" s="10" t="s">
        <v>44</v>
      </c>
    </row>
    <row r="432">
      <c r="A432" s="3">
        <v>430.0</v>
      </c>
      <c r="B432" s="4" t="s">
        <v>236</v>
      </c>
      <c r="C432" s="5">
        <v>33591.0</v>
      </c>
      <c r="D432" s="6">
        <v>26.816438356164383</v>
      </c>
      <c r="E432" s="7">
        <v>8.0</v>
      </c>
      <c r="F432" s="7">
        <v>15.0</v>
      </c>
      <c r="G432" s="7">
        <v>6.0</v>
      </c>
      <c r="H432" s="3">
        <v>30.0</v>
      </c>
      <c r="I432" s="3" t="s">
        <v>340</v>
      </c>
      <c r="J432" s="3">
        <v>0.0</v>
      </c>
      <c r="K432" s="3" t="s">
        <v>61</v>
      </c>
      <c r="L432" s="3" t="s">
        <v>62</v>
      </c>
      <c r="M432" s="3">
        <v>1.0</v>
      </c>
      <c r="N432" s="5" t="s">
        <v>212</v>
      </c>
      <c r="O432" s="5" t="s">
        <v>75</v>
      </c>
      <c r="P432" s="10" t="s">
        <v>87</v>
      </c>
    </row>
    <row r="433">
      <c r="A433" s="3">
        <v>431.0</v>
      </c>
      <c r="B433" s="4" t="s">
        <v>461</v>
      </c>
      <c r="C433" s="5">
        <v>33238.0</v>
      </c>
      <c r="D433" s="6">
        <v>27.783561643835615</v>
      </c>
      <c r="E433" s="7">
        <v>6.0</v>
      </c>
      <c r="F433" s="7">
        <v>0.0</v>
      </c>
      <c r="G433" s="7">
        <v>4.0</v>
      </c>
      <c r="H433" s="3">
        <v>4.0</v>
      </c>
      <c r="I433" s="3" t="s">
        <v>224</v>
      </c>
      <c r="J433" s="3">
        <v>1.0</v>
      </c>
      <c r="K433" s="9" t="s">
        <v>44</v>
      </c>
      <c r="L433" s="3" t="s">
        <v>44</v>
      </c>
      <c r="M433" s="3">
        <v>1.0</v>
      </c>
      <c r="N433" s="5" t="s">
        <v>151</v>
      </c>
      <c r="O433" s="5" t="s">
        <v>356</v>
      </c>
      <c r="P433" s="10" t="s">
        <v>152</v>
      </c>
    </row>
    <row r="434">
      <c r="A434" s="3">
        <v>432.0</v>
      </c>
      <c r="B434" s="4" t="s">
        <v>71</v>
      </c>
      <c r="C434" s="5">
        <v>30585.0</v>
      </c>
      <c r="D434" s="6">
        <v>35.05205479452055</v>
      </c>
      <c r="E434" s="7">
        <v>7.0</v>
      </c>
      <c r="F434" s="7">
        <v>40.0</v>
      </c>
      <c r="G434" s="7">
        <v>12.0</v>
      </c>
      <c r="H434" s="3">
        <v>10.0</v>
      </c>
      <c r="I434" s="3" t="s">
        <v>130</v>
      </c>
      <c r="J434" s="3">
        <v>0.0</v>
      </c>
      <c r="K434" s="3" t="s">
        <v>46</v>
      </c>
      <c r="L434" s="3" t="s">
        <v>94</v>
      </c>
      <c r="M434" s="3">
        <v>1.0</v>
      </c>
      <c r="N434" s="5" t="s">
        <v>74</v>
      </c>
      <c r="O434" s="5" t="s">
        <v>86</v>
      </c>
      <c r="P434" s="10" t="s">
        <v>76</v>
      </c>
    </row>
    <row r="435">
      <c r="A435" s="3">
        <v>433.0</v>
      </c>
      <c r="B435" s="4" t="s">
        <v>230</v>
      </c>
      <c r="C435" s="5">
        <v>31434.0</v>
      </c>
      <c r="D435" s="6">
        <v>32.726027397260275</v>
      </c>
      <c r="E435" s="7">
        <v>6.0</v>
      </c>
      <c r="F435" s="7">
        <v>30.0</v>
      </c>
      <c r="G435" s="7">
        <v>12.0</v>
      </c>
      <c r="H435" s="3">
        <v>2.0</v>
      </c>
      <c r="I435" s="3" t="s">
        <v>187</v>
      </c>
      <c r="J435" s="3">
        <v>0.0</v>
      </c>
      <c r="K435" s="9" t="s">
        <v>46</v>
      </c>
      <c r="L435" s="3" t="s">
        <v>1200</v>
      </c>
      <c r="M435" s="3">
        <v>1.0</v>
      </c>
      <c r="N435" s="5" t="s">
        <v>212</v>
      </c>
      <c r="O435" s="5" t="s">
        <v>1201</v>
      </c>
      <c r="P435" s="10" t="s">
        <v>101</v>
      </c>
    </row>
    <row r="436">
      <c r="A436" s="3">
        <v>434.0</v>
      </c>
      <c r="B436" s="4" t="s">
        <v>83</v>
      </c>
      <c r="C436" s="5">
        <v>29930.0</v>
      </c>
      <c r="D436" s="6">
        <v>36.846575342465755</v>
      </c>
      <c r="E436" s="7">
        <v>4.0</v>
      </c>
      <c r="F436" s="7">
        <v>0.0</v>
      </c>
      <c r="G436" s="7">
        <v>10.0</v>
      </c>
      <c r="H436" s="3">
        <v>120.0</v>
      </c>
      <c r="I436" s="3" t="s">
        <v>60</v>
      </c>
      <c r="J436" s="3">
        <v>0.0</v>
      </c>
      <c r="K436" s="3" t="s">
        <v>93</v>
      </c>
      <c r="L436" s="3" t="s">
        <v>94</v>
      </c>
      <c r="M436" s="3">
        <v>1.0</v>
      </c>
      <c r="N436" s="5" t="s">
        <v>421</v>
      </c>
      <c r="O436" s="5" t="s">
        <v>106</v>
      </c>
      <c r="P436" s="10" t="s">
        <v>87</v>
      </c>
    </row>
    <row r="437">
      <c r="A437" s="3">
        <v>435.0</v>
      </c>
      <c r="B437" s="4" t="s">
        <v>236</v>
      </c>
      <c r="C437" s="5">
        <v>31833.0</v>
      </c>
      <c r="D437" s="6">
        <v>31.632876712328766</v>
      </c>
      <c r="E437" s="7">
        <v>8.0</v>
      </c>
      <c r="F437" s="7">
        <v>60.0</v>
      </c>
      <c r="G437" s="7">
        <v>12.0</v>
      </c>
      <c r="H437" s="3">
        <v>20.0</v>
      </c>
      <c r="I437" s="3" t="s">
        <v>307</v>
      </c>
      <c r="J437" s="3">
        <v>0.0</v>
      </c>
      <c r="K437" s="3" t="s">
        <v>46</v>
      </c>
      <c r="L437" s="3" t="s">
        <v>99</v>
      </c>
      <c r="M437" s="3">
        <v>0.0</v>
      </c>
      <c r="N437" s="5" t="s">
        <v>44</v>
      </c>
      <c r="O437" s="5" t="s">
        <v>44</v>
      </c>
      <c r="P437" s="10" t="s">
        <v>44</v>
      </c>
    </row>
    <row r="438">
      <c r="A438" s="3">
        <v>436.0</v>
      </c>
      <c r="B438" s="4" t="s">
        <v>186</v>
      </c>
      <c r="C438" s="5">
        <v>33725.0</v>
      </c>
      <c r="D438" s="6">
        <v>26.44931506849315</v>
      </c>
      <c r="E438" s="7">
        <v>8.0</v>
      </c>
      <c r="F438" s="7">
        <v>0.0</v>
      </c>
      <c r="G438" s="7">
        <v>8.0</v>
      </c>
      <c r="H438" s="3">
        <v>15.0</v>
      </c>
      <c r="I438" s="3" t="s">
        <v>92</v>
      </c>
      <c r="J438" s="3">
        <v>1.0</v>
      </c>
      <c r="K438" s="9" t="s">
        <v>44</v>
      </c>
      <c r="L438" s="3" t="s">
        <v>44</v>
      </c>
      <c r="M438" s="3">
        <v>0.0</v>
      </c>
      <c r="N438" s="5" t="s">
        <v>44</v>
      </c>
      <c r="O438" s="5" t="s">
        <v>44</v>
      </c>
      <c r="P438" s="10" t="s">
        <v>44</v>
      </c>
    </row>
    <row r="439">
      <c r="A439" s="3">
        <v>437.0</v>
      </c>
      <c r="B439" s="4" t="s">
        <v>83</v>
      </c>
      <c r="C439" s="5">
        <v>29313.0</v>
      </c>
      <c r="D439" s="6">
        <v>38.536986301369865</v>
      </c>
      <c r="E439" s="7">
        <v>7.0</v>
      </c>
      <c r="F439" s="7">
        <v>50.0</v>
      </c>
      <c r="G439" s="7">
        <v>8.0</v>
      </c>
      <c r="H439" s="3">
        <v>3.0</v>
      </c>
      <c r="I439" s="3" t="s">
        <v>187</v>
      </c>
      <c r="J439" s="3">
        <v>1.0</v>
      </c>
      <c r="K439" s="9" t="s">
        <v>44</v>
      </c>
      <c r="L439" s="3" t="s">
        <v>44</v>
      </c>
      <c r="M439" s="3">
        <v>1.0</v>
      </c>
      <c r="N439" s="5" t="s">
        <v>212</v>
      </c>
      <c r="O439" s="5" t="s">
        <v>75</v>
      </c>
      <c r="P439" s="10" t="s">
        <v>87</v>
      </c>
    </row>
    <row r="440">
      <c r="A440" s="3">
        <v>438.0</v>
      </c>
      <c r="B440" s="4" t="s">
        <v>470</v>
      </c>
      <c r="C440" s="5">
        <v>34275.0</v>
      </c>
      <c r="D440" s="6">
        <v>24.942465753424656</v>
      </c>
      <c r="E440" s="7">
        <v>7.0</v>
      </c>
      <c r="F440" s="7">
        <v>30.0</v>
      </c>
      <c r="G440" s="7">
        <v>8.0</v>
      </c>
      <c r="H440" s="3">
        <v>5.0</v>
      </c>
      <c r="I440" s="3" t="s">
        <v>224</v>
      </c>
      <c r="J440" s="3">
        <v>1.0</v>
      </c>
      <c r="K440" s="9" t="s">
        <v>44</v>
      </c>
      <c r="L440" s="3" t="s">
        <v>44</v>
      </c>
      <c r="M440" s="3">
        <v>0.0</v>
      </c>
      <c r="N440" s="5" t="s">
        <v>44</v>
      </c>
      <c r="O440" s="5" t="s">
        <v>44</v>
      </c>
      <c r="P440" s="10" t="s">
        <v>44</v>
      </c>
    </row>
    <row r="441">
      <c r="A441" s="3">
        <v>439.0</v>
      </c>
      <c r="B441" s="4" t="s">
        <v>1202</v>
      </c>
      <c r="C441" s="5">
        <v>25124.0</v>
      </c>
      <c r="D441" s="6">
        <v>50.013698630136986</v>
      </c>
      <c r="E441" s="7">
        <v>7.0</v>
      </c>
      <c r="F441" s="7">
        <v>0.0</v>
      </c>
      <c r="G441" s="7">
        <v>8.0</v>
      </c>
      <c r="H441" s="3">
        <v>20.0</v>
      </c>
      <c r="I441" s="3" t="s">
        <v>117</v>
      </c>
      <c r="J441" s="3">
        <v>1.0</v>
      </c>
      <c r="K441" s="9" t="s">
        <v>44</v>
      </c>
      <c r="L441" s="3" t="s">
        <v>44</v>
      </c>
      <c r="M441" s="3">
        <v>1.0</v>
      </c>
      <c r="N441" s="5" t="s">
        <v>1203</v>
      </c>
      <c r="O441" s="5" t="s">
        <v>139</v>
      </c>
      <c r="P441" s="10" t="s">
        <v>87</v>
      </c>
    </row>
    <row r="442">
      <c r="A442" s="3">
        <v>440.0</v>
      </c>
      <c r="B442" s="4" t="s">
        <v>124</v>
      </c>
      <c r="C442" s="5">
        <v>22573.0</v>
      </c>
      <c r="D442" s="6">
        <v>57.0027397260274</v>
      </c>
      <c r="E442" s="7">
        <v>7.0</v>
      </c>
      <c r="F442" s="7">
        <v>0.0</v>
      </c>
      <c r="G442" s="7">
        <v>10.0</v>
      </c>
      <c r="H442" s="3">
        <v>10.0</v>
      </c>
      <c r="I442" s="3" t="s">
        <v>130</v>
      </c>
      <c r="J442" s="3">
        <v>1.0</v>
      </c>
      <c r="K442" s="9" t="s">
        <v>44</v>
      </c>
      <c r="L442" s="3" t="s">
        <v>44</v>
      </c>
      <c r="M442" s="3">
        <v>1.0</v>
      </c>
      <c r="N442" s="5" t="s">
        <v>212</v>
      </c>
      <c r="O442" s="5" t="s">
        <v>1204</v>
      </c>
      <c r="P442" s="10" t="s">
        <v>471</v>
      </c>
    </row>
    <row r="443">
      <c r="A443" s="3">
        <v>441.0</v>
      </c>
      <c r="B443" s="4" t="s">
        <v>236</v>
      </c>
      <c r="C443" s="5">
        <v>29023.0</v>
      </c>
      <c r="D443" s="6">
        <v>39.33150684931507</v>
      </c>
      <c r="E443" s="7">
        <v>8.0</v>
      </c>
      <c r="F443" s="7">
        <v>75.0</v>
      </c>
      <c r="G443" s="7">
        <v>14.0</v>
      </c>
      <c r="H443" s="3">
        <v>8.0</v>
      </c>
      <c r="I443" s="3" t="s">
        <v>92</v>
      </c>
      <c r="J443" s="3">
        <v>1.0</v>
      </c>
      <c r="K443" s="9" t="s">
        <v>44</v>
      </c>
      <c r="L443" s="3" t="s">
        <v>44</v>
      </c>
      <c r="M443" s="3">
        <v>1.0</v>
      </c>
      <c r="N443" s="5" t="s">
        <v>48</v>
      </c>
      <c r="O443" s="5" t="s">
        <v>75</v>
      </c>
      <c r="P443" s="10" t="s">
        <v>300</v>
      </c>
    </row>
    <row r="444">
      <c r="A444" s="3">
        <v>442.0</v>
      </c>
      <c r="B444" s="4" t="s">
        <v>124</v>
      </c>
      <c r="C444" s="5">
        <v>33732.0</v>
      </c>
      <c r="D444" s="6">
        <v>26.43013698630137</v>
      </c>
      <c r="E444" s="7">
        <v>7.0</v>
      </c>
      <c r="F444" s="7">
        <v>0.0</v>
      </c>
      <c r="G444" s="7">
        <v>12.0</v>
      </c>
      <c r="H444" s="3">
        <v>20.0</v>
      </c>
      <c r="I444" s="3" t="s">
        <v>187</v>
      </c>
      <c r="J444" s="3">
        <v>1.0</v>
      </c>
      <c r="K444" s="9" t="s">
        <v>44</v>
      </c>
      <c r="L444" s="3" t="s">
        <v>44</v>
      </c>
      <c r="M444" s="3">
        <v>1.0</v>
      </c>
      <c r="N444" s="5" t="s">
        <v>143</v>
      </c>
      <c r="O444" s="5" t="s">
        <v>75</v>
      </c>
      <c r="P444" s="10" t="s">
        <v>231</v>
      </c>
    </row>
    <row r="445">
      <c r="A445" s="3">
        <v>443.0</v>
      </c>
      <c r="B445" s="4" t="s">
        <v>484</v>
      </c>
      <c r="C445" s="5">
        <v>32315.0</v>
      </c>
      <c r="D445" s="6">
        <v>30.312328767123287</v>
      </c>
      <c r="E445" s="7">
        <v>8.0</v>
      </c>
      <c r="F445" s="7">
        <v>1.0</v>
      </c>
      <c r="G445" s="7">
        <v>8.0</v>
      </c>
      <c r="H445" s="3">
        <v>25.0</v>
      </c>
      <c r="I445" s="3" t="s">
        <v>307</v>
      </c>
      <c r="J445" s="3">
        <v>1.0</v>
      </c>
      <c r="K445" s="9" t="s">
        <v>44</v>
      </c>
      <c r="L445" s="3" t="s">
        <v>44</v>
      </c>
      <c r="M445" s="3">
        <v>1.0</v>
      </c>
      <c r="N445" s="5" t="s">
        <v>212</v>
      </c>
      <c r="O445" s="5" t="s">
        <v>75</v>
      </c>
      <c r="P445" s="10" t="s">
        <v>87</v>
      </c>
    </row>
    <row r="446">
      <c r="A446" s="3">
        <v>444.0</v>
      </c>
      <c r="B446" s="4" t="s">
        <v>71</v>
      </c>
      <c r="C446" s="5">
        <v>23257.0</v>
      </c>
      <c r="D446" s="6">
        <v>55.12876712328767</v>
      </c>
      <c r="E446" s="7">
        <v>7.0</v>
      </c>
      <c r="F446" s="7">
        <v>90.0</v>
      </c>
      <c r="G446" s="7">
        <v>8.0</v>
      </c>
      <c r="H446" s="3">
        <v>10.0</v>
      </c>
      <c r="I446" s="3" t="s">
        <v>72</v>
      </c>
      <c r="J446" s="3">
        <v>0.0</v>
      </c>
      <c r="K446" s="3" t="s">
        <v>61</v>
      </c>
      <c r="L446" s="3" t="s">
        <v>99</v>
      </c>
      <c r="M446" s="3">
        <v>1.0</v>
      </c>
      <c r="N446" s="5" t="s">
        <v>416</v>
      </c>
      <c r="O446" s="5" t="s">
        <v>75</v>
      </c>
      <c r="P446" s="10" t="s">
        <v>50</v>
      </c>
    </row>
    <row r="447">
      <c r="A447" s="3">
        <v>445.0</v>
      </c>
      <c r="B447" s="4" t="s">
        <v>362</v>
      </c>
      <c r="C447" s="5">
        <v>32727.0</v>
      </c>
      <c r="D447" s="6">
        <v>29.183561643835617</v>
      </c>
      <c r="E447" s="7">
        <v>5.0</v>
      </c>
      <c r="F447" s="7">
        <v>0.0</v>
      </c>
      <c r="G447" s="7">
        <v>16.0</v>
      </c>
      <c r="H447" s="3">
        <v>2.0</v>
      </c>
      <c r="I447" s="3" t="s">
        <v>340</v>
      </c>
      <c r="J447" s="3">
        <v>0.0</v>
      </c>
      <c r="K447" s="3" t="s">
        <v>93</v>
      </c>
      <c r="L447" s="3" t="s">
        <v>94</v>
      </c>
      <c r="M447" s="3">
        <v>1.0</v>
      </c>
      <c r="N447" s="5" t="s">
        <v>421</v>
      </c>
      <c r="O447" s="5" t="s">
        <v>49</v>
      </c>
      <c r="P447" s="10" t="s">
        <v>87</v>
      </c>
    </row>
    <row r="448">
      <c r="A448" s="3">
        <v>446.0</v>
      </c>
      <c r="B448" s="4" t="s">
        <v>161</v>
      </c>
      <c r="C448" s="5">
        <v>33114.0</v>
      </c>
      <c r="D448" s="6">
        <v>28.123287671232877</v>
      </c>
      <c r="E448" s="7">
        <v>6.0</v>
      </c>
      <c r="F448" s="7">
        <v>180.0</v>
      </c>
      <c r="G448" s="7">
        <v>10.0</v>
      </c>
      <c r="H448" s="3">
        <v>9.0</v>
      </c>
      <c r="I448" s="3" t="s">
        <v>92</v>
      </c>
      <c r="J448" s="3">
        <v>1.0</v>
      </c>
      <c r="K448" s="9" t="s">
        <v>44</v>
      </c>
      <c r="L448" s="3" t="s">
        <v>44</v>
      </c>
      <c r="M448" s="3">
        <v>1.0</v>
      </c>
      <c r="N448" s="5" t="s">
        <v>151</v>
      </c>
      <c r="O448" s="5" t="s">
        <v>75</v>
      </c>
      <c r="P448" s="10" t="s">
        <v>1205</v>
      </c>
    </row>
    <row r="449">
      <c r="A449" s="3">
        <v>447.0</v>
      </c>
      <c r="B449" s="4" t="s">
        <v>71</v>
      </c>
      <c r="C449" s="5">
        <v>34025.0</v>
      </c>
      <c r="D449" s="6">
        <v>25.627397260273973</v>
      </c>
      <c r="E449" s="7">
        <v>9.0</v>
      </c>
      <c r="F449" s="7">
        <v>1.0</v>
      </c>
      <c r="G449" s="7">
        <v>6.0</v>
      </c>
      <c r="H449" s="3">
        <v>5.0</v>
      </c>
      <c r="I449" s="3" t="s">
        <v>307</v>
      </c>
      <c r="J449" s="3">
        <v>1.0</v>
      </c>
      <c r="K449" s="9" t="s">
        <v>44</v>
      </c>
      <c r="L449" s="3" t="s">
        <v>44</v>
      </c>
      <c r="M449" s="3">
        <v>1.0</v>
      </c>
      <c r="N449" s="5" t="s">
        <v>212</v>
      </c>
      <c r="O449" s="5" t="s">
        <v>75</v>
      </c>
      <c r="P449" s="10" t="s">
        <v>87</v>
      </c>
    </row>
    <row r="450">
      <c r="A450" s="3">
        <v>448.0</v>
      </c>
      <c r="B450" s="4" t="s">
        <v>124</v>
      </c>
      <c r="C450" s="5">
        <v>33077.0</v>
      </c>
      <c r="D450" s="6">
        <v>28.224657534246575</v>
      </c>
      <c r="E450" s="7">
        <v>8.0</v>
      </c>
      <c r="F450" s="7">
        <v>6.0</v>
      </c>
      <c r="G450" s="7">
        <v>14.0</v>
      </c>
      <c r="H450" s="3">
        <v>6.0</v>
      </c>
      <c r="I450" s="3" t="s">
        <v>45</v>
      </c>
      <c r="J450" s="3">
        <v>0.0</v>
      </c>
      <c r="K450" s="3" t="s">
        <v>61</v>
      </c>
      <c r="L450" s="3" t="s">
        <v>99</v>
      </c>
      <c r="M450" s="3">
        <v>1.0</v>
      </c>
      <c r="N450" s="5" t="s">
        <v>212</v>
      </c>
      <c r="O450" s="5" t="s">
        <v>75</v>
      </c>
      <c r="P450" s="10" t="s">
        <v>87</v>
      </c>
    </row>
    <row r="451">
      <c r="A451" s="3">
        <v>449.0</v>
      </c>
      <c r="B451" s="4" t="s">
        <v>83</v>
      </c>
      <c r="C451" s="5">
        <v>27948.0</v>
      </c>
      <c r="D451" s="6">
        <v>42.276712328767125</v>
      </c>
      <c r="E451" s="7">
        <v>6.0</v>
      </c>
      <c r="F451" s="7">
        <v>50.0</v>
      </c>
      <c r="G451" s="7">
        <v>8.0</v>
      </c>
      <c r="H451" s="3">
        <v>5.0</v>
      </c>
      <c r="I451" s="3" t="s">
        <v>307</v>
      </c>
      <c r="J451" s="3">
        <v>1.0</v>
      </c>
      <c r="K451" s="9" t="s">
        <v>44</v>
      </c>
      <c r="L451" s="3" t="s">
        <v>44</v>
      </c>
      <c r="M451" s="3">
        <v>1.0</v>
      </c>
      <c r="N451" s="5" t="s">
        <v>1190</v>
      </c>
      <c r="O451" s="5" t="s">
        <v>49</v>
      </c>
      <c r="P451" s="10" t="s">
        <v>275</v>
      </c>
    </row>
    <row r="452">
      <c r="A452" s="3">
        <v>450.0</v>
      </c>
      <c r="B452" s="4" t="s">
        <v>255</v>
      </c>
      <c r="C452" s="5">
        <v>29093.0</v>
      </c>
      <c r="D452" s="6">
        <v>39.13972602739726</v>
      </c>
      <c r="E452" s="7">
        <v>8.0</v>
      </c>
      <c r="F452" s="7">
        <v>75.0</v>
      </c>
      <c r="G452" s="7">
        <v>9.0</v>
      </c>
      <c r="H452" s="3">
        <v>20.0</v>
      </c>
      <c r="I452" s="3" t="s">
        <v>92</v>
      </c>
      <c r="J452" s="3">
        <v>0.0</v>
      </c>
      <c r="K452" s="3" t="s">
        <v>61</v>
      </c>
      <c r="L452" s="3" t="s">
        <v>94</v>
      </c>
      <c r="M452" s="3">
        <v>1.0</v>
      </c>
      <c r="N452" s="5" t="s">
        <v>105</v>
      </c>
      <c r="O452" s="5" t="s">
        <v>106</v>
      </c>
      <c r="P452" s="10" t="s">
        <v>87</v>
      </c>
    </row>
    <row r="453">
      <c r="A453" s="3">
        <v>451.0</v>
      </c>
      <c r="B453" s="4" t="s">
        <v>236</v>
      </c>
      <c r="C453" s="5">
        <v>32527.0</v>
      </c>
      <c r="D453" s="6">
        <v>29.731506849315068</v>
      </c>
      <c r="E453" s="7">
        <v>8.0</v>
      </c>
      <c r="F453" s="7">
        <v>0.0</v>
      </c>
      <c r="G453" s="7">
        <v>10.0</v>
      </c>
      <c r="H453" s="3">
        <v>60.0</v>
      </c>
      <c r="I453" s="3" t="s">
        <v>117</v>
      </c>
      <c r="J453" s="3">
        <v>1.0</v>
      </c>
      <c r="K453" s="9" t="s">
        <v>44</v>
      </c>
      <c r="L453" s="3" t="s">
        <v>44</v>
      </c>
      <c r="M453" s="3">
        <v>1.0</v>
      </c>
      <c r="N453" s="5" t="s">
        <v>168</v>
      </c>
      <c r="O453" s="5" t="s">
        <v>356</v>
      </c>
      <c r="P453" s="10" t="s">
        <v>87</v>
      </c>
    </row>
    <row r="454">
      <c r="A454" s="3">
        <v>452.0</v>
      </c>
      <c r="B454" s="4" t="s">
        <v>71</v>
      </c>
      <c r="C454" s="5">
        <v>27608.0</v>
      </c>
      <c r="D454" s="6">
        <v>43.20821917808219</v>
      </c>
      <c r="E454" s="7">
        <v>7.0</v>
      </c>
      <c r="F454" s="7">
        <v>70.0</v>
      </c>
      <c r="G454" s="7">
        <v>8.0</v>
      </c>
      <c r="H454" s="3">
        <v>50.0</v>
      </c>
      <c r="I454" s="3" t="s">
        <v>117</v>
      </c>
      <c r="J454" s="3">
        <v>1.0</v>
      </c>
      <c r="K454" s="9" t="s">
        <v>44</v>
      </c>
      <c r="L454" s="3" t="s">
        <v>44</v>
      </c>
      <c r="M454" s="3">
        <v>1.0</v>
      </c>
      <c r="N454" s="5" t="s">
        <v>212</v>
      </c>
      <c r="O454" s="5" t="s">
        <v>75</v>
      </c>
      <c r="P454" s="10" t="s">
        <v>315</v>
      </c>
    </row>
    <row r="455">
      <c r="A455" s="3">
        <v>453.0</v>
      </c>
      <c r="B455" s="4" t="s">
        <v>124</v>
      </c>
      <c r="C455" s="5">
        <v>31265.0</v>
      </c>
      <c r="D455" s="6">
        <v>33.18904109589041</v>
      </c>
      <c r="E455" s="7">
        <v>7.0</v>
      </c>
      <c r="F455" s="7">
        <v>0.0</v>
      </c>
      <c r="G455" s="7">
        <v>6.0</v>
      </c>
      <c r="H455" s="3">
        <v>20.0</v>
      </c>
      <c r="I455" s="3" t="s">
        <v>60</v>
      </c>
      <c r="J455" s="3">
        <v>0.0</v>
      </c>
      <c r="K455" s="3" t="s">
        <v>46</v>
      </c>
      <c r="L455" s="3" t="s">
        <v>47</v>
      </c>
      <c r="M455" s="3">
        <v>1.0</v>
      </c>
      <c r="N455" s="5" t="s">
        <v>151</v>
      </c>
      <c r="O455" s="5" t="s">
        <v>75</v>
      </c>
      <c r="P455" s="10" t="s">
        <v>87</v>
      </c>
    </row>
    <row r="456">
      <c r="A456" s="3">
        <v>454.0</v>
      </c>
      <c r="B456" s="4" t="s">
        <v>124</v>
      </c>
      <c r="C456" s="5">
        <v>30445.0</v>
      </c>
      <c r="D456" s="6">
        <v>35.43561643835616</v>
      </c>
      <c r="E456" s="7">
        <v>7.0</v>
      </c>
      <c r="F456" s="7">
        <v>30.0</v>
      </c>
      <c r="G456" s="7">
        <v>15.0</v>
      </c>
      <c r="H456" s="3">
        <v>8.0</v>
      </c>
      <c r="I456" s="3" t="s">
        <v>98</v>
      </c>
      <c r="J456" s="3">
        <v>1.0</v>
      </c>
      <c r="K456" s="9" t="s">
        <v>44</v>
      </c>
      <c r="L456" s="3" t="s">
        <v>44</v>
      </c>
      <c r="M456" s="3">
        <v>1.0</v>
      </c>
      <c r="N456" s="5" t="s">
        <v>212</v>
      </c>
      <c r="O456" s="5" t="s">
        <v>49</v>
      </c>
      <c r="P456" s="10" t="s">
        <v>428</v>
      </c>
    </row>
    <row r="457">
      <c r="A457" s="3">
        <v>455.0</v>
      </c>
      <c r="B457" s="4" t="s">
        <v>255</v>
      </c>
      <c r="C457" s="5">
        <v>32097.0</v>
      </c>
      <c r="D457" s="6">
        <v>30.90958904109589</v>
      </c>
      <c r="E457" s="7">
        <v>7.0</v>
      </c>
      <c r="F457" s="7">
        <v>0.0</v>
      </c>
      <c r="G457" s="7">
        <v>8.0</v>
      </c>
      <c r="H457" s="3">
        <v>50.0</v>
      </c>
      <c r="I457" s="3" t="s">
        <v>307</v>
      </c>
      <c r="J457" s="3">
        <v>1.0</v>
      </c>
      <c r="K457" s="9" t="s">
        <v>44</v>
      </c>
      <c r="L457" s="3" t="s">
        <v>44</v>
      </c>
      <c r="M457" s="3">
        <v>0.0</v>
      </c>
      <c r="N457" s="5" t="s">
        <v>44</v>
      </c>
      <c r="O457" s="5" t="s">
        <v>44</v>
      </c>
      <c r="P457" s="10" t="s">
        <v>44</v>
      </c>
    </row>
    <row r="458">
      <c r="A458" s="3">
        <v>456.0</v>
      </c>
      <c r="B458" s="4" t="s">
        <v>236</v>
      </c>
      <c r="C458" s="5">
        <v>35411.0</v>
      </c>
      <c r="D458" s="6">
        <v>21.83013698630137</v>
      </c>
      <c r="E458" s="7">
        <v>7.0</v>
      </c>
      <c r="F458" s="7">
        <v>50.0</v>
      </c>
      <c r="G458" s="7">
        <v>9.0</v>
      </c>
      <c r="H458" s="3">
        <v>15.0</v>
      </c>
      <c r="I458" s="3" t="s">
        <v>92</v>
      </c>
      <c r="J458" s="3">
        <v>1.0</v>
      </c>
      <c r="K458" s="9" t="s">
        <v>44</v>
      </c>
      <c r="L458" s="3" t="s">
        <v>44</v>
      </c>
      <c r="M458" s="3">
        <v>0.0</v>
      </c>
      <c r="N458" s="5" t="s">
        <v>44</v>
      </c>
      <c r="O458" s="5" t="s">
        <v>44</v>
      </c>
      <c r="P458" s="10" t="s">
        <v>44</v>
      </c>
    </row>
    <row r="459">
      <c r="A459" s="3">
        <v>457.0</v>
      </c>
      <c r="B459" s="4" t="s">
        <v>83</v>
      </c>
      <c r="C459" s="5">
        <v>28051.0</v>
      </c>
      <c r="D459" s="6">
        <v>41.99452054794521</v>
      </c>
      <c r="E459" s="7">
        <v>8.0</v>
      </c>
      <c r="F459" s="7">
        <v>10.0</v>
      </c>
      <c r="G459" s="7">
        <v>14.0</v>
      </c>
      <c r="H459" s="3">
        <v>0.0</v>
      </c>
      <c r="I459" s="3" t="s">
        <v>187</v>
      </c>
      <c r="J459" s="3">
        <v>0.0</v>
      </c>
      <c r="K459" s="3" t="s">
        <v>93</v>
      </c>
      <c r="L459" s="3" t="s">
        <v>99</v>
      </c>
      <c r="M459" s="3">
        <v>1.0</v>
      </c>
      <c r="N459" s="5" t="s">
        <v>416</v>
      </c>
      <c r="O459" s="5" t="s">
        <v>75</v>
      </c>
      <c r="P459" s="10" t="s">
        <v>87</v>
      </c>
    </row>
    <row r="460">
      <c r="A460" s="3">
        <v>458.0</v>
      </c>
      <c r="B460" s="4" t="s">
        <v>354</v>
      </c>
      <c r="C460" s="5">
        <v>35749.0</v>
      </c>
      <c r="D460" s="6">
        <v>20.904109589041095</v>
      </c>
      <c r="E460" s="7">
        <v>7.0</v>
      </c>
      <c r="F460" s="7">
        <v>120.0</v>
      </c>
      <c r="G460" s="7">
        <v>15.0</v>
      </c>
      <c r="H460" s="3">
        <v>100.0</v>
      </c>
      <c r="I460" s="3" t="s">
        <v>98</v>
      </c>
      <c r="J460" s="3">
        <v>0.0</v>
      </c>
      <c r="K460" s="9" t="s">
        <v>131</v>
      </c>
      <c r="L460" s="3" t="s">
        <v>1206</v>
      </c>
      <c r="M460" s="3">
        <v>0.0</v>
      </c>
      <c r="N460" s="5" t="s">
        <v>44</v>
      </c>
      <c r="O460" s="5" t="s">
        <v>44</v>
      </c>
      <c r="P460" s="10" t="s">
        <v>44</v>
      </c>
    </row>
    <row r="461">
      <c r="A461" s="3">
        <v>459.0</v>
      </c>
      <c r="B461" s="4" t="s">
        <v>230</v>
      </c>
      <c r="C461" s="5">
        <v>26900.0</v>
      </c>
      <c r="D461" s="6">
        <v>45.14794520547945</v>
      </c>
      <c r="E461" s="7">
        <v>6.0</v>
      </c>
      <c r="F461" s="7">
        <v>60.0</v>
      </c>
      <c r="G461" s="7">
        <v>16.0</v>
      </c>
      <c r="H461" s="3">
        <v>10.0</v>
      </c>
      <c r="I461" s="3" t="s">
        <v>98</v>
      </c>
      <c r="J461" s="3">
        <v>0.0</v>
      </c>
      <c r="K461" s="3" t="s">
        <v>93</v>
      </c>
      <c r="L461" s="3" t="s">
        <v>94</v>
      </c>
      <c r="M461" s="3">
        <v>0.0</v>
      </c>
      <c r="N461" s="5" t="s">
        <v>44</v>
      </c>
      <c r="O461" s="5" t="s">
        <v>44</v>
      </c>
      <c r="P461" s="10" t="s">
        <v>44</v>
      </c>
    </row>
    <row r="462">
      <c r="A462" s="3">
        <v>460.0</v>
      </c>
      <c r="B462" s="4" t="s">
        <v>71</v>
      </c>
      <c r="C462" s="5">
        <v>32226.0</v>
      </c>
      <c r="D462" s="6">
        <v>30.556164383561644</v>
      </c>
      <c r="E462" s="7">
        <v>6.0</v>
      </c>
      <c r="F462" s="7">
        <v>20.0</v>
      </c>
      <c r="G462" s="7">
        <v>8.0</v>
      </c>
      <c r="H462" s="3">
        <v>3.0</v>
      </c>
      <c r="I462" s="3" t="s">
        <v>307</v>
      </c>
      <c r="J462" s="3">
        <v>1.0</v>
      </c>
      <c r="K462" s="9" t="s">
        <v>44</v>
      </c>
      <c r="L462" s="3" t="s">
        <v>44</v>
      </c>
      <c r="M462" s="3">
        <v>1.0</v>
      </c>
      <c r="N462" s="5" t="s">
        <v>212</v>
      </c>
      <c r="O462" s="5" t="s">
        <v>106</v>
      </c>
      <c r="P462" s="10" t="s">
        <v>87</v>
      </c>
    </row>
    <row r="463">
      <c r="A463" s="3">
        <v>461.0</v>
      </c>
      <c r="B463" s="4" t="s">
        <v>255</v>
      </c>
      <c r="C463" s="5">
        <v>27921.0</v>
      </c>
      <c r="D463" s="6">
        <v>42.35068493150685</v>
      </c>
      <c r="E463" s="7">
        <v>6.0</v>
      </c>
      <c r="F463" s="7">
        <v>0.0</v>
      </c>
      <c r="G463" s="7">
        <v>5.0</v>
      </c>
      <c r="H463" s="3">
        <v>5.0</v>
      </c>
      <c r="I463" s="3" t="s">
        <v>130</v>
      </c>
      <c r="J463" s="3">
        <v>0.0</v>
      </c>
      <c r="K463" s="3" t="s">
        <v>93</v>
      </c>
      <c r="L463" s="3" t="s">
        <v>94</v>
      </c>
      <c r="M463" s="3">
        <v>1.0</v>
      </c>
      <c r="N463" s="5" t="s">
        <v>105</v>
      </c>
      <c r="O463" s="5" t="s">
        <v>106</v>
      </c>
      <c r="P463" s="10" t="s">
        <v>87</v>
      </c>
    </row>
    <row r="464">
      <c r="A464" s="3">
        <v>462.0</v>
      </c>
      <c r="B464" s="4" t="s">
        <v>71</v>
      </c>
      <c r="C464" s="5">
        <v>33863.0</v>
      </c>
      <c r="D464" s="6">
        <v>26.07123287671233</v>
      </c>
      <c r="E464" s="7">
        <v>7.0</v>
      </c>
      <c r="F464" s="7">
        <v>0.0</v>
      </c>
      <c r="G464" s="7">
        <v>15.0</v>
      </c>
      <c r="H464" s="3">
        <v>5.0</v>
      </c>
      <c r="I464" s="3" t="s">
        <v>117</v>
      </c>
      <c r="J464" s="3">
        <v>0.0</v>
      </c>
      <c r="K464" s="3" t="s">
        <v>46</v>
      </c>
      <c r="L464" s="3" t="s">
        <v>94</v>
      </c>
      <c r="M464" s="3">
        <v>0.0</v>
      </c>
      <c r="N464" s="5" t="s">
        <v>44</v>
      </c>
      <c r="O464" s="5" t="s">
        <v>44</v>
      </c>
      <c r="P464" s="10" t="s">
        <v>44</v>
      </c>
    </row>
    <row r="465">
      <c r="A465" s="3">
        <v>463.0</v>
      </c>
      <c r="B465" s="4" t="s">
        <v>71</v>
      </c>
      <c r="C465" s="5">
        <v>31904.0</v>
      </c>
      <c r="D465" s="6">
        <v>31.438356164383563</v>
      </c>
      <c r="E465" s="7">
        <v>8.0</v>
      </c>
      <c r="F465" s="7">
        <v>0.0</v>
      </c>
      <c r="G465" s="7">
        <v>10.0</v>
      </c>
      <c r="H465" s="3">
        <v>12.0</v>
      </c>
      <c r="I465" s="3" t="s">
        <v>187</v>
      </c>
      <c r="J465" s="3">
        <v>0.0</v>
      </c>
      <c r="K465" s="3" t="s">
        <v>46</v>
      </c>
      <c r="L465" s="3" t="s">
        <v>47</v>
      </c>
      <c r="M465" s="3">
        <v>0.0</v>
      </c>
      <c r="N465" s="5" t="s">
        <v>44</v>
      </c>
      <c r="O465" s="5" t="s">
        <v>44</v>
      </c>
      <c r="P465" s="10" t="s">
        <v>44</v>
      </c>
    </row>
    <row r="466">
      <c r="A466" s="3">
        <v>464.0</v>
      </c>
      <c r="B466" s="4" t="s">
        <v>461</v>
      </c>
      <c r="C466" s="5">
        <v>29535.0</v>
      </c>
      <c r="D466" s="6">
        <v>37.92876712328767</v>
      </c>
      <c r="E466" s="7">
        <v>7.0</v>
      </c>
      <c r="F466" s="7">
        <v>0.0</v>
      </c>
      <c r="G466" s="7">
        <v>10.0</v>
      </c>
      <c r="H466" s="3">
        <v>0.0</v>
      </c>
      <c r="I466" s="3" t="s">
        <v>117</v>
      </c>
      <c r="J466" s="3">
        <v>0.0</v>
      </c>
      <c r="K466" s="3" t="s">
        <v>61</v>
      </c>
      <c r="L466" s="3" t="s">
        <v>94</v>
      </c>
      <c r="M466" s="3">
        <v>1.0</v>
      </c>
      <c r="N466" s="5" t="s">
        <v>151</v>
      </c>
      <c r="O466" s="5" t="s">
        <v>75</v>
      </c>
      <c r="P466" s="10" t="s">
        <v>87</v>
      </c>
    </row>
    <row r="467">
      <c r="A467" s="3">
        <v>465.0</v>
      </c>
      <c r="B467" s="4" t="s">
        <v>255</v>
      </c>
      <c r="C467" s="5">
        <v>31458.0</v>
      </c>
      <c r="D467" s="6">
        <v>32.66027397260274</v>
      </c>
      <c r="E467" s="7">
        <v>7.0</v>
      </c>
      <c r="F467" s="7">
        <v>90.0</v>
      </c>
      <c r="G467" s="7">
        <v>14.0</v>
      </c>
      <c r="H467" s="3">
        <v>0.0</v>
      </c>
      <c r="I467" s="3" t="s">
        <v>60</v>
      </c>
      <c r="J467" s="3">
        <v>0.0</v>
      </c>
      <c r="K467" s="3" t="s">
        <v>131</v>
      </c>
      <c r="L467" s="3" t="s">
        <v>94</v>
      </c>
      <c r="M467" s="3">
        <v>1.0</v>
      </c>
      <c r="N467" s="5" t="s">
        <v>1207</v>
      </c>
      <c r="O467" s="5" t="s">
        <v>106</v>
      </c>
      <c r="P467" s="10" t="s">
        <v>50</v>
      </c>
    </row>
    <row r="468">
      <c r="A468" s="3">
        <v>466.0</v>
      </c>
      <c r="B468" s="4" t="s">
        <v>204</v>
      </c>
      <c r="C468" s="5">
        <v>20026.0</v>
      </c>
      <c r="D468" s="6">
        <v>63.98082191780822</v>
      </c>
      <c r="E468" s="7">
        <v>6.0</v>
      </c>
      <c r="F468" s="7">
        <v>48.0</v>
      </c>
      <c r="G468" s="7">
        <v>10.0</v>
      </c>
      <c r="H468" s="3">
        <v>4.0</v>
      </c>
      <c r="I468" s="3" t="s">
        <v>307</v>
      </c>
      <c r="J468" s="3">
        <v>0.0</v>
      </c>
      <c r="K468" s="3" t="s">
        <v>93</v>
      </c>
      <c r="L468" s="3" t="s">
        <v>94</v>
      </c>
      <c r="M468" s="3">
        <v>1.0</v>
      </c>
      <c r="N468" s="5" t="s">
        <v>421</v>
      </c>
      <c r="O468" s="5" t="s">
        <v>49</v>
      </c>
      <c r="P468" s="10" t="s">
        <v>87</v>
      </c>
    </row>
    <row r="469">
      <c r="A469" s="3">
        <v>467.0</v>
      </c>
      <c r="B469" s="4" t="s">
        <v>71</v>
      </c>
      <c r="C469" s="5">
        <v>29644.0</v>
      </c>
      <c r="D469" s="6">
        <v>37.63013698630137</v>
      </c>
      <c r="E469" s="7">
        <v>7.0</v>
      </c>
      <c r="F469" s="7">
        <v>0.0</v>
      </c>
      <c r="G469" s="7">
        <v>11.0</v>
      </c>
      <c r="H469" s="3">
        <v>12.0</v>
      </c>
      <c r="I469" s="3" t="s">
        <v>117</v>
      </c>
      <c r="J469" s="3">
        <v>1.0</v>
      </c>
      <c r="K469" s="9" t="s">
        <v>44</v>
      </c>
      <c r="L469" s="3" t="s">
        <v>44</v>
      </c>
      <c r="M469" s="3">
        <v>1.0</v>
      </c>
      <c r="N469" s="5" t="s">
        <v>132</v>
      </c>
      <c r="O469" s="5" t="s">
        <v>86</v>
      </c>
      <c r="P469" s="10" t="s">
        <v>87</v>
      </c>
    </row>
    <row r="470">
      <c r="A470" s="3">
        <v>468.0</v>
      </c>
      <c r="B470" s="4" t="s">
        <v>71</v>
      </c>
      <c r="C470" s="5">
        <v>34587.0</v>
      </c>
      <c r="D470" s="6">
        <v>24.087671232876712</v>
      </c>
      <c r="E470" s="7">
        <v>7.0</v>
      </c>
      <c r="F470" s="7">
        <v>0.0</v>
      </c>
      <c r="G470" s="7">
        <v>9.0</v>
      </c>
      <c r="H470" s="3">
        <v>3.0</v>
      </c>
      <c r="I470" s="3" t="s">
        <v>84</v>
      </c>
      <c r="J470" s="3">
        <v>1.0</v>
      </c>
      <c r="K470" s="9" t="s">
        <v>44</v>
      </c>
      <c r="L470" s="3" t="s">
        <v>44</v>
      </c>
      <c r="M470" s="3">
        <v>1.0</v>
      </c>
      <c r="N470" s="5" t="s">
        <v>22</v>
      </c>
      <c r="O470" s="5" t="s">
        <v>106</v>
      </c>
      <c r="P470" s="10" t="s">
        <v>50</v>
      </c>
    </row>
    <row r="471">
      <c r="A471" s="3">
        <v>469.0</v>
      </c>
      <c r="B471" s="4" t="s">
        <v>161</v>
      </c>
      <c r="C471" s="5">
        <v>28762.0</v>
      </c>
      <c r="D471" s="6">
        <v>40.04657534246575</v>
      </c>
      <c r="E471" s="7">
        <v>4.0</v>
      </c>
      <c r="F471" s="7">
        <v>180.0</v>
      </c>
      <c r="G471" s="7">
        <v>12.0</v>
      </c>
      <c r="H471" s="3">
        <v>10.0</v>
      </c>
      <c r="I471" s="3" t="s">
        <v>340</v>
      </c>
      <c r="J471" s="3">
        <v>1.0</v>
      </c>
      <c r="K471" s="9" t="s">
        <v>44</v>
      </c>
      <c r="L471" s="3" t="s">
        <v>44</v>
      </c>
      <c r="M471" s="3">
        <v>1.0</v>
      </c>
      <c r="N471" s="5" t="s">
        <v>416</v>
      </c>
      <c r="O471" s="5" t="s">
        <v>294</v>
      </c>
      <c r="P471" s="10" t="s">
        <v>87</v>
      </c>
    </row>
    <row r="472">
      <c r="A472" s="3">
        <v>470.0</v>
      </c>
      <c r="B472" s="4" t="s">
        <v>83</v>
      </c>
      <c r="C472" s="5">
        <v>30896.0</v>
      </c>
      <c r="D472" s="6">
        <v>34.2</v>
      </c>
      <c r="E472" s="7">
        <v>6.0</v>
      </c>
      <c r="F472" s="7">
        <v>120.0</v>
      </c>
      <c r="G472" s="7">
        <v>12.0</v>
      </c>
      <c r="H472" s="3">
        <v>12.0</v>
      </c>
      <c r="I472" s="3" t="s">
        <v>224</v>
      </c>
      <c r="J472" s="3">
        <v>1.0</v>
      </c>
      <c r="K472" s="9" t="s">
        <v>44</v>
      </c>
      <c r="L472" s="3" t="s">
        <v>44</v>
      </c>
      <c r="M472" s="3">
        <v>1.0</v>
      </c>
      <c r="N472" s="5" t="s">
        <v>1208</v>
      </c>
      <c r="O472" s="5" t="s">
        <v>49</v>
      </c>
      <c r="P472" s="10" t="s">
        <v>363</v>
      </c>
    </row>
    <row r="473">
      <c r="A473" s="3">
        <v>471.0</v>
      </c>
      <c r="B473" s="4" t="s">
        <v>124</v>
      </c>
      <c r="C473" s="5">
        <v>32413.0</v>
      </c>
      <c r="D473" s="6">
        <v>30.043835616438358</v>
      </c>
      <c r="E473" s="7">
        <v>6.0</v>
      </c>
      <c r="F473" s="7">
        <v>120.0</v>
      </c>
      <c r="G473" s="7">
        <v>14.0</v>
      </c>
      <c r="H473" s="3">
        <v>50.0</v>
      </c>
      <c r="I473" s="3" t="s">
        <v>224</v>
      </c>
      <c r="J473" s="3">
        <v>0.0</v>
      </c>
      <c r="K473" s="3" t="s">
        <v>46</v>
      </c>
      <c r="L473" s="3" t="s">
        <v>94</v>
      </c>
      <c r="M473" s="3">
        <v>1.0</v>
      </c>
      <c r="N473" s="5" t="s">
        <v>132</v>
      </c>
      <c r="O473" s="5" t="s">
        <v>139</v>
      </c>
      <c r="P473" s="10" t="s">
        <v>87</v>
      </c>
    </row>
    <row r="474">
      <c r="A474" s="3">
        <v>472.0</v>
      </c>
      <c r="B474" s="4" t="s">
        <v>71</v>
      </c>
      <c r="C474" s="5">
        <v>26816.0</v>
      </c>
      <c r="D474" s="6">
        <v>45.37808219178082</v>
      </c>
      <c r="E474" s="7">
        <v>7.0</v>
      </c>
      <c r="F474" s="7">
        <v>0.0</v>
      </c>
      <c r="G474" s="7">
        <v>6.0</v>
      </c>
      <c r="H474" s="3">
        <v>10.0</v>
      </c>
      <c r="I474" s="3" t="s">
        <v>72</v>
      </c>
      <c r="J474" s="3">
        <v>1.0</v>
      </c>
      <c r="K474" s="9" t="s">
        <v>44</v>
      </c>
      <c r="L474" s="3" t="s">
        <v>44</v>
      </c>
      <c r="M474" s="3">
        <v>1.0</v>
      </c>
      <c r="N474" s="5" t="s">
        <v>256</v>
      </c>
      <c r="O474" s="5" t="s">
        <v>1209</v>
      </c>
      <c r="P474" s="10" t="s">
        <v>152</v>
      </c>
    </row>
    <row r="475">
      <c r="A475" s="3">
        <v>473.0</v>
      </c>
      <c r="B475" s="4" t="s">
        <v>71</v>
      </c>
      <c r="C475" s="5">
        <v>29434.0</v>
      </c>
      <c r="D475" s="6">
        <v>38.205479452054796</v>
      </c>
      <c r="E475" s="7">
        <v>7.0</v>
      </c>
      <c r="F475" s="7">
        <v>50.0</v>
      </c>
      <c r="G475" s="7">
        <v>8.0</v>
      </c>
      <c r="H475" s="3">
        <v>4.0</v>
      </c>
      <c r="I475" s="3" t="s">
        <v>117</v>
      </c>
      <c r="J475" s="3">
        <v>1.0</v>
      </c>
      <c r="K475" s="9" t="s">
        <v>44</v>
      </c>
      <c r="L475" s="3" t="s">
        <v>44</v>
      </c>
      <c r="M475" s="3">
        <v>1.0</v>
      </c>
      <c r="N475" s="5" t="s">
        <v>416</v>
      </c>
      <c r="O475" s="5" t="s">
        <v>75</v>
      </c>
      <c r="P475" s="10" t="s">
        <v>120</v>
      </c>
    </row>
    <row r="476">
      <c r="A476" s="3">
        <v>474.0</v>
      </c>
      <c r="B476" s="4" t="s">
        <v>83</v>
      </c>
      <c r="C476" s="5">
        <v>30294.0</v>
      </c>
      <c r="D476" s="6">
        <v>35.84931506849315</v>
      </c>
      <c r="E476" s="7">
        <v>8.0</v>
      </c>
      <c r="F476" s="7">
        <v>25.0</v>
      </c>
      <c r="G476" s="7">
        <v>10.0</v>
      </c>
      <c r="H476" s="3">
        <v>40.0</v>
      </c>
      <c r="I476" s="3" t="s">
        <v>117</v>
      </c>
      <c r="J476" s="3">
        <v>1.0</v>
      </c>
      <c r="K476" s="9" t="s">
        <v>44</v>
      </c>
      <c r="L476" s="3" t="s">
        <v>44</v>
      </c>
      <c r="M476" s="3">
        <v>1.0</v>
      </c>
      <c r="N476" s="5" t="s">
        <v>143</v>
      </c>
      <c r="O476" s="5" t="s">
        <v>75</v>
      </c>
      <c r="P476" s="10" t="s">
        <v>152</v>
      </c>
    </row>
    <row r="477">
      <c r="A477" s="3">
        <v>475.0</v>
      </c>
      <c r="B477" s="4" t="s">
        <v>161</v>
      </c>
      <c r="C477" s="5">
        <v>30738.0</v>
      </c>
      <c r="D477" s="6">
        <v>34.632876712328766</v>
      </c>
      <c r="E477" s="7">
        <v>8.0</v>
      </c>
      <c r="F477" s="7">
        <v>60.0</v>
      </c>
      <c r="G477" s="7">
        <v>11.0</v>
      </c>
      <c r="H477" s="3">
        <v>7.0</v>
      </c>
      <c r="I477" s="3" t="s">
        <v>84</v>
      </c>
      <c r="J477" s="3">
        <v>1.0</v>
      </c>
      <c r="K477" s="9" t="s">
        <v>44</v>
      </c>
      <c r="L477" s="3" t="s">
        <v>44</v>
      </c>
      <c r="M477" s="3">
        <v>1.0</v>
      </c>
      <c r="N477" s="5" t="s">
        <v>212</v>
      </c>
      <c r="O477" s="5" t="s">
        <v>75</v>
      </c>
      <c r="P477" s="10" t="s">
        <v>87</v>
      </c>
    </row>
    <row r="478">
      <c r="A478" s="3">
        <v>476.0</v>
      </c>
      <c r="B478" s="4" t="s">
        <v>204</v>
      </c>
      <c r="C478" s="5">
        <v>30659.0</v>
      </c>
      <c r="D478" s="6">
        <v>34.84931506849315</v>
      </c>
      <c r="E478" s="7">
        <v>6.0</v>
      </c>
      <c r="F478" s="7">
        <v>30.0</v>
      </c>
      <c r="G478" s="7">
        <v>12.0</v>
      </c>
      <c r="H478" s="3">
        <v>25.0</v>
      </c>
      <c r="I478" s="3" t="s">
        <v>92</v>
      </c>
      <c r="J478" s="3">
        <v>0.0</v>
      </c>
      <c r="K478" s="3" t="s">
        <v>61</v>
      </c>
      <c r="L478" s="3" t="s">
        <v>94</v>
      </c>
      <c r="M478" s="3">
        <v>1.0</v>
      </c>
      <c r="N478" s="5" t="s">
        <v>151</v>
      </c>
      <c r="O478" s="5" t="s">
        <v>75</v>
      </c>
      <c r="P478" s="10" t="s">
        <v>1210</v>
      </c>
    </row>
    <row r="479">
      <c r="A479" s="3">
        <v>477.0</v>
      </c>
      <c r="B479" s="4" t="s">
        <v>236</v>
      </c>
      <c r="C479" s="5">
        <v>34058.0</v>
      </c>
      <c r="D479" s="6">
        <v>25.53698630136986</v>
      </c>
      <c r="E479" s="7">
        <v>9.0</v>
      </c>
      <c r="F479" s="7">
        <v>0.0</v>
      </c>
      <c r="G479" s="7">
        <v>12.0</v>
      </c>
      <c r="H479" s="3">
        <v>6.0</v>
      </c>
      <c r="I479" s="3" t="s">
        <v>224</v>
      </c>
      <c r="J479" s="3">
        <v>1.0</v>
      </c>
      <c r="K479" s="9" t="s">
        <v>44</v>
      </c>
      <c r="L479" s="3" t="s">
        <v>44</v>
      </c>
      <c r="M479" s="3">
        <v>1.0</v>
      </c>
      <c r="N479" s="5" t="s">
        <v>105</v>
      </c>
      <c r="O479" s="5" t="s">
        <v>75</v>
      </c>
      <c r="P479" s="10" t="s">
        <v>50</v>
      </c>
    </row>
    <row r="480">
      <c r="A480" s="3">
        <v>478.0</v>
      </c>
      <c r="B480" s="4" t="s">
        <v>236</v>
      </c>
      <c r="C480" s="4"/>
      <c r="D480" s="6" t="s">
        <v>44</v>
      </c>
      <c r="E480" s="7">
        <v>6.0</v>
      </c>
      <c r="F480" s="7">
        <v>30.0</v>
      </c>
      <c r="G480" s="7">
        <v>10.0</v>
      </c>
      <c r="H480" s="3">
        <v>15.0</v>
      </c>
      <c r="I480" s="3" t="s">
        <v>92</v>
      </c>
      <c r="J480" s="3">
        <v>0.0</v>
      </c>
      <c r="K480" s="3" t="s">
        <v>61</v>
      </c>
      <c r="L480" s="3" t="s">
        <v>94</v>
      </c>
      <c r="M480" s="3">
        <v>1.0</v>
      </c>
      <c r="N480" s="9" t="s">
        <v>212</v>
      </c>
      <c r="O480" s="9" t="s">
        <v>75</v>
      </c>
      <c r="P480" s="11" t="s">
        <v>87</v>
      </c>
    </row>
    <row r="481">
      <c r="A481" s="3">
        <v>479.0</v>
      </c>
      <c r="B481" s="4" t="s">
        <v>255</v>
      </c>
      <c r="C481" s="5">
        <v>29964.0</v>
      </c>
      <c r="D481" s="6">
        <v>36.75342465753425</v>
      </c>
      <c r="E481" s="7">
        <v>7.0</v>
      </c>
      <c r="F481" s="7">
        <v>40.0</v>
      </c>
      <c r="G481" s="7">
        <v>8.0</v>
      </c>
      <c r="H481" s="3">
        <v>15.0</v>
      </c>
      <c r="I481" s="3" t="s">
        <v>84</v>
      </c>
      <c r="J481" s="3">
        <v>1.0</v>
      </c>
      <c r="K481" s="9" t="s">
        <v>44</v>
      </c>
      <c r="L481" s="3" t="s">
        <v>44</v>
      </c>
      <c r="M481" s="3">
        <v>1.0</v>
      </c>
      <c r="N481" s="5" t="s">
        <v>212</v>
      </c>
      <c r="O481" s="5" t="s">
        <v>1211</v>
      </c>
      <c r="P481" s="10" t="s">
        <v>428</v>
      </c>
    </row>
    <row r="482">
      <c r="A482" s="3">
        <v>480.0</v>
      </c>
      <c r="B482" s="4" t="s">
        <v>255</v>
      </c>
      <c r="C482" s="5">
        <v>31940.0</v>
      </c>
      <c r="D482" s="6">
        <v>31.339726027397262</v>
      </c>
      <c r="E482" s="7">
        <v>6.0</v>
      </c>
      <c r="F482" s="7">
        <v>80.0</v>
      </c>
      <c r="G482" s="7">
        <v>4.0</v>
      </c>
      <c r="H482" s="3">
        <v>10.0</v>
      </c>
      <c r="I482" s="3" t="s">
        <v>60</v>
      </c>
      <c r="J482" s="3">
        <v>0.0</v>
      </c>
      <c r="K482" s="3" t="s">
        <v>61</v>
      </c>
      <c r="L482" s="3" t="s">
        <v>99</v>
      </c>
      <c r="M482" s="3">
        <v>1.0</v>
      </c>
      <c r="N482" s="5" t="s">
        <v>143</v>
      </c>
      <c r="O482" s="5" t="s">
        <v>75</v>
      </c>
      <c r="P482" s="10" t="s">
        <v>1212</v>
      </c>
    </row>
    <row r="483">
      <c r="A483" s="3">
        <v>481.0</v>
      </c>
      <c r="B483" s="4" t="s">
        <v>468</v>
      </c>
      <c r="C483" s="5">
        <v>31478.0</v>
      </c>
      <c r="D483" s="6">
        <v>32.605479452054794</v>
      </c>
      <c r="E483" s="7">
        <v>7.0</v>
      </c>
      <c r="F483" s="7">
        <v>0.0</v>
      </c>
      <c r="G483" s="7">
        <v>10.0</v>
      </c>
      <c r="H483" s="3">
        <v>3.0</v>
      </c>
      <c r="I483" s="3" t="s">
        <v>60</v>
      </c>
      <c r="J483" s="3">
        <v>1.0</v>
      </c>
      <c r="K483" s="9" t="s">
        <v>44</v>
      </c>
      <c r="L483" s="3" t="s">
        <v>44</v>
      </c>
      <c r="M483" s="3">
        <v>1.0</v>
      </c>
      <c r="N483" s="5" t="s">
        <v>212</v>
      </c>
      <c r="O483" s="5" t="s">
        <v>75</v>
      </c>
      <c r="P483" s="10" t="s">
        <v>87</v>
      </c>
    </row>
    <row r="484">
      <c r="A484" s="3">
        <v>482.0</v>
      </c>
      <c r="B484" s="4" t="s">
        <v>71</v>
      </c>
      <c r="C484" s="5">
        <v>31912.0</v>
      </c>
      <c r="D484" s="6">
        <v>31.416438356164385</v>
      </c>
      <c r="E484" s="7">
        <v>8.0</v>
      </c>
      <c r="F484" s="7">
        <v>30.0</v>
      </c>
      <c r="G484" s="7">
        <v>12.0</v>
      </c>
      <c r="H484" s="3">
        <v>5.0</v>
      </c>
      <c r="I484" s="3" t="s">
        <v>117</v>
      </c>
      <c r="J484" s="3">
        <v>0.0</v>
      </c>
      <c r="K484" s="3" t="s">
        <v>46</v>
      </c>
      <c r="L484" s="3" t="s">
        <v>47</v>
      </c>
      <c r="M484" s="3">
        <v>1.0</v>
      </c>
      <c r="N484" s="5" t="s">
        <v>21</v>
      </c>
      <c r="O484" s="5" t="s">
        <v>49</v>
      </c>
      <c r="P484" s="10" t="s">
        <v>107</v>
      </c>
    </row>
    <row r="485">
      <c r="A485" s="3">
        <v>483.0</v>
      </c>
      <c r="B485" s="4" t="s">
        <v>83</v>
      </c>
      <c r="C485" s="5">
        <v>30050.0</v>
      </c>
      <c r="D485" s="6">
        <v>36.51780821917808</v>
      </c>
      <c r="E485" s="7">
        <v>6.0</v>
      </c>
      <c r="F485" s="7">
        <v>100.0</v>
      </c>
      <c r="G485" s="7">
        <v>10.0</v>
      </c>
      <c r="H485" s="3">
        <v>8.0</v>
      </c>
      <c r="I485" s="3" t="s">
        <v>117</v>
      </c>
      <c r="J485" s="3">
        <v>1.0</v>
      </c>
      <c r="K485" s="9" t="s">
        <v>44</v>
      </c>
      <c r="L485" s="3" t="s">
        <v>44</v>
      </c>
      <c r="M485" s="3">
        <v>1.0</v>
      </c>
      <c r="N485" s="5" t="s">
        <v>212</v>
      </c>
      <c r="O485" s="5" t="s">
        <v>75</v>
      </c>
      <c r="P485" s="10" t="s">
        <v>87</v>
      </c>
    </row>
    <row r="486">
      <c r="A486" s="3">
        <v>484.0</v>
      </c>
      <c r="B486" s="4" t="s">
        <v>71</v>
      </c>
      <c r="C486" s="5">
        <v>26115.0</v>
      </c>
      <c r="D486" s="6">
        <v>47.298630136986304</v>
      </c>
      <c r="E486" s="7">
        <v>6.0</v>
      </c>
      <c r="F486" s="7">
        <v>30.0</v>
      </c>
      <c r="G486" s="7">
        <v>8.0</v>
      </c>
      <c r="H486" s="3">
        <v>30.0</v>
      </c>
      <c r="I486" s="3" t="s">
        <v>130</v>
      </c>
      <c r="J486" s="3">
        <v>1.0</v>
      </c>
      <c r="K486" s="9" t="s">
        <v>44</v>
      </c>
      <c r="L486" s="3" t="s">
        <v>44</v>
      </c>
      <c r="M486" s="3">
        <v>1.0</v>
      </c>
      <c r="N486" s="5" t="s">
        <v>74</v>
      </c>
      <c r="O486" s="5" t="s">
        <v>86</v>
      </c>
      <c r="P486" s="10" t="s">
        <v>1213</v>
      </c>
    </row>
    <row r="487">
      <c r="A487" s="3">
        <v>485.0</v>
      </c>
      <c r="B487" s="4" t="s">
        <v>236</v>
      </c>
      <c r="C487" s="5">
        <v>30433.0</v>
      </c>
      <c r="D487" s="6">
        <v>35.46849315068493</v>
      </c>
      <c r="E487" s="7">
        <v>7.0</v>
      </c>
      <c r="F487" s="7">
        <v>0.0</v>
      </c>
      <c r="G487" s="7">
        <v>8.0</v>
      </c>
      <c r="H487" s="3">
        <v>2.0</v>
      </c>
      <c r="I487" s="3" t="s">
        <v>60</v>
      </c>
      <c r="J487" s="3">
        <v>1.0</v>
      </c>
      <c r="K487" s="9" t="s">
        <v>44</v>
      </c>
      <c r="L487" s="3" t="s">
        <v>44</v>
      </c>
      <c r="M487" s="3">
        <v>1.0</v>
      </c>
      <c r="N487" s="5" t="s">
        <v>467</v>
      </c>
      <c r="O487" s="5" t="s">
        <v>1214</v>
      </c>
      <c r="P487" s="10" t="s">
        <v>50</v>
      </c>
    </row>
    <row r="488">
      <c r="A488" s="3">
        <v>486.0</v>
      </c>
      <c r="B488" s="4" t="s">
        <v>71</v>
      </c>
      <c r="C488" s="5">
        <v>31192.0</v>
      </c>
      <c r="D488" s="6">
        <v>33.38904109589041</v>
      </c>
      <c r="E488" s="7">
        <v>6.0</v>
      </c>
      <c r="F488" s="7">
        <v>60.0</v>
      </c>
      <c r="G488" s="7">
        <v>14.0</v>
      </c>
      <c r="H488" s="3">
        <v>6.0</v>
      </c>
      <c r="I488" s="3" t="s">
        <v>98</v>
      </c>
      <c r="J488" s="3">
        <v>1.0</v>
      </c>
      <c r="K488" s="9" t="s">
        <v>44</v>
      </c>
      <c r="L488" s="3" t="s">
        <v>44</v>
      </c>
      <c r="M488" s="3">
        <v>1.0</v>
      </c>
      <c r="N488" s="5" t="s">
        <v>212</v>
      </c>
      <c r="O488" s="5" t="s">
        <v>75</v>
      </c>
      <c r="P488" s="10" t="s">
        <v>1215</v>
      </c>
    </row>
    <row r="489">
      <c r="A489" s="3">
        <v>487.0</v>
      </c>
      <c r="B489" s="4" t="s">
        <v>71</v>
      </c>
      <c r="C489" s="5">
        <v>21582.0</v>
      </c>
      <c r="D489" s="6">
        <v>59.71780821917808</v>
      </c>
      <c r="E489" s="7">
        <v>8.0</v>
      </c>
      <c r="F489" s="7">
        <v>0.0</v>
      </c>
      <c r="G489" s="7">
        <v>8.0</v>
      </c>
      <c r="H489" s="3">
        <v>10.0</v>
      </c>
      <c r="I489" s="3" t="s">
        <v>307</v>
      </c>
      <c r="J489" s="3">
        <v>0.0</v>
      </c>
      <c r="K489" s="9" t="s">
        <v>1216</v>
      </c>
      <c r="L489" s="3" t="s">
        <v>1217</v>
      </c>
      <c r="M489" s="3">
        <v>0.0</v>
      </c>
      <c r="N489" s="5" t="s">
        <v>44</v>
      </c>
      <c r="O489" s="5" t="s">
        <v>44</v>
      </c>
      <c r="P489" s="10" t="s">
        <v>44</v>
      </c>
    </row>
    <row r="490">
      <c r="A490" s="3">
        <v>488.0</v>
      </c>
      <c r="B490" s="4" t="s">
        <v>161</v>
      </c>
      <c r="C490" s="5">
        <v>30169.0</v>
      </c>
      <c r="D490" s="6">
        <v>36.19178082191781</v>
      </c>
      <c r="E490" s="7">
        <v>6.0</v>
      </c>
      <c r="F490" s="7">
        <v>0.0</v>
      </c>
      <c r="G490" s="7">
        <v>12.0</v>
      </c>
      <c r="H490" s="3">
        <v>12.0</v>
      </c>
      <c r="I490" s="3" t="s">
        <v>187</v>
      </c>
      <c r="J490" s="3">
        <v>0.0</v>
      </c>
      <c r="K490" s="3" t="s">
        <v>46</v>
      </c>
      <c r="L490" s="3" t="s">
        <v>62</v>
      </c>
      <c r="M490" s="3">
        <v>1.0</v>
      </c>
      <c r="N490" s="5" t="s">
        <v>105</v>
      </c>
      <c r="O490" s="5" t="s">
        <v>75</v>
      </c>
      <c r="P490" s="10" t="s">
        <v>87</v>
      </c>
    </row>
    <row r="491">
      <c r="A491" s="3">
        <v>489.0</v>
      </c>
      <c r="B491" s="4" t="s">
        <v>204</v>
      </c>
      <c r="C491" s="5">
        <v>30185.0</v>
      </c>
      <c r="D491" s="6">
        <v>36.14794520547945</v>
      </c>
      <c r="E491" s="7">
        <v>7.0</v>
      </c>
      <c r="F491" s="7">
        <v>45.0</v>
      </c>
      <c r="G491" s="7">
        <v>16.0</v>
      </c>
      <c r="H491" s="3">
        <v>6.0</v>
      </c>
      <c r="I491" s="3" t="s">
        <v>130</v>
      </c>
      <c r="J491" s="3">
        <v>1.0</v>
      </c>
      <c r="K491" s="9" t="s">
        <v>44</v>
      </c>
      <c r="L491" s="3" t="s">
        <v>44</v>
      </c>
      <c r="M491" s="3">
        <v>1.0</v>
      </c>
      <c r="N491" s="5" t="s">
        <v>212</v>
      </c>
      <c r="O491" s="5" t="s">
        <v>75</v>
      </c>
      <c r="P491" s="10" t="s">
        <v>87</v>
      </c>
    </row>
    <row r="492">
      <c r="A492" s="3">
        <v>490.0</v>
      </c>
      <c r="B492" s="4" t="s">
        <v>444</v>
      </c>
      <c r="C492" s="5">
        <v>32976.0</v>
      </c>
      <c r="D492" s="6">
        <v>28.5013698630137</v>
      </c>
      <c r="E492" s="7">
        <v>7.0</v>
      </c>
      <c r="F492" s="7">
        <v>80.0</v>
      </c>
      <c r="G492" s="7">
        <v>8.0</v>
      </c>
      <c r="H492" s="3">
        <v>8.0</v>
      </c>
      <c r="I492" s="3" t="s">
        <v>340</v>
      </c>
      <c r="J492" s="3">
        <v>1.0</v>
      </c>
      <c r="K492" s="9" t="s">
        <v>44</v>
      </c>
      <c r="L492" s="3" t="s">
        <v>44</v>
      </c>
      <c r="M492" s="3">
        <v>1.0</v>
      </c>
      <c r="N492" s="5" t="s">
        <v>416</v>
      </c>
      <c r="O492" s="5" t="s">
        <v>75</v>
      </c>
      <c r="P492" s="10" t="s">
        <v>1218</v>
      </c>
    </row>
    <row r="493">
      <c r="A493" s="3">
        <v>491.0</v>
      </c>
      <c r="B493" s="4" t="s">
        <v>161</v>
      </c>
      <c r="C493" s="5">
        <v>19547.0</v>
      </c>
      <c r="D493" s="6">
        <v>65.2931506849315</v>
      </c>
      <c r="E493" s="7">
        <v>5.0</v>
      </c>
      <c r="F493" s="7">
        <v>60.0</v>
      </c>
      <c r="G493" s="7">
        <v>8.0</v>
      </c>
      <c r="H493" s="3">
        <v>4.0</v>
      </c>
      <c r="I493" s="3" t="s">
        <v>130</v>
      </c>
      <c r="J493" s="3">
        <v>0.0</v>
      </c>
      <c r="K493" s="3" t="s">
        <v>73</v>
      </c>
      <c r="L493" s="3" t="s">
        <v>99</v>
      </c>
      <c r="M493" s="3">
        <v>1.0</v>
      </c>
      <c r="N493" s="5" t="s">
        <v>22</v>
      </c>
      <c r="O493" s="5" t="s">
        <v>75</v>
      </c>
      <c r="P493" s="10" t="s">
        <v>478</v>
      </c>
    </row>
    <row r="494">
      <c r="A494" s="3">
        <v>492.0</v>
      </c>
      <c r="B494" s="4" t="s">
        <v>71</v>
      </c>
      <c r="C494" s="5">
        <v>28928.0</v>
      </c>
      <c r="D494" s="6">
        <v>39.59178082191781</v>
      </c>
      <c r="E494" s="7">
        <v>8.0</v>
      </c>
      <c r="F494" s="7">
        <v>35.0</v>
      </c>
      <c r="G494" s="7">
        <v>9.0</v>
      </c>
      <c r="H494" s="3">
        <v>10.0</v>
      </c>
      <c r="I494" s="3" t="s">
        <v>117</v>
      </c>
      <c r="J494" s="3">
        <v>1.0</v>
      </c>
      <c r="K494" s="9" t="s">
        <v>44</v>
      </c>
      <c r="L494" s="3" t="s">
        <v>44</v>
      </c>
      <c r="M494" s="3">
        <v>1.0</v>
      </c>
      <c r="N494" s="5" t="s">
        <v>256</v>
      </c>
      <c r="O494" s="5" t="s">
        <v>86</v>
      </c>
      <c r="P494" s="10" t="s">
        <v>87</v>
      </c>
    </row>
    <row r="495">
      <c r="A495" s="3">
        <v>493.0</v>
      </c>
      <c r="B495" s="4" t="s">
        <v>83</v>
      </c>
      <c r="C495" s="5">
        <v>25883.0</v>
      </c>
      <c r="D495" s="6">
        <v>47.93424657534246</v>
      </c>
      <c r="E495" s="7">
        <v>7.0</v>
      </c>
      <c r="F495" s="7">
        <v>0.0</v>
      </c>
      <c r="G495" s="7">
        <v>10.0</v>
      </c>
      <c r="H495" s="3">
        <v>30.0</v>
      </c>
      <c r="I495" s="3" t="s">
        <v>340</v>
      </c>
      <c r="J495" s="3">
        <v>1.0</v>
      </c>
      <c r="K495" s="9" t="s">
        <v>44</v>
      </c>
      <c r="L495" s="3" t="s">
        <v>44</v>
      </c>
      <c r="M495" s="3">
        <v>1.0</v>
      </c>
      <c r="N495" s="5" t="s">
        <v>132</v>
      </c>
      <c r="O495" s="5" t="s">
        <v>139</v>
      </c>
      <c r="P495" s="10" t="s">
        <v>101</v>
      </c>
    </row>
    <row r="496">
      <c r="A496" s="3">
        <v>494.0</v>
      </c>
      <c r="B496" s="4" t="s">
        <v>71</v>
      </c>
      <c r="C496" s="5">
        <v>32718.0</v>
      </c>
      <c r="D496" s="6">
        <v>29.208219178082192</v>
      </c>
      <c r="E496" s="7">
        <v>7.0</v>
      </c>
      <c r="F496" s="7">
        <v>0.0</v>
      </c>
      <c r="G496" s="7">
        <v>13.0</v>
      </c>
      <c r="H496" s="3">
        <v>6.0</v>
      </c>
      <c r="I496" s="3" t="s">
        <v>187</v>
      </c>
      <c r="J496" s="3">
        <v>0.0</v>
      </c>
      <c r="K496" s="3" t="s">
        <v>118</v>
      </c>
      <c r="L496" s="3" t="s">
        <v>62</v>
      </c>
      <c r="M496" s="3">
        <v>0.0</v>
      </c>
      <c r="N496" s="5" t="s">
        <v>44</v>
      </c>
      <c r="O496" s="5" t="s">
        <v>44</v>
      </c>
      <c r="P496" s="10" t="s">
        <v>44</v>
      </c>
    </row>
    <row r="497">
      <c r="A497" s="3">
        <v>495.0</v>
      </c>
      <c r="B497" s="4" t="s">
        <v>817</v>
      </c>
      <c r="C497" s="5">
        <v>30053.0</v>
      </c>
      <c r="D497" s="6">
        <v>36.50958904109589</v>
      </c>
      <c r="E497" s="7">
        <v>6.0</v>
      </c>
      <c r="F497" s="7">
        <v>30.0</v>
      </c>
      <c r="G497" s="7">
        <v>10.0</v>
      </c>
      <c r="H497" s="3">
        <v>20.0</v>
      </c>
      <c r="I497" s="3" t="s">
        <v>117</v>
      </c>
      <c r="J497" s="3">
        <v>1.0</v>
      </c>
      <c r="K497" s="9" t="s">
        <v>44</v>
      </c>
      <c r="L497" s="3" t="s">
        <v>44</v>
      </c>
      <c r="M497" s="3">
        <v>1.0</v>
      </c>
      <c r="N497" s="5" t="s">
        <v>256</v>
      </c>
      <c r="O497" s="5" t="s">
        <v>106</v>
      </c>
      <c r="P497" s="10" t="s">
        <v>152</v>
      </c>
    </row>
    <row r="498">
      <c r="A498" s="3">
        <v>496.0</v>
      </c>
      <c r="B498" s="4" t="s">
        <v>71</v>
      </c>
      <c r="C498" s="5">
        <v>22816.0</v>
      </c>
      <c r="D498" s="6">
        <v>56.33698630136986</v>
      </c>
      <c r="E498" s="7">
        <v>8.0</v>
      </c>
      <c r="F498" s="7">
        <v>60.0</v>
      </c>
      <c r="G498" s="7">
        <v>8.0</v>
      </c>
      <c r="H498" s="3">
        <v>5.0</v>
      </c>
      <c r="I498" s="3" t="s">
        <v>117</v>
      </c>
      <c r="J498" s="3">
        <v>1.0</v>
      </c>
      <c r="K498" s="9" t="s">
        <v>44</v>
      </c>
      <c r="L498" s="3" t="s">
        <v>44</v>
      </c>
      <c r="M498" s="3">
        <v>1.0</v>
      </c>
      <c r="N498" s="5" t="s">
        <v>143</v>
      </c>
      <c r="O498" s="5" t="s">
        <v>49</v>
      </c>
      <c r="P498" s="10" t="s">
        <v>87</v>
      </c>
    </row>
    <row r="499">
      <c r="A499" s="3">
        <v>497.0</v>
      </c>
      <c r="B499" s="4" t="s">
        <v>83</v>
      </c>
      <c r="C499" s="5">
        <v>31540.0</v>
      </c>
      <c r="D499" s="6">
        <v>32.43561643835616</v>
      </c>
      <c r="E499" s="7">
        <v>5.0</v>
      </c>
      <c r="F499" s="7">
        <v>20.0</v>
      </c>
      <c r="G499" s="7">
        <v>12.0</v>
      </c>
      <c r="H499" s="3">
        <v>20.0</v>
      </c>
      <c r="I499" s="3" t="s">
        <v>84</v>
      </c>
      <c r="J499" s="3">
        <v>0.0</v>
      </c>
      <c r="K499" s="3" t="s">
        <v>1219</v>
      </c>
      <c r="L499" s="3" t="s">
        <v>47</v>
      </c>
      <c r="M499" s="3">
        <v>1.0</v>
      </c>
      <c r="N499" s="5" t="s">
        <v>212</v>
      </c>
      <c r="O499" s="5" t="s">
        <v>1220</v>
      </c>
      <c r="P499" s="10" t="s">
        <v>363</v>
      </c>
    </row>
    <row r="500">
      <c r="A500" s="3">
        <v>498.0</v>
      </c>
      <c r="B500" s="4" t="s">
        <v>71</v>
      </c>
      <c r="C500" s="5">
        <v>30081.0</v>
      </c>
      <c r="D500" s="6">
        <v>36.43287671232877</v>
      </c>
      <c r="E500" s="7">
        <v>9.0</v>
      </c>
      <c r="F500" s="7">
        <v>15.0</v>
      </c>
      <c r="G500" s="7">
        <v>8.0</v>
      </c>
      <c r="H500" s="3">
        <v>20.0</v>
      </c>
      <c r="I500" s="3" t="s">
        <v>224</v>
      </c>
      <c r="J500" s="3">
        <v>1.0</v>
      </c>
      <c r="K500" s="9" t="s">
        <v>44</v>
      </c>
      <c r="L500" s="3" t="s">
        <v>44</v>
      </c>
      <c r="M500" s="3">
        <v>1.0</v>
      </c>
      <c r="N500" s="5" t="s">
        <v>256</v>
      </c>
      <c r="O500" s="5" t="s">
        <v>75</v>
      </c>
      <c r="P500" s="10" t="s">
        <v>295</v>
      </c>
    </row>
    <row r="501">
      <c r="A501" s="3">
        <v>499.0</v>
      </c>
      <c r="B501" s="4" t="s">
        <v>83</v>
      </c>
      <c r="C501" s="5">
        <v>32850.0</v>
      </c>
      <c r="D501" s="6">
        <v>28.846575342465755</v>
      </c>
      <c r="E501" s="7">
        <v>7.0</v>
      </c>
      <c r="F501" s="7">
        <v>50.0</v>
      </c>
      <c r="G501" s="7">
        <v>10.0</v>
      </c>
      <c r="H501" s="3">
        <v>5.0</v>
      </c>
      <c r="I501" s="3" t="s">
        <v>45</v>
      </c>
      <c r="J501" s="3">
        <v>1.0</v>
      </c>
      <c r="K501" s="9" t="s">
        <v>44</v>
      </c>
      <c r="L501" s="3" t="s">
        <v>44</v>
      </c>
      <c r="M501" s="3">
        <v>1.0</v>
      </c>
      <c r="N501" s="5" t="s">
        <v>151</v>
      </c>
      <c r="O501" s="5" t="s">
        <v>49</v>
      </c>
      <c r="P501" s="10" t="s">
        <v>87</v>
      </c>
    </row>
    <row r="502">
      <c r="A502" s="3">
        <v>500.0</v>
      </c>
      <c r="B502" s="4" t="s">
        <v>161</v>
      </c>
      <c r="C502" s="5">
        <v>32964.0</v>
      </c>
      <c r="D502" s="6">
        <v>28.534246575342465</v>
      </c>
      <c r="E502" s="7">
        <v>6.0</v>
      </c>
      <c r="F502" s="7">
        <v>15.0</v>
      </c>
      <c r="G502" s="7">
        <v>8.0</v>
      </c>
      <c r="H502" s="3">
        <v>1.0</v>
      </c>
      <c r="I502" s="3" t="s">
        <v>117</v>
      </c>
      <c r="J502" s="3">
        <v>0.0</v>
      </c>
      <c r="K502" s="3" t="s">
        <v>118</v>
      </c>
      <c r="L502" s="3" t="s">
        <v>94</v>
      </c>
      <c r="M502" s="3">
        <v>1.0</v>
      </c>
      <c r="N502" s="5" t="s">
        <v>151</v>
      </c>
      <c r="O502" s="5" t="s">
        <v>75</v>
      </c>
      <c r="P502" s="10" t="s">
        <v>152</v>
      </c>
    </row>
    <row r="503">
      <c r="A503" s="3">
        <v>501.0</v>
      </c>
      <c r="B503" s="4" t="s">
        <v>204</v>
      </c>
      <c r="C503" s="5">
        <v>25965.0</v>
      </c>
      <c r="D503" s="6">
        <v>47.70958904109589</v>
      </c>
      <c r="E503" s="7">
        <v>8.0</v>
      </c>
      <c r="F503" s="7">
        <v>30.0</v>
      </c>
      <c r="G503" s="7">
        <v>9.0</v>
      </c>
      <c r="H503" s="3">
        <v>4.0</v>
      </c>
      <c r="I503" s="3" t="s">
        <v>84</v>
      </c>
      <c r="J503" s="3">
        <v>1.0</v>
      </c>
      <c r="K503" s="9" t="s">
        <v>44</v>
      </c>
      <c r="L503" s="3" t="s">
        <v>44</v>
      </c>
      <c r="M503" s="3">
        <v>1.0</v>
      </c>
      <c r="N503" s="5" t="s">
        <v>421</v>
      </c>
      <c r="O503" s="5" t="s">
        <v>49</v>
      </c>
      <c r="P503" s="10" t="s">
        <v>275</v>
      </c>
    </row>
    <row r="504">
      <c r="A504" s="3">
        <v>502.0</v>
      </c>
      <c r="B504" s="4" t="s">
        <v>124</v>
      </c>
      <c r="C504" s="5">
        <v>30672.0</v>
      </c>
      <c r="D504" s="6">
        <v>34.81369863013698</v>
      </c>
      <c r="E504" s="7">
        <v>7.0</v>
      </c>
      <c r="F504" s="7">
        <v>20.0</v>
      </c>
      <c r="G504" s="7">
        <v>10.0</v>
      </c>
      <c r="H504" s="3">
        <v>24.0</v>
      </c>
      <c r="I504" s="3" t="s">
        <v>98</v>
      </c>
      <c r="J504" s="3">
        <v>1.0</v>
      </c>
      <c r="K504" s="9" t="s">
        <v>44</v>
      </c>
      <c r="L504" s="3" t="s">
        <v>44</v>
      </c>
      <c r="M504" s="3">
        <v>1.0</v>
      </c>
      <c r="N504" s="5" t="s">
        <v>212</v>
      </c>
      <c r="O504" s="5" t="s">
        <v>75</v>
      </c>
      <c r="P504" s="10" t="s">
        <v>363</v>
      </c>
    </row>
    <row r="505">
      <c r="A505" s="3">
        <v>503.0</v>
      </c>
      <c r="B505" s="4" t="s">
        <v>83</v>
      </c>
      <c r="C505" s="5">
        <v>28203.0</v>
      </c>
      <c r="D505" s="6">
        <v>41.57808219178082</v>
      </c>
      <c r="E505" s="7">
        <v>6.0</v>
      </c>
      <c r="F505" s="7">
        <v>30.0</v>
      </c>
      <c r="G505" s="7">
        <v>7.0</v>
      </c>
      <c r="H505" s="3">
        <v>6.0</v>
      </c>
      <c r="I505" s="3" t="s">
        <v>60</v>
      </c>
      <c r="J505" s="3">
        <v>0.0</v>
      </c>
      <c r="K505" s="3" t="s">
        <v>131</v>
      </c>
      <c r="L505" s="3" t="s">
        <v>99</v>
      </c>
      <c r="M505" s="3">
        <v>1.0</v>
      </c>
      <c r="N505" s="5" t="s">
        <v>74</v>
      </c>
      <c r="O505" s="5" t="s">
        <v>49</v>
      </c>
      <c r="P505" s="10" t="s">
        <v>1221</v>
      </c>
    </row>
    <row r="506">
      <c r="A506" s="3">
        <v>504.0</v>
      </c>
      <c r="B506" s="4" t="s">
        <v>255</v>
      </c>
      <c r="C506" s="5">
        <v>31758.0</v>
      </c>
      <c r="D506" s="6">
        <v>31.838356164383562</v>
      </c>
      <c r="E506" s="7">
        <v>6.0</v>
      </c>
      <c r="F506" s="7">
        <v>60.0</v>
      </c>
      <c r="G506" s="7">
        <v>10.0</v>
      </c>
      <c r="H506" s="3">
        <v>6.0</v>
      </c>
      <c r="I506" s="3" t="s">
        <v>187</v>
      </c>
      <c r="J506" s="3">
        <v>1.0</v>
      </c>
      <c r="K506" s="9" t="s">
        <v>44</v>
      </c>
      <c r="L506" s="3" t="s">
        <v>44</v>
      </c>
      <c r="M506" s="3">
        <v>1.0</v>
      </c>
      <c r="N506" s="5" t="s">
        <v>212</v>
      </c>
      <c r="O506" s="5" t="s">
        <v>75</v>
      </c>
      <c r="P506" s="10" t="s">
        <v>87</v>
      </c>
    </row>
    <row r="507">
      <c r="A507" s="3">
        <v>505.0</v>
      </c>
      <c r="B507" s="4" t="s">
        <v>71</v>
      </c>
      <c r="C507" s="5">
        <v>32136.0</v>
      </c>
      <c r="D507" s="6">
        <v>30.802739726027397</v>
      </c>
      <c r="E507" s="7">
        <v>6.0</v>
      </c>
      <c r="F507" s="7">
        <v>2.0</v>
      </c>
      <c r="G507" s="7">
        <v>10.0</v>
      </c>
      <c r="H507" s="3">
        <v>10.0</v>
      </c>
      <c r="I507" s="3" t="s">
        <v>98</v>
      </c>
      <c r="J507" s="3">
        <v>1.0</v>
      </c>
      <c r="K507" s="9" t="s">
        <v>44</v>
      </c>
      <c r="L507" s="3" t="s">
        <v>44</v>
      </c>
      <c r="M507" s="3">
        <v>1.0</v>
      </c>
      <c r="N507" s="5" t="s">
        <v>138</v>
      </c>
      <c r="O507" s="5" t="s">
        <v>75</v>
      </c>
      <c r="P507" s="10" t="s">
        <v>87</v>
      </c>
    </row>
    <row r="508">
      <c r="A508" s="3">
        <v>506.0</v>
      </c>
      <c r="B508" s="4" t="s">
        <v>71</v>
      </c>
      <c r="C508" s="5">
        <v>32478.0</v>
      </c>
      <c r="D508" s="6">
        <v>29.865753424657534</v>
      </c>
      <c r="E508" s="7">
        <v>8.0</v>
      </c>
      <c r="F508" s="7">
        <v>0.0</v>
      </c>
      <c r="G508" s="7">
        <v>8.0</v>
      </c>
      <c r="H508" s="3">
        <v>4.0</v>
      </c>
      <c r="I508" s="3" t="s">
        <v>60</v>
      </c>
      <c r="J508" s="3">
        <v>1.0</v>
      </c>
      <c r="K508" s="3" t="s">
        <v>46</v>
      </c>
      <c r="L508" s="3" t="s">
        <v>99</v>
      </c>
      <c r="M508" s="3">
        <v>0.0</v>
      </c>
      <c r="N508" s="5" t="s">
        <v>44</v>
      </c>
      <c r="O508" s="5" t="s">
        <v>44</v>
      </c>
      <c r="P508" s="10" t="s">
        <v>44</v>
      </c>
    </row>
    <row r="509">
      <c r="A509" s="3">
        <v>507.0</v>
      </c>
      <c r="B509" s="4" t="s">
        <v>71</v>
      </c>
      <c r="C509" s="5">
        <v>29313.0</v>
      </c>
      <c r="D509" s="6">
        <v>38.536986301369865</v>
      </c>
      <c r="E509" s="7">
        <v>7.0</v>
      </c>
      <c r="F509" s="7">
        <v>0.0</v>
      </c>
      <c r="G509" s="7">
        <v>5.0</v>
      </c>
      <c r="H509" s="3">
        <v>8.0</v>
      </c>
      <c r="I509" s="3" t="s">
        <v>130</v>
      </c>
      <c r="J509" s="3">
        <v>0.0</v>
      </c>
      <c r="K509" s="9" t="s">
        <v>131</v>
      </c>
      <c r="L509" s="3" t="s">
        <v>1222</v>
      </c>
      <c r="M509" s="3">
        <v>0.0</v>
      </c>
      <c r="N509" s="5" t="s">
        <v>44</v>
      </c>
      <c r="O509" s="5" t="s">
        <v>44</v>
      </c>
      <c r="P509" s="10" t="s">
        <v>44</v>
      </c>
    </row>
    <row r="510">
      <c r="A510" s="3">
        <v>508.0</v>
      </c>
      <c r="B510" s="4" t="s">
        <v>71</v>
      </c>
      <c r="C510" s="5">
        <v>33993.0</v>
      </c>
      <c r="D510" s="6">
        <v>25.715068493150685</v>
      </c>
      <c r="E510" s="7">
        <v>7.0</v>
      </c>
      <c r="F510" s="7">
        <v>20.0</v>
      </c>
      <c r="G510" s="7">
        <v>5.0</v>
      </c>
      <c r="H510" s="3">
        <v>36.0</v>
      </c>
      <c r="I510" s="3" t="s">
        <v>340</v>
      </c>
      <c r="J510" s="3">
        <v>0.0</v>
      </c>
      <c r="K510" s="3" t="s">
        <v>73</v>
      </c>
      <c r="L510" s="3" t="s">
        <v>47</v>
      </c>
      <c r="M510" s="3">
        <v>1.0</v>
      </c>
      <c r="N510" s="5" t="s">
        <v>256</v>
      </c>
      <c r="O510" s="5" t="s">
        <v>106</v>
      </c>
      <c r="P510" s="10" t="s">
        <v>101</v>
      </c>
    </row>
    <row r="511">
      <c r="A511" s="3">
        <v>509.0</v>
      </c>
      <c r="B511" s="4" t="s">
        <v>124</v>
      </c>
      <c r="C511" s="5">
        <v>29614.0</v>
      </c>
      <c r="D511" s="6">
        <v>37.71232876712329</v>
      </c>
      <c r="E511" s="7">
        <v>7.0</v>
      </c>
      <c r="F511" s="7">
        <v>200.0</v>
      </c>
      <c r="G511" s="7">
        <v>12.0</v>
      </c>
      <c r="H511" s="3">
        <v>10.0</v>
      </c>
      <c r="I511" s="3" t="s">
        <v>340</v>
      </c>
      <c r="J511" s="3">
        <v>1.0</v>
      </c>
      <c r="K511" s="9" t="s">
        <v>44</v>
      </c>
      <c r="L511" s="3" t="s">
        <v>44</v>
      </c>
      <c r="M511" s="3">
        <v>1.0</v>
      </c>
      <c r="N511" s="5" t="s">
        <v>151</v>
      </c>
      <c r="O511" s="5" t="s">
        <v>106</v>
      </c>
      <c r="P511" s="10" t="s">
        <v>275</v>
      </c>
    </row>
    <row r="512">
      <c r="A512" s="3">
        <v>510.0</v>
      </c>
      <c r="B512" s="4" t="s">
        <v>124</v>
      </c>
      <c r="C512" s="5">
        <v>23189.0</v>
      </c>
      <c r="D512" s="6">
        <v>55.31506849315068</v>
      </c>
      <c r="E512" s="7">
        <v>7.0</v>
      </c>
      <c r="F512" s="7">
        <v>45.0</v>
      </c>
      <c r="G512" s="7">
        <v>13.0</v>
      </c>
      <c r="H512" s="3">
        <v>1.0</v>
      </c>
      <c r="I512" s="3" t="s">
        <v>45</v>
      </c>
      <c r="J512" s="3">
        <v>0.0</v>
      </c>
      <c r="K512" s="3" t="s">
        <v>73</v>
      </c>
      <c r="L512" s="3" t="s">
        <v>99</v>
      </c>
      <c r="M512" s="3">
        <v>0.0</v>
      </c>
      <c r="N512" s="5" t="s">
        <v>44</v>
      </c>
      <c r="O512" s="5" t="s">
        <v>44</v>
      </c>
      <c r="P512" s="10" t="s">
        <v>44</v>
      </c>
    </row>
    <row r="513">
      <c r="A513" s="3">
        <v>511.0</v>
      </c>
      <c r="B513" s="4" t="s">
        <v>1223</v>
      </c>
      <c r="C513" s="5">
        <v>32916.0</v>
      </c>
      <c r="D513" s="6">
        <v>28.665753424657535</v>
      </c>
      <c r="E513" s="7">
        <v>6.0</v>
      </c>
      <c r="F513" s="7">
        <v>25.0</v>
      </c>
      <c r="G513" s="7">
        <v>15.0</v>
      </c>
      <c r="H513" s="3">
        <v>5.0</v>
      </c>
      <c r="I513" s="3" t="s">
        <v>60</v>
      </c>
      <c r="J513" s="3">
        <v>1.0</v>
      </c>
      <c r="K513" s="9" t="s">
        <v>44</v>
      </c>
      <c r="L513" s="3" t="s">
        <v>44</v>
      </c>
      <c r="M513" s="3">
        <v>1.0</v>
      </c>
      <c r="N513" s="5" t="s">
        <v>151</v>
      </c>
      <c r="O513" s="5" t="s">
        <v>75</v>
      </c>
      <c r="P513" s="10" t="s">
        <v>87</v>
      </c>
    </row>
    <row r="514">
      <c r="A514" s="3">
        <v>512.0</v>
      </c>
      <c r="B514" s="4" t="s">
        <v>230</v>
      </c>
      <c r="C514" s="5">
        <v>34931.0</v>
      </c>
      <c r="D514" s="6">
        <v>23.145205479452056</v>
      </c>
      <c r="E514" s="7">
        <v>7.0</v>
      </c>
      <c r="F514" s="7">
        <v>70.0</v>
      </c>
      <c r="G514" s="7">
        <v>6.0</v>
      </c>
      <c r="H514" s="3">
        <v>6.0</v>
      </c>
      <c r="I514" s="3" t="s">
        <v>130</v>
      </c>
      <c r="J514" s="3">
        <v>1.0</v>
      </c>
      <c r="K514" s="9" t="s">
        <v>44</v>
      </c>
      <c r="L514" s="3" t="s">
        <v>44</v>
      </c>
      <c r="M514" s="3">
        <v>1.0</v>
      </c>
      <c r="N514" s="5" t="s">
        <v>457</v>
      </c>
      <c r="O514" s="5" t="s">
        <v>356</v>
      </c>
      <c r="P514" s="10" t="s">
        <v>918</v>
      </c>
    </row>
    <row r="515">
      <c r="A515" s="3">
        <v>513.0</v>
      </c>
      <c r="B515" s="4" t="s">
        <v>71</v>
      </c>
      <c r="C515" s="5">
        <v>30351.0</v>
      </c>
      <c r="D515" s="6">
        <v>35.69315068493151</v>
      </c>
      <c r="E515" s="7">
        <v>8.0</v>
      </c>
      <c r="F515" s="7">
        <v>0.0</v>
      </c>
      <c r="G515" s="7">
        <v>8.0</v>
      </c>
      <c r="H515" s="3">
        <v>4.0</v>
      </c>
      <c r="I515" s="3" t="s">
        <v>340</v>
      </c>
      <c r="J515" s="3">
        <v>0.0</v>
      </c>
      <c r="K515" s="3" t="s">
        <v>73</v>
      </c>
      <c r="L515" s="3" t="s">
        <v>94</v>
      </c>
      <c r="M515" s="3">
        <v>0.0</v>
      </c>
      <c r="N515" s="5" t="s">
        <v>44</v>
      </c>
      <c r="O515" s="5" t="s">
        <v>44</v>
      </c>
      <c r="P515" s="10" t="s">
        <v>44</v>
      </c>
    </row>
    <row r="516">
      <c r="A516" s="3">
        <v>514.0</v>
      </c>
      <c r="B516" s="4" t="s">
        <v>468</v>
      </c>
      <c r="C516" s="5">
        <v>34335.0</v>
      </c>
      <c r="D516" s="6">
        <v>24.778082191780822</v>
      </c>
      <c r="E516" s="7">
        <v>6.0</v>
      </c>
      <c r="F516" s="7">
        <v>2.0</v>
      </c>
      <c r="G516" s="7">
        <v>17.0</v>
      </c>
      <c r="H516" s="3">
        <v>50.0</v>
      </c>
      <c r="I516" s="3" t="s">
        <v>98</v>
      </c>
      <c r="J516" s="3">
        <v>1.0</v>
      </c>
      <c r="K516" s="9" t="s">
        <v>44</v>
      </c>
      <c r="L516" s="3" t="s">
        <v>44</v>
      </c>
      <c r="M516" s="3">
        <v>0.0</v>
      </c>
      <c r="N516" s="5" t="s">
        <v>44</v>
      </c>
      <c r="O516" s="5" t="s">
        <v>44</v>
      </c>
      <c r="P516" s="10" t="s">
        <v>44</v>
      </c>
    </row>
    <row r="517">
      <c r="A517" s="3">
        <v>515.0</v>
      </c>
      <c r="B517" s="4" t="s">
        <v>71</v>
      </c>
      <c r="C517" s="5">
        <v>31403.0</v>
      </c>
      <c r="D517" s="6">
        <v>32.81095890410959</v>
      </c>
      <c r="E517" s="7">
        <v>7.0</v>
      </c>
      <c r="F517" s="7">
        <v>60.0</v>
      </c>
      <c r="G517" s="7">
        <v>9.0</v>
      </c>
      <c r="H517" s="3">
        <v>3.0</v>
      </c>
      <c r="I517" s="3" t="s">
        <v>92</v>
      </c>
      <c r="J517" s="3">
        <v>0.0</v>
      </c>
      <c r="K517" s="3" t="s">
        <v>131</v>
      </c>
      <c r="L517" s="3" t="s">
        <v>94</v>
      </c>
      <c r="M517" s="3">
        <v>0.0</v>
      </c>
      <c r="N517" s="5" t="s">
        <v>44</v>
      </c>
      <c r="O517" s="5" t="s">
        <v>44</v>
      </c>
      <c r="P517" s="10" t="s">
        <v>44</v>
      </c>
    </row>
    <row r="518">
      <c r="A518" s="3">
        <v>516.0</v>
      </c>
      <c r="B518" s="4" t="s">
        <v>83</v>
      </c>
      <c r="C518" s="5">
        <v>31452.0</v>
      </c>
      <c r="D518" s="6">
        <v>32.676712328767124</v>
      </c>
      <c r="E518" s="7">
        <v>6.0</v>
      </c>
      <c r="F518" s="7">
        <v>45.0</v>
      </c>
      <c r="G518" s="7">
        <v>12.0</v>
      </c>
      <c r="H518" s="3">
        <v>5.0</v>
      </c>
      <c r="I518" s="3" t="s">
        <v>130</v>
      </c>
      <c r="J518" s="3">
        <v>1.0</v>
      </c>
      <c r="K518" s="9" t="s">
        <v>44</v>
      </c>
      <c r="L518" s="3" t="s">
        <v>44</v>
      </c>
      <c r="M518" s="3">
        <v>1.0</v>
      </c>
      <c r="N518" s="5" t="s">
        <v>212</v>
      </c>
      <c r="O518" s="5" t="s">
        <v>75</v>
      </c>
      <c r="P518" s="10" t="s">
        <v>918</v>
      </c>
    </row>
    <row r="519">
      <c r="A519" s="3">
        <v>517.0</v>
      </c>
      <c r="B519" s="4" t="s">
        <v>161</v>
      </c>
      <c r="C519" s="5">
        <v>31800.0</v>
      </c>
      <c r="D519" s="6">
        <v>31.723287671232878</v>
      </c>
      <c r="E519" s="7">
        <v>6.0</v>
      </c>
      <c r="F519" s="7">
        <v>250.0</v>
      </c>
      <c r="G519" s="7">
        <v>14.0</v>
      </c>
      <c r="H519" s="3">
        <v>1.0</v>
      </c>
      <c r="I519" s="3" t="s">
        <v>307</v>
      </c>
      <c r="J519" s="3">
        <v>1.0</v>
      </c>
      <c r="K519" s="9" t="s">
        <v>44</v>
      </c>
      <c r="L519" s="3" t="s">
        <v>44</v>
      </c>
      <c r="M519" s="3">
        <v>1.0</v>
      </c>
      <c r="N519" s="5" t="s">
        <v>212</v>
      </c>
      <c r="O519" s="5" t="s">
        <v>75</v>
      </c>
      <c r="P519" s="10" t="s">
        <v>101</v>
      </c>
    </row>
    <row r="520">
      <c r="A520" s="3">
        <v>518.0</v>
      </c>
      <c r="B520" s="4" t="s">
        <v>255</v>
      </c>
      <c r="C520" s="5">
        <v>30018.0</v>
      </c>
      <c r="D520" s="6">
        <v>36.605479452054794</v>
      </c>
      <c r="E520" s="7">
        <v>7.0</v>
      </c>
      <c r="F520" s="7">
        <v>30.0</v>
      </c>
      <c r="G520" s="7">
        <v>12.0</v>
      </c>
      <c r="H520" s="3">
        <v>5.0</v>
      </c>
      <c r="I520" s="3" t="s">
        <v>60</v>
      </c>
      <c r="J520" s="3">
        <v>1.0</v>
      </c>
      <c r="K520" s="9" t="s">
        <v>44</v>
      </c>
      <c r="L520" s="3" t="s">
        <v>44</v>
      </c>
      <c r="M520" s="3">
        <v>1.0</v>
      </c>
      <c r="N520" s="5" t="s">
        <v>256</v>
      </c>
      <c r="O520" s="5" t="s">
        <v>75</v>
      </c>
      <c r="P520" s="10" t="s">
        <v>478</v>
      </c>
    </row>
    <row r="521">
      <c r="A521" s="3">
        <v>519.0</v>
      </c>
      <c r="B521" s="4" t="s">
        <v>204</v>
      </c>
      <c r="C521" s="5">
        <v>31014.0</v>
      </c>
      <c r="D521" s="6">
        <v>33.87671232876713</v>
      </c>
      <c r="E521" s="7">
        <v>6.0</v>
      </c>
      <c r="F521" s="7">
        <v>50.0</v>
      </c>
      <c r="G521" s="7">
        <v>6.0</v>
      </c>
      <c r="H521" s="3">
        <v>4.0</v>
      </c>
      <c r="I521" s="3" t="s">
        <v>224</v>
      </c>
      <c r="J521" s="3">
        <v>0.0</v>
      </c>
      <c r="K521" s="3" t="s">
        <v>397</v>
      </c>
      <c r="L521" s="3" t="s">
        <v>62</v>
      </c>
      <c r="M521" s="3">
        <v>1.0</v>
      </c>
      <c r="N521" s="5" t="s">
        <v>151</v>
      </c>
      <c r="O521" s="5" t="s">
        <v>86</v>
      </c>
      <c r="P521" s="10" t="s">
        <v>152</v>
      </c>
    </row>
    <row r="522">
      <c r="A522" s="3">
        <v>520.0</v>
      </c>
      <c r="B522" s="4" t="s">
        <v>204</v>
      </c>
      <c r="C522" s="5">
        <v>26198.0</v>
      </c>
      <c r="D522" s="6">
        <v>47.07123287671233</v>
      </c>
      <c r="E522" s="7">
        <v>8.0</v>
      </c>
      <c r="F522" s="7">
        <v>130.0</v>
      </c>
      <c r="G522" s="7">
        <v>6.0</v>
      </c>
      <c r="H522" s="3">
        <v>20.0</v>
      </c>
      <c r="I522" s="3" t="s">
        <v>84</v>
      </c>
      <c r="J522" s="3">
        <v>0.0</v>
      </c>
      <c r="K522" s="3" t="s">
        <v>73</v>
      </c>
      <c r="L522" s="3" t="s">
        <v>94</v>
      </c>
      <c r="M522" s="3">
        <v>1.0</v>
      </c>
      <c r="N522" s="5" t="s">
        <v>421</v>
      </c>
      <c r="O522" s="5" t="s">
        <v>86</v>
      </c>
      <c r="P522" s="10" t="s">
        <v>478</v>
      </c>
    </row>
    <row r="523">
      <c r="A523" s="3">
        <v>521.0</v>
      </c>
      <c r="B523" s="4" t="s">
        <v>71</v>
      </c>
      <c r="C523" s="5">
        <v>30945.0</v>
      </c>
      <c r="D523" s="6">
        <v>34.06575342465754</v>
      </c>
      <c r="E523" s="7">
        <v>7.0</v>
      </c>
      <c r="F523" s="7">
        <v>30.0</v>
      </c>
      <c r="G523" s="7">
        <v>1.0</v>
      </c>
      <c r="H523" s="3">
        <v>15.0</v>
      </c>
      <c r="I523" s="3" t="s">
        <v>117</v>
      </c>
      <c r="J523" s="3">
        <v>1.0</v>
      </c>
      <c r="K523" s="9" t="s">
        <v>44</v>
      </c>
      <c r="L523" s="3" t="s">
        <v>44</v>
      </c>
      <c r="M523" s="3">
        <v>1.0</v>
      </c>
      <c r="N523" s="5" t="s">
        <v>74</v>
      </c>
      <c r="O523" s="5" t="s">
        <v>49</v>
      </c>
      <c r="P523" s="10" t="s">
        <v>87</v>
      </c>
    </row>
    <row r="524">
      <c r="A524" s="3">
        <v>522.0</v>
      </c>
      <c r="B524" s="4" t="s">
        <v>71</v>
      </c>
      <c r="C524" s="5">
        <v>32220.0</v>
      </c>
      <c r="D524" s="6">
        <v>30.572602739726026</v>
      </c>
      <c r="E524" s="7">
        <v>4.0</v>
      </c>
      <c r="F524" s="7">
        <v>5.0</v>
      </c>
      <c r="G524" s="7">
        <v>12.0</v>
      </c>
      <c r="H524" s="3">
        <v>1.0</v>
      </c>
      <c r="I524" s="3" t="s">
        <v>340</v>
      </c>
      <c r="J524" s="3">
        <v>0.0</v>
      </c>
      <c r="K524" s="3" t="s">
        <v>61</v>
      </c>
      <c r="L524" s="3" t="s">
        <v>94</v>
      </c>
      <c r="M524" s="3">
        <v>0.0</v>
      </c>
      <c r="N524" s="5" t="s">
        <v>44</v>
      </c>
      <c r="O524" s="5" t="s">
        <v>44</v>
      </c>
      <c r="P524" s="10" t="s">
        <v>44</v>
      </c>
    </row>
    <row r="525">
      <c r="A525" s="3">
        <v>523.0</v>
      </c>
      <c r="B525" s="4" t="s">
        <v>255</v>
      </c>
      <c r="C525" s="5">
        <v>31081.0</v>
      </c>
      <c r="D525" s="6">
        <v>33.69315068493151</v>
      </c>
      <c r="E525" s="7">
        <v>6.0</v>
      </c>
      <c r="F525" s="7">
        <v>0.0</v>
      </c>
      <c r="G525" s="7">
        <v>2.0</v>
      </c>
      <c r="H525" s="3">
        <v>15.0</v>
      </c>
      <c r="I525" s="3" t="s">
        <v>224</v>
      </c>
      <c r="J525" s="3">
        <v>0.0</v>
      </c>
      <c r="K525" s="3" t="s">
        <v>73</v>
      </c>
      <c r="L525" s="3" t="s">
        <v>99</v>
      </c>
      <c r="M525" s="3">
        <v>1.0</v>
      </c>
      <c r="N525" s="5" t="s">
        <v>143</v>
      </c>
      <c r="O525" s="5" t="s">
        <v>49</v>
      </c>
      <c r="P525" s="10" t="s">
        <v>219</v>
      </c>
    </row>
    <row r="526">
      <c r="A526" s="3">
        <v>524.0</v>
      </c>
      <c r="B526" s="4" t="s">
        <v>83</v>
      </c>
      <c r="C526" s="5">
        <v>29924.0</v>
      </c>
      <c r="D526" s="6">
        <v>36.863013698630134</v>
      </c>
      <c r="E526" s="7">
        <v>6.0</v>
      </c>
      <c r="F526" s="7">
        <v>0.0</v>
      </c>
      <c r="G526" s="7">
        <v>12.0</v>
      </c>
      <c r="H526" s="3">
        <v>10.0</v>
      </c>
      <c r="I526" s="3" t="s">
        <v>92</v>
      </c>
      <c r="J526" s="3">
        <v>0.0</v>
      </c>
      <c r="K526" s="3" t="s">
        <v>93</v>
      </c>
      <c r="L526" s="3" t="s">
        <v>99</v>
      </c>
      <c r="M526" s="3">
        <v>1.0</v>
      </c>
      <c r="N526" s="5" t="s">
        <v>85</v>
      </c>
      <c r="O526" s="5" t="s">
        <v>75</v>
      </c>
      <c r="P526" s="10" t="s">
        <v>231</v>
      </c>
    </row>
    <row r="527">
      <c r="A527" s="3">
        <v>525.0</v>
      </c>
      <c r="B527" s="4" t="s">
        <v>255</v>
      </c>
      <c r="C527" s="5">
        <v>29448.0</v>
      </c>
      <c r="D527" s="6">
        <v>38.16712328767123</v>
      </c>
      <c r="E527" s="7">
        <v>7.0</v>
      </c>
      <c r="F527" s="7">
        <v>45.0</v>
      </c>
      <c r="G527" s="7">
        <v>5.0</v>
      </c>
      <c r="H527" s="3">
        <v>6.0</v>
      </c>
      <c r="I527" s="3" t="s">
        <v>340</v>
      </c>
      <c r="J527" s="3">
        <v>0.0</v>
      </c>
      <c r="K527" s="3" t="s">
        <v>46</v>
      </c>
      <c r="L527" s="3" t="s">
        <v>99</v>
      </c>
      <c r="M527" s="3">
        <v>1.0</v>
      </c>
      <c r="N527" s="5" t="s">
        <v>256</v>
      </c>
      <c r="O527" s="5" t="s">
        <v>75</v>
      </c>
      <c r="P527" s="10" t="s">
        <v>50</v>
      </c>
    </row>
    <row r="528">
      <c r="A528" s="3">
        <v>526.0</v>
      </c>
      <c r="B528" s="4" t="s">
        <v>71</v>
      </c>
      <c r="C528" s="4"/>
      <c r="D528" s="6" t="s">
        <v>44</v>
      </c>
      <c r="E528" s="7">
        <v>7.0</v>
      </c>
      <c r="F528" s="7">
        <v>13.0</v>
      </c>
      <c r="G528" s="7">
        <v>10.0</v>
      </c>
      <c r="H528" s="3">
        <v>2.0</v>
      </c>
      <c r="I528" s="3" t="s">
        <v>224</v>
      </c>
      <c r="J528" s="3">
        <v>1.0</v>
      </c>
      <c r="K528" s="9" t="s">
        <v>44</v>
      </c>
      <c r="L528" s="3" t="s">
        <v>44</v>
      </c>
      <c r="M528" s="3">
        <v>1.0</v>
      </c>
      <c r="N528" s="9" t="s">
        <v>22</v>
      </c>
      <c r="O528" s="9" t="s">
        <v>75</v>
      </c>
      <c r="P528" s="11" t="s">
        <v>87</v>
      </c>
    </row>
    <row r="529">
      <c r="A529" s="3">
        <v>527.0</v>
      </c>
      <c r="B529" s="4" t="s">
        <v>161</v>
      </c>
      <c r="C529" s="5">
        <v>28843.0</v>
      </c>
      <c r="D529" s="6">
        <v>39.824657534246576</v>
      </c>
      <c r="E529" s="7">
        <v>7.0</v>
      </c>
      <c r="F529" s="7">
        <v>0.0</v>
      </c>
      <c r="G529" s="7">
        <v>8.0</v>
      </c>
      <c r="H529" s="3">
        <v>2.0</v>
      </c>
      <c r="I529" s="3" t="s">
        <v>72</v>
      </c>
      <c r="J529" s="3">
        <v>1.0</v>
      </c>
      <c r="K529" s="9" t="s">
        <v>44</v>
      </c>
      <c r="L529" s="3" t="s">
        <v>44</v>
      </c>
      <c r="M529" s="3">
        <v>1.0</v>
      </c>
      <c r="N529" s="5" t="s">
        <v>138</v>
      </c>
      <c r="O529" s="5" t="s">
        <v>75</v>
      </c>
      <c r="P529" s="10" t="s">
        <v>152</v>
      </c>
    </row>
    <row r="530">
      <c r="A530" s="3">
        <v>528.0</v>
      </c>
      <c r="B530" s="4" t="s">
        <v>71</v>
      </c>
      <c r="C530" s="5">
        <v>35090.0</v>
      </c>
      <c r="D530" s="6">
        <v>22.70958904109589</v>
      </c>
      <c r="E530" s="7">
        <v>7.0</v>
      </c>
      <c r="F530" s="7">
        <v>30.0</v>
      </c>
      <c r="G530" s="7">
        <v>9.0</v>
      </c>
      <c r="H530" s="3">
        <v>2.0</v>
      </c>
      <c r="I530" s="3" t="s">
        <v>307</v>
      </c>
      <c r="J530" s="3">
        <v>0.0</v>
      </c>
      <c r="K530" s="3" t="s">
        <v>137</v>
      </c>
      <c r="L530" s="3" t="s">
        <v>99</v>
      </c>
      <c r="M530" s="3">
        <v>1.0</v>
      </c>
      <c r="N530" s="5" t="s">
        <v>212</v>
      </c>
      <c r="O530" s="5" t="s">
        <v>356</v>
      </c>
      <c r="P530" s="10" t="s">
        <v>87</v>
      </c>
    </row>
    <row r="531">
      <c r="A531" s="3">
        <v>529.0</v>
      </c>
      <c r="B531" s="4" t="s">
        <v>255</v>
      </c>
      <c r="C531" s="5">
        <v>31698.0</v>
      </c>
      <c r="D531" s="6">
        <v>32.0027397260274</v>
      </c>
      <c r="E531" s="7">
        <v>7.0</v>
      </c>
      <c r="F531" s="7">
        <v>60.0</v>
      </c>
      <c r="G531" s="7">
        <v>12.0</v>
      </c>
      <c r="H531" s="3">
        <v>5.0</v>
      </c>
      <c r="I531" s="3" t="s">
        <v>60</v>
      </c>
      <c r="J531" s="3">
        <v>0.0</v>
      </c>
      <c r="K531" s="3" t="s">
        <v>61</v>
      </c>
      <c r="L531" s="3" t="s">
        <v>94</v>
      </c>
      <c r="M531" s="3">
        <v>1.0</v>
      </c>
      <c r="N531" s="5" t="s">
        <v>421</v>
      </c>
      <c r="O531" s="5" t="s">
        <v>49</v>
      </c>
      <c r="P531" s="10" t="s">
        <v>120</v>
      </c>
    </row>
    <row r="532">
      <c r="A532" s="3">
        <v>530.0</v>
      </c>
      <c r="B532" s="4" t="s">
        <v>204</v>
      </c>
      <c r="C532" s="5">
        <v>35502.0</v>
      </c>
      <c r="D532" s="6">
        <v>21.58082191780822</v>
      </c>
      <c r="E532" s="7">
        <v>7.0</v>
      </c>
      <c r="F532" s="7">
        <v>0.0</v>
      </c>
      <c r="G532" s="7">
        <v>8.0</v>
      </c>
      <c r="H532" s="3">
        <v>25.0</v>
      </c>
      <c r="I532" s="3" t="s">
        <v>72</v>
      </c>
      <c r="J532" s="3">
        <v>1.0</v>
      </c>
      <c r="K532" s="9" t="s">
        <v>44</v>
      </c>
      <c r="L532" s="3" t="s">
        <v>44</v>
      </c>
      <c r="M532" s="3">
        <v>1.0</v>
      </c>
      <c r="N532" s="5" t="s">
        <v>105</v>
      </c>
      <c r="O532" s="5" t="s">
        <v>75</v>
      </c>
      <c r="P532" s="10" t="s">
        <v>87</v>
      </c>
    </row>
    <row r="533">
      <c r="A533" s="3">
        <v>531.0</v>
      </c>
      <c r="B533" s="4" t="s">
        <v>161</v>
      </c>
      <c r="C533" s="5">
        <v>31751.0</v>
      </c>
      <c r="D533" s="6">
        <v>31.85753424657534</v>
      </c>
      <c r="E533" s="7">
        <v>7.0</v>
      </c>
      <c r="F533" s="7">
        <v>60.0</v>
      </c>
      <c r="G533" s="7">
        <v>6.0</v>
      </c>
      <c r="H533" s="3">
        <v>4.0</v>
      </c>
      <c r="I533" s="3" t="s">
        <v>92</v>
      </c>
      <c r="J533" s="3">
        <v>0.0</v>
      </c>
      <c r="K533" s="3" t="s">
        <v>93</v>
      </c>
      <c r="L533" s="3" t="s">
        <v>99</v>
      </c>
      <c r="M533" s="3">
        <v>1.0</v>
      </c>
      <c r="N533" s="5" t="s">
        <v>457</v>
      </c>
      <c r="O533" s="5" t="s">
        <v>49</v>
      </c>
      <c r="P533" s="10" t="s">
        <v>76</v>
      </c>
    </row>
    <row r="534">
      <c r="A534" s="3">
        <v>532.0</v>
      </c>
      <c r="B534" s="4" t="s">
        <v>204</v>
      </c>
      <c r="C534" s="5">
        <v>28108.0</v>
      </c>
      <c r="D534" s="6">
        <v>41.83835616438356</v>
      </c>
      <c r="E534" s="7">
        <v>7.0</v>
      </c>
      <c r="F534" s="7">
        <v>10.0</v>
      </c>
      <c r="G534" s="7">
        <v>6.0</v>
      </c>
      <c r="H534" s="3">
        <v>15.0</v>
      </c>
      <c r="I534" s="3" t="s">
        <v>224</v>
      </c>
      <c r="J534" s="3">
        <v>0.0</v>
      </c>
      <c r="K534" s="3" t="s">
        <v>93</v>
      </c>
      <c r="L534" s="3" t="s">
        <v>94</v>
      </c>
      <c r="M534" s="3">
        <v>1.0</v>
      </c>
      <c r="N534" s="5" t="s">
        <v>421</v>
      </c>
      <c r="O534" s="5" t="s">
        <v>391</v>
      </c>
      <c r="P534" s="10" t="s">
        <v>87</v>
      </c>
    </row>
    <row r="535">
      <c r="A535" s="3">
        <v>533.0</v>
      </c>
      <c r="B535" s="4" t="s">
        <v>204</v>
      </c>
      <c r="C535" s="5">
        <v>25840.0</v>
      </c>
      <c r="D535" s="6">
        <v>48.05205479452055</v>
      </c>
      <c r="E535" s="7">
        <v>8.0</v>
      </c>
      <c r="F535" s="7">
        <v>120.0</v>
      </c>
      <c r="G535" s="7">
        <v>10.0</v>
      </c>
      <c r="H535" s="3">
        <v>0.0</v>
      </c>
      <c r="I535" s="3" t="s">
        <v>84</v>
      </c>
      <c r="J535" s="3">
        <v>0.0</v>
      </c>
      <c r="K535" s="3" t="s">
        <v>61</v>
      </c>
      <c r="L535" s="3" t="s">
        <v>94</v>
      </c>
      <c r="M535" s="3">
        <v>1.0</v>
      </c>
      <c r="N535" s="5" t="s">
        <v>256</v>
      </c>
      <c r="O535" s="5" t="s">
        <v>49</v>
      </c>
      <c r="P535" s="10" t="s">
        <v>50</v>
      </c>
    </row>
    <row r="536">
      <c r="A536" s="3">
        <v>534.0</v>
      </c>
      <c r="B536" s="4" t="s">
        <v>461</v>
      </c>
      <c r="C536" s="5">
        <v>29476.0</v>
      </c>
      <c r="D536" s="6">
        <v>38.09041095890411</v>
      </c>
      <c r="E536" s="7">
        <v>7.0</v>
      </c>
      <c r="F536" s="7">
        <v>40.0</v>
      </c>
      <c r="G536" s="7">
        <v>12.0</v>
      </c>
      <c r="H536" s="3">
        <v>10.0</v>
      </c>
      <c r="I536" s="3" t="s">
        <v>130</v>
      </c>
      <c r="J536" s="3">
        <v>0.0</v>
      </c>
      <c r="K536" s="3" t="s">
        <v>46</v>
      </c>
      <c r="L536" s="3" t="s">
        <v>94</v>
      </c>
      <c r="M536" s="3">
        <v>1.0</v>
      </c>
      <c r="N536" s="5" t="s">
        <v>416</v>
      </c>
      <c r="O536" s="5" t="s">
        <v>106</v>
      </c>
      <c r="P536" s="10" t="s">
        <v>50</v>
      </c>
    </row>
    <row r="537">
      <c r="A537" s="3">
        <v>535.0</v>
      </c>
      <c r="B537" s="4" t="s">
        <v>71</v>
      </c>
      <c r="C537" s="5">
        <v>31956.0</v>
      </c>
      <c r="D537" s="6">
        <v>31.295890410958904</v>
      </c>
      <c r="E537" s="7">
        <v>7.0</v>
      </c>
      <c r="F537" s="7">
        <v>90.0</v>
      </c>
      <c r="G537" s="7">
        <v>9.0</v>
      </c>
      <c r="H537" s="3">
        <v>5.0</v>
      </c>
      <c r="I537" s="3" t="s">
        <v>117</v>
      </c>
      <c r="J537" s="3">
        <v>0.0</v>
      </c>
      <c r="K537" s="3" t="s">
        <v>46</v>
      </c>
      <c r="L537" s="3" t="s">
        <v>47</v>
      </c>
      <c r="M537" s="3">
        <v>1.0</v>
      </c>
      <c r="N537" s="5" t="s">
        <v>151</v>
      </c>
      <c r="O537" s="5" t="s">
        <v>356</v>
      </c>
      <c r="P537" s="10" t="s">
        <v>219</v>
      </c>
    </row>
    <row r="538">
      <c r="A538" s="3">
        <v>536.0</v>
      </c>
      <c r="B538" s="4" t="s">
        <v>161</v>
      </c>
      <c r="C538" s="5">
        <v>28333.0</v>
      </c>
      <c r="D538" s="6">
        <v>41.221917808219175</v>
      </c>
      <c r="E538" s="7">
        <v>6.0</v>
      </c>
      <c r="F538" s="7">
        <v>120.0</v>
      </c>
      <c r="G538" s="7">
        <v>9.0</v>
      </c>
      <c r="H538" s="3">
        <v>7.0</v>
      </c>
      <c r="I538" s="3" t="s">
        <v>117</v>
      </c>
      <c r="J538" s="3">
        <v>1.0</v>
      </c>
      <c r="K538" s="9" t="s">
        <v>44</v>
      </c>
      <c r="L538" s="3" t="s">
        <v>44</v>
      </c>
      <c r="M538" s="3">
        <v>1.0</v>
      </c>
      <c r="N538" s="5" t="s">
        <v>457</v>
      </c>
      <c r="O538" s="5" t="s">
        <v>139</v>
      </c>
      <c r="P538" s="10" t="s">
        <v>1212</v>
      </c>
    </row>
    <row r="539">
      <c r="A539" s="3">
        <v>537.0</v>
      </c>
      <c r="B539" s="4" t="s">
        <v>71</v>
      </c>
      <c r="C539" s="5">
        <v>29407.0</v>
      </c>
      <c r="D539" s="6">
        <v>38.27945205479452</v>
      </c>
      <c r="E539" s="7">
        <v>7.0</v>
      </c>
      <c r="F539" s="7">
        <v>60.0</v>
      </c>
      <c r="G539" s="7">
        <v>7.0</v>
      </c>
      <c r="H539" s="3">
        <v>0.0</v>
      </c>
      <c r="I539" s="3" t="s">
        <v>84</v>
      </c>
      <c r="J539" s="3">
        <v>1.0</v>
      </c>
      <c r="K539" s="9" t="s">
        <v>44</v>
      </c>
      <c r="L539" s="3" t="s">
        <v>44</v>
      </c>
      <c r="M539" s="3">
        <v>1.0</v>
      </c>
      <c r="N539" s="5" t="s">
        <v>143</v>
      </c>
      <c r="O539" s="5" t="s">
        <v>75</v>
      </c>
      <c r="P539" s="10" t="s">
        <v>219</v>
      </c>
    </row>
    <row r="540">
      <c r="A540" s="3">
        <v>538.0</v>
      </c>
      <c r="B540" s="4" t="s">
        <v>362</v>
      </c>
      <c r="C540" s="5">
        <v>29622.0</v>
      </c>
      <c r="D540" s="6">
        <v>37.69041095890411</v>
      </c>
      <c r="E540" s="7">
        <v>7.0</v>
      </c>
      <c r="F540" s="7">
        <v>0.0</v>
      </c>
      <c r="G540" s="7">
        <v>10.0</v>
      </c>
      <c r="H540" s="3">
        <v>5.0</v>
      </c>
      <c r="I540" s="3" t="s">
        <v>45</v>
      </c>
      <c r="J540" s="3">
        <v>0.0</v>
      </c>
      <c r="K540" s="3" t="s">
        <v>61</v>
      </c>
      <c r="L540" s="3" t="s">
        <v>47</v>
      </c>
      <c r="M540" s="3">
        <v>0.0</v>
      </c>
      <c r="N540" s="5" t="s">
        <v>44</v>
      </c>
      <c r="O540" s="5" t="s">
        <v>44</v>
      </c>
      <c r="P540" s="10" t="s">
        <v>44</v>
      </c>
    </row>
    <row r="541">
      <c r="A541" s="3">
        <v>539.0</v>
      </c>
      <c r="B541" s="4" t="s">
        <v>71</v>
      </c>
      <c r="C541" s="5">
        <v>34278.0</v>
      </c>
      <c r="D541" s="6">
        <v>24.934246575342467</v>
      </c>
      <c r="E541" s="7">
        <v>8.0</v>
      </c>
      <c r="F541" s="7">
        <v>0.0</v>
      </c>
      <c r="G541" s="7">
        <v>15.0</v>
      </c>
      <c r="H541" s="3">
        <v>100.0</v>
      </c>
      <c r="I541" s="3" t="s">
        <v>92</v>
      </c>
      <c r="J541" s="3">
        <v>1.0</v>
      </c>
      <c r="K541" s="9" t="s">
        <v>44</v>
      </c>
      <c r="L541" s="3" t="s">
        <v>44</v>
      </c>
      <c r="M541" s="3">
        <v>1.0</v>
      </c>
      <c r="N541" s="5" t="s">
        <v>467</v>
      </c>
      <c r="O541" s="5" t="s">
        <v>75</v>
      </c>
      <c r="P541" s="10" t="s">
        <v>50</v>
      </c>
    </row>
    <row r="542">
      <c r="A542" s="3">
        <v>540.0</v>
      </c>
      <c r="B542" s="4" t="s">
        <v>71</v>
      </c>
      <c r="C542" s="5">
        <v>30548.0</v>
      </c>
      <c r="D542" s="6">
        <v>35.153424657534245</v>
      </c>
      <c r="E542" s="7">
        <v>7.0</v>
      </c>
      <c r="F542" s="7">
        <v>0.0</v>
      </c>
      <c r="G542" s="7">
        <v>10.0</v>
      </c>
      <c r="H542" s="3">
        <v>1.0</v>
      </c>
      <c r="I542" s="3" t="s">
        <v>340</v>
      </c>
      <c r="J542" s="3">
        <v>1.0</v>
      </c>
      <c r="K542" s="9" t="s">
        <v>44</v>
      </c>
      <c r="L542" s="3" t="s">
        <v>44</v>
      </c>
      <c r="M542" s="3">
        <v>1.0</v>
      </c>
      <c r="N542" s="5" t="s">
        <v>74</v>
      </c>
      <c r="O542" s="5" t="s">
        <v>1224</v>
      </c>
      <c r="P542" s="10" t="s">
        <v>76</v>
      </c>
    </row>
    <row r="543">
      <c r="A543" s="3">
        <v>541.0</v>
      </c>
      <c r="B543" s="4" t="s">
        <v>71</v>
      </c>
      <c r="C543" s="5">
        <v>33569.0</v>
      </c>
      <c r="D543" s="6">
        <v>26.876712328767123</v>
      </c>
      <c r="E543" s="7">
        <v>8.0</v>
      </c>
      <c r="F543" s="7">
        <v>15.0</v>
      </c>
      <c r="G543" s="7">
        <v>6.0</v>
      </c>
      <c r="H543" s="3">
        <v>10.0</v>
      </c>
      <c r="I543" s="3" t="s">
        <v>98</v>
      </c>
      <c r="J543" s="3">
        <v>0.0</v>
      </c>
      <c r="K543" s="3" t="s">
        <v>73</v>
      </c>
      <c r="L543" s="3" t="s">
        <v>99</v>
      </c>
      <c r="M543" s="3">
        <v>1.0</v>
      </c>
      <c r="N543" s="5" t="s">
        <v>151</v>
      </c>
      <c r="O543" s="5" t="s">
        <v>75</v>
      </c>
      <c r="P543" s="10" t="s">
        <v>231</v>
      </c>
    </row>
    <row r="544">
      <c r="A544" s="3">
        <v>542.0</v>
      </c>
      <c r="B544" s="4" t="s">
        <v>124</v>
      </c>
      <c r="C544" s="5">
        <v>32046.0</v>
      </c>
      <c r="D544" s="6">
        <v>31.04931506849315</v>
      </c>
      <c r="E544" s="7">
        <v>7.0</v>
      </c>
      <c r="F544" s="7">
        <v>10.0</v>
      </c>
      <c r="G544" s="7">
        <v>8.0</v>
      </c>
      <c r="H544" s="3">
        <v>24.0</v>
      </c>
      <c r="I544" s="3" t="s">
        <v>60</v>
      </c>
      <c r="J544" s="3">
        <v>1.0</v>
      </c>
      <c r="K544" s="9" t="s">
        <v>44</v>
      </c>
      <c r="L544" s="3" t="s">
        <v>44</v>
      </c>
      <c r="M544" s="3">
        <v>1.0</v>
      </c>
      <c r="N544" s="5" t="s">
        <v>256</v>
      </c>
      <c r="O544" s="5" t="s">
        <v>75</v>
      </c>
      <c r="P544" s="10" t="s">
        <v>1225</v>
      </c>
    </row>
    <row r="545">
      <c r="A545" s="3">
        <v>543.0</v>
      </c>
      <c r="B545" s="4" t="s">
        <v>255</v>
      </c>
      <c r="C545" s="5">
        <v>31463.0</v>
      </c>
      <c r="D545" s="6">
        <v>32.64657534246575</v>
      </c>
      <c r="E545" s="7">
        <v>7.0</v>
      </c>
      <c r="F545" s="7">
        <v>0.0</v>
      </c>
      <c r="G545" s="7">
        <v>8.0</v>
      </c>
      <c r="H545" s="3">
        <v>1.0</v>
      </c>
      <c r="I545" s="3" t="s">
        <v>92</v>
      </c>
      <c r="J545" s="3">
        <v>1.0</v>
      </c>
      <c r="K545" s="9" t="s">
        <v>44</v>
      </c>
      <c r="L545" s="3" t="s">
        <v>44</v>
      </c>
      <c r="M545" s="3">
        <v>1.0</v>
      </c>
      <c r="N545" s="5" t="s">
        <v>416</v>
      </c>
      <c r="O545" s="5" t="s">
        <v>106</v>
      </c>
      <c r="P545" s="10" t="s">
        <v>918</v>
      </c>
    </row>
    <row r="546">
      <c r="A546" s="3">
        <v>544.0</v>
      </c>
      <c r="B546" s="4" t="s">
        <v>362</v>
      </c>
      <c r="C546" s="5">
        <v>32088.0</v>
      </c>
      <c r="D546" s="6">
        <v>30.934246575342467</v>
      </c>
      <c r="E546" s="7">
        <v>7.0</v>
      </c>
      <c r="F546" s="7">
        <v>45.0</v>
      </c>
      <c r="G546" s="7">
        <v>7.0</v>
      </c>
      <c r="H546" s="3">
        <v>6.0</v>
      </c>
      <c r="I546" s="3" t="s">
        <v>72</v>
      </c>
      <c r="J546" s="3">
        <v>0.0</v>
      </c>
      <c r="K546" s="3" t="s">
        <v>93</v>
      </c>
      <c r="L546" s="3" t="s">
        <v>94</v>
      </c>
      <c r="M546" s="3">
        <v>1.0</v>
      </c>
      <c r="N546" s="5" t="s">
        <v>212</v>
      </c>
      <c r="O546" s="5" t="s">
        <v>49</v>
      </c>
      <c r="P546" s="10" t="s">
        <v>1226</v>
      </c>
    </row>
    <row r="547">
      <c r="A547" s="3">
        <v>545.0</v>
      </c>
      <c r="B547" s="4" t="s">
        <v>71</v>
      </c>
      <c r="C547" s="5">
        <v>22447.0</v>
      </c>
      <c r="D547" s="6">
        <v>57.347945205479455</v>
      </c>
      <c r="E547" s="7">
        <v>8.0</v>
      </c>
      <c r="F547" s="7">
        <v>120.0</v>
      </c>
      <c r="G547" s="7">
        <v>2.0</v>
      </c>
      <c r="H547" s="3">
        <v>25.0</v>
      </c>
      <c r="I547" s="3" t="s">
        <v>307</v>
      </c>
      <c r="J547" s="3">
        <v>1.0</v>
      </c>
      <c r="K547" s="9" t="s">
        <v>44</v>
      </c>
      <c r="L547" s="3" t="s">
        <v>44</v>
      </c>
      <c r="M547" s="3">
        <v>1.0</v>
      </c>
      <c r="N547" s="5" t="s">
        <v>212</v>
      </c>
      <c r="O547" s="5" t="s">
        <v>49</v>
      </c>
      <c r="P547" s="10" t="s">
        <v>363</v>
      </c>
    </row>
    <row r="548">
      <c r="A548" s="3">
        <v>546.0</v>
      </c>
      <c r="B548" s="4" t="s">
        <v>255</v>
      </c>
      <c r="C548" s="5">
        <v>29693.0</v>
      </c>
      <c r="D548" s="6">
        <v>37.49589041095891</v>
      </c>
      <c r="E548" s="7">
        <v>6.0</v>
      </c>
      <c r="F548" s="7">
        <v>15.0</v>
      </c>
      <c r="G548" s="7">
        <v>10.0</v>
      </c>
      <c r="H548" s="3">
        <v>3.0</v>
      </c>
      <c r="I548" s="3" t="s">
        <v>92</v>
      </c>
      <c r="J548" s="3">
        <v>1.0</v>
      </c>
      <c r="K548" s="9" t="s">
        <v>44</v>
      </c>
      <c r="L548" s="3" t="s">
        <v>44</v>
      </c>
      <c r="M548" s="3">
        <v>1.0</v>
      </c>
      <c r="N548" s="5" t="s">
        <v>212</v>
      </c>
      <c r="O548" s="5" t="s">
        <v>75</v>
      </c>
      <c r="P548" s="10" t="s">
        <v>1227</v>
      </c>
    </row>
    <row r="549">
      <c r="A549" s="3">
        <v>547.0</v>
      </c>
      <c r="B549" s="4" t="s">
        <v>1228</v>
      </c>
      <c r="C549" s="5">
        <v>33012.0</v>
      </c>
      <c r="D549" s="6">
        <v>28.4027397260274</v>
      </c>
      <c r="E549" s="7">
        <v>6.0</v>
      </c>
      <c r="F549" s="7">
        <v>0.0</v>
      </c>
      <c r="G549" s="7">
        <v>10.0</v>
      </c>
      <c r="H549" s="3">
        <v>300.0</v>
      </c>
      <c r="I549" s="3" t="s">
        <v>84</v>
      </c>
      <c r="J549" s="3">
        <v>1.0</v>
      </c>
      <c r="K549" s="9" t="s">
        <v>44</v>
      </c>
      <c r="L549" s="3" t="s">
        <v>44</v>
      </c>
      <c r="M549" s="3">
        <v>1.0</v>
      </c>
      <c r="N549" s="5" t="s">
        <v>212</v>
      </c>
      <c r="O549" s="5" t="s">
        <v>1169</v>
      </c>
      <c r="P549" s="10" t="s">
        <v>275</v>
      </c>
    </row>
    <row r="550">
      <c r="A550" s="3">
        <v>548.0</v>
      </c>
      <c r="B550" s="4" t="s">
        <v>817</v>
      </c>
      <c r="C550" s="5">
        <v>32295.0</v>
      </c>
      <c r="D550" s="6">
        <v>30.367123287671234</v>
      </c>
      <c r="E550" s="7">
        <v>7.0</v>
      </c>
      <c r="F550" s="7">
        <v>20.0</v>
      </c>
      <c r="G550" s="7">
        <v>10.0</v>
      </c>
      <c r="H550" s="3">
        <v>30.0</v>
      </c>
      <c r="I550" s="3" t="s">
        <v>187</v>
      </c>
      <c r="J550" s="3">
        <v>1.0</v>
      </c>
      <c r="K550" s="9" t="s">
        <v>44</v>
      </c>
      <c r="L550" s="3" t="s">
        <v>44</v>
      </c>
      <c r="M550" s="3">
        <v>1.0</v>
      </c>
      <c r="N550" s="5" t="s">
        <v>212</v>
      </c>
      <c r="O550" s="5" t="s">
        <v>75</v>
      </c>
      <c r="P550" s="10" t="s">
        <v>87</v>
      </c>
    </row>
    <row r="551">
      <c r="A551" s="3">
        <v>549.0</v>
      </c>
      <c r="B551" s="4" t="s">
        <v>124</v>
      </c>
      <c r="C551" s="5">
        <v>33183.0</v>
      </c>
      <c r="D551" s="6">
        <v>27.934246575342467</v>
      </c>
      <c r="E551" s="7">
        <v>6.0</v>
      </c>
      <c r="F551" s="7">
        <v>10.0</v>
      </c>
      <c r="G551" s="7">
        <v>6.0</v>
      </c>
      <c r="H551" s="3">
        <v>4.0</v>
      </c>
      <c r="I551" s="3" t="s">
        <v>98</v>
      </c>
      <c r="J551" s="3">
        <v>1.0</v>
      </c>
      <c r="K551" s="9" t="s">
        <v>44</v>
      </c>
      <c r="L551" s="3" t="s">
        <v>44</v>
      </c>
      <c r="M551" s="3">
        <v>1.0</v>
      </c>
      <c r="N551" s="5" t="s">
        <v>212</v>
      </c>
      <c r="O551" s="5" t="s">
        <v>86</v>
      </c>
      <c r="P551" s="10" t="s">
        <v>87</v>
      </c>
    </row>
    <row r="552">
      <c r="A552" s="3">
        <v>550.0</v>
      </c>
      <c r="B552" s="4" t="s">
        <v>841</v>
      </c>
      <c r="C552" s="5">
        <v>30539.0</v>
      </c>
      <c r="D552" s="6">
        <v>35.178082191780824</v>
      </c>
      <c r="E552" s="7">
        <v>7.0</v>
      </c>
      <c r="F552" s="7">
        <v>30.0</v>
      </c>
      <c r="G552" s="7">
        <v>8.0</v>
      </c>
      <c r="H552" s="3">
        <v>4.0</v>
      </c>
      <c r="I552" s="3" t="s">
        <v>307</v>
      </c>
      <c r="J552" s="3">
        <v>0.0</v>
      </c>
      <c r="K552" s="3" t="s">
        <v>61</v>
      </c>
      <c r="L552" s="3" t="s">
        <v>62</v>
      </c>
      <c r="M552" s="3">
        <v>1.0</v>
      </c>
      <c r="N552" s="5" t="s">
        <v>212</v>
      </c>
      <c r="O552" s="5" t="s">
        <v>75</v>
      </c>
      <c r="P552" s="10" t="s">
        <v>87</v>
      </c>
    </row>
    <row r="553">
      <c r="A553" s="3">
        <v>551.0</v>
      </c>
      <c r="B553" s="4" t="s">
        <v>204</v>
      </c>
      <c r="C553" s="5">
        <v>32693.0</v>
      </c>
      <c r="D553" s="6">
        <v>29.276712328767122</v>
      </c>
      <c r="E553" s="7">
        <v>6.0</v>
      </c>
      <c r="F553" s="7">
        <v>60.0</v>
      </c>
      <c r="G553" s="7">
        <v>5.0</v>
      </c>
      <c r="H553" s="3">
        <v>30.0</v>
      </c>
      <c r="I553" s="3" t="s">
        <v>84</v>
      </c>
      <c r="J553" s="3">
        <v>1.0</v>
      </c>
      <c r="K553" s="9" t="s">
        <v>44</v>
      </c>
      <c r="L553" s="3" t="s">
        <v>44</v>
      </c>
      <c r="M553" s="3">
        <v>1.0</v>
      </c>
      <c r="N553" s="5" t="s">
        <v>212</v>
      </c>
      <c r="O553" s="5" t="s">
        <v>49</v>
      </c>
      <c r="P553" s="10" t="s">
        <v>87</v>
      </c>
    </row>
    <row r="554">
      <c r="A554" s="3">
        <v>552.0</v>
      </c>
      <c r="B554" s="4" t="s">
        <v>255</v>
      </c>
      <c r="C554" s="5">
        <v>28956.0</v>
      </c>
      <c r="D554" s="6">
        <v>39.515068493150686</v>
      </c>
      <c r="E554" s="7">
        <v>6.0</v>
      </c>
      <c r="F554" s="7">
        <v>40.0</v>
      </c>
      <c r="G554" s="7">
        <v>12.0</v>
      </c>
      <c r="H554" s="3">
        <v>2.0</v>
      </c>
      <c r="I554" s="3" t="s">
        <v>117</v>
      </c>
      <c r="J554" s="3">
        <v>0.0</v>
      </c>
      <c r="K554" s="3" t="s">
        <v>93</v>
      </c>
      <c r="L554" s="3" t="s">
        <v>94</v>
      </c>
      <c r="M554" s="3">
        <v>1.0</v>
      </c>
      <c r="N554" s="5" t="s">
        <v>212</v>
      </c>
      <c r="O554" s="5" t="s">
        <v>49</v>
      </c>
      <c r="P554" s="10" t="s">
        <v>87</v>
      </c>
    </row>
    <row r="555">
      <c r="A555" s="3">
        <v>553.0</v>
      </c>
      <c r="B555" s="4" t="s">
        <v>362</v>
      </c>
      <c r="C555" s="5">
        <v>30258.0</v>
      </c>
      <c r="D555" s="6">
        <v>35.94794520547945</v>
      </c>
      <c r="E555" s="7">
        <v>6.0</v>
      </c>
      <c r="F555" s="7">
        <v>70.0</v>
      </c>
      <c r="G555" s="7">
        <v>10.0</v>
      </c>
      <c r="H555" s="3">
        <v>12.0</v>
      </c>
      <c r="I555" s="3" t="s">
        <v>117</v>
      </c>
      <c r="J555" s="3">
        <v>0.0</v>
      </c>
      <c r="K555" s="3" t="s">
        <v>93</v>
      </c>
      <c r="L555" s="3" t="s">
        <v>99</v>
      </c>
      <c r="M555" s="3">
        <v>1.0</v>
      </c>
      <c r="N555" s="5" t="s">
        <v>212</v>
      </c>
      <c r="O555" s="5" t="s">
        <v>75</v>
      </c>
      <c r="P555" s="10" t="s">
        <v>87</v>
      </c>
    </row>
    <row r="556">
      <c r="A556" s="3">
        <v>554.0</v>
      </c>
      <c r="B556" s="4" t="s">
        <v>124</v>
      </c>
      <c r="C556" s="5">
        <v>33056.0</v>
      </c>
      <c r="D556" s="6">
        <v>28.28219178082192</v>
      </c>
      <c r="E556" s="7">
        <v>8.0</v>
      </c>
      <c r="F556" s="7">
        <v>0.0</v>
      </c>
      <c r="G556" s="7">
        <v>12.0</v>
      </c>
      <c r="H556" s="3">
        <v>15.0</v>
      </c>
      <c r="I556" s="3" t="s">
        <v>45</v>
      </c>
      <c r="J556" s="3">
        <v>0.0</v>
      </c>
      <c r="K556" s="3" t="s">
        <v>61</v>
      </c>
      <c r="L556" s="3" t="s">
        <v>94</v>
      </c>
      <c r="M556" s="3">
        <v>1.0</v>
      </c>
      <c r="N556" s="5" t="s">
        <v>151</v>
      </c>
      <c r="O556" s="5" t="s">
        <v>86</v>
      </c>
      <c r="P556" s="10" t="s">
        <v>309</v>
      </c>
    </row>
    <row r="557">
      <c r="A557" s="3">
        <v>555.0</v>
      </c>
      <c r="B557" s="4" t="s">
        <v>71</v>
      </c>
      <c r="C557" s="5">
        <v>23508.0</v>
      </c>
      <c r="D557" s="6">
        <v>54.441095890410956</v>
      </c>
      <c r="E557" s="7">
        <v>6.0</v>
      </c>
      <c r="F557" s="7">
        <v>95.0</v>
      </c>
      <c r="G557" s="7">
        <v>8.0</v>
      </c>
      <c r="H557" s="3">
        <v>25.0</v>
      </c>
      <c r="I557" s="3" t="s">
        <v>187</v>
      </c>
      <c r="J557" s="3">
        <v>1.0</v>
      </c>
      <c r="K557" s="9" t="s">
        <v>44</v>
      </c>
      <c r="L557" s="3" t="s">
        <v>44</v>
      </c>
      <c r="M557" s="3">
        <v>1.0</v>
      </c>
      <c r="N557" s="5" t="s">
        <v>151</v>
      </c>
      <c r="O557" s="5" t="s">
        <v>75</v>
      </c>
      <c r="P557" s="10" t="s">
        <v>152</v>
      </c>
    </row>
    <row r="558">
      <c r="A558" s="3">
        <v>556.0</v>
      </c>
      <c r="B558" s="4" t="s">
        <v>461</v>
      </c>
      <c r="C558" s="5">
        <v>29547.0</v>
      </c>
      <c r="D558" s="6">
        <v>37.895890410958906</v>
      </c>
      <c r="E558" s="7">
        <v>6.0</v>
      </c>
      <c r="F558" s="7">
        <v>30.0</v>
      </c>
      <c r="G558" s="7">
        <v>10.0</v>
      </c>
      <c r="H558" s="3">
        <v>10.0</v>
      </c>
      <c r="I558" s="3" t="s">
        <v>98</v>
      </c>
      <c r="J558" s="3">
        <v>0.0</v>
      </c>
      <c r="K558" s="3" t="s">
        <v>73</v>
      </c>
      <c r="L558" s="3" t="s">
        <v>99</v>
      </c>
      <c r="M558" s="3">
        <v>1.0</v>
      </c>
      <c r="N558" s="5" t="s">
        <v>132</v>
      </c>
      <c r="O558" s="5" t="s">
        <v>139</v>
      </c>
      <c r="P558" s="10" t="s">
        <v>152</v>
      </c>
    </row>
    <row r="559">
      <c r="A559" s="3">
        <v>557.0</v>
      </c>
      <c r="B559" s="4" t="s">
        <v>236</v>
      </c>
      <c r="C559" s="5">
        <v>30965.0</v>
      </c>
      <c r="D559" s="6">
        <v>34.010958904109586</v>
      </c>
      <c r="E559" s="7">
        <v>8.0</v>
      </c>
      <c r="F559" s="7">
        <v>0.0</v>
      </c>
      <c r="G559" s="7">
        <v>14.0</v>
      </c>
      <c r="H559" s="3">
        <v>20.0</v>
      </c>
      <c r="I559" s="3" t="s">
        <v>45</v>
      </c>
      <c r="J559" s="3">
        <v>1.0</v>
      </c>
      <c r="K559" s="9" t="s">
        <v>44</v>
      </c>
      <c r="L559" s="3" t="s">
        <v>44</v>
      </c>
      <c r="M559" s="3">
        <v>0.0</v>
      </c>
      <c r="N559" s="5" t="s">
        <v>44</v>
      </c>
      <c r="O559" s="5" t="s">
        <v>44</v>
      </c>
      <c r="P559" s="10" t="s">
        <v>44</v>
      </c>
    </row>
    <row r="560">
      <c r="A560" s="3">
        <v>558.0</v>
      </c>
      <c r="B560" s="4" t="s">
        <v>124</v>
      </c>
      <c r="C560" s="5">
        <v>29954.0</v>
      </c>
      <c r="D560" s="6">
        <v>36.78082191780822</v>
      </c>
      <c r="E560" s="7">
        <v>8.0</v>
      </c>
      <c r="F560" s="7">
        <v>8.0</v>
      </c>
      <c r="G560" s="7">
        <v>1.0</v>
      </c>
      <c r="H560" s="3">
        <v>5.0</v>
      </c>
      <c r="I560" s="3" t="s">
        <v>117</v>
      </c>
      <c r="J560" s="3">
        <v>1.0</v>
      </c>
      <c r="K560" s="9" t="s">
        <v>44</v>
      </c>
      <c r="L560" s="3" t="s">
        <v>44</v>
      </c>
      <c r="M560" s="3">
        <v>1.0</v>
      </c>
      <c r="N560" s="5" t="s">
        <v>22</v>
      </c>
      <c r="O560" s="5" t="s">
        <v>106</v>
      </c>
      <c r="P560" s="10" t="s">
        <v>87</v>
      </c>
    </row>
    <row r="561">
      <c r="A561" s="3">
        <v>559.0</v>
      </c>
      <c r="B561" s="4" t="s">
        <v>161</v>
      </c>
      <c r="C561" s="5">
        <v>34041.0</v>
      </c>
      <c r="D561" s="6">
        <v>25.583561643835615</v>
      </c>
      <c r="E561" s="7">
        <v>7.0</v>
      </c>
      <c r="F561" s="7">
        <v>20.0</v>
      </c>
      <c r="G561" s="7">
        <v>14.0</v>
      </c>
      <c r="H561" s="3">
        <v>10.0</v>
      </c>
      <c r="I561" s="3" t="s">
        <v>45</v>
      </c>
      <c r="J561" s="3">
        <v>1.0</v>
      </c>
      <c r="K561" s="9" t="s">
        <v>44</v>
      </c>
      <c r="L561" s="3" t="s">
        <v>44</v>
      </c>
      <c r="M561" s="3">
        <v>1.0</v>
      </c>
      <c r="N561" s="5" t="s">
        <v>212</v>
      </c>
      <c r="O561" s="5" t="s">
        <v>75</v>
      </c>
      <c r="P561" s="10" t="s">
        <v>275</v>
      </c>
    </row>
    <row r="562">
      <c r="A562" s="3">
        <v>560.0</v>
      </c>
      <c r="B562" s="4" t="s">
        <v>71</v>
      </c>
      <c r="C562" s="5">
        <v>34098.0</v>
      </c>
      <c r="D562" s="6">
        <v>25.427397260273974</v>
      </c>
      <c r="E562" s="7">
        <v>8.0</v>
      </c>
      <c r="F562" s="7">
        <v>60.0</v>
      </c>
      <c r="G562" s="7">
        <v>12.0</v>
      </c>
      <c r="H562" s="3">
        <v>3.0</v>
      </c>
      <c r="I562" s="3" t="s">
        <v>307</v>
      </c>
      <c r="J562" s="3">
        <v>1.0</v>
      </c>
      <c r="K562" s="9" t="s">
        <v>44</v>
      </c>
      <c r="L562" s="3" t="s">
        <v>44</v>
      </c>
      <c r="M562" s="3">
        <v>1.0</v>
      </c>
      <c r="N562" s="5" t="s">
        <v>138</v>
      </c>
      <c r="O562" s="5" t="s">
        <v>75</v>
      </c>
      <c r="P562" s="10" t="s">
        <v>231</v>
      </c>
    </row>
    <row r="563">
      <c r="A563" s="3">
        <v>561.0</v>
      </c>
      <c r="B563" s="4" t="s">
        <v>83</v>
      </c>
      <c r="C563" s="5">
        <v>33946.0</v>
      </c>
      <c r="D563" s="6">
        <v>25.843835616438355</v>
      </c>
      <c r="E563" s="7">
        <v>8.0</v>
      </c>
      <c r="F563" s="7">
        <v>20.0</v>
      </c>
      <c r="G563" s="7">
        <v>8.0</v>
      </c>
      <c r="H563" s="3">
        <v>24.0</v>
      </c>
      <c r="I563" s="3" t="s">
        <v>130</v>
      </c>
      <c r="J563" s="3">
        <v>0.0</v>
      </c>
      <c r="K563" s="3" t="s">
        <v>61</v>
      </c>
      <c r="L563" s="3" t="s">
        <v>47</v>
      </c>
      <c r="M563" s="3">
        <v>0.0</v>
      </c>
      <c r="N563" s="5" t="s">
        <v>44</v>
      </c>
      <c r="O563" s="5" t="s">
        <v>44</v>
      </c>
      <c r="P563" s="10" t="s">
        <v>44</v>
      </c>
    </row>
    <row r="564">
      <c r="A564" s="3">
        <v>562.0</v>
      </c>
      <c r="B564" s="4" t="s">
        <v>236</v>
      </c>
      <c r="C564" s="5">
        <v>35356.0</v>
      </c>
      <c r="D564" s="6">
        <v>21.980821917808218</v>
      </c>
      <c r="E564" s="7">
        <v>8.0</v>
      </c>
      <c r="F564" s="7">
        <v>40.0</v>
      </c>
      <c r="G564" s="7">
        <v>12.0</v>
      </c>
      <c r="H564" s="3">
        <v>0.0</v>
      </c>
      <c r="I564" s="3" t="s">
        <v>340</v>
      </c>
      <c r="J564" s="3">
        <v>1.0</v>
      </c>
      <c r="K564" s="9" t="s">
        <v>44</v>
      </c>
      <c r="L564" s="3" t="s">
        <v>44</v>
      </c>
      <c r="M564" s="3">
        <v>0.0</v>
      </c>
      <c r="N564" s="5" t="s">
        <v>44</v>
      </c>
      <c r="O564" s="5" t="s">
        <v>44</v>
      </c>
      <c r="P564" s="10" t="s">
        <v>44</v>
      </c>
    </row>
    <row r="565">
      <c r="A565" s="3">
        <v>563.0</v>
      </c>
      <c r="B565" s="4" t="s">
        <v>230</v>
      </c>
      <c r="C565" s="5">
        <v>42950.0</v>
      </c>
      <c r="D565" s="6">
        <v>1.1753424657534246</v>
      </c>
      <c r="E565" s="7">
        <v>7.0</v>
      </c>
      <c r="F565" s="7">
        <v>90.0</v>
      </c>
      <c r="G565" s="7">
        <v>11.0</v>
      </c>
      <c r="H565" s="3">
        <v>12.0</v>
      </c>
      <c r="I565" s="3" t="s">
        <v>340</v>
      </c>
      <c r="J565" s="3">
        <v>0.0</v>
      </c>
      <c r="K565" s="3" t="s">
        <v>73</v>
      </c>
      <c r="L565" s="3" t="s">
        <v>94</v>
      </c>
      <c r="M565" s="3">
        <v>1.0</v>
      </c>
      <c r="N565" s="5" t="s">
        <v>143</v>
      </c>
      <c r="O565" s="5" t="s">
        <v>75</v>
      </c>
      <c r="P565" s="10" t="s">
        <v>1229</v>
      </c>
    </row>
    <row r="566">
      <c r="A566" s="3">
        <v>564.0</v>
      </c>
      <c r="B566" s="4" t="s">
        <v>255</v>
      </c>
      <c r="C566" s="5">
        <v>28831.0</v>
      </c>
      <c r="D566" s="6">
        <v>39.85753424657534</v>
      </c>
      <c r="E566" s="7">
        <v>7.0</v>
      </c>
      <c r="F566" s="7">
        <v>0.0</v>
      </c>
      <c r="G566" s="7">
        <v>10.0</v>
      </c>
      <c r="H566" s="3">
        <v>5.0</v>
      </c>
      <c r="I566" s="3" t="s">
        <v>60</v>
      </c>
      <c r="J566" s="3">
        <v>0.0</v>
      </c>
      <c r="K566" s="3" t="s">
        <v>61</v>
      </c>
      <c r="L566" s="3" t="s">
        <v>94</v>
      </c>
      <c r="M566" s="3">
        <v>0.0</v>
      </c>
      <c r="N566" s="5" t="s">
        <v>44</v>
      </c>
      <c r="O566" s="5" t="s">
        <v>44</v>
      </c>
      <c r="P566" s="10" t="s">
        <v>44</v>
      </c>
    </row>
    <row r="567">
      <c r="A567" s="3">
        <v>565.0</v>
      </c>
      <c r="B567" s="4" t="s">
        <v>841</v>
      </c>
      <c r="C567" s="5">
        <v>32599.0</v>
      </c>
      <c r="D567" s="6">
        <v>29.534246575342465</v>
      </c>
      <c r="E567" s="7">
        <v>7.0</v>
      </c>
      <c r="F567" s="7">
        <v>10.0</v>
      </c>
      <c r="G567" s="7">
        <v>8.0</v>
      </c>
      <c r="H567" s="3">
        <v>5.0</v>
      </c>
      <c r="I567" s="3" t="s">
        <v>92</v>
      </c>
      <c r="J567" s="3">
        <v>1.0</v>
      </c>
      <c r="K567" s="9" t="s">
        <v>44</v>
      </c>
      <c r="L567" s="3" t="s">
        <v>44</v>
      </c>
      <c r="M567" s="3">
        <v>1.0</v>
      </c>
      <c r="N567" s="5" t="s">
        <v>85</v>
      </c>
      <c r="O567" s="5" t="s">
        <v>75</v>
      </c>
      <c r="P567" s="10" t="s">
        <v>87</v>
      </c>
    </row>
    <row r="568">
      <c r="A568" s="3">
        <v>566.0</v>
      </c>
      <c r="B568" s="4" t="s">
        <v>255</v>
      </c>
      <c r="C568" s="5">
        <v>33518.0</v>
      </c>
      <c r="D568" s="6">
        <v>27.016438356164382</v>
      </c>
      <c r="E568" s="7">
        <v>8.0</v>
      </c>
      <c r="F568" s="7">
        <v>30.0</v>
      </c>
      <c r="G568" s="7">
        <v>10.0</v>
      </c>
      <c r="H568" s="3">
        <v>10.0</v>
      </c>
      <c r="I568" s="3" t="s">
        <v>224</v>
      </c>
      <c r="J568" s="3">
        <v>1.0</v>
      </c>
      <c r="K568" s="9" t="s">
        <v>44</v>
      </c>
      <c r="L568" s="3" t="s">
        <v>44</v>
      </c>
      <c r="M568" s="3">
        <v>1.0</v>
      </c>
      <c r="N568" s="5" t="s">
        <v>143</v>
      </c>
      <c r="O568" s="5" t="s">
        <v>75</v>
      </c>
      <c r="P568" s="10" t="s">
        <v>101</v>
      </c>
    </row>
    <row r="569">
      <c r="A569" s="3">
        <v>567.0</v>
      </c>
      <c r="B569" s="4" t="s">
        <v>71</v>
      </c>
      <c r="C569" s="5">
        <v>28195.0</v>
      </c>
      <c r="D569" s="6">
        <v>41.6</v>
      </c>
      <c r="E569" s="7">
        <v>7.0</v>
      </c>
      <c r="F569" s="7">
        <v>40.0</v>
      </c>
      <c r="G569" s="7">
        <v>10.0</v>
      </c>
      <c r="H569" s="3">
        <v>1.0</v>
      </c>
      <c r="I569" s="3" t="s">
        <v>307</v>
      </c>
      <c r="J569" s="3">
        <v>0.0</v>
      </c>
      <c r="K569" s="3" t="s">
        <v>73</v>
      </c>
      <c r="L569" s="3" t="s">
        <v>99</v>
      </c>
      <c r="M569" s="3">
        <v>1.0</v>
      </c>
      <c r="N569" s="5" t="s">
        <v>85</v>
      </c>
      <c r="O569" s="5" t="s">
        <v>75</v>
      </c>
      <c r="P569" s="10" t="s">
        <v>471</v>
      </c>
    </row>
    <row r="570">
      <c r="A570" s="3">
        <v>568.0</v>
      </c>
      <c r="B570" s="4" t="s">
        <v>161</v>
      </c>
      <c r="C570" s="5">
        <v>29192.0</v>
      </c>
      <c r="D570" s="6">
        <v>38.868493150684934</v>
      </c>
      <c r="E570" s="7">
        <v>7.0</v>
      </c>
      <c r="F570" s="7">
        <v>30.0</v>
      </c>
      <c r="G570" s="7">
        <v>4.0</v>
      </c>
      <c r="H570" s="3">
        <v>12.0</v>
      </c>
      <c r="I570" s="3" t="s">
        <v>60</v>
      </c>
      <c r="J570" s="3">
        <v>0.0</v>
      </c>
      <c r="K570" s="3" t="s">
        <v>93</v>
      </c>
      <c r="L570" s="3" t="s">
        <v>62</v>
      </c>
      <c r="M570" s="3">
        <v>1.0</v>
      </c>
      <c r="N570" s="5" t="s">
        <v>457</v>
      </c>
      <c r="O570" s="5" t="s">
        <v>139</v>
      </c>
      <c r="P570" s="10" t="s">
        <v>1230</v>
      </c>
    </row>
    <row r="571">
      <c r="A571" s="3">
        <v>569.0</v>
      </c>
      <c r="B571" s="4" t="s">
        <v>255</v>
      </c>
      <c r="C571" s="5">
        <v>29683.0</v>
      </c>
      <c r="D571" s="6">
        <v>37.52328767123288</v>
      </c>
      <c r="E571" s="7">
        <v>6.0</v>
      </c>
      <c r="F571" s="7">
        <v>180.0</v>
      </c>
      <c r="G571" s="7">
        <v>12.0</v>
      </c>
      <c r="H571" s="3">
        <v>14.0</v>
      </c>
      <c r="I571" s="3" t="s">
        <v>60</v>
      </c>
      <c r="J571" s="3">
        <v>1.0</v>
      </c>
      <c r="K571" s="9" t="s">
        <v>44</v>
      </c>
      <c r="L571" s="3" t="s">
        <v>44</v>
      </c>
      <c r="M571" s="3">
        <v>1.0</v>
      </c>
      <c r="N571" s="5" t="s">
        <v>212</v>
      </c>
      <c r="O571" s="5" t="s">
        <v>49</v>
      </c>
      <c r="P571" s="10" t="s">
        <v>485</v>
      </c>
    </row>
    <row r="572">
      <c r="A572" s="3">
        <v>570.0</v>
      </c>
      <c r="B572" s="4" t="s">
        <v>124</v>
      </c>
      <c r="C572" s="5">
        <v>31735.0</v>
      </c>
      <c r="D572" s="6">
        <v>31.9013698630137</v>
      </c>
      <c r="E572" s="7">
        <v>8.0</v>
      </c>
      <c r="F572" s="7">
        <v>60.0</v>
      </c>
      <c r="G572" s="7">
        <v>6.0</v>
      </c>
      <c r="H572" s="3">
        <v>10.0</v>
      </c>
      <c r="I572" s="3" t="s">
        <v>117</v>
      </c>
      <c r="J572" s="3">
        <v>0.0</v>
      </c>
      <c r="K572" s="3" t="s">
        <v>61</v>
      </c>
      <c r="L572" s="3" t="s">
        <v>62</v>
      </c>
      <c r="M572" s="3">
        <v>1.0</v>
      </c>
      <c r="N572" s="5" t="s">
        <v>138</v>
      </c>
      <c r="O572" s="5" t="s">
        <v>75</v>
      </c>
      <c r="P572" s="10" t="s">
        <v>87</v>
      </c>
    </row>
    <row r="573">
      <c r="A573" s="3">
        <v>571.0</v>
      </c>
      <c r="B573" s="4" t="s">
        <v>230</v>
      </c>
      <c r="C573" s="5">
        <v>30653.0</v>
      </c>
      <c r="D573" s="6">
        <v>34.865753424657534</v>
      </c>
      <c r="E573" s="7">
        <v>7.0</v>
      </c>
      <c r="F573" s="7">
        <v>60.0</v>
      </c>
      <c r="G573" s="7">
        <v>7.0</v>
      </c>
      <c r="H573" s="3">
        <v>15.0</v>
      </c>
      <c r="I573" s="3" t="s">
        <v>98</v>
      </c>
      <c r="J573" s="3">
        <v>0.0</v>
      </c>
      <c r="K573" s="3" t="s">
        <v>46</v>
      </c>
      <c r="L573" s="3" t="s">
        <v>99</v>
      </c>
      <c r="M573" s="3">
        <v>1.0</v>
      </c>
      <c r="N573" s="5" t="s">
        <v>151</v>
      </c>
      <c r="O573" s="5" t="s">
        <v>75</v>
      </c>
      <c r="P573" s="10" t="s">
        <v>87</v>
      </c>
    </row>
    <row r="574">
      <c r="A574" s="3">
        <v>572.0</v>
      </c>
      <c r="B574" s="4" t="s">
        <v>71</v>
      </c>
      <c r="C574" s="5">
        <v>43004.0</v>
      </c>
      <c r="D574" s="6">
        <v>1.0273972602739727</v>
      </c>
      <c r="E574" s="7">
        <v>6.0</v>
      </c>
      <c r="F574" s="7">
        <v>20.0</v>
      </c>
      <c r="G574" s="7">
        <v>6.0</v>
      </c>
      <c r="H574" s="3">
        <v>4.0</v>
      </c>
      <c r="I574" s="3" t="s">
        <v>84</v>
      </c>
      <c r="J574" s="3">
        <v>0.0</v>
      </c>
      <c r="K574" s="3" t="s">
        <v>131</v>
      </c>
      <c r="L574" s="3" t="s">
        <v>94</v>
      </c>
      <c r="M574" s="3">
        <v>1.0</v>
      </c>
      <c r="N574" s="5" t="s">
        <v>935</v>
      </c>
      <c r="O574" s="5" t="s">
        <v>75</v>
      </c>
      <c r="P574" s="10" t="s">
        <v>478</v>
      </c>
    </row>
    <row r="575">
      <c r="A575" s="3">
        <v>573.0</v>
      </c>
      <c r="B575" s="4" t="s">
        <v>167</v>
      </c>
      <c r="C575" s="5">
        <v>33186.0</v>
      </c>
      <c r="D575" s="6">
        <v>27.926027397260274</v>
      </c>
      <c r="E575" s="7">
        <v>7.0</v>
      </c>
      <c r="F575" s="7">
        <v>80.0</v>
      </c>
      <c r="G575" s="7">
        <v>14.0</v>
      </c>
      <c r="H575" s="3">
        <v>6.0</v>
      </c>
      <c r="I575" s="3" t="s">
        <v>84</v>
      </c>
      <c r="J575" s="3">
        <v>1.0</v>
      </c>
      <c r="K575" s="9" t="s">
        <v>44</v>
      </c>
      <c r="L575" s="3" t="s">
        <v>44</v>
      </c>
      <c r="M575" s="3">
        <v>1.0</v>
      </c>
      <c r="N575" s="5" t="s">
        <v>212</v>
      </c>
      <c r="O575" s="5" t="s">
        <v>75</v>
      </c>
      <c r="P575" s="10" t="s">
        <v>87</v>
      </c>
    </row>
    <row r="576">
      <c r="A576" s="3">
        <v>574.0</v>
      </c>
      <c r="B576" s="4" t="s">
        <v>255</v>
      </c>
      <c r="C576" s="5">
        <v>28465.0</v>
      </c>
      <c r="D576" s="6">
        <v>40.86027397260274</v>
      </c>
      <c r="E576" s="7">
        <v>4.0</v>
      </c>
      <c r="F576" s="7">
        <v>120.0</v>
      </c>
      <c r="G576" s="7">
        <v>12.0</v>
      </c>
      <c r="H576" s="3">
        <v>25.0</v>
      </c>
      <c r="I576" s="3" t="s">
        <v>45</v>
      </c>
      <c r="J576" s="3">
        <v>1.0</v>
      </c>
      <c r="K576" s="9" t="s">
        <v>44</v>
      </c>
      <c r="L576" s="3" t="s">
        <v>44</v>
      </c>
      <c r="M576" s="3">
        <v>1.0</v>
      </c>
      <c r="N576" s="5" t="s">
        <v>1231</v>
      </c>
      <c r="O576" s="5" t="s">
        <v>106</v>
      </c>
      <c r="P576" s="10" t="s">
        <v>152</v>
      </c>
    </row>
    <row r="577">
      <c r="A577" s="3">
        <v>575.0</v>
      </c>
      <c r="B577" s="4" t="s">
        <v>124</v>
      </c>
      <c r="C577" s="5">
        <v>29603.0</v>
      </c>
      <c r="D577" s="6">
        <v>37.74246575342466</v>
      </c>
      <c r="E577" s="7">
        <v>8.0</v>
      </c>
      <c r="F577" s="7">
        <v>80.0</v>
      </c>
      <c r="G577" s="7">
        <v>12.0</v>
      </c>
      <c r="H577" s="3">
        <v>20.0</v>
      </c>
      <c r="I577" s="3" t="s">
        <v>92</v>
      </c>
      <c r="J577" s="3">
        <v>1.0</v>
      </c>
      <c r="K577" s="9" t="s">
        <v>44</v>
      </c>
      <c r="L577" s="3" t="s">
        <v>44</v>
      </c>
      <c r="M577" s="3">
        <v>1.0</v>
      </c>
      <c r="N577" s="5" t="s">
        <v>151</v>
      </c>
      <c r="O577" s="5" t="s">
        <v>49</v>
      </c>
      <c r="P577" s="10" t="s">
        <v>219</v>
      </c>
    </row>
    <row r="578">
      <c r="A578" s="3">
        <v>576.0</v>
      </c>
      <c r="B578" s="4" t="s">
        <v>124</v>
      </c>
      <c r="C578" s="5">
        <v>32539.0</v>
      </c>
      <c r="D578" s="6">
        <v>29.698630136986303</v>
      </c>
      <c r="E578" s="7">
        <v>7.0</v>
      </c>
      <c r="F578" s="7">
        <v>80.0</v>
      </c>
      <c r="G578" s="7">
        <v>7.0</v>
      </c>
      <c r="H578" s="3">
        <v>20.0</v>
      </c>
      <c r="I578" s="3" t="s">
        <v>130</v>
      </c>
      <c r="J578" s="3">
        <v>1.0</v>
      </c>
      <c r="K578" s="9" t="s">
        <v>44</v>
      </c>
      <c r="L578" s="3" t="s">
        <v>44</v>
      </c>
      <c r="M578" s="3">
        <v>1.0</v>
      </c>
      <c r="N578" s="5" t="s">
        <v>416</v>
      </c>
      <c r="O578" s="5" t="s">
        <v>75</v>
      </c>
      <c r="P578" s="10" t="s">
        <v>428</v>
      </c>
    </row>
    <row r="579">
      <c r="A579" s="3">
        <v>577.0</v>
      </c>
      <c r="B579" s="4" t="s">
        <v>306</v>
      </c>
      <c r="C579" s="5">
        <v>34776.0</v>
      </c>
      <c r="D579" s="6">
        <v>23.56986301369863</v>
      </c>
      <c r="E579" s="7">
        <v>6.0</v>
      </c>
      <c r="F579" s="7">
        <v>30.0</v>
      </c>
      <c r="G579" s="7">
        <v>12.0</v>
      </c>
      <c r="H579" s="3">
        <v>3.0</v>
      </c>
      <c r="I579" s="3" t="s">
        <v>340</v>
      </c>
      <c r="J579" s="3">
        <v>0.0</v>
      </c>
      <c r="K579" s="3" t="s">
        <v>61</v>
      </c>
      <c r="L579" s="3" t="s">
        <v>94</v>
      </c>
      <c r="M579" s="3">
        <v>0.0</v>
      </c>
      <c r="N579" s="5" t="s">
        <v>44</v>
      </c>
      <c r="O579" s="5" t="s">
        <v>44</v>
      </c>
      <c r="P579" s="10" t="s">
        <v>44</v>
      </c>
    </row>
    <row r="580">
      <c r="A580" s="3">
        <v>578.0</v>
      </c>
      <c r="B580" s="4" t="s">
        <v>71</v>
      </c>
      <c r="C580" s="5">
        <v>29840.0</v>
      </c>
      <c r="D580" s="6">
        <v>37.09315068493151</v>
      </c>
      <c r="E580" s="7">
        <v>7.0</v>
      </c>
      <c r="F580" s="7">
        <v>60.0</v>
      </c>
      <c r="G580" s="7">
        <v>8.0</v>
      </c>
      <c r="H580" s="3">
        <v>12.0</v>
      </c>
      <c r="I580" s="3" t="s">
        <v>307</v>
      </c>
      <c r="J580" s="3">
        <v>0.0</v>
      </c>
      <c r="K580" s="3" t="s">
        <v>93</v>
      </c>
      <c r="L580" s="3" t="s">
        <v>47</v>
      </c>
      <c r="M580" s="3">
        <v>0.0</v>
      </c>
      <c r="N580" s="5" t="s">
        <v>44</v>
      </c>
      <c r="O580" s="5" t="s">
        <v>44</v>
      </c>
      <c r="P580" s="10" t="s">
        <v>44</v>
      </c>
    </row>
    <row r="581">
      <c r="A581" s="3">
        <v>579.0</v>
      </c>
      <c r="B581" s="4" t="s">
        <v>71</v>
      </c>
      <c r="C581" s="5">
        <v>33589.0</v>
      </c>
      <c r="D581" s="6">
        <v>26.82191780821918</v>
      </c>
      <c r="E581" s="7">
        <v>6.0</v>
      </c>
      <c r="F581" s="7">
        <v>5.0</v>
      </c>
      <c r="G581" s="7">
        <v>4.0</v>
      </c>
      <c r="H581" s="3">
        <v>50.0</v>
      </c>
      <c r="I581" s="3" t="s">
        <v>187</v>
      </c>
      <c r="J581" s="3">
        <v>1.0</v>
      </c>
      <c r="K581" s="9" t="s">
        <v>44</v>
      </c>
      <c r="L581" s="3" t="s">
        <v>44</v>
      </c>
      <c r="M581" s="3">
        <v>1.0</v>
      </c>
      <c r="N581" s="5" t="s">
        <v>74</v>
      </c>
      <c r="O581" s="5" t="s">
        <v>86</v>
      </c>
      <c r="P581" s="10" t="s">
        <v>87</v>
      </c>
    </row>
    <row r="582">
      <c r="A582" s="3">
        <v>580.0</v>
      </c>
      <c r="B582" s="4" t="s">
        <v>71</v>
      </c>
      <c r="C582" s="5">
        <v>32743.0</v>
      </c>
      <c r="D582" s="6">
        <v>29.13972602739726</v>
      </c>
      <c r="E582" s="7">
        <v>7.0</v>
      </c>
      <c r="F582" s="7">
        <v>20.0</v>
      </c>
      <c r="G582" s="7">
        <v>12.0</v>
      </c>
      <c r="H582" s="3">
        <v>4.0</v>
      </c>
      <c r="I582" s="3" t="s">
        <v>98</v>
      </c>
      <c r="J582" s="3">
        <v>1.0</v>
      </c>
      <c r="K582" s="9" t="s">
        <v>44</v>
      </c>
      <c r="L582" s="3" t="s">
        <v>44</v>
      </c>
      <c r="M582" s="3">
        <v>1.0</v>
      </c>
      <c r="N582" s="5" t="s">
        <v>212</v>
      </c>
      <c r="O582" s="5" t="s">
        <v>75</v>
      </c>
      <c r="P582" s="10" t="s">
        <v>120</v>
      </c>
    </row>
    <row r="583">
      <c r="A583" s="3">
        <v>581.0</v>
      </c>
      <c r="B583" s="4" t="s">
        <v>255</v>
      </c>
      <c r="C583" s="5">
        <v>31651.0</v>
      </c>
      <c r="D583" s="6">
        <v>32.131506849315066</v>
      </c>
      <c r="E583" s="7">
        <v>7.0</v>
      </c>
      <c r="F583" s="7">
        <v>60.0</v>
      </c>
      <c r="G583" s="7">
        <v>7.0</v>
      </c>
      <c r="H583" s="3">
        <v>24.0</v>
      </c>
      <c r="I583" s="3" t="s">
        <v>72</v>
      </c>
      <c r="J583" s="3">
        <v>1.0</v>
      </c>
      <c r="K583" s="9" t="s">
        <v>44</v>
      </c>
      <c r="L583" s="3" t="s">
        <v>44</v>
      </c>
      <c r="M583" s="3">
        <v>0.0</v>
      </c>
      <c r="N583" s="5" t="s">
        <v>44</v>
      </c>
      <c r="O583" s="5" t="s">
        <v>44</v>
      </c>
      <c r="P583" s="10" t="s">
        <v>44</v>
      </c>
    </row>
    <row r="584">
      <c r="A584" s="3">
        <v>582.0</v>
      </c>
      <c r="B584" s="4" t="s">
        <v>83</v>
      </c>
      <c r="C584" s="5">
        <v>29704.0</v>
      </c>
      <c r="D584" s="6">
        <v>37.465753424657535</v>
      </c>
      <c r="E584" s="7">
        <v>6.0</v>
      </c>
      <c r="F584" s="7">
        <v>0.0</v>
      </c>
      <c r="G584" s="7">
        <v>17.0</v>
      </c>
      <c r="H584" s="3">
        <v>100.0</v>
      </c>
      <c r="I584" s="3" t="s">
        <v>84</v>
      </c>
      <c r="J584" s="3">
        <v>0.0</v>
      </c>
      <c r="K584" s="3" t="s">
        <v>46</v>
      </c>
      <c r="L584" s="3" t="s">
        <v>99</v>
      </c>
      <c r="M584" s="3">
        <v>1.0</v>
      </c>
      <c r="N584" s="5" t="s">
        <v>1232</v>
      </c>
      <c r="O584" s="5" t="s">
        <v>75</v>
      </c>
      <c r="P584" s="10" t="s">
        <v>1233</v>
      </c>
    </row>
    <row r="585">
      <c r="A585" s="3">
        <v>583.0</v>
      </c>
      <c r="B585" s="4" t="s">
        <v>255</v>
      </c>
      <c r="C585" s="5">
        <v>30039.0</v>
      </c>
      <c r="D585" s="6">
        <v>36.54794520547945</v>
      </c>
      <c r="E585" s="7">
        <v>6.0</v>
      </c>
      <c r="F585" s="7">
        <v>40.0</v>
      </c>
      <c r="G585" s="7">
        <v>14.0</v>
      </c>
      <c r="H585" s="3">
        <v>1.0</v>
      </c>
      <c r="I585" s="3" t="s">
        <v>45</v>
      </c>
      <c r="J585" s="3">
        <v>1.0</v>
      </c>
      <c r="K585" s="9" t="s">
        <v>44</v>
      </c>
      <c r="L585" s="3" t="s">
        <v>44</v>
      </c>
      <c r="M585" s="3">
        <v>0.0</v>
      </c>
      <c r="N585" s="5" t="s">
        <v>44</v>
      </c>
      <c r="O585" s="5" t="s">
        <v>44</v>
      </c>
      <c r="P585" s="10" t="s">
        <v>44</v>
      </c>
    </row>
    <row r="586">
      <c r="A586" s="3">
        <v>584.0</v>
      </c>
      <c r="B586" s="4" t="s">
        <v>83</v>
      </c>
      <c r="C586" s="5">
        <v>33955.0</v>
      </c>
      <c r="D586" s="6">
        <v>25.81917808219178</v>
      </c>
      <c r="E586" s="7">
        <v>8.0</v>
      </c>
      <c r="F586" s="7">
        <v>120.0</v>
      </c>
      <c r="G586" s="7">
        <v>8.0</v>
      </c>
      <c r="H586" s="3">
        <v>10.0</v>
      </c>
      <c r="I586" s="3" t="s">
        <v>307</v>
      </c>
      <c r="J586" s="3">
        <v>0.0</v>
      </c>
      <c r="K586" s="3" t="s">
        <v>46</v>
      </c>
      <c r="L586" s="3" t="s">
        <v>62</v>
      </c>
      <c r="M586" s="3">
        <v>1.0</v>
      </c>
      <c r="N586" s="5" t="s">
        <v>212</v>
      </c>
      <c r="O586" s="5" t="s">
        <v>75</v>
      </c>
      <c r="P586" s="10" t="s">
        <v>76</v>
      </c>
    </row>
    <row r="587">
      <c r="A587" s="3">
        <v>585.0</v>
      </c>
      <c r="B587" s="4" t="s">
        <v>71</v>
      </c>
      <c r="C587" s="5">
        <v>33254.0</v>
      </c>
      <c r="D587" s="6">
        <v>27.73972602739726</v>
      </c>
      <c r="E587" s="7">
        <v>8.0</v>
      </c>
      <c r="F587" s="7">
        <v>15.0</v>
      </c>
      <c r="G587" s="7">
        <v>10.0</v>
      </c>
      <c r="H587" s="3">
        <v>12.0</v>
      </c>
      <c r="I587" s="3" t="s">
        <v>307</v>
      </c>
      <c r="J587" s="3">
        <v>1.0</v>
      </c>
      <c r="K587" s="9" t="s">
        <v>44</v>
      </c>
      <c r="L587" s="3" t="s">
        <v>44</v>
      </c>
      <c r="M587" s="3">
        <v>1.0</v>
      </c>
      <c r="N587" s="5" t="s">
        <v>21</v>
      </c>
      <c r="O587" s="5" t="s">
        <v>356</v>
      </c>
      <c r="P587" s="10" t="s">
        <v>219</v>
      </c>
    </row>
    <row r="588">
      <c r="A588" s="3">
        <v>586.0</v>
      </c>
      <c r="B588" s="4" t="s">
        <v>167</v>
      </c>
      <c r="C588" s="4"/>
      <c r="D588" s="6" t="s">
        <v>44</v>
      </c>
      <c r="E588" s="7">
        <v>8.0</v>
      </c>
      <c r="F588" s="7">
        <v>0.0</v>
      </c>
      <c r="G588" s="7">
        <v>10.0</v>
      </c>
      <c r="H588" s="3">
        <v>15.0</v>
      </c>
      <c r="I588" s="3" t="s">
        <v>45</v>
      </c>
      <c r="J588" s="3">
        <v>0.0</v>
      </c>
      <c r="K588" s="9" t="s">
        <v>73</v>
      </c>
      <c r="L588" s="3" t="s">
        <v>1235</v>
      </c>
      <c r="M588" s="3">
        <v>1.0</v>
      </c>
      <c r="N588" s="9" t="s">
        <v>467</v>
      </c>
      <c r="O588" s="9" t="s">
        <v>75</v>
      </c>
      <c r="P588" s="11" t="s">
        <v>87</v>
      </c>
    </row>
    <row r="589">
      <c r="A589" s="3">
        <v>587.0</v>
      </c>
      <c r="B589" s="4" t="s">
        <v>71</v>
      </c>
      <c r="C589" s="5">
        <v>23682.0</v>
      </c>
      <c r="D589" s="6">
        <v>53.964383561643835</v>
      </c>
      <c r="E589" s="7">
        <v>7.0</v>
      </c>
      <c r="F589" s="7">
        <v>90.0</v>
      </c>
      <c r="G589" s="7">
        <v>9.0</v>
      </c>
      <c r="H589" s="3">
        <v>4.0</v>
      </c>
      <c r="I589" s="3" t="s">
        <v>187</v>
      </c>
      <c r="J589" s="3">
        <v>1.0</v>
      </c>
      <c r="K589" s="9" t="s">
        <v>44</v>
      </c>
      <c r="L589" s="3" t="s">
        <v>44</v>
      </c>
      <c r="M589" s="3">
        <v>1.0</v>
      </c>
      <c r="N589" s="5" t="s">
        <v>1142</v>
      </c>
      <c r="O589" s="5" t="s">
        <v>75</v>
      </c>
      <c r="P589" s="10" t="s">
        <v>1163</v>
      </c>
    </row>
    <row r="590">
      <c r="A590" s="3">
        <v>588.0</v>
      </c>
      <c r="B590" s="4" t="s">
        <v>71</v>
      </c>
      <c r="C590" s="5">
        <v>24696.0</v>
      </c>
      <c r="D590" s="6">
        <v>51.18630136986302</v>
      </c>
      <c r="E590" s="7">
        <v>4.0</v>
      </c>
      <c r="F590" s="7">
        <v>60.0</v>
      </c>
      <c r="G590" s="7">
        <v>10.0</v>
      </c>
      <c r="H590" s="3">
        <v>15.0</v>
      </c>
      <c r="I590" s="3" t="s">
        <v>117</v>
      </c>
      <c r="J590" s="3">
        <v>0.0</v>
      </c>
      <c r="K590" s="3" t="s">
        <v>93</v>
      </c>
      <c r="L590" s="3" t="s">
        <v>62</v>
      </c>
      <c r="M590" s="3">
        <v>1.0</v>
      </c>
      <c r="N590" s="5" t="s">
        <v>212</v>
      </c>
      <c r="O590" s="5" t="s">
        <v>49</v>
      </c>
      <c r="P590" s="10" t="s">
        <v>315</v>
      </c>
    </row>
    <row r="591">
      <c r="A591" s="3">
        <v>589.0</v>
      </c>
      <c r="B591" s="4" t="s">
        <v>236</v>
      </c>
      <c r="C591" s="5">
        <v>32979.0</v>
      </c>
      <c r="D591" s="6">
        <v>28.493150684931507</v>
      </c>
      <c r="E591" s="7">
        <v>8.0</v>
      </c>
      <c r="F591" s="7">
        <v>90.0</v>
      </c>
      <c r="G591" s="7">
        <v>11.0</v>
      </c>
      <c r="H591" s="3">
        <v>20.0</v>
      </c>
      <c r="I591" s="3" t="s">
        <v>45</v>
      </c>
      <c r="J591" s="3">
        <v>1.0</v>
      </c>
      <c r="K591" s="9" t="s">
        <v>44</v>
      </c>
      <c r="L591" s="3" t="s">
        <v>44</v>
      </c>
      <c r="M591" s="3">
        <v>1.0</v>
      </c>
      <c r="N591" s="5" t="s">
        <v>212</v>
      </c>
      <c r="O591" s="5" t="s">
        <v>75</v>
      </c>
      <c r="P591" s="10" t="s">
        <v>87</v>
      </c>
    </row>
    <row r="592">
      <c r="A592" s="3">
        <v>590.0</v>
      </c>
      <c r="B592" s="4" t="s">
        <v>124</v>
      </c>
      <c r="C592" s="5">
        <v>25775.0</v>
      </c>
      <c r="D592" s="6">
        <v>48.23013698630137</v>
      </c>
      <c r="E592" s="7">
        <v>6.0</v>
      </c>
      <c r="F592" s="7">
        <v>21.0</v>
      </c>
      <c r="G592" s="7">
        <v>12.0</v>
      </c>
      <c r="H592" s="3">
        <v>20.0</v>
      </c>
      <c r="I592" s="3" t="s">
        <v>92</v>
      </c>
      <c r="J592" s="3">
        <v>0.0</v>
      </c>
      <c r="K592" s="3" t="s">
        <v>46</v>
      </c>
      <c r="L592" s="3" t="s">
        <v>94</v>
      </c>
      <c r="M592" s="3">
        <v>1.0</v>
      </c>
      <c r="N592" s="5" t="s">
        <v>85</v>
      </c>
      <c r="O592" s="5" t="s">
        <v>75</v>
      </c>
      <c r="P592" s="10" t="s">
        <v>478</v>
      </c>
    </row>
    <row r="593">
      <c r="A593" s="3">
        <v>591.0</v>
      </c>
      <c r="B593" s="4" t="s">
        <v>255</v>
      </c>
      <c r="C593" s="5">
        <v>26909.0</v>
      </c>
      <c r="D593" s="6">
        <v>45.12328767123287</v>
      </c>
      <c r="E593" s="7">
        <v>8.0</v>
      </c>
      <c r="F593" s="7">
        <v>20.0</v>
      </c>
      <c r="G593" s="7">
        <v>14.0</v>
      </c>
      <c r="H593" s="3">
        <v>1.0</v>
      </c>
      <c r="I593" s="3" t="s">
        <v>187</v>
      </c>
      <c r="J593" s="3">
        <v>1.0</v>
      </c>
      <c r="K593" s="9" t="s">
        <v>44</v>
      </c>
      <c r="L593" s="3" t="s">
        <v>44</v>
      </c>
      <c r="M593" s="3">
        <v>1.0</v>
      </c>
      <c r="N593" s="5" t="s">
        <v>212</v>
      </c>
      <c r="O593" s="5" t="s">
        <v>75</v>
      </c>
      <c r="P593" s="10" t="s">
        <v>478</v>
      </c>
    </row>
    <row r="594">
      <c r="A594" s="3">
        <v>592.0</v>
      </c>
      <c r="B594" s="4" t="s">
        <v>230</v>
      </c>
      <c r="C594" s="5">
        <v>31594.0</v>
      </c>
      <c r="D594" s="6">
        <v>32.28767123287671</v>
      </c>
      <c r="E594" s="7">
        <v>7.0</v>
      </c>
      <c r="F594" s="7">
        <v>60.0</v>
      </c>
      <c r="G594" s="7">
        <v>10.0</v>
      </c>
      <c r="H594" s="3">
        <v>40.0</v>
      </c>
      <c r="I594" s="3" t="s">
        <v>224</v>
      </c>
      <c r="J594" s="3">
        <v>1.0</v>
      </c>
      <c r="K594" s="9" t="s">
        <v>44</v>
      </c>
      <c r="L594" s="3" t="s">
        <v>44</v>
      </c>
      <c r="M594" s="3">
        <v>1.0</v>
      </c>
      <c r="N594" s="5" t="s">
        <v>212</v>
      </c>
      <c r="O594" s="5" t="s">
        <v>49</v>
      </c>
      <c r="P594" s="10" t="s">
        <v>87</v>
      </c>
    </row>
    <row r="595">
      <c r="A595" s="3">
        <v>593.0</v>
      </c>
      <c r="B595" s="4" t="s">
        <v>124</v>
      </c>
      <c r="C595" s="5">
        <v>25187.0</v>
      </c>
      <c r="D595" s="6">
        <v>49.84109589041096</v>
      </c>
      <c r="E595" s="7">
        <v>6.0</v>
      </c>
      <c r="F595" s="7">
        <v>240.0</v>
      </c>
      <c r="G595" s="7">
        <v>8.0</v>
      </c>
      <c r="H595" s="3">
        <v>12.0</v>
      </c>
      <c r="I595" s="3" t="s">
        <v>98</v>
      </c>
      <c r="J595" s="3">
        <v>1.0</v>
      </c>
      <c r="K595" s="9" t="s">
        <v>44</v>
      </c>
      <c r="L595" s="3" t="s">
        <v>44</v>
      </c>
      <c r="M595" s="3">
        <v>1.0</v>
      </c>
      <c r="N595" s="5" t="s">
        <v>212</v>
      </c>
      <c r="O595" s="5" t="s">
        <v>49</v>
      </c>
      <c r="P595" s="10" t="s">
        <v>1247</v>
      </c>
    </row>
    <row r="596">
      <c r="A596" s="3">
        <v>594.0</v>
      </c>
      <c r="B596" s="4" t="s">
        <v>83</v>
      </c>
      <c r="C596" s="5">
        <v>30504.0</v>
      </c>
      <c r="D596" s="6">
        <v>35.273972602739725</v>
      </c>
      <c r="E596" s="7">
        <v>8.0</v>
      </c>
      <c r="F596" s="7">
        <v>30.0</v>
      </c>
      <c r="G596" s="7">
        <v>10.0</v>
      </c>
      <c r="H596" s="3">
        <v>30.0</v>
      </c>
      <c r="I596" s="3" t="s">
        <v>340</v>
      </c>
      <c r="J596" s="3">
        <v>1.0</v>
      </c>
      <c r="K596" s="9" t="s">
        <v>44</v>
      </c>
      <c r="L596" s="3" t="s">
        <v>44</v>
      </c>
      <c r="M596" s="3">
        <v>1.0</v>
      </c>
      <c r="N596" s="5" t="s">
        <v>212</v>
      </c>
      <c r="O596" s="5" t="s">
        <v>106</v>
      </c>
      <c r="P596" s="10" t="s">
        <v>87</v>
      </c>
    </row>
    <row r="597">
      <c r="A597" s="3">
        <v>595.0</v>
      </c>
      <c r="B597" s="4" t="s">
        <v>794</v>
      </c>
      <c r="C597" s="5">
        <v>34781.0</v>
      </c>
      <c r="D597" s="6">
        <v>23.556164383561644</v>
      </c>
      <c r="E597" s="7">
        <v>6.0</v>
      </c>
      <c r="F597" s="7">
        <v>40.0</v>
      </c>
      <c r="G597" s="7">
        <v>8.0</v>
      </c>
      <c r="H597" s="3">
        <v>2.0</v>
      </c>
      <c r="I597" s="3" t="s">
        <v>130</v>
      </c>
      <c r="J597" s="3">
        <v>0.0</v>
      </c>
      <c r="K597" s="3" t="s">
        <v>46</v>
      </c>
      <c r="L597" s="3" t="s">
        <v>94</v>
      </c>
      <c r="M597" s="3">
        <v>1.0</v>
      </c>
      <c r="N597" s="5" t="s">
        <v>21</v>
      </c>
      <c r="O597" s="5" t="s">
        <v>106</v>
      </c>
      <c r="P597" s="10" t="s">
        <v>87</v>
      </c>
    </row>
    <row r="598">
      <c r="A598" s="3">
        <v>596.0</v>
      </c>
      <c r="B598" s="4" t="s">
        <v>236</v>
      </c>
      <c r="C598" s="5">
        <v>34481.0</v>
      </c>
      <c r="D598" s="6">
        <v>24.378082191780823</v>
      </c>
      <c r="E598" s="7">
        <v>9.0</v>
      </c>
      <c r="F598" s="7">
        <v>30.0</v>
      </c>
      <c r="G598" s="7">
        <v>13.0</v>
      </c>
      <c r="H598" s="3">
        <v>25.0</v>
      </c>
      <c r="I598" s="3" t="s">
        <v>60</v>
      </c>
      <c r="J598" s="3">
        <v>1.0</v>
      </c>
      <c r="K598" s="9" t="s">
        <v>44</v>
      </c>
      <c r="L598" s="3" t="s">
        <v>44</v>
      </c>
      <c r="M598" s="3">
        <v>0.0</v>
      </c>
      <c r="N598" s="5" t="s">
        <v>44</v>
      </c>
      <c r="O598" s="5" t="s">
        <v>44</v>
      </c>
      <c r="P598" s="10" t="s">
        <v>44</v>
      </c>
    </row>
    <row r="599">
      <c r="A599" s="3">
        <v>597.0</v>
      </c>
      <c r="B599" s="4" t="s">
        <v>71</v>
      </c>
      <c r="C599" s="5">
        <v>33759.0</v>
      </c>
      <c r="D599" s="6">
        <v>26.356164383561644</v>
      </c>
      <c r="E599" s="7">
        <v>7.0</v>
      </c>
      <c r="F599" s="7">
        <v>15.0</v>
      </c>
      <c r="G599" s="7">
        <v>6.0</v>
      </c>
      <c r="H599" s="3">
        <v>24.0</v>
      </c>
      <c r="I599" s="3" t="s">
        <v>98</v>
      </c>
      <c r="J599" s="3">
        <v>1.0</v>
      </c>
      <c r="K599" s="9" t="s">
        <v>44</v>
      </c>
      <c r="L599" s="3" t="s">
        <v>44</v>
      </c>
      <c r="M599" s="3">
        <v>1.0</v>
      </c>
      <c r="N599" s="5" t="s">
        <v>143</v>
      </c>
      <c r="O599" s="5" t="s">
        <v>86</v>
      </c>
      <c r="P599" s="10" t="s">
        <v>76</v>
      </c>
    </row>
    <row r="600">
      <c r="A600" s="3">
        <v>598.0</v>
      </c>
      <c r="B600" s="4" t="s">
        <v>362</v>
      </c>
      <c r="C600" s="5">
        <v>30698.0</v>
      </c>
      <c r="D600" s="6">
        <v>34.74246575342466</v>
      </c>
      <c r="E600" s="7">
        <v>6.0</v>
      </c>
      <c r="F600" s="7">
        <v>2.0</v>
      </c>
      <c r="G600" s="7">
        <v>11.0</v>
      </c>
      <c r="H600" s="3">
        <v>10.0</v>
      </c>
      <c r="I600" s="3" t="s">
        <v>72</v>
      </c>
      <c r="J600" s="3">
        <v>1.0</v>
      </c>
      <c r="K600" s="9" t="s">
        <v>44</v>
      </c>
      <c r="L600" s="3" t="s">
        <v>44</v>
      </c>
      <c r="M600" s="3">
        <v>1.0</v>
      </c>
      <c r="N600" s="5" t="s">
        <v>457</v>
      </c>
      <c r="O600" s="5" t="s">
        <v>75</v>
      </c>
      <c r="P600" s="10" t="s">
        <v>1256</v>
      </c>
    </row>
    <row r="601">
      <c r="A601" s="3">
        <v>599.0</v>
      </c>
      <c r="B601" s="4" t="s">
        <v>161</v>
      </c>
      <c r="C601" s="5">
        <v>33204.0</v>
      </c>
      <c r="D601" s="6">
        <v>27.876712328767123</v>
      </c>
      <c r="E601" s="7">
        <v>6.0</v>
      </c>
      <c r="F601" s="7">
        <v>150.0</v>
      </c>
      <c r="G601" s="7">
        <v>800.0</v>
      </c>
      <c r="H601" s="3">
        <v>20.0</v>
      </c>
      <c r="I601" s="3" t="s">
        <v>307</v>
      </c>
      <c r="J601" s="3">
        <v>1.0</v>
      </c>
      <c r="K601" s="9" t="s">
        <v>44</v>
      </c>
      <c r="L601" s="3" t="s">
        <v>44</v>
      </c>
      <c r="M601" s="3">
        <v>1.0</v>
      </c>
      <c r="N601" s="5" t="s">
        <v>21</v>
      </c>
      <c r="O601" s="5" t="s">
        <v>75</v>
      </c>
      <c r="P601" s="10" t="s">
        <v>315</v>
      </c>
    </row>
    <row r="602">
      <c r="A602" s="3">
        <v>600.0</v>
      </c>
      <c r="B602" s="4" t="s">
        <v>236</v>
      </c>
      <c r="C602" s="5">
        <v>31758.0</v>
      </c>
      <c r="D602" s="6">
        <v>31.838356164383562</v>
      </c>
      <c r="E602" s="7">
        <v>6.0</v>
      </c>
      <c r="F602" s="7">
        <v>2.0</v>
      </c>
      <c r="G602" s="7">
        <v>10.0</v>
      </c>
      <c r="H602" s="3">
        <v>8.0</v>
      </c>
      <c r="I602" s="3" t="s">
        <v>187</v>
      </c>
      <c r="J602" s="3">
        <v>1.0</v>
      </c>
      <c r="K602" s="9" t="s">
        <v>44</v>
      </c>
      <c r="L602" s="3" t="s">
        <v>44</v>
      </c>
      <c r="M602" s="3">
        <v>1.0</v>
      </c>
      <c r="N602" s="5" t="s">
        <v>74</v>
      </c>
      <c r="O602" s="5" t="s">
        <v>49</v>
      </c>
      <c r="P602" s="10" t="s">
        <v>231</v>
      </c>
    </row>
    <row r="603">
      <c r="A603" s="3">
        <v>601.0</v>
      </c>
      <c r="B603" s="4" t="s">
        <v>112</v>
      </c>
      <c r="C603" s="5">
        <v>34732.0</v>
      </c>
      <c r="D603" s="6">
        <v>23.69041095890411</v>
      </c>
      <c r="E603" s="7">
        <v>7.0</v>
      </c>
      <c r="F603" s="7">
        <v>40.0</v>
      </c>
      <c r="G603" s="7">
        <v>5.0</v>
      </c>
      <c r="H603" s="3">
        <v>4.0</v>
      </c>
      <c r="I603" s="3" t="s">
        <v>92</v>
      </c>
      <c r="J603" s="3">
        <v>1.0</v>
      </c>
      <c r="K603" s="9" t="s">
        <v>44</v>
      </c>
      <c r="L603" s="3" t="s">
        <v>44</v>
      </c>
      <c r="M603" s="3">
        <v>0.0</v>
      </c>
      <c r="N603" s="5" t="s">
        <v>44</v>
      </c>
      <c r="O603" s="5" t="s">
        <v>44</v>
      </c>
      <c r="P603" s="10" t="s">
        <v>44</v>
      </c>
    </row>
    <row r="604">
      <c r="A604" s="3">
        <v>602.0</v>
      </c>
      <c r="B604" s="4" t="s">
        <v>236</v>
      </c>
      <c r="C604" s="5">
        <v>27791.0</v>
      </c>
      <c r="D604" s="6">
        <v>42.706849315068496</v>
      </c>
      <c r="E604" s="7">
        <v>5.0</v>
      </c>
      <c r="F604" s="7">
        <v>90.0</v>
      </c>
      <c r="G604" s="7">
        <v>16.0</v>
      </c>
      <c r="H604" s="3">
        <v>2.0</v>
      </c>
      <c r="I604" s="3" t="s">
        <v>98</v>
      </c>
      <c r="J604" s="3">
        <v>0.0</v>
      </c>
      <c r="K604" s="9" t="s">
        <v>61</v>
      </c>
      <c r="L604" s="3" t="s">
        <v>1261</v>
      </c>
      <c r="M604" s="3">
        <v>1.0</v>
      </c>
      <c r="N604" s="5" t="s">
        <v>212</v>
      </c>
      <c r="O604" s="5" t="s">
        <v>49</v>
      </c>
      <c r="P604" s="10" t="s">
        <v>101</v>
      </c>
    </row>
    <row r="605">
      <c r="A605" s="3">
        <v>603.0</v>
      </c>
      <c r="B605" s="4" t="s">
        <v>167</v>
      </c>
      <c r="C605" s="4"/>
      <c r="D605" s="6" t="s">
        <v>44</v>
      </c>
      <c r="E605" s="7">
        <v>6.0</v>
      </c>
      <c r="F605" s="7">
        <v>20.0</v>
      </c>
      <c r="G605" s="7">
        <v>13.0</v>
      </c>
      <c r="H605" s="3">
        <v>3.0</v>
      </c>
      <c r="I605" s="3" t="s">
        <v>92</v>
      </c>
      <c r="J605" s="3">
        <v>0.0</v>
      </c>
      <c r="K605" s="3" t="s">
        <v>61</v>
      </c>
      <c r="L605" s="3" t="s">
        <v>47</v>
      </c>
      <c r="M605" s="3">
        <v>1.0</v>
      </c>
      <c r="N605" s="9" t="s">
        <v>212</v>
      </c>
      <c r="O605" s="9" t="s">
        <v>1266</v>
      </c>
      <c r="P605" s="11" t="s">
        <v>428</v>
      </c>
    </row>
    <row r="606">
      <c r="A606" s="3">
        <v>604.0</v>
      </c>
      <c r="B606" s="4" t="s">
        <v>124</v>
      </c>
      <c r="C606" s="5">
        <v>33554.0</v>
      </c>
      <c r="D606" s="6">
        <v>26.91780821917808</v>
      </c>
      <c r="E606" s="7">
        <v>7.0</v>
      </c>
      <c r="F606" s="7">
        <v>0.0</v>
      </c>
      <c r="G606" s="7">
        <v>6.0</v>
      </c>
      <c r="H606" s="3">
        <v>5.0</v>
      </c>
      <c r="I606" s="3" t="s">
        <v>45</v>
      </c>
      <c r="J606" s="3">
        <v>1.0</v>
      </c>
      <c r="K606" s="9" t="s">
        <v>44</v>
      </c>
      <c r="L606" s="3" t="s">
        <v>44</v>
      </c>
      <c r="M606" s="3">
        <v>0.0</v>
      </c>
      <c r="N606" s="5" t="s">
        <v>44</v>
      </c>
      <c r="O606" s="5" t="s">
        <v>44</v>
      </c>
      <c r="P606" s="10" t="s">
        <v>44</v>
      </c>
    </row>
    <row r="607">
      <c r="A607" s="3">
        <v>605.0</v>
      </c>
      <c r="B607" s="4" t="s">
        <v>161</v>
      </c>
      <c r="C607" s="5">
        <v>30376.0</v>
      </c>
      <c r="D607" s="6">
        <v>35.62465753424657</v>
      </c>
      <c r="E607" s="7">
        <v>7.0</v>
      </c>
      <c r="F607" s="7">
        <v>0.0</v>
      </c>
      <c r="G607" s="7">
        <v>7.0</v>
      </c>
      <c r="H607" s="3">
        <v>12.0</v>
      </c>
      <c r="I607" s="3" t="s">
        <v>98</v>
      </c>
      <c r="J607" s="3">
        <v>1.0</v>
      </c>
      <c r="K607" s="9" t="s">
        <v>44</v>
      </c>
      <c r="L607" s="3" t="s">
        <v>44</v>
      </c>
      <c r="M607" s="3">
        <v>0.0</v>
      </c>
      <c r="N607" s="5" t="s">
        <v>44</v>
      </c>
      <c r="O607" s="5" t="s">
        <v>44</v>
      </c>
      <c r="P607" s="10" t="s">
        <v>44</v>
      </c>
    </row>
    <row r="608">
      <c r="A608" s="3">
        <v>606.0</v>
      </c>
      <c r="B608" s="4" t="s">
        <v>362</v>
      </c>
      <c r="C608" s="5">
        <v>33265.0</v>
      </c>
      <c r="D608" s="6">
        <v>27.70958904109589</v>
      </c>
      <c r="E608" s="7">
        <v>6.0</v>
      </c>
      <c r="F608" s="7">
        <v>60.0</v>
      </c>
      <c r="G608" s="7">
        <v>9.0</v>
      </c>
      <c r="H608" s="3">
        <v>10.0</v>
      </c>
      <c r="I608" s="3" t="s">
        <v>187</v>
      </c>
      <c r="J608" s="3">
        <v>0.0</v>
      </c>
      <c r="K608" s="3" t="s">
        <v>131</v>
      </c>
      <c r="L608" s="3" t="s">
        <v>47</v>
      </c>
      <c r="M608" s="3">
        <v>1.0</v>
      </c>
      <c r="N608" s="5" t="s">
        <v>151</v>
      </c>
      <c r="O608" s="5" t="s">
        <v>75</v>
      </c>
      <c r="P608" s="10" t="s">
        <v>87</v>
      </c>
    </row>
    <row r="609">
      <c r="A609" s="3">
        <v>607.0</v>
      </c>
      <c r="B609" s="4" t="s">
        <v>124</v>
      </c>
      <c r="C609" s="5">
        <v>35032.0</v>
      </c>
      <c r="D609" s="6">
        <v>22.86849315068493</v>
      </c>
      <c r="E609" s="7">
        <v>8.0</v>
      </c>
      <c r="F609" s="7">
        <v>60.0</v>
      </c>
      <c r="G609" s="7">
        <v>8.0</v>
      </c>
      <c r="H609" s="3">
        <v>5.0</v>
      </c>
      <c r="I609" s="3" t="s">
        <v>117</v>
      </c>
      <c r="J609" s="3">
        <v>1.0</v>
      </c>
      <c r="K609" s="9" t="s">
        <v>44</v>
      </c>
      <c r="L609" s="3" t="s">
        <v>44</v>
      </c>
      <c r="M609" s="3">
        <v>0.0</v>
      </c>
      <c r="N609" s="5" t="s">
        <v>44</v>
      </c>
      <c r="O609" s="5" t="s">
        <v>44</v>
      </c>
      <c r="P609" s="10" t="s">
        <v>44</v>
      </c>
    </row>
    <row r="610">
      <c r="A610" s="3">
        <v>608.0</v>
      </c>
      <c r="B610" s="4" t="s">
        <v>204</v>
      </c>
      <c r="C610" s="5">
        <v>30004.0</v>
      </c>
      <c r="D610" s="6">
        <v>36.64383561643836</v>
      </c>
      <c r="E610" s="7">
        <v>6.0</v>
      </c>
      <c r="F610" s="7">
        <v>60.0</v>
      </c>
      <c r="G610" s="7">
        <v>10.0</v>
      </c>
      <c r="H610" s="3">
        <v>12.0</v>
      </c>
      <c r="I610" s="3" t="s">
        <v>224</v>
      </c>
      <c r="J610" s="3">
        <v>1.0</v>
      </c>
      <c r="K610" s="9" t="s">
        <v>44</v>
      </c>
      <c r="L610" s="3" t="s">
        <v>44</v>
      </c>
      <c r="M610" s="3">
        <v>1.0</v>
      </c>
      <c r="N610" s="5" t="s">
        <v>212</v>
      </c>
      <c r="O610" s="5" t="s">
        <v>49</v>
      </c>
      <c r="P610" s="10" t="s">
        <v>1274</v>
      </c>
    </row>
    <row r="611">
      <c r="A611" s="3">
        <v>609.0</v>
      </c>
      <c r="B611" s="4" t="s">
        <v>255</v>
      </c>
      <c r="C611" s="5">
        <v>31124.0</v>
      </c>
      <c r="D611" s="6">
        <v>33.57534246575342</v>
      </c>
      <c r="E611" s="7">
        <v>7.0</v>
      </c>
      <c r="F611" s="7">
        <v>5.0</v>
      </c>
      <c r="G611" s="7">
        <v>6.0</v>
      </c>
      <c r="H611" s="3">
        <v>12.0</v>
      </c>
      <c r="I611" s="3" t="s">
        <v>84</v>
      </c>
      <c r="J611" s="3">
        <v>1.0</v>
      </c>
      <c r="K611" s="9" t="s">
        <v>44</v>
      </c>
      <c r="L611" s="3" t="s">
        <v>44</v>
      </c>
      <c r="M611" s="3">
        <v>1.0</v>
      </c>
      <c r="N611" s="5" t="s">
        <v>256</v>
      </c>
      <c r="O611" s="5" t="s">
        <v>106</v>
      </c>
      <c r="P611" s="10" t="s">
        <v>1163</v>
      </c>
    </row>
    <row r="612">
      <c r="A612" s="3">
        <v>610.0</v>
      </c>
      <c r="B612" s="4" t="s">
        <v>161</v>
      </c>
      <c r="C612" s="5">
        <v>34727.0</v>
      </c>
      <c r="D612" s="6">
        <v>23.704109589041096</v>
      </c>
      <c r="E612" s="7">
        <v>9.0</v>
      </c>
      <c r="F612" s="7">
        <v>30.0</v>
      </c>
      <c r="G612" s="7">
        <v>9.0</v>
      </c>
      <c r="H612" s="3">
        <v>4.0</v>
      </c>
      <c r="I612" s="3" t="s">
        <v>307</v>
      </c>
      <c r="J612" s="3">
        <v>1.0</v>
      </c>
      <c r="K612" s="9" t="s">
        <v>44</v>
      </c>
      <c r="L612" s="3" t="s">
        <v>44</v>
      </c>
      <c r="M612" s="3">
        <v>1.0</v>
      </c>
      <c r="N612" s="5" t="s">
        <v>212</v>
      </c>
      <c r="O612" s="5" t="s">
        <v>75</v>
      </c>
      <c r="P612" s="10" t="s">
        <v>87</v>
      </c>
    </row>
    <row r="613">
      <c r="A613" s="3">
        <v>611.0</v>
      </c>
      <c r="B613" s="4" t="s">
        <v>83</v>
      </c>
      <c r="C613" s="5">
        <v>32232.0</v>
      </c>
      <c r="D613" s="6">
        <v>30.53972602739726</v>
      </c>
      <c r="E613" s="7">
        <v>6.0</v>
      </c>
      <c r="F613" s="7">
        <v>120.0</v>
      </c>
      <c r="G613" s="7">
        <v>12.0</v>
      </c>
      <c r="H613" s="3">
        <v>2.0</v>
      </c>
      <c r="I613" s="3" t="s">
        <v>130</v>
      </c>
      <c r="J613" s="3">
        <v>1.0</v>
      </c>
      <c r="K613" s="9" t="s">
        <v>44</v>
      </c>
      <c r="L613" s="3" t="s">
        <v>44</v>
      </c>
      <c r="M613" s="3">
        <v>1.0</v>
      </c>
      <c r="N613" s="5" t="s">
        <v>212</v>
      </c>
      <c r="O613" s="5" t="s">
        <v>75</v>
      </c>
      <c r="P613" s="10" t="s">
        <v>478</v>
      </c>
    </row>
    <row r="614">
      <c r="A614" s="3">
        <v>612.0</v>
      </c>
      <c r="B614" s="4" t="s">
        <v>71</v>
      </c>
      <c r="C614" s="5">
        <v>32450.0</v>
      </c>
      <c r="D614" s="6">
        <v>29.942465753424656</v>
      </c>
      <c r="E614" s="7">
        <v>7.0</v>
      </c>
      <c r="F614" s="7">
        <v>50.0</v>
      </c>
      <c r="G614" s="7">
        <v>10.0</v>
      </c>
      <c r="H614" s="3">
        <v>10.0</v>
      </c>
      <c r="I614" s="3" t="s">
        <v>340</v>
      </c>
      <c r="J614" s="3">
        <v>0.0</v>
      </c>
      <c r="K614" s="3" t="s">
        <v>61</v>
      </c>
      <c r="L614" s="3" t="s">
        <v>94</v>
      </c>
      <c r="M614" s="3">
        <v>1.0</v>
      </c>
      <c r="N614" s="5" t="s">
        <v>212</v>
      </c>
      <c r="O614" s="5" t="s">
        <v>356</v>
      </c>
      <c r="P614" s="10" t="s">
        <v>231</v>
      </c>
    </row>
    <row r="615">
      <c r="A615" s="3">
        <v>613.0</v>
      </c>
      <c r="B615" s="4" t="s">
        <v>354</v>
      </c>
      <c r="C615" s="5">
        <v>34733.0</v>
      </c>
      <c r="D615" s="6">
        <v>23.687671232876713</v>
      </c>
      <c r="E615" s="7">
        <v>7.0</v>
      </c>
      <c r="F615" s="7">
        <v>0.0</v>
      </c>
      <c r="G615" s="7">
        <v>15.0</v>
      </c>
      <c r="H615" s="3">
        <v>10.0</v>
      </c>
      <c r="I615" s="3" t="s">
        <v>130</v>
      </c>
      <c r="J615" s="3">
        <v>1.0</v>
      </c>
      <c r="K615" s="9" t="s">
        <v>44</v>
      </c>
      <c r="L615" s="3" t="s">
        <v>44</v>
      </c>
      <c r="M615" s="3">
        <v>0.0</v>
      </c>
      <c r="N615" s="5" t="s">
        <v>44</v>
      </c>
      <c r="O615" s="5" t="s">
        <v>44</v>
      </c>
      <c r="P615" s="10" t="s">
        <v>44</v>
      </c>
    </row>
    <row r="616">
      <c r="A616" s="3">
        <v>614.0</v>
      </c>
      <c r="B616" s="4" t="s">
        <v>468</v>
      </c>
      <c r="C616" s="5">
        <v>33293.0</v>
      </c>
      <c r="D616" s="6">
        <v>27.632876712328766</v>
      </c>
      <c r="E616" s="7">
        <v>7.0</v>
      </c>
      <c r="F616" s="7">
        <v>120.0</v>
      </c>
      <c r="G616" s="7">
        <v>10.0</v>
      </c>
      <c r="H616" s="3">
        <v>5.0</v>
      </c>
      <c r="I616" s="3" t="s">
        <v>117</v>
      </c>
      <c r="J616" s="3">
        <v>1.0</v>
      </c>
      <c r="K616" s="9" t="s">
        <v>44</v>
      </c>
      <c r="L616" s="3" t="s">
        <v>44</v>
      </c>
      <c r="M616" s="3">
        <v>1.0</v>
      </c>
      <c r="N616" s="5" t="s">
        <v>168</v>
      </c>
      <c r="O616" s="5" t="s">
        <v>356</v>
      </c>
      <c r="P616" s="10" t="s">
        <v>50</v>
      </c>
    </row>
    <row r="617">
      <c r="A617" s="3">
        <v>615.0</v>
      </c>
      <c r="B617" s="4" t="s">
        <v>406</v>
      </c>
      <c r="C617" s="5">
        <v>25412.0</v>
      </c>
      <c r="D617" s="6">
        <v>49.224657534246575</v>
      </c>
      <c r="E617" s="7">
        <v>6.0</v>
      </c>
      <c r="F617" s="7">
        <v>60.0</v>
      </c>
      <c r="G617" s="7">
        <v>6.0</v>
      </c>
      <c r="H617" s="3">
        <v>50.0</v>
      </c>
      <c r="I617" s="3" t="s">
        <v>340</v>
      </c>
      <c r="J617" s="3">
        <v>0.0</v>
      </c>
      <c r="K617" s="3" t="s">
        <v>73</v>
      </c>
      <c r="L617" s="3" t="s">
        <v>62</v>
      </c>
      <c r="M617" s="3">
        <v>1.0</v>
      </c>
      <c r="N617" s="5" t="s">
        <v>63</v>
      </c>
      <c r="O617" s="5" t="s">
        <v>106</v>
      </c>
      <c r="P617" s="10" t="s">
        <v>50</v>
      </c>
    </row>
    <row r="618">
      <c r="A618" s="3">
        <v>616.0</v>
      </c>
      <c r="B618" s="4" t="s">
        <v>186</v>
      </c>
      <c r="C618" s="5">
        <v>35081.0</v>
      </c>
      <c r="D618" s="6">
        <v>22.734246575342464</v>
      </c>
      <c r="E618" s="7">
        <v>7.0</v>
      </c>
      <c r="F618" s="7">
        <v>60.0</v>
      </c>
      <c r="G618" s="7">
        <v>7.0</v>
      </c>
      <c r="H618" s="3">
        <v>20.0</v>
      </c>
      <c r="I618" s="3" t="s">
        <v>187</v>
      </c>
      <c r="J618" s="3">
        <v>1.0</v>
      </c>
      <c r="K618" s="9" t="s">
        <v>44</v>
      </c>
      <c r="L618" s="3" t="s">
        <v>44</v>
      </c>
      <c r="M618" s="3">
        <v>0.0</v>
      </c>
      <c r="N618" s="5" t="s">
        <v>44</v>
      </c>
      <c r="O618" s="5" t="s">
        <v>44</v>
      </c>
      <c r="P618" s="10" t="s">
        <v>44</v>
      </c>
    </row>
    <row r="619">
      <c r="A619" s="3">
        <v>617.0</v>
      </c>
      <c r="B619" s="4" t="s">
        <v>124</v>
      </c>
      <c r="C619" s="5">
        <v>30412.0</v>
      </c>
      <c r="D619" s="6">
        <v>35.52602739726027</v>
      </c>
      <c r="E619" s="7">
        <v>7.0</v>
      </c>
      <c r="F619" s="7">
        <v>120.0</v>
      </c>
      <c r="G619" s="7">
        <v>9.0</v>
      </c>
      <c r="H619" s="3">
        <v>5.0</v>
      </c>
      <c r="I619" s="3" t="s">
        <v>117</v>
      </c>
      <c r="J619" s="3">
        <v>1.0</v>
      </c>
      <c r="K619" s="9" t="s">
        <v>44</v>
      </c>
      <c r="L619" s="3" t="s">
        <v>44</v>
      </c>
      <c r="M619" s="3">
        <v>1.0</v>
      </c>
      <c r="N619" s="5" t="s">
        <v>21</v>
      </c>
      <c r="O619" s="5" t="s">
        <v>75</v>
      </c>
      <c r="P619" s="10" t="s">
        <v>87</v>
      </c>
    </row>
    <row r="620">
      <c r="A620" s="3">
        <v>618.0</v>
      </c>
      <c r="B620" s="4" t="s">
        <v>314</v>
      </c>
      <c r="C620" s="5">
        <v>34766.0</v>
      </c>
      <c r="D620" s="6">
        <v>23.5972602739726</v>
      </c>
      <c r="E620" s="7">
        <v>7.0</v>
      </c>
      <c r="F620" s="7">
        <v>90.0</v>
      </c>
      <c r="G620" s="7">
        <v>11.0</v>
      </c>
      <c r="H620" s="3">
        <v>0.0</v>
      </c>
      <c r="I620" s="3" t="s">
        <v>98</v>
      </c>
      <c r="J620" s="3">
        <v>1.0</v>
      </c>
      <c r="K620" s="9" t="s">
        <v>44</v>
      </c>
      <c r="L620" s="3" t="s">
        <v>44</v>
      </c>
      <c r="M620" s="3">
        <v>1.0</v>
      </c>
      <c r="N620" s="5" t="s">
        <v>212</v>
      </c>
      <c r="O620" s="5" t="s">
        <v>1292</v>
      </c>
      <c r="P620" s="10" t="s">
        <v>300</v>
      </c>
    </row>
    <row r="621">
      <c r="A621" s="3">
        <v>619.0</v>
      </c>
      <c r="B621" s="4" t="s">
        <v>83</v>
      </c>
      <c r="C621" s="5">
        <v>34150.0</v>
      </c>
      <c r="D621" s="6">
        <v>25.284931506849315</v>
      </c>
      <c r="E621" s="7">
        <v>7.0</v>
      </c>
      <c r="F621" s="7">
        <v>30.0</v>
      </c>
      <c r="G621" s="7">
        <v>12.0</v>
      </c>
      <c r="H621" s="3">
        <v>5.0</v>
      </c>
      <c r="I621" s="3" t="s">
        <v>340</v>
      </c>
      <c r="J621" s="3">
        <v>1.0</v>
      </c>
      <c r="K621" s="9" t="s">
        <v>44</v>
      </c>
      <c r="L621" s="3" t="s">
        <v>44</v>
      </c>
      <c r="M621" s="3">
        <v>1.0</v>
      </c>
      <c r="N621" s="5" t="s">
        <v>212</v>
      </c>
      <c r="O621" s="5" t="s">
        <v>75</v>
      </c>
      <c r="P621" s="10" t="s">
        <v>87</v>
      </c>
    </row>
    <row r="622">
      <c r="A622" s="3">
        <v>620.0</v>
      </c>
      <c r="B622" s="4" t="s">
        <v>83</v>
      </c>
      <c r="C622" s="5">
        <v>31952.0</v>
      </c>
      <c r="D622" s="6">
        <v>31.306849315068494</v>
      </c>
      <c r="E622" s="7">
        <v>6.0</v>
      </c>
      <c r="F622" s="7">
        <v>60.0</v>
      </c>
      <c r="G622" s="7">
        <v>10.0</v>
      </c>
      <c r="H622" s="3">
        <v>2.0</v>
      </c>
      <c r="I622" s="3" t="s">
        <v>72</v>
      </c>
      <c r="J622" s="3">
        <v>1.0</v>
      </c>
      <c r="K622" s="9" t="s">
        <v>44</v>
      </c>
      <c r="L622" s="3" t="s">
        <v>44</v>
      </c>
      <c r="M622" s="3">
        <v>0.0</v>
      </c>
      <c r="N622" s="5" t="s">
        <v>44</v>
      </c>
      <c r="O622" s="5" t="s">
        <v>44</v>
      </c>
      <c r="P622" s="10" t="s">
        <v>44</v>
      </c>
    </row>
    <row r="623">
      <c r="A623" s="3">
        <v>621.0</v>
      </c>
      <c r="B623" s="4" t="s">
        <v>83</v>
      </c>
      <c r="C623" s="4"/>
      <c r="D623" s="6" t="s">
        <v>44</v>
      </c>
      <c r="E623" s="7">
        <v>7.0</v>
      </c>
      <c r="F623" s="7">
        <v>60.0</v>
      </c>
      <c r="G623" s="7">
        <v>8.0</v>
      </c>
      <c r="H623" s="3">
        <v>5.0</v>
      </c>
      <c r="I623" s="3" t="s">
        <v>60</v>
      </c>
      <c r="J623" s="3">
        <v>0.0</v>
      </c>
      <c r="K623" s="3" t="s">
        <v>61</v>
      </c>
      <c r="L623" s="3" t="s">
        <v>99</v>
      </c>
      <c r="M623" s="3">
        <v>1.0</v>
      </c>
      <c r="N623" s="9" t="s">
        <v>1142</v>
      </c>
      <c r="O623" s="9" t="s">
        <v>139</v>
      </c>
      <c r="P623" s="11" t="s">
        <v>87</v>
      </c>
    </row>
    <row r="624">
      <c r="A624" s="3">
        <v>622.0</v>
      </c>
      <c r="B624" s="4" t="s">
        <v>817</v>
      </c>
      <c r="C624" s="5">
        <v>31108.0</v>
      </c>
      <c r="D624" s="6">
        <v>33.61917808219178</v>
      </c>
      <c r="E624" s="7">
        <v>5.0</v>
      </c>
      <c r="F624" s="7">
        <v>120.0</v>
      </c>
      <c r="G624" s="7">
        <v>15.0</v>
      </c>
      <c r="H624" s="3">
        <v>24.0</v>
      </c>
      <c r="I624" s="3" t="s">
        <v>224</v>
      </c>
      <c r="J624" s="3">
        <v>1.0</v>
      </c>
      <c r="K624" s="9" t="s">
        <v>44</v>
      </c>
      <c r="L624" s="3" t="s">
        <v>44</v>
      </c>
      <c r="M624" s="3">
        <v>1.0</v>
      </c>
      <c r="N624" s="5" t="s">
        <v>143</v>
      </c>
      <c r="O624" s="5" t="s">
        <v>75</v>
      </c>
      <c r="P624" s="10" t="s">
        <v>1297</v>
      </c>
    </row>
    <row r="625">
      <c r="A625" s="3">
        <v>623.0</v>
      </c>
      <c r="B625" s="4" t="s">
        <v>354</v>
      </c>
      <c r="C625" s="5">
        <v>33073.0</v>
      </c>
      <c r="D625" s="6">
        <v>28.235616438356164</v>
      </c>
      <c r="E625" s="7">
        <v>6.0</v>
      </c>
      <c r="F625" s="7">
        <v>80.0</v>
      </c>
      <c r="G625" s="7">
        <v>10.0</v>
      </c>
      <c r="H625" s="3">
        <v>20.0</v>
      </c>
      <c r="I625" s="3" t="s">
        <v>130</v>
      </c>
      <c r="J625" s="3">
        <v>1.0</v>
      </c>
      <c r="K625" s="9" t="s">
        <v>44</v>
      </c>
      <c r="L625" s="3" t="s">
        <v>44</v>
      </c>
      <c r="M625" s="3">
        <v>0.0</v>
      </c>
      <c r="N625" s="5" t="s">
        <v>44</v>
      </c>
      <c r="O625" s="5" t="s">
        <v>44</v>
      </c>
      <c r="P625" s="10" t="s">
        <v>44</v>
      </c>
    </row>
    <row r="626">
      <c r="A626" s="3">
        <v>624.0</v>
      </c>
      <c r="B626" s="4" t="s">
        <v>124</v>
      </c>
      <c r="C626" s="5">
        <v>34422.0</v>
      </c>
      <c r="D626" s="6">
        <v>24.53972602739726</v>
      </c>
      <c r="E626" s="7">
        <v>7.0</v>
      </c>
      <c r="F626" s="7">
        <v>0.0</v>
      </c>
      <c r="G626" s="7">
        <v>12.0</v>
      </c>
      <c r="H626" s="3">
        <v>10.0</v>
      </c>
      <c r="I626" s="3" t="s">
        <v>130</v>
      </c>
      <c r="J626" s="3">
        <v>1.0</v>
      </c>
      <c r="K626" s="9" t="s">
        <v>44</v>
      </c>
      <c r="L626" s="3" t="s">
        <v>44</v>
      </c>
      <c r="M626" s="3">
        <v>1.0</v>
      </c>
      <c r="N626" s="5" t="s">
        <v>168</v>
      </c>
      <c r="O626" s="5" t="s">
        <v>106</v>
      </c>
      <c r="P626" s="10" t="s">
        <v>87</v>
      </c>
    </row>
    <row r="627">
      <c r="A627" s="3">
        <v>625.0</v>
      </c>
      <c r="B627" s="4" t="s">
        <v>71</v>
      </c>
      <c r="C627" s="5">
        <v>30310.0</v>
      </c>
      <c r="D627" s="6">
        <v>35.8054794520548</v>
      </c>
      <c r="E627" s="7">
        <v>7.0</v>
      </c>
      <c r="F627" s="7">
        <v>50.0</v>
      </c>
      <c r="G627" s="7">
        <v>10.0</v>
      </c>
      <c r="H627" s="3">
        <v>30.0</v>
      </c>
      <c r="I627" s="3" t="s">
        <v>224</v>
      </c>
      <c r="J627" s="3">
        <v>0.0</v>
      </c>
      <c r="K627" s="3" t="s">
        <v>118</v>
      </c>
      <c r="L627" s="3" t="s">
        <v>47</v>
      </c>
      <c r="M627" s="3">
        <v>1.0</v>
      </c>
      <c r="N627" s="5" t="s">
        <v>48</v>
      </c>
      <c r="O627" s="5" t="s">
        <v>49</v>
      </c>
      <c r="P627" s="10" t="s">
        <v>918</v>
      </c>
    </row>
    <row r="628">
      <c r="A628" s="3">
        <v>626.0</v>
      </c>
      <c r="B628" s="4" t="s">
        <v>230</v>
      </c>
      <c r="C628" s="5">
        <v>33380.0</v>
      </c>
      <c r="D628" s="6">
        <v>27.394520547945206</v>
      </c>
      <c r="E628" s="7">
        <v>7.0</v>
      </c>
      <c r="F628" s="7">
        <v>60.0</v>
      </c>
      <c r="G628" s="7">
        <v>8.0</v>
      </c>
      <c r="H628" s="3">
        <v>4.0</v>
      </c>
      <c r="I628" s="3" t="s">
        <v>72</v>
      </c>
      <c r="J628" s="3">
        <v>1.0</v>
      </c>
      <c r="K628" s="9" t="s">
        <v>44</v>
      </c>
      <c r="L628" s="3" t="s">
        <v>44</v>
      </c>
      <c r="M628" s="3">
        <v>1.0</v>
      </c>
      <c r="N628" s="5" t="s">
        <v>21</v>
      </c>
      <c r="O628" s="5" t="s">
        <v>75</v>
      </c>
      <c r="P628" s="10" t="s">
        <v>152</v>
      </c>
    </row>
    <row r="629">
      <c r="A629" s="3">
        <v>627.0</v>
      </c>
      <c r="B629" s="4" t="s">
        <v>461</v>
      </c>
      <c r="C629" s="5">
        <v>27115.0</v>
      </c>
      <c r="D629" s="6">
        <v>44.558904109589044</v>
      </c>
      <c r="E629" s="7">
        <v>6.0</v>
      </c>
      <c r="F629" s="7">
        <v>30.0</v>
      </c>
      <c r="G629" s="7">
        <v>5.0</v>
      </c>
      <c r="H629" s="3">
        <v>10.0</v>
      </c>
      <c r="I629" s="3" t="s">
        <v>224</v>
      </c>
      <c r="J629" s="3">
        <v>1.0</v>
      </c>
      <c r="K629" s="9" t="s">
        <v>44</v>
      </c>
      <c r="L629" s="3" t="s">
        <v>44</v>
      </c>
      <c r="M629" s="3">
        <v>1.0</v>
      </c>
      <c r="N629" s="5" t="s">
        <v>63</v>
      </c>
      <c r="O629" s="5" t="s">
        <v>1306</v>
      </c>
      <c r="P629" s="10" t="s">
        <v>50</v>
      </c>
    </row>
    <row r="630">
      <c r="A630" s="3">
        <v>628.0</v>
      </c>
      <c r="B630" s="4" t="s">
        <v>83</v>
      </c>
      <c r="C630" s="5">
        <v>27133.0</v>
      </c>
      <c r="D630" s="6">
        <v>44.50958904109589</v>
      </c>
      <c r="E630" s="7">
        <v>6.0</v>
      </c>
      <c r="F630" s="7">
        <v>50.0</v>
      </c>
      <c r="G630" s="7">
        <v>10.0</v>
      </c>
      <c r="H630" s="3">
        <v>20.0</v>
      </c>
      <c r="I630" s="3" t="s">
        <v>92</v>
      </c>
      <c r="J630" s="3">
        <v>1.0</v>
      </c>
      <c r="K630" s="9" t="s">
        <v>44</v>
      </c>
      <c r="L630" s="3" t="s">
        <v>44</v>
      </c>
      <c r="M630" s="3">
        <v>1.0</v>
      </c>
      <c r="N630" s="5" t="s">
        <v>1142</v>
      </c>
      <c r="O630" s="5" t="s">
        <v>86</v>
      </c>
      <c r="P630" s="10" t="s">
        <v>87</v>
      </c>
    </row>
    <row r="631">
      <c r="A631" s="3">
        <v>629.0</v>
      </c>
      <c r="B631" s="4" t="s">
        <v>841</v>
      </c>
      <c r="C631" s="5">
        <v>32981.0</v>
      </c>
      <c r="D631" s="6">
        <v>28.487671232876714</v>
      </c>
      <c r="E631" s="7">
        <v>7.0</v>
      </c>
      <c r="F631" s="7">
        <v>20.0</v>
      </c>
      <c r="G631" s="7">
        <v>10.0</v>
      </c>
      <c r="H631" s="3">
        <v>10.0</v>
      </c>
      <c r="I631" s="3" t="s">
        <v>307</v>
      </c>
      <c r="J631" s="3">
        <v>1.0</v>
      </c>
      <c r="K631" s="9" t="s">
        <v>44</v>
      </c>
      <c r="L631" s="3" t="s">
        <v>44</v>
      </c>
      <c r="M631" s="3">
        <v>1.0</v>
      </c>
      <c r="N631" s="5" t="s">
        <v>212</v>
      </c>
      <c r="O631" s="5" t="s">
        <v>75</v>
      </c>
      <c r="P631" s="10" t="s">
        <v>120</v>
      </c>
    </row>
    <row r="632">
      <c r="A632" s="3">
        <v>630.0</v>
      </c>
      <c r="B632" s="4" t="s">
        <v>83</v>
      </c>
      <c r="C632" s="5">
        <v>34970.0</v>
      </c>
      <c r="D632" s="6">
        <v>23.03835616438356</v>
      </c>
      <c r="E632" s="7">
        <v>7.0</v>
      </c>
      <c r="F632" s="7">
        <v>45.0</v>
      </c>
      <c r="G632" s="7">
        <v>10.0</v>
      </c>
      <c r="H632" s="3">
        <v>4.0</v>
      </c>
      <c r="I632" s="3" t="s">
        <v>72</v>
      </c>
      <c r="J632" s="3">
        <v>0.0</v>
      </c>
      <c r="K632" s="3" t="s">
        <v>61</v>
      </c>
      <c r="L632" s="3" t="s">
        <v>62</v>
      </c>
      <c r="M632" s="3">
        <v>0.0</v>
      </c>
      <c r="N632" s="5" t="s">
        <v>44</v>
      </c>
      <c r="O632" s="5" t="s">
        <v>44</v>
      </c>
      <c r="P632" s="10" t="s">
        <v>44</v>
      </c>
    </row>
    <row r="633">
      <c r="A633" s="3">
        <v>631.0</v>
      </c>
      <c r="B633" s="4" t="s">
        <v>204</v>
      </c>
      <c r="C633" s="5">
        <v>32210.0</v>
      </c>
      <c r="D633" s="6">
        <v>30.6</v>
      </c>
      <c r="E633" s="7">
        <v>8.0</v>
      </c>
      <c r="F633" s="7">
        <v>5.0</v>
      </c>
      <c r="G633" s="7">
        <v>6.0</v>
      </c>
      <c r="H633" s="3">
        <v>5.0</v>
      </c>
      <c r="I633" s="3" t="s">
        <v>187</v>
      </c>
      <c r="J633" s="3">
        <v>0.0</v>
      </c>
      <c r="K633" s="3" t="s">
        <v>131</v>
      </c>
      <c r="L633" s="3" t="s">
        <v>94</v>
      </c>
      <c r="M633" s="3">
        <v>0.0</v>
      </c>
      <c r="N633" s="5" t="s">
        <v>44</v>
      </c>
      <c r="O633" s="5" t="s">
        <v>44</v>
      </c>
      <c r="P633" s="10" t="s">
        <v>44</v>
      </c>
    </row>
    <row r="634">
      <c r="A634" s="3">
        <v>632.0</v>
      </c>
      <c r="B634" s="4" t="s">
        <v>83</v>
      </c>
      <c r="C634" s="5">
        <v>31293.0</v>
      </c>
      <c r="D634" s="6">
        <v>33.11232876712329</v>
      </c>
      <c r="E634" s="7">
        <v>7.0</v>
      </c>
      <c r="F634" s="7">
        <v>90.0</v>
      </c>
      <c r="G634" s="7">
        <v>6.0</v>
      </c>
      <c r="H634" s="3">
        <v>30.0</v>
      </c>
      <c r="I634" s="3" t="s">
        <v>187</v>
      </c>
      <c r="J634" s="3">
        <v>1.0</v>
      </c>
      <c r="K634" s="9" t="s">
        <v>44</v>
      </c>
      <c r="L634" s="3" t="s">
        <v>44</v>
      </c>
      <c r="M634" s="3">
        <v>1.0</v>
      </c>
      <c r="N634" s="5" t="s">
        <v>105</v>
      </c>
      <c r="O634" s="5" t="s">
        <v>106</v>
      </c>
      <c r="P634" s="10" t="s">
        <v>1163</v>
      </c>
    </row>
    <row r="635">
      <c r="A635" s="3">
        <v>633.0</v>
      </c>
      <c r="B635" s="4" t="s">
        <v>161</v>
      </c>
      <c r="C635" s="5">
        <v>33399.0</v>
      </c>
      <c r="D635" s="6">
        <v>27.34246575342466</v>
      </c>
      <c r="E635" s="7">
        <v>7.0</v>
      </c>
      <c r="F635" s="7">
        <v>60.0</v>
      </c>
      <c r="G635" s="7">
        <v>11.0</v>
      </c>
      <c r="H635" s="3">
        <v>9.0</v>
      </c>
      <c r="I635" s="3" t="s">
        <v>340</v>
      </c>
      <c r="J635" s="3">
        <v>1.0</v>
      </c>
      <c r="K635" s="9" t="s">
        <v>44</v>
      </c>
      <c r="L635" s="3" t="s">
        <v>44</v>
      </c>
      <c r="M635" s="3">
        <v>1.0</v>
      </c>
      <c r="N635" s="5" t="s">
        <v>22</v>
      </c>
      <c r="O635" s="5" t="s">
        <v>75</v>
      </c>
      <c r="P635" s="10" t="s">
        <v>87</v>
      </c>
    </row>
    <row r="636">
      <c r="A636" s="3">
        <v>634.0</v>
      </c>
      <c r="B636" s="4" t="s">
        <v>484</v>
      </c>
      <c r="C636" s="5">
        <v>31866.0</v>
      </c>
      <c r="D636" s="6">
        <v>31.542465753424658</v>
      </c>
      <c r="E636" s="7">
        <v>7.0</v>
      </c>
      <c r="F636" s="7">
        <v>10.0</v>
      </c>
      <c r="G636" s="7">
        <v>7.0</v>
      </c>
      <c r="H636" s="3">
        <v>6.0</v>
      </c>
      <c r="I636" s="3" t="s">
        <v>98</v>
      </c>
      <c r="J636" s="3">
        <v>0.0</v>
      </c>
      <c r="K636" s="9" t="s">
        <v>131</v>
      </c>
      <c r="L636" s="3" t="s">
        <v>1549</v>
      </c>
      <c r="M636" s="3">
        <v>0.0</v>
      </c>
      <c r="N636" s="5" t="s">
        <v>44</v>
      </c>
      <c r="O636" s="5" t="s">
        <v>44</v>
      </c>
      <c r="P636" s="10" t="s">
        <v>44</v>
      </c>
    </row>
    <row r="637">
      <c r="A637" s="3">
        <v>635.0</v>
      </c>
      <c r="B637" s="4" t="s">
        <v>204</v>
      </c>
      <c r="C637" s="5">
        <v>32053.0</v>
      </c>
      <c r="D637" s="6">
        <v>31.03013698630137</v>
      </c>
      <c r="E637" s="7">
        <v>8.0</v>
      </c>
      <c r="F637" s="7">
        <v>40.0</v>
      </c>
      <c r="G637" s="7">
        <v>10.0</v>
      </c>
      <c r="H637" s="3">
        <v>6.0</v>
      </c>
      <c r="I637" s="3" t="s">
        <v>98</v>
      </c>
      <c r="J637" s="3">
        <v>1.0</v>
      </c>
      <c r="K637" s="9" t="s">
        <v>44</v>
      </c>
      <c r="L637" s="3" t="s">
        <v>44</v>
      </c>
      <c r="M637" s="3">
        <v>1.0</v>
      </c>
      <c r="N637" s="5" t="s">
        <v>74</v>
      </c>
      <c r="O637" s="5" t="s">
        <v>75</v>
      </c>
      <c r="P637" s="10" t="s">
        <v>1553</v>
      </c>
    </row>
    <row r="638">
      <c r="A638" s="3">
        <v>636.0</v>
      </c>
      <c r="B638" s="4" t="s">
        <v>83</v>
      </c>
      <c r="C638" s="5">
        <v>42992.0</v>
      </c>
      <c r="D638" s="6">
        <v>1.0602739726027397</v>
      </c>
      <c r="E638" s="7">
        <v>9141984.0</v>
      </c>
      <c r="F638" s="7">
        <v>45.0</v>
      </c>
      <c r="G638" s="7">
        <v>8.0</v>
      </c>
      <c r="H638" s="3">
        <v>3.0</v>
      </c>
      <c r="I638" s="3" t="s">
        <v>340</v>
      </c>
      <c r="J638" s="3">
        <v>0.0</v>
      </c>
      <c r="K638" s="3" t="s">
        <v>93</v>
      </c>
      <c r="L638" s="3" t="s">
        <v>94</v>
      </c>
      <c r="M638" s="3">
        <v>1.0</v>
      </c>
      <c r="N638" s="5" t="s">
        <v>212</v>
      </c>
      <c r="O638" s="5" t="s">
        <v>75</v>
      </c>
      <c r="P638" s="10" t="s">
        <v>87</v>
      </c>
    </row>
    <row r="639">
      <c r="A639" s="3">
        <v>637.0</v>
      </c>
      <c r="B639" s="4" t="s">
        <v>83</v>
      </c>
      <c r="C639" s="5">
        <v>23221.0</v>
      </c>
      <c r="D639" s="6">
        <v>55.227397260273975</v>
      </c>
      <c r="E639" s="7">
        <v>6.0</v>
      </c>
      <c r="F639" s="7">
        <v>30.0</v>
      </c>
      <c r="G639" s="7">
        <v>8.0</v>
      </c>
      <c r="H639" s="3">
        <v>20.0</v>
      </c>
      <c r="I639" s="3" t="s">
        <v>187</v>
      </c>
      <c r="J639" s="3">
        <v>1.0</v>
      </c>
      <c r="K639" s="9" t="s">
        <v>44</v>
      </c>
      <c r="L639" s="3" t="s">
        <v>44</v>
      </c>
      <c r="M639" s="3">
        <v>1.0</v>
      </c>
      <c r="N639" s="5" t="s">
        <v>457</v>
      </c>
      <c r="O639" s="5" t="s">
        <v>391</v>
      </c>
      <c r="P639" s="10" t="s">
        <v>1554</v>
      </c>
    </row>
    <row r="640">
      <c r="A640" s="3">
        <v>638.0</v>
      </c>
      <c r="B640" s="4" t="s">
        <v>83</v>
      </c>
      <c r="C640" s="5">
        <v>27878.0</v>
      </c>
      <c r="D640" s="6">
        <v>42.46849315068493</v>
      </c>
      <c r="E640" s="7">
        <v>6.0</v>
      </c>
      <c r="F640" s="7">
        <v>45.0</v>
      </c>
      <c r="G640" s="7">
        <v>12.0</v>
      </c>
      <c r="H640" s="3">
        <v>50.0</v>
      </c>
      <c r="I640" s="3" t="s">
        <v>98</v>
      </c>
      <c r="J640" s="3">
        <v>1.0</v>
      </c>
      <c r="K640" s="9" t="s">
        <v>44</v>
      </c>
      <c r="L640" s="3" t="s">
        <v>44</v>
      </c>
      <c r="M640" s="3">
        <v>1.0</v>
      </c>
      <c r="N640" s="5" t="s">
        <v>74</v>
      </c>
      <c r="O640" s="5" t="s">
        <v>49</v>
      </c>
      <c r="P640" s="10" t="s">
        <v>87</v>
      </c>
    </row>
    <row r="641">
      <c r="A641" s="3">
        <v>639.0</v>
      </c>
      <c r="B641" s="4" t="s">
        <v>230</v>
      </c>
      <c r="C641" s="5">
        <v>32111.0</v>
      </c>
      <c r="D641" s="6">
        <v>30.87123287671233</v>
      </c>
      <c r="E641" s="7">
        <v>7.0</v>
      </c>
      <c r="F641" s="7">
        <v>360.0</v>
      </c>
      <c r="G641" s="7">
        <v>2.0</v>
      </c>
      <c r="H641" s="3">
        <v>5.0</v>
      </c>
      <c r="I641" s="3" t="s">
        <v>187</v>
      </c>
      <c r="J641" s="3">
        <v>1.0</v>
      </c>
      <c r="K641" s="9" t="s">
        <v>44</v>
      </c>
      <c r="L641" s="3" t="s">
        <v>44</v>
      </c>
      <c r="M641" s="3">
        <v>1.0</v>
      </c>
      <c r="N641" s="5" t="s">
        <v>212</v>
      </c>
      <c r="O641" s="5" t="s">
        <v>139</v>
      </c>
      <c r="P641" s="10" t="s">
        <v>76</v>
      </c>
    </row>
    <row r="642">
      <c r="A642" s="3">
        <v>640.0</v>
      </c>
      <c r="B642" s="4" t="s">
        <v>468</v>
      </c>
      <c r="C642" s="5">
        <v>34086.0</v>
      </c>
      <c r="D642" s="6">
        <v>25.46027397260274</v>
      </c>
      <c r="E642" s="7">
        <v>8.0</v>
      </c>
      <c r="F642" s="7">
        <v>0.0</v>
      </c>
      <c r="G642" s="7">
        <v>14.0</v>
      </c>
      <c r="H642" s="3">
        <v>10.0</v>
      </c>
      <c r="I642" s="3" t="s">
        <v>45</v>
      </c>
      <c r="J642" s="3">
        <v>1.0</v>
      </c>
      <c r="K642" s="9" t="s">
        <v>44</v>
      </c>
      <c r="L642" s="3" t="s">
        <v>44</v>
      </c>
      <c r="M642" s="3">
        <v>0.0</v>
      </c>
      <c r="N642" s="5" t="s">
        <v>44</v>
      </c>
      <c r="O642" s="5" t="s">
        <v>44</v>
      </c>
      <c r="P642" s="10" t="s">
        <v>44</v>
      </c>
    </row>
    <row r="643">
      <c r="A643" s="3">
        <v>641.0</v>
      </c>
      <c r="B643" s="4" t="s">
        <v>406</v>
      </c>
      <c r="C643" s="5">
        <v>33799.0</v>
      </c>
      <c r="D643" s="6">
        <v>26.246575342465754</v>
      </c>
      <c r="E643" s="7">
        <v>5.0</v>
      </c>
      <c r="F643" s="7">
        <v>20.0</v>
      </c>
      <c r="G643" s="7">
        <v>9.0</v>
      </c>
      <c r="H643" s="3">
        <v>0.0</v>
      </c>
      <c r="I643" s="3" t="s">
        <v>72</v>
      </c>
      <c r="J643" s="3">
        <v>1.0</v>
      </c>
      <c r="K643" s="9" t="s">
        <v>44</v>
      </c>
      <c r="L643" s="3" t="s">
        <v>44</v>
      </c>
      <c r="M643" s="3">
        <v>1.0</v>
      </c>
      <c r="N643" s="5" t="s">
        <v>416</v>
      </c>
      <c r="O643" s="5" t="s">
        <v>106</v>
      </c>
      <c r="P643" s="10" t="s">
        <v>1556</v>
      </c>
    </row>
    <row r="644">
      <c r="A644" s="3">
        <v>642.0</v>
      </c>
      <c r="B644" s="4" t="s">
        <v>255</v>
      </c>
      <c r="C644" s="5">
        <v>33737.0</v>
      </c>
      <c r="D644" s="6">
        <v>26.416438356164385</v>
      </c>
      <c r="E644" s="7">
        <v>8.0</v>
      </c>
      <c r="F644" s="7">
        <v>120.0</v>
      </c>
      <c r="G644" s="7">
        <v>12.0</v>
      </c>
      <c r="H644" s="3">
        <v>20.0</v>
      </c>
      <c r="I644" s="3" t="s">
        <v>340</v>
      </c>
      <c r="J644" s="3">
        <v>1.0</v>
      </c>
      <c r="K644" s="9" t="s">
        <v>44</v>
      </c>
      <c r="L644" s="3" t="s">
        <v>44</v>
      </c>
      <c r="M644" s="3">
        <v>0.0</v>
      </c>
      <c r="N644" s="5" t="s">
        <v>44</v>
      </c>
      <c r="O644" s="5" t="s">
        <v>44</v>
      </c>
      <c r="P644" s="10" t="s">
        <v>44</v>
      </c>
    </row>
    <row r="645">
      <c r="A645" s="3">
        <v>643.0</v>
      </c>
      <c r="B645" s="4" t="s">
        <v>71</v>
      </c>
      <c r="C645" s="5">
        <v>30234.0</v>
      </c>
      <c r="D645" s="6">
        <v>36.013698630136986</v>
      </c>
      <c r="E645" s="7">
        <v>8.0</v>
      </c>
      <c r="F645" s="7">
        <v>0.0</v>
      </c>
      <c r="G645" s="7">
        <v>12.0</v>
      </c>
      <c r="H645" s="3">
        <v>5.0</v>
      </c>
      <c r="I645" s="3" t="s">
        <v>60</v>
      </c>
      <c r="J645" s="3">
        <v>0.0</v>
      </c>
      <c r="K645" s="3" t="s">
        <v>93</v>
      </c>
      <c r="L645" s="3" t="s">
        <v>94</v>
      </c>
      <c r="M645" s="3">
        <v>0.0</v>
      </c>
      <c r="N645" s="5" t="s">
        <v>44</v>
      </c>
      <c r="O645" s="5" t="s">
        <v>44</v>
      </c>
      <c r="P645" s="10" t="s">
        <v>44</v>
      </c>
    </row>
    <row r="646">
      <c r="A646" s="3">
        <v>644.0</v>
      </c>
      <c r="B646" s="4" t="s">
        <v>71</v>
      </c>
      <c r="C646" s="5">
        <v>30221.0</v>
      </c>
      <c r="D646" s="6">
        <v>36.04931506849315</v>
      </c>
      <c r="E646" s="7">
        <v>5.0</v>
      </c>
      <c r="F646" s="7">
        <v>120.0</v>
      </c>
      <c r="G646" s="7">
        <v>14.0</v>
      </c>
      <c r="H646" s="3">
        <v>30.0</v>
      </c>
      <c r="I646" s="3" t="s">
        <v>45</v>
      </c>
      <c r="J646" s="3">
        <v>0.0</v>
      </c>
      <c r="K646" s="3" t="s">
        <v>61</v>
      </c>
      <c r="L646" s="3" t="s">
        <v>94</v>
      </c>
      <c r="M646" s="3">
        <v>1.0</v>
      </c>
      <c r="N646" s="5" t="s">
        <v>212</v>
      </c>
      <c r="O646" s="5" t="s">
        <v>75</v>
      </c>
      <c r="P646" s="10" t="s">
        <v>101</v>
      </c>
    </row>
    <row r="647">
      <c r="A647" s="3">
        <v>645.0</v>
      </c>
      <c r="B647" s="4" t="s">
        <v>124</v>
      </c>
      <c r="C647" s="5">
        <v>31113.0</v>
      </c>
      <c r="D647" s="6">
        <v>33.605479452054794</v>
      </c>
      <c r="E647" s="7">
        <v>7.0</v>
      </c>
      <c r="F647" s="7">
        <v>110.0</v>
      </c>
      <c r="G647" s="7">
        <v>11.0</v>
      </c>
      <c r="H647" s="3">
        <v>20.0</v>
      </c>
      <c r="I647" s="3" t="s">
        <v>307</v>
      </c>
      <c r="J647" s="3">
        <v>1.0</v>
      </c>
      <c r="K647" s="9" t="s">
        <v>44</v>
      </c>
      <c r="L647" s="3" t="s">
        <v>44</v>
      </c>
      <c r="M647" s="3">
        <v>0.0</v>
      </c>
      <c r="N647" s="5" t="s">
        <v>44</v>
      </c>
      <c r="O647" s="5" t="s">
        <v>44</v>
      </c>
      <c r="P647" s="10" t="s">
        <v>44</v>
      </c>
    </row>
    <row r="648">
      <c r="A648" s="3">
        <v>646.0</v>
      </c>
      <c r="B648" s="4" t="s">
        <v>83</v>
      </c>
      <c r="C648" s="5">
        <v>25124.0</v>
      </c>
      <c r="D648" s="6">
        <v>50.013698630136986</v>
      </c>
      <c r="E648" s="7">
        <v>7.0</v>
      </c>
      <c r="F648" s="7">
        <v>60.0</v>
      </c>
      <c r="G648" s="7">
        <v>10.0</v>
      </c>
      <c r="H648" s="3">
        <v>10.0</v>
      </c>
      <c r="I648" s="3" t="s">
        <v>98</v>
      </c>
      <c r="J648" s="3">
        <v>0.0</v>
      </c>
      <c r="K648" s="3" t="s">
        <v>73</v>
      </c>
      <c r="L648" s="3" t="s">
        <v>94</v>
      </c>
      <c r="M648" s="3">
        <v>1.0</v>
      </c>
      <c r="N648" s="5" t="s">
        <v>132</v>
      </c>
      <c r="O648" s="5" t="s">
        <v>139</v>
      </c>
      <c r="P648" s="10" t="s">
        <v>87</v>
      </c>
    </row>
    <row r="649">
      <c r="A649" s="3">
        <v>647.0</v>
      </c>
      <c r="B649" s="4" t="s">
        <v>204</v>
      </c>
      <c r="C649" s="5">
        <v>30466.0</v>
      </c>
      <c r="D649" s="6">
        <v>35.37808219178082</v>
      </c>
      <c r="E649" s="7">
        <v>7.0</v>
      </c>
      <c r="F649" s="7">
        <v>60.0</v>
      </c>
      <c r="G649" s="7">
        <v>8.0</v>
      </c>
      <c r="H649" s="3">
        <v>2.0</v>
      </c>
      <c r="I649" s="3" t="s">
        <v>92</v>
      </c>
      <c r="J649" s="3">
        <v>0.0</v>
      </c>
      <c r="K649" s="3" t="s">
        <v>73</v>
      </c>
      <c r="L649" s="3" t="s">
        <v>94</v>
      </c>
      <c r="M649" s="3">
        <v>1.0</v>
      </c>
      <c r="N649" s="5" t="s">
        <v>22</v>
      </c>
      <c r="O649" s="5" t="s">
        <v>75</v>
      </c>
      <c r="P649" s="10" t="s">
        <v>87</v>
      </c>
    </row>
    <row r="650">
      <c r="A650" s="3">
        <v>648.0</v>
      </c>
      <c r="B650" s="4" t="s">
        <v>71</v>
      </c>
      <c r="C650" s="5">
        <v>30680.0</v>
      </c>
      <c r="D650" s="6">
        <v>34.79178082191781</v>
      </c>
      <c r="E650" s="7">
        <v>4.0</v>
      </c>
      <c r="F650" s="7">
        <v>40.0</v>
      </c>
      <c r="G650" s="7">
        <v>11.0</v>
      </c>
      <c r="H650" s="3">
        <v>2.0</v>
      </c>
      <c r="I650" s="3" t="s">
        <v>45</v>
      </c>
      <c r="J650" s="3">
        <v>0.0</v>
      </c>
      <c r="K650" s="3" t="s">
        <v>61</v>
      </c>
      <c r="L650" s="3" t="s">
        <v>47</v>
      </c>
      <c r="M650" s="3">
        <v>0.0</v>
      </c>
      <c r="N650" s="5" t="s">
        <v>44</v>
      </c>
      <c r="O650" s="5" t="s">
        <v>44</v>
      </c>
      <c r="P650" s="10" t="s">
        <v>44</v>
      </c>
    </row>
    <row r="651">
      <c r="A651" s="3">
        <v>649.0</v>
      </c>
      <c r="B651" s="4" t="s">
        <v>1571</v>
      </c>
      <c r="C651" s="5">
        <v>35199.0</v>
      </c>
      <c r="D651" s="6">
        <v>22.410958904109588</v>
      </c>
      <c r="E651" s="7">
        <v>6.0</v>
      </c>
      <c r="F651" s="7">
        <v>120.0</v>
      </c>
      <c r="G651" s="7">
        <v>8.0</v>
      </c>
      <c r="H651" s="3">
        <v>24.0</v>
      </c>
      <c r="I651" s="3" t="s">
        <v>340</v>
      </c>
      <c r="J651" s="3">
        <v>1.0</v>
      </c>
      <c r="K651" s="9" t="s">
        <v>44</v>
      </c>
      <c r="L651" s="3" t="s">
        <v>44</v>
      </c>
      <c r="M651" s="3">
        <v>0.0</v>
      </c>
      <c r="N651" s="5" t="s">
        <v>44</v>
      </c>
      <c r="O651" s="5" t="s">
        <v>44</v>
      </c>
      <c r="P651" s="10" t="s">
        <v>44</v>
      </c>
    </row>
    <row r="652">
      <c r="A652" s="3">
        <v>650.0</v>
      </c>
      <c r="B652" s="4" t="s">
        <v>124</v>
      </c>
      <c r="C652" s="5">
        <v>33773.0</v>
      </c>
      <c r="D652" s="6">
        <v>26.317808219178083</v>
      </c>
      <c r="E652" s="7">
        <v>7.0</v>
      </c>
      <c r="F652" s="7">
        <v>30.0</v>
      </c>
      <c r="G652" s="7">
        <v>12.0</v>
      </c>
      <c r="H652" s="3">
        <v>2.0</v>
      </c>
      <c r="I652" s="3" t="s">
        <v>84</v>
      </c>
      <c r="J652" s="3">
        <v>1.0</v>
      </c>
      <c r="K652" s="9" t="s">
        <v>44</v>
      </c>
      <c r="L652" s="3" t="s">
        <v>44</v>
      </c>
      <c r="M652" s="3">
        <v>1.0</v>
      </c>
      <c r="N652" s="5" t="s">
        <v>467</v>
      </c>
      <c r="O652" s="5" t="s">
        <v>49</v>
      </c>
      <c r="P652" s="10" t="s">
        <v>50</v>
      </c>
    </row>
    <row r="653">
      <c r="A653" s="3">
        <v>651.0</v>
      </c>
      <c r="B653" s="4" t="s">
        <v>230</v>
      </c>
      <c r="C653" s="5">
        <v>32781.0</v>
      </c>
      <c r="D653" s="6">
        <v>29.035616438356165</v>
      </c>
      <c r="E653" s="7">
        <v>7.0</v>
      </c>
      <c r="F653" s="7">
        <v>90.0</v>
      </c>
      <c r="G653" s="7">
        <v>9.0</v>
      </c>
      <c r="H653" s="3">
        <v>3.0</v>
      </c>
      <c r="I653" s="3" t="s">
        <v>60</v>
      </c>
      <c r="J653" s="3">
        <v>1.0</v>
      </c>
      <c r="K653" s="9" t="s">
        <v>44</v>
      </c>
      <c r="L653" s="3" t="s">
        <v>44</v>
      </c>
      <c r="M653" s="3">
        <v>0.0</v>
      </c>
      <c r="N653" s="5" t="s">
        <v>44</v>
      </c>
      <c r="O653" s="5" t="s">
        <v>44</v>
      </c>
      <c r="P653" s="10" t="s">
        <v>44</v>
      </c>
    </row>
    <row r="654">
      <c r="A654" s="3">
        <v>652.0</v>
      </c>
      <c r="B654" s="4" t="s">
        <v>112</v>
      </c>
      <c r="C654" s="5">
        <v>32443.0</v>
      </c>
      <c r="D654" s="6">
        <v>29.96164383561644</v>
      </c>
      <c r="E654" s="7">
        <v>7.0</v>
      </c>
      <c r="F654" s="7">
        <v>15.0</v>
      </c>
      <c r="G654" s="7">
        <v>8.0</v>
      </c>
      <c r="H654" s="3">
        <v>2.0</v>
      </c>
      <c r="I654" s="3" t="s">
        <v>45</v>
      </c>
      <c r="J654" s="3">
        <v>0.0</v>
      </c>
      <c r="K654" s="3" t="s">
        <v>46</v>
      </c>
      <c r="L654" s="3" t="s">
        <v>62</v>
      </c>
      <c r="M654" s="3">
        <v>1.0</v>
      </c>
      <c r="N654" s="5" t="s">
        <v>151</v>
      </c>
      <c r="O654" s="5" t="s">
        <v>75</v>
      </c>
      <c r="P654" s="10" t="s">
        <v>101</v>
      </c>
    </row>
    <row r="655">
      <c r="A655" s="3">
        <v>653.0</v>
      </c>
      <c r="B655" s="4" t="s">
        <v>255</v>
      </c>
      <c r="C655" s="5">
        <v>35039.0</v>
      </c>
      <c r="D655" s="6">
        <v>22.84931506849315</v>
      </c>
      <c r="E655" s="7">
        <v>8.0</v>
      </c>
      <c r="F655" s="7">
        <v>0.0</v>
      </c>
      <c r="G655" s="7">
        <v>11.0</v>
      </c>
      <c r="H655" s="3">
        <v>30.0</v>
      </c>
      <c r="I655" s="3" t="s">
        <v>224</v>
      </c>
      <c r="J655" s="3">
        <v>1.0</v>
      </c>
      <c r="K655" s="9" t="s">
        <v>44</v>
      </c>
      <c r="L655" s="3" t="s">
        <v>44</v>
      </c>
      <c r="M655" s="3">
        <v>0.0</v>
      </c>
      <c r="N655" s="5" t="s">
        <v>44</v>
      </c>
      <c r="O655" s="5" t="s">
        <v>44</v>
      </c>
      <c r="P655" s="10" t="s">
        <v>44</v>
      </c>
    </row>
    <row r="656">
      <c r="A656" s="3">
        <v>654.0</v>
      </c>
      <c r="B656" s="4" t="s">
        <v>468</v>
      </c>
      <c r="C656" s="5">
        <v>33346.0</v>
      </c>
      <c r="D656" s="6">
        <v>27.487671232876714</v>
      </c>
      <c r="E656" s="7">
        <v>7.0</v>
      </c>
      <c r="F656" s="7">
        <v>5.0</v>
      </c>
      <c r="G656" s="7">
        <v>12.0</v>
      </c>
      <c r="H656" s="3">
        <v>8.0</v>
      </c>
      <c r="I656" s="3" t="s">
        <v>45</v>
      </c>
      <c r="J656" s="3">
        <v>0.0</v>
      </c>
      <c r="K656" s="3" t="s">
        <v>61</v>
      </c>
      <c r="L656" s="3" t="s">
        <v>99</v>
      </c>
      <c r="M656" s="3">
        <v>0.0</v>
      </c>
      <c r="N656" s="5" t="s">
        <v>44</v>
      </c>
      <c r="O656" s="5" t="s">
        <v>44</v>
      </c>
      <c r="P656" s="10" t="s">
        <v>44</v>
      </c>
    </row>
    <row r="657">
      <c r="A657" s="3">
        <v>655.0</v>
      </c>
      <c r="B657" s="4" t="s">
        <v>255</v>
      </c>
      <c r="C657" s="5">
        <v>32281.0</v>
      </c>
      <c r="D657" s="6">
        <v>30.405479452054795</v>
      </c>
      <c r="E657" s="7">
        <v>7.0</v>
      </c>
      <c r="F657" s="7">
        <v>60.0</v>
      </c>
      <c r="G657" s="7">
        <v>4.0</v>
      </c>
      <c r="H657" s="3">
        <v>5.0</v>
      </c>
      <c r="I657" s="3" t="s">
        <v>307</v>
      </c>
      <c r="J657" s="3">
        <v>1.0</v>
      </c>
      <c r="K657" s="9" t="s">
        <v>44</v>
      </c>
      <c r="L657" s="3" t="s">
        <v>44</v>
      </c>
      <c r="M657" s="3">
        <v>1.0</v>
      </c>
      <c r="N657" s="5" t="s">
        <v>63</v>
      </c>
      <c r="O657" s="5" t="s">
        <v>106</v>
      </c>
      <c r="P657" s="10" t="s">
        <v>50</v>
      </c>
    </row>
    <row r="658">
      <c r="A658" s="3">
        <v>656.0</v>
      </c>
      <c r="B658" s="4" t="s">
        <v>83</v>
      </c>
      <c r="C658" s="5">
        <v>30257.0</v>
      </c>
      <c r="D658" s="6">
        <v>35.95068493150685</v>
      </c>
      <c r="E658" s="7">
        <v>7.0</v>
      </c>
      <c r="F658" s="7">
        <v>3.0</v>
      </c>
      <c r="G658" s="7">
        <v>7.0</v>
      </c>
      <c r="H658" s="3">
        <v>100.0</v>
      </c>
      <c r="I658" s="3" t="s">
        <v>224</v>
      </c>
      <c r="J658" s="3">
        <v>0.0</v>
      </c>
      <c r="K658" s="3" t="s">
        <v>61</v>
      </c>
      <c r="L658" s="3" t="s">
        <v>94</v>
      </c>
      <c r="M658" s="3">
        <v>0.0</v>
      </c>
      <c r="N658" s="5" t="s">
        <v>44</v>
      </c>
      <c r="O658" s="5" t="s">
        <v>44</v>
      </c>
      <c r="P658" s="10" t="s">
        <v>44</v>
      </c>
    </row>
    <row r="659">
      <c r="A659" s="3">
        <v>657.0</v>
      </c>
      <c r="B659" s="4" t="s">
        <v>112</v>
      </c>
      <c r="C659" s="5">
        <v>35031.0</v>
      </c>
      <c r="D659" s="6">
        <v>22.87123287671233</v>
      </c>
      <c r="E659" s="7">
        <v>7.0</v>
      </c>
      <c r="F659" s="7">
        <v>180.0</v>
      </c>
      <c r="G659" s="7">
        <v>6.0</v>
      </c>
      <c r="H659" s="3">
        <v>5.0</v>
      </c>
      <c r="I659" s="3" t="s">
        <v>60</v>
      </c>
      <c r="J659" s="3">
        <v>1.0</v>
      </c>
      <c r="K659" s="9" t="s">
        <v>44</v>
      </c>
      <c r="L659" s="3" t="s">
        <v>44</v>
      </c>
      <c r="M659" s="3">
        <v>1.0</v>
      </c>
      <c r="N659" s="5" t="s">
        <v>168</v>
      </c>
      <c r="O659" s="5" t="s">
        <v>356</v>
      </c>
      <c r="P659" s="10" t="s">
        <v>87</v>
      </c>
    </row>
    <row r="660">
      <c r="A660" s="3">
        <v>658.0</v>
      </c>
      <c r="B660" s="4" t="s">
        <v>71</v>
      </c>
      <c r="C660" s="4"/>
      <c r="D660" s="6" t="s">
        <v>44</v>
      </c>
      <c r="E660" s="7">
        <v>7.0</v>
      </c>
      <c r="F660" s="7">
        <v>0.0</v>
      </c>
      <c r="G660" s="7">
        <v>8.0</v>
      </c>
      <c r="H660" s="3">
        <v>6.0</v>
      </c>
      <c r="I660" s="3" t="s">
        <v>224</v>
      </c>
      <c r="J660" s="3">
        <v>0.0</v>
      </c>
      <c r="K660" s="9" t="s">
        <v>93</v>
      </c>
      <c r="L660" s="3" t="s">
        <v>1586</v>
      </c>
      <c r="M660" s="3">
        <v>0.0</v>
      </c>
      <c r="N660" s="9" t="s">
        <v>44</v>
      </c>
      <c r="O660" s="9" t="s">
        <v>44</v>
      </c>
      <c r="P660" s="11" t="s">
        <v>44</v>
      </c>
    </row>
    <row r="661">
      <c r="A661" s="3">
        <v>659.0</v>
      </c>
      <c r="B661" s="4" t="s">
        <v>161</v>
      </c>
      <c r="C661" s="5">
        <v>32392.0</v>
      </c>
      <c r="D661" s="6">
        <v>30.101369863013698</v>
      </c>
      <c r="E661" s="7">
        <v>6.0</v>
      </c>
      <c r="F661" s="7">
        <v>70.0</v>
      </c>
      <c r="G661" s="7">
        <v>8.0</v>
      </c>
      <c r="H661" s="3">
        <v>7.0</v>
      </c>
      <c r="I661" s="3" t="s">
        <v>117</v>
      </c>
      <c r="J661" s="3">
        <v>0.0</v>
      </c>
      <c r="K661" s="3" t="s">
        <v>61</v>
      </c>
      <c r="L661" s="3" t="s">
        <v>94</v>
      </c>
      <c r="M661" s="3">
        <v>1.0</v>
      </c>
      <c r="N661" s="5" t="s">
        <v>212</v>
      </c>
      <c r="O661" s="5" t="s">
        <v>1590</v>
      </c>
      <c r="P661" s="10" t="s">
        <v>1591</v>
      </c>
    </row>
    <row r="662">
      <c r="A662" s="3">
        <v>660.0</v>
      </c>
      <c r="B662" s="4" t="s">
        <v>71</v>
      </c>
      <c r="C662" s="5">
        <v>33988.0</v>
      </c>
      <c r="D662" s="6">
        <v>25.72876712328767</v>
      </c>
      <c r="E662" s="7">
        <v>6.0</v>
      </c>
      <c r="F662" s="7">
        <v>60.0</v>
      </c>
      <c r="G662" s="7">
        <v>10.0</v>
      </c>
      <c r="H662" s="3">
        <v>5.0</v>
      </c>
      <c r="I662" s="3" t="s">
        <v>98</v>
      </c>
      <c r="J662" s="3">
        <v>1.0</v>
      </c>
      <c r="K662" s="9" t="s">
        <v>44</v>
      </c>
      <c r="L662" s="3" t="s">
        <v>44</v>
      </c>
      <c r="M662" s="3">
        <v>1.0</v>
      </c>
      <c r="N662" s="5" t="s">
        <v>256</v>
      </c>
      <c r="O662" s="5" t="s">
        <v>49</v>
      </c>
      <c r="P662" s="10" t="s">
        <v>428</v>
      </c>
    </row>
    <row r="663">
      <c r="A663" s="3">
        <v>661.0</v>
      </c>
      <c r="B663" s="4" t="s">
        <v>161</v>
      </c>
      <c r="C663" s="5">
        <v>27306.0</v>
      </c>
      <c r="D663" s="6">
        <v>44.035616438356165</v>
      </c>
      <c r="E663" s="7">
        <v>5.0</v>
      </c>
      <c r="F663" s="7">
        <v>0.0</v>
      </c>
      <c r="G663" s="7">
        <v>12.0</v>
      </c>
      <c r="H663" s="3">
        <v>30.0</v>
      </c>
      <c r="I663" s="3" t="s">
        <v>72</v>
      </c>
      <c r="J663" s="3">
        <v>1.0</v>
      </c>
      <c r="K663" s="9" t="s">
        <v>44</v>
      </c>
      <c r="L663" s="3" t="s">
        <v>44</v>
      </c>
      <c r="M663" s="3">
        <v>1.0</v>
      </c>
      <c r="N663" s="5" t="s">
        <v>74</v>
      </c>
      <c r="O663" s="5" t="s">
        <v>49</v>
      </c>
      <c r="P663" s="10" t="s">
        <v>87</v>
      </c>
    </row>
    <row r="664">
      <c r="A664" s="3">
        <v>662.0</v>
      </c>
      <c r="B664" s="4" t="s">
        <v>255</v>
      </c>
      <c r="C664" s="5">
        <v>30768.0</v>
      </c>
      <c r="D664" s="6">
        <v>34.55068493150685</v>
      </c>
      <c r="E664" s="7">
        <v>5.0</v>
      </c>
      <c r="F664" s="7">
        <v>10.0</v>
      </c>
      <c r="G664" s="7">
        <v>16.0</v>
      </c>
      <c r="H664" s="3">
        <v>4.0</v>
      </c>
      <c r="I664" s="3" t="s">
        <v>45</v>
      </c>
      <c r="J664" s="3">
        <v>1.0</v>
      </c>
      <c r="K664" s="9" t="s">
        <v>44</v>
      </c>
      <c r="L664" s="3" t="s">
        <v>44</v>
      </c>
      <c r="M664" s="3">
        <v>1.0</v>
      </c>
      <c r="N664" s="5" t="s">
        <v>212</v>
      </c>
      <c r="O664" s="5" t="s">
        <v>75</v>
      </c>
      <c r="P664" s="10" t="s">
        <v>471</v>
      </c>
    </row>
    <row r="665">
      <c r="A665" s="3">
        <v>663.0</v>
      </c>
      <c r="B665" s="4" t="s">
        <v>83</v>
      </c>
      <c r="C665" s="5">
        <v>32521.0</v>
      </c>
      <c r="D665" s="6">
        <v>29.747945205479454</v>
      </c>
      <c r="E665" s="7">
        <v>6.0</v>
      </c>
      <c r="F665" s="7">
        <v>45.0</v>
      </c>
      <c r="G665" s="7">
        <v>10.0</v>
      </c>
      <c r="H665" s="3">
        <v>15.0</v>
      </c>
      <c r="I665" s="3" t="s">
        <v>187</v>
      </c>
      <c r="J665" s="3">
        <v>1.0</v>
      </c>
      <c r="K665" s="9" t="s">
        <v>44</v>
      </c>
      <c r="L665" s="3" t="s">
        <v>44</v>
      </c>
      <c r="M665" s="3">
        <v>1.0</v>
      </c>
      <c r="N665" s="5" t="s">
        <v>212</v>
      </c>
      <c r="O665" s="5" t="s">
        <v>75</v>
      </c>
      <c r="P665" s="10" t="s">
        <v>87</v>
      </c>
    </row>
    <row r="666">
      <c r="A666" s="3">
        <v>664.0</v>
      </c>
      <c r="B666" s="4" t="s">
        <v>83</v>
      </c>
      <c r="C666" s="5">
        <v>28856.0</v>
      </c>
      <c r="D666" s="6">
        <v>39.78904109589041</v>
      </c>
      <c r="E666" s="7">
        <v>8.0</v>
      </c>
      <c r="F666" s="7">
        <v>30.0</v>
      </c>
      <c r="G666" s="7">
        <v>14.0</v>
      </c>
      <c r="H666" s="3">
        <v>3.0</v>
      </c>
      <c r="I666" s="3" t="s">
        <v>60</v>
      </c>
      <c r="J666" s="3">
        <v>0.0</v>
      </c>
      <c r="K666" s="3" t="s">
        <v>93</v>
      </c>
      <c r="L666" s="3" t="s">
        <v>94</v>
      </c>
      <c r="M666" s="3">
        <v>1.0</v>
      </c>
      <c r="N666" s="5" t="s">
        <v>256</v>
      </c>
      <c r="O666" s="5" t="s">
        <v>86</v>
      </c>
      <c r="P666" s="10" t="s">
        <v>101</v>
      </c>
    </row>
    <row r="667">
      <c r="A667" s="3">
        <v>665.0</v>
      </c>
      <c r="B667" s="4" t="s">
        <v>468</v>
      </c>
      <c r="C667" s="5">
        <v>35001.0</v>
      </c>
      <c r="D667" s="6">
        <v>22.953424657534246</v>
      </c>
      <c r="E667" s="7">
        <v>6.0</v>
      </c>
      <c r="F667" s="7">
        <v>30.0</v>
      </c>
      <c r="G667" s="7">
        <v>12.0</v>
      </c>
      <c r="H667" s="3">
        <v>5.0</v>
      </c>
      <c r="I667" s="3" t="s">
        <v>187</v>
      </c>
      <c r="J667" s="3">
        <v>1.0</v>
      </c>
      <c r="K667" s="9" t="s">
        <v>44</v>
      </c>
      <c r="L667" s="3" t="s">
        <v>44</v>
      </c>
      <c r="M667" s="3">
        <v>0.0</v>
      </c>
      <c r="N667" s="5" t="s">
        <v>44</v>
      </c>
      <c r="O667" s="5" t="s">
        <v>44</v>
      </c>
      <c r="P667" s="10" t="s">
        <v>44</v>
      </c>
    </row>
    <row r="668">
      <c r="A668" s="3">
        <v>666.0</v>
      </c>
      <c r="B668" s="4" t="s">
        <v>314</v>
      </c>
      <c r="C668" s="5">
        <v>27793.0</v>
      </c>
      <c r="D668" s="6">
        <v>42.701369863013696</v>
      </c>
      <c r="E668" s="7">
        <v>6.0</v>
      </c>
      <c r="F668" s="7">
        <v>120.0</v>
      </c>
      <c r="G668" s="7">
        <v>12.0</v>
      </c>
      <c r="H668" s="3">
        <v>8.0</v>
      </c>
      <c r="I668" s="3" t="s">
        <v>60</v>
      </c>
      <c r="J668" s="3">
        <v>1.0</v>
      </c>
      <c r="K668" s="9" t="s">
        <v>44</v>
      </c>
      <c r="L668" s="3" t="s">
        <v>44</v>
      </c>
      <c r="M668" s="3">
        <v>1.0</v>
      </c>
      <c r="N668" s="5" t="s">
        <v>48</v>
      </c>
      <c r="O668" s="5" t="s">
        <v>49</v>
      </c>
      <c r="P668" s="10" t="s">
        <v>275</v>
      </c>
    </row>
    <row r="669">
      <c r="A669" s="3">
        <v>667.0</v>
      </c>
      <c r="B669" s="4" t="s">
        <v>124</v>
      </c>
      <c r="C669" s="5">
        <v>35320.0</v>
      </c>
      <c r="D669" s="6">
        <v>22.07945205479452</v>
      </c>
      <c r="E669" s="7">
        <v>6.0</v>
      </c>
      <c r="F669" s="7">
        <v>100.0</v>
      </c>
      <c r="G669" s="7">
        <v>14.0</v>
      </c>
      <c r="H669" s="3">
        <v>6.0</v>
      </c>
      <c r="I669" s="3" t="s">
        <v>224</v>
      </c>
      <c r="J669" s="3">
        <v>1.0</v>
      </c>
      <c r="K669" s="9" t="s">
        <v>44</v>
      </c>
      <c r="L669" s="3" t="s">
        <v>44</v>
      </c>
      <c r="M669" s="3">
        <v>1.0</v>
      </c>
      <c r="N669" s="5" t="s">
        <v>138</v>
      </c>
      <c r="O669" s="5" t="s">
        <v>356</v>
      </c>
      <c r="P669" s="10" t="s">
        <v>231</v>
      </c>
    </row>
    <row r="670">
      <c r="A670" s="3">
        <v>668.0</v>
      </c>
      <c r="B670" s="4" t="s">
        <v>83</v>
      </c>
      <c r="C670" s="5">
        <v>32021.0</v>
      </c>
      <c r="D670" s="6">
        <v>31.117808219178084</v>
      </c>
      <c r="E670" s="7">
        <v>6.0</v>
      </c>
      <c r="F670" s="7">
        <v>600.0</v>
      </c>
      <c r="G670" s="7">
        <v>6.0</v>
      </c>
      <c r="H670" s="3">
        <v>20.0</v>
      </c>
      <c r="I670" s="3" t="s">
        <v>340</v>
      </c>
      <c r="J670" s="3">
        <v>1.0</v>
      </c>
      <c r="K670" s="9" t="s">
        <v>44</v>
      </c>
      <c r="L670" s="3" t="s">
        <v>44</v>
      </c>
      <c r="M670" s="3">
        <v>1.0</v>
      </c>
      <c r="N670" s="5" t="s">
        <v>85</v>
      </c>
      <c r="O670" s="5" t="s">
        <v>106</v>
      </c>
      <c r="P670" s="10" t="s">
        <v>315</v>
      </c>
    </row>
    <row r="671">
      <c r="A671" s="3">
        <v>669.0</v>
      </c>
      <c r="B671" s="4" t="s">
        <v>204</v>
      </c>
      <c r="C671" s="5">
        <v>30011.0</v>
      </c>
      <c r="D671" s="6">
        <v>36.62465753424657</v>
      </c>
      <c r="E671" s="7">
        <v>7.0</v>
      </c>
      <c r="F671" s="7">
        <v>2.0</v>
      </c>
      <c r="G671" s="7">
        <v>10.0</v>
      </c>
      <c r="H671" s="3">
        <v>30.0</v>
      </c>
      <c r="I671" s="3" t="s">
        <v>130</v>
      </c>
      <c r="J671" s="3">
        <v>1.0</v>
      </c>
      <c r="K671" s="9" t="s">
        <v>44</v>
      </c>
      <c r="L671" s="3" t="s">
        <v>44</v>
      </c>
      <c r="M671" s="3">
        <v>1.0</v>
      </c>
      <c r="N671" s="5" t="s">
        <v>168</v>
      </c>
      <c r="O671" s="5" t="s">
        <v>1608</v>
      </c>
      <c r="P671" s="10" t="s">
        <v>532</v>
      </c>
    </row>
    <row r="672">
      <c r="A672" s="3">
        <v>670.0</v>
      </c>
      <c r="B672" s="4" t="s">
        <v>230</v>
      </c>
      <c r="C672" s="4"/>
      <c r="D672" s="6" t="s">
        <v>44</v>
      </c>
      <c r="E672" s="7">
        <v>7.0</v>
      </c>
      <c r="F672" s="7">
        <v>40.0</v>
      </c>
      <c r="G672" s="7">
        <v>9.0</v>
      </c>
      <c r="H672" s="3">
        <v>6.0</v>
      </c>
      <c r="I672" s="3" t="s">
        <v>98</v>
      </c>
      <c r="J672" s="3">
        <v>1.0</v>
      </c>
      <c r="K672" s="9" t="s">
        <v>44</v>
      </c>
      <c r="L672" s="3" t="s">
        <v>44</v>
      </c>
      <c r="M672" s="3">
        <v>1.0</v>
      </c>
      <c r="N672" s="9" t="s">
        <v>138</v>
      </c>
      <c r="O672" s="9" t="s">
        <v>49</v>
      </c>
      <c r="P672" s="11" t="s">
        <v>76</v>
      </c>
    </row>
    <row r="673">
      <c r="A673" s="3">
        <v>671.0</v>
      </c>
      <c r="B673" s="4" t="s">
        <v>204</v>
      </c>
      <c r="C673" s="5">
        <v>31907.0</v>
      </c>
      <c r="D673" s="6">
        <v>31.43013698630137</v>
      </c>
      <c r="E673" s="7">
        <v>7.0</v>
      </c>
      <c r="F673" s="7">
        <v>150.0</v>
      </c>
      <c r="G673" s="7">
        <v>12.0</v>
      </c>
      <c r="H673" s="3">
        <v>12.0</v>
      </c>
      <c r="I673" s="3" t="s">
        <v>72</v>
      </c>
      <c r="J673" s="3">
        <v>0.0</v>
      </c>
      <c r="K673" s="3" t="s">
        <v>93</v>
      </c>
      <c r="L673" s="3" t="s">
        <v>99</v>
      </c>
      <c r="M673" s="3">
        <v>1.0</v>
      </c>
      <c r="N673" s="5" t="s">
        <v>85</v>
      </c>
      <c r="O673" s="5" t="s">
        <v>75</v>
      </c>
      <c r="P673" s="10" t="s">
        <v>87</v>
      </c>
    </row>
    <row r="674">
      <c r="A674" s="3">
        <v>672.0</v>
      </c>
      <c r="B674" s="4" t="s">
        <v>306</v>
      </c>
      <c r="C674" s="5">
        <v>33710.0</v>
      </c>
      <c r="D674" s="6">
        <v>26.49041095890411</v>
      </c>
      <c r="E674" s="7">
        <v>8.0</v>
      </c>
      <c r="F674" s="7">
        <v>100.0</v>
      </c>
      <c r="G674" s="7">
        <v>12.0</v>
      </c>
      <c r="H674" s="3">
        <v>4.0</v>
      </c>
      <c r="I674" s="3" t="s">
        <v>130</v>
      </c>
      <c r="J674" s="3">
        <v>1.0</v>
      </c>
      <c r="K674" s="9" t="s">
        <v>44</v>
      </c>
      <c r="L674" s="3" t="s">
        <v>44</v>
      </c>
      <c r="M674" s="3">
        <v>1.0</v>
      </c>
      <c r="N674" s="5" t="s">
        <v>212</v>
      </c>
      <c r="O674" s="5" t="s">
        <v>75</v>
      </c>
      <c r="P674" s="10" t="s">
        <v>87</v>
      </c>
    </row>
    <row r="675">
      <c r="A675" s="3">
        <v>673.0</v>
      </c>
      <c r="B675" s="4" t="s">
        <v>161</v>
      </c>
      <c r="C675" s="5">
        <v>33000.0</v>
      </c>
      <c r="D675" s="6">
        <v>28.435616438356163</v>
      </c>
      <c r="E675" s="7">
        <v>7.0</v>
      </c>
      <c r="F675" s="7">
        <v>140.0</v>
      </c>
      <c r="G675" s="7">
        <v>14.0</v>
      </c>
      <c r="H675" s="3">
        <v>30.0</v>
      </c>
      <c r="I675" s="3" t="s">
        <v>60</v>
      </c>
      <c r="J675" s="3">
        <v>1.0</v>
      </c>
      <c r="K675" s="9" t="s">
        <v>44</v>
      </c>
      <c r="L675" s="3" t="s">
        <v>44</v>
      </c>
      <c r="M675" s="3">
        <v>0.0</v>
      </c>
      <c r="N675" s="5" t="s">
        <v>44</v>
      </c>
      <c r="O675" s="5" t="s">
        <v>44</v>
      </c>
      <c r="P675" s="10" t="s">
        <v>44</v>
      </c>
    </row>
    <row r="676">
      <c r="A676" s="3">
        <v>674.0</v>
      </c>
      <c r="B676" s="4" t="s">
        <v>255</v>
      </c>
      <c r="C676" s="5">
        <v>32513.0</v>
      </c>
      <c r="D676" s="6">
        <v>29.76986301369863</v>
      </c>
      <c r="E676" s="7">
        <v>6.0</v>
      </c>
      <c r="F676" s="7">
        <v>45.0</v>
      </c>
      <c r="G676" s="7">
        <v>10.0</v>
      </c>
      <c r="H676" s="3">
        <v>1.0</v>
      </c>
      <c r="I676" s="3" t="s">
        <v>187</v>
      </c>
      <c r="J676" s="3">
        <v>0.0</v>
      </c>
      <c r="K676" s="3" t="s">
        <v>61</v>
      </c>
      <c r="L676" s="3" t="s">
        <v>99</v>
      </c>
      <c r="M676" s="3">
        <v>1.0</v>
      </c>
      <c r="N676" s="5" t="s">
        <v>63</v>
      </c>
      <c r="O676" s="5" t="s">
        <v>106</v>
      </c>
      <c r="P676" s="10" t="s">
        <v>50</v>
      </c>
    </row>
    <row r="677">
      <c r="A677" s="3">
        <v>675.0</v>
      </c>
      <c r="B677" s="4" t="s">
        <v>204</v>
      </c>
      <c r="C677" s="5">
        <v>32663.0</v>
      </c>
      <c r="D677" s="6">
        <v>29.35890410958904</v>
      </c>
      <c r="E677" s="7">
        <v>6.0</v>
      </c>
      <c r="F677" s="7">
        <v>120.0</v>
      </c>
      <c r="G677" s="7">
        <v>12.0</v>
      </c>
      <c r="H677" s="3">
        <v>10.0</v>
      </c>
      <c r="I677" s="3" t="s">
        <v>117</v>
      </c>
      <c r="J677" s="3">
        <v>1.0</v>
      </c>
      <c r="K677" s="9" t="s">
        <v>44</v>
      </c>
      <c r="L677" s="3" t="s">
        <v>44</v>
      </c>
      <c r="M677" s="3">
        <v>1.0</v>
      </c>
      <c r="N677" s="5" t="s">
        <v>143</v>
      </c>
      <c r="O677" s="5" t="s">
        <v>75</v>
      </c>
      <c r="P677" s="10" t="s">
        <v>87</v>
      </c>
    </row>
    <row r="678">
      <c r="A678" s="3">
        <v>676.0</v>
      </c>
      <c r="B678" s="4" t="s">
        <v>71</v>
      </c>
      <c r="C678" s="5">
        <v>26873.0</v>
      </c>
      <c r="D678" s="6">
        <v>45.221917808219175</v>
      </c>
      <c r="E678" s="7">
        <v>5.0</v>
      </c>
      <c r="F678" s="7">
        <v>120.0</v>
      </c>
      <c r="G678" s="7">
        <v>14.0</v>
      </c>
      <c r="H678" s="3">
        <v>6.0</v>
      </c>
      <c r="I678" s="3" t="s">
        <v>187</v>
      </c>
      <c r="J678" s="3">
        <v>1.0</v>
      </c>
      <c r="K678" s="9" t="s">
        <v>44</v>
      </c>
      <c r="L678" s="3" t="s">
        <v>44</v>
      </c>
      <c r="M678" s="3">
        <v>1.0</v>
      </c>
      <c r="N678" s="5" t="s">
        <v>212</v>
      </c>
      <c r="O678" s="5" t="s">
        <v>139</v>
      </c>
      <c r="P678" s="10" t="s">
        <v>152</v>
      </c>
    </row>
    <row r="679">
      <c r="A679" s="3">
        <v>677.0</v>
      </c>
      <c r="B679" s="4" t="s">
        <v>71</v>
      </c>
      <c r="C679" s="5">
        <v>30279.0</v>
      </c>
      <c r="D679" s="6">
        <v>35.89041095890411</v>
      </c>
      <c r="E679" s="7">
        <v>8.0</v>
      </c>
      <c r="F679" s="7">
        <v>2.0</v>
      </c>
      <c r="G679" s="7">
        <v>8.0</v>
      </c>
      <c r="H679" s="3">
        <v>1.0</v>
      </c>
      <c r="I679" s="3" t="s">
        <v>72</v>
      </c>
      <c r="J679" s="3">
        <v>0.0</v>
      </c>
      <c r="K679" s="3" t="s">
        <v>61</v>
      </c>
      <c r="L679" s="3" t="s">
        <v>62</v>
      </c>
      <c r="M679" s="3">
        <v>1.0</v>
      </c>
      <c r="N679" s="5" t="s">
        <v>22</v>
      </c>
      <c r="O679" s="5" t="s">
        <v>75</v>
      </c>
      <c r="P679" s="10" t="s">
        <v>50</v>
      </c>
    </row>
    <row r="680">
      <c r="A680" s="3">
        <v>678.0</v>
      </c>
      <c r="B680" s="4" t="s">
        <v>124</v>
      </c>
      <c r="C680" s="5">
        <v>32960.0</v>
      </c>
      <c r="D680" s="6">
        <v>28.545205479452054</v>
      </c>
      <c r="E680" s="7">
        <v>7.0</v>
      </c>
      <c r="F680" s="7">
        <v>60.0</v>
      </c>
      <c r="G680" s="7">
        <v>7.0</v>
      </c>
      <c r="H680" s="3">
        <v>5.0</v>
      </c>
      <c r="I680" s="3" t="s">
        <v>224</v>
      </c>
      <c r="J680" s="3">
        <v>1.0</v>
      </c>
      <c r="K680" s="9" t="s">
        <v>44</v>
      </c>
      <c r="L680" s="3" t="s">
        <v>44</v>
      </c>
      <c r="M680" s="3">
        <v>1.0</v>
      </c>
      <c r="N680" s="5" t="s">
        <v>85</v>
      </c>
      <c r="O680" s="5" t="s">
        <v>75</v>
      </c>
      <c r="P680" s="10" t="s">
        <v>87</v>
      </c>
    </row>
    <row r="681">
      <c r="A681" s="3">
        <v>679.0</v>
      </c>
      <c r="B681" s="4" t="s">
        <v>204</v>
      </c>
      <c r="C681" s="5">
        <v>33896.0</v>
      </c>
      <c r="D681" s="6">
        <v>25.980821917808218</v>
      </c>
      <c r="E681" s="7">
        <v>6.0</v>
      </c>
      <c r="F681" s="7">
        <v>60.0</v>
      </c>
      <c r="G681" s="7">
        <v>14.0</v>
      </c>
      <c r="H681" s="3">
        <v>4.0</v>
      </c>
      <c r="I681" s="3" t="s">
        <v>117</v>
      </c>
      <c r="J681" s="3">
        <v>0.0</v>
      </c>
      <c r="K681" s="3" t="s">
        <v>46</v>
      </c>
      <c r="L681" s="3" t="s">
        <v>94</v>
      </c>
      <c r="M681" s="3">
        <v>1.0</v>
      </c>
      <c r="N681" s="5" t="s">
        <v>21</v>
      </c>
      <c r="O681" s="5" t="s">
        <v>262</v>
      </c>
      <c r="P681" s="10" t="s">
        <v>1625</v>
      </c>
    </row>
    <row r="682">
      <c r="A682" s="3">
        <v>680.0</v>
      </c>
      <c r="B682" s="4" t="s">
        <v>204</v>
      </c>
      <c r="C682" s="5">
        <v>30214.0</v>
      </c>
      <c r="D682" s="6">
        <v>36.06849315068493</v>
      </c>
      <c r="E682" s="7">
        <v>6.0</v>
      </c>
      <c r="F682" s="7">
        <v>30.0</v>
      </c>
      <c r="G682" s="7">
        <v>15.0</v>
      </c>
      <c r="H682" s="3">
        <v>16.0</v>
      </c>
      <c r="I682" s="3" t="s">
        <v>187</v>
      </c>
      <c r="J682" s="3">
        <v>1.0</v>
      </c>
      <c r="K682" s="9" t="s">
        <v>44</v>
      </c>
      <c r="L682" s="3" t="s">
        <v>44</v>
      </c>
      <c r="M682" s="3">
        <v>1.0</v>
      </c>
      <c r="N682" s="5" t="s">
        <v>416</v>
      </c>
      <c r="O682" s="5" t="s">
        <v>475</v>
      </c>
      <c r="P682" s="10" t="s">
        <v>1627</v>
      </c>
    </row>
    <row r="683">
      <c r="A683" s="3">
        <v>681.0</v>
      </c>
      <c r="B683" s="4" t="s">
        <v>71</v>
      </c>
      <c r="C683" s="5">
        <v>35051.0</v>
      </c>
      <c r="D683" s="6">
        <v>22.816438356164383</v>
      </c>
      <c r="E683" s="7">
        <v>7.0</v>
      </c>
      <c r="F683" s="7">
        <v>10.0</v>
      </c>
      <c r="G683" s="7">
        <v>3.0</v>
      </c>
      <c r="H683" s="3">
        <v>4.0</v>
      </c>
      <c r="I683" s="3" t="s">
        <v>224</v>
      </c>
      <c r="J683" s="3">
        <v>1.0</v>
      </c>
      <c r="K683" s="9" t="s">
        <v>44</v>
      </c>
      <c r="L683" s="3" t="s">
        <v>44</v>
      </c>
      <c r="M683" s="3">
        <v>1.0</v>
      </c>
      <c r="N683" s="5" t="s">
        <v>212</v>
      </c>
      <c r="O683" s="5" t="s">
        <v>75</v>
      </c>
      <c r="P683" s="10" t="s">
        <v>471</v>
      </c>
    </row>
    <row r="684">
      <c r="A684" s="3">
        <v>682.0</v>
      </c>
      <c r="B684" s="4" t="s">
        <v>354</v>
      </c>
      <c r="C684" s="5">
        <v>35573.0</v>
      </c>
      <c r="D684" s="6">
        <v>21.386301369863013</v>
      </c>
      <c r="E684" s="7">
        <v>10.0</v>
      </c>
      <c r="F684" s="7">
        <v>20.0</v>
      </c>
      <c r="G684" s="7">
        <v>10.0</v>
      </c>
      <c r="H684" s="3">
        <v>10.0</v>
      </c>
      <c r="I684" s="3" t="s">
        <v>72</v>
      </c>
      <c r="J684" s="3">
        <v>1.0</v>
      </c>
      <c r="K684" s="9" t="s">
        <v>44</v>
      </c>
      <c r="L684" s="3" t="s">
        <v>44</v>
      </c>
      <c r="M684" s="3">
        <v>0.0</v>
      </c>
      <c r="N684" s="5" t="s">
        <v>44</v>
      </c>
      <c r="O684" s="5" t="s">
        <v>44</v>
      </c>
      <c r="P684" s="10" t="s">
        <v>44</v>
      </c>
    </row>
    <row r="685">
      <c r="A685" s="3">
        <v>683.0</v>
      </c>
      <c r="B685" s="4" t="s">
        <v>468</v>
      </c>
      <c r="C685" s="5">
        <v>26938.0</v>
      </c>
      <c r="D685" s="6">
        <v>45.04383561643836</v>
      </c>
      <c r="E685" s="7">
        <v>5.0</v>
      </c>
      <c r="F685" s="7">
        <v>120.0</v>
      </c>
      <c r="G685" s="7">
        <v>12.0</v>
      </c>
      <c r="H685" s="3">
        <v>60.0</v>
      </c>
      <c r="I685" s="3" t="s">
        <v>72</v>
      </c>
      <c r="J685" s="3">
        <v>0.0</v>
      </c>
      <c r="K685" s="3" t="s">
        <v>27</v>
      </c>
      <c r="L685" s="3" t="s">
        <v>99</v>
      </c>
      <c r="M685" s="3">
        <v>1.0</v>
      </c>
      <c r="N685" s="5" t="s">
        <v>212</v>
      </c>
      <c r="O685" s="5" t="s">
        <v>106</v>
      </c>
      <c r="P685" s="10" t="s">
        <v>363</v>
      </c>
    </row>
    <row r="686">
      <c r="A686" s="3">
        <v>684.0</v>
      </c>
      <c r="B686" s="4" t="s">
        <v>83</v>
      </c>
      <c r="C686" s="5">
        <v>28137.0</v>
      </c>
      <c r="D686" s="6">
        <v>41.75890410958904</v>
      </c>
      <c r="E686" s="7">
        <v>7.0</v>
      </c>
      <c r="F686" s="7">
        <v>120.0</v>
      </c>
      <c r="G686" s="7">
        <v>6.0</v>
      </c>
      <c r="H686" s="3">
        <v>3.0</v>
      </c>
      <c r="I686" s="3" t="s">
        <v>340</v>
      </c>
      <c r="J686" s="3">
        <v>0.0</v>
      </c>
      <c r="K686" s="3" t="s">
        <v>46</v>
      </c>
      <c r="L686" s="3" t="s">
        <v>94</v>
      </c>
      <c r="M686" s="3">
        <v>1.0</v>
      </c>
      <c r="N686" s="5" t="s">
        <v>212</v>
      </c>
      <c r="O686" s="5" t="s">
        <v>86</v>
      </c>
      <c r="P686" s="10" t="s">
        <v>87</v>
      </c>
    </row>
    <row r="687">
      <c r="A687" s="3">
        <v>685.0</v>
      </c>
      <c r="B687" s="4" t="s">
        <v>71</v>
      </c>
      <c r="C687" s="5">
        <v>30645.0</v>
      </c>
      <c r="D687" s="6">
        <v>34.88767123287671</v>
      </c>
      <c r="E687" s="7">
        <v>7.0</v>
      </c>
      <c r="F687" s="7">
        <v>20.0</v>
      </c>
      <c r="G687" s="7">
        <v>10.0</v>
      </c>
      <c r="H687" s="3">
        <v>20.0</v>
      </c>
      <c r="I687" s="3" t="s">
        <v>92</v>
      </c>
      <c r="J687" s="3">
        <v>1.0</v>
      </c>
      <c r="K687" s="9" t="s">
        <v>44</v>
      </c>
      <c r="L687" s="3" t="s">
        <v>44</v>
      </c>
      <c r="M687" s="3">
        <v>1.0</v>
      </c>
      <c r="N687" s="5" t="s">
        <v>138</v>
      </c>
      <c r="O687" s="5" t="s">
        <v>49</v>
      </c>
      <c r="P687" s="10" t="s">
        <v>50</v>
      </c>
    </row>
    <row r="688">
      <c r="A688" s="3">
        <v>686.0</v>
      </c>
      <c r="B688" s="4" t="s">
        <v>204</v>
      </c>
      <c r="C688" s="5">
        <v>29020.0</v>
      </c>
      <c r="D688" s="6">
        <v>39.33972602739726</v>
      </c>
      <c r="E688" s="7">
        <v>4.0</v>
      </c>
      <c r="F688" s="7">
        <v>70.0</v>
      </c>
      <c r="G688" s="7">
        <v>12.0</v>
      </c>
      <c r="H688" s="3">
        <v>25.0</v>
      </c>
      <c r="I688" s="3" t="s">
        <v>307</v>
      </c>
      <c r="J688" s="3">
        <v>0.0</v>
      </c>
      <c r="K688" s="9" t="s">
        <v>61</v>
      </c>
      <c r="L688" s="3" t="s">
        <v>1640</v>
      </c>
      <c r="M688" s="3">
        <v>1.0</v>
      </c>
      <c r="N688" s="5" t="s">
        <v>421</v>
      </c>
      <c r="O688" s="5" t="s">
        <v>1642</v>
      </c>
      <c r="P688" s="10" t="s">
        <v>300</v>
      </c>
    </row>
    <row r="689">
      <c r="A689" s="3">
        <v>687.0</v>
      </c>
      <c r="B689" s="4" t="s">
        <v>230</v>
      </c>
      <c r="C689" s="5">
        <v>22202.0</v>
      </c>
      <c r="D689" s="6">
        <v>58.01917808219178</v>
      </c>
      <c r="E689" s="7">
        <v>7.0</v>
      </c>
      <c r="F689" s="7">
        <v>40.0</v>
      </c>
      <c r="G689" s="7">
        <v>12.0</v>
      </c>
      <c r="H689" s="3">
        <v>10.0</v>
      </c>
      <c r="I689" s="3" t="s">
        <v>340</v>
      </c>
      <c r="J689" s="3">
        <v>1.0</v>
      </c>
      <c r="K689" s="9" t="s">
        <v>44</v>
      </c>
      <c r="L689" s="3" t="s">
        <v>44</v>
      </c>
      <c r="M689" s="3">
        <v>1.0</v>
      </c>
      <c r="N689" s="5" t="s">
        <v>421</v>
      </c>
      <c r="O689" s="5" t="s">
        <v>139</v>
      </c>
      <c r="P689" s="10" t="s">
        <v>87</v>
      </c>
    </row>
    <row r="690">
      <c r="A690" s="3">
        <v>688.0</v>
      </c>
      <c r="B690" s="4" t="s">
        <v>204</v>
      </c>
      <c r="C690" s="5">
        <v>30233.0</v>
      </c>
      <c r="D690" s="6">
        <v>36.016438356164386</v>
      </c>
      <c r="E690" s="7">
        <v>7.0</v>
      </c>
      <c r="F690" s="7">
        <v>15.0</v>
      </c>
      <c r="G690" s="7">
        <v>12.0</v>
      </c>
      <c r="H690" s="3">
        <v>12.0</v>
      </c>
      <c r="I690" s="3" t="s">
        <v>307</v>
      </c>
      <c r="J690" s="3">
        <v>0.0</v>
      </c>
      <c r="K690" s="3" t="s">
        <v>61</v>
      </c>
      <c r="L690" s="3" t="s">
        <v>94</v>
      </c>
      <c r="M690" s="3">
        <v>1.0</v>
      </c>
      <c r="N690" s="5" t="s">
        <v>143</v>
      </c>
      <c r="O690" s="5" t="s">
        <v>75</v>
      </c>
      <c r="P690" s="10" t="s">
        <v>87</v>
      </c>
    </row>
    <row r="691">
      <c r="A691" s="3">
        <v>689.0</v>
      </c>
      <c r="B691" s="4" t="s">
        <v>255</v>
      </c>
      <c r="C691" s="5">
        <v>35459.0</v>
      </c>
      <c r="D691" s="6">
        <v>21.698630136986303</v>
      </c>
      <c r="E691" s="7">
        <v>5.0</v>
      </c>
      <c r="F691" s="7">
        <v>8.0</v>
      </c>
      <c r="G691" s="7">
        <v>10.0</v>
      </c>
      <c r="H691" s="3">
        <v>5.0</v>
      </c>
      <c r="I691" s="3" t="s">
        <v>84</v>
      </c>
      <c r="J691" s="3">
        <v>0.0</v>
      </c>
      <c r="K691" s="3" t="s">
        <v>46</v>
      </c>
      <c r="L691" s="3" t="s">
        <v>99</v>
      </c>
      <c r="M691" s="3">
        <v>0.0</v>
      </c>
      <c r="N691" s="5" t="s">
        <v>44</v>
      </c>
      <c r="O691" s="5" t="s">
        <v>44</v>
      </c>
      <c r="P691" s="10" t="s">
        <v>44</v>
      </c>
    </row>
    <row r="692">
      <c r="A692" s="3">
        <v>690.0</v>
      </c>
      <c r="B692" s="4" t="s">
        <v>204</v>
      </c>
      <c r="C692" s="5">
        <v>30996.0</v>
      </c>
      <c r="D692" s="6">
        <v>33.92602739726028</v>
      </c>
      <c r="E692" s="7">
        <v>7.0</v>
      </c>
      <c r="F692" s="7">
        <v>10.0</v>
      </c>
      <c r="G692" s="7">
        <v>6.0</v>
      </c>
      <c r="H692" s="3">
        <v>10.0</v>
      </c>
      <c r="I692" s="3" t="s">
        <v>84</v>
      </c>
      <c r="J692" s="3">
        <v>0.0</v>
      </c>
      <c r="K692" s="3" t="s">
        <v>73</v>
      </c>
      <c r="L692" s="3" t="s">
        <v>94</v>
      </c>
      <c r="M692" s="3">
        <v>1.0</v>
      </c>
      <c r="N692" s="5" t="s">
        <v>416</v>
      </c>
      <c r="O692" s="5" t="s">
        <v>106</v>
      </c>
      <c r="P692" s="10" t="s">
        <v>50</v>
      </c>
    </row>
    <row r="693">
      <c r="A693" s="3">
        <v>691.0</v>
      </c>
      <c r="B693" s="4" t="s">
        <v>124</v>
      </c>
      <c r="C693" s="5">
        <v>28795.0</v>
      </c>
      <c r="D693" s="6">
        <v>39.95616438356164</v>
      </c>
      <c r="E693" s="7">
        <v>7.0</v>
      </c>
      <c r="F693" s="7">
        <v>180.0</v>
      </c>
      <c r="G693" s="7">
        <v>11.0</v>
      </c>
      <c r="H693" s="3">
        <v>3.0</v>
      </c>
      <c r="I693" s="3" t="s">
        <v>45</v>
      </c>
      <c r="J693" s="3">
        <v>0.0</v>
      </c>
      <c r="K693" s="3" t="s">
        <v>1651</v>
      </c>
      <c r="L693" s="3" t="s">
        <v>94</v>
      </c>
      <c r="M693" s="3">
        <v>1.0</v>
      </c>
      <c r="N693" s="5" t="s">
        <v>151</v>
      </c>
      <c r="O693" s="5" t="s">
        <v>86</v>
      </c>
      <c r="P693" s="10" t="s">
        <v>231</v>
      </c>
    </row>
    <row r="694">
      <c r="A694" s="3">
        <v>692.0</v>
      </c>
      <c r="B694" s="4" t="s">
        <v>124</v>
      </c>
      <c r="C694" s="5">
        <v>26256.0</v>
      </c>
      <c r="D694" s="6">
        <v>46.912328767123284</v>
      </c>
      <c r="E694" s="7">
        <v>8.0</v>
      </c>
      <c r="F694" s="7">
        <v>0.0</v>
      </c>
      <c r="G694" s="7">
        <v>12.0</v>
      </c>
      <c r="H694" s="3">
        <v>26.0</v>
      </c>
      <c r="I694" s="3" t="s">
        <v>130</v>
      </c>
      <c r="J694" s="3">
        <v>1.0</v>
      </c>
      <c r="K694" s="9" t="s">
        <v>44</v>
      </c>
      <c r="L694" s="3" t="s">
        <v>44</v>
      </c>
      <c r="M694" s="3">
        <v>1.0</v>
      </c>
      <c r="N694" s="5" t="s">
        <v>212</v>
      </c>
      <c r="O694" s="5" t="s">
        <v>75</v>
      </c>
      <c r="P694" s="10" t="s">
        <v>152</v>
      </c>
    </row>
    <row r="695">
      <c r="A695" s="3">
        <v>693.0</v>
      </c>
      <c r="B695" s="4" t="s">
        <v>204</v>
      </c>
      <c r="C695" s="5">
        <v>23641.0</v>
      </c>
      <c r="D695" s="6">
        <v>54.07671232876712</v>
      </c>
      <c r="E695" s="7">
        <v>7.0</v>
      </c>
      <c r="F695" s="7">
        <v>50.0</v>
      </c>
      <c r="G695" s="7">
        <v>8.0</v>
      </c>
      <c r="H695" s="3">
        <v>5.0</v>
      </c>
      <c r="I695" s="3" t="s">
        <v>72</v>
      </c>
      <c r="J695" s="3">
        <v>1.0</v>
      </c>
      <c r="K695" s="9" t="s">
        <v>44</v>
      </c>
      <c r="L695" s="3" t="s">
        <v>44</v>
      </c>
      <c r="M695" s="3">
        <v>1.0</v>
      </c>
      <c r="N695" s="5" t="s">
        <v>256</v>
      </c>
      <c r="O695" s="5" t="s">
        <v>106</v>
      </c>
      <c r="P695" s="10" t="s">
        <v>918</v>
      </c>
    </row>
    <row r="696">
      <c r="A696" s="3">
        <v>694.0</v>
      </c>
      <c r="B696" s="4" t="s">
        <v>124</v>
      </c>
      <c r="C696" s="5">
        <v>31131.0</v>
      </c>
      <c r="D696" s="6">
        <v>33.556164383561644</v>
      </c>
      <c r="E696" s="7">
        <v>6.0</v>
      </c>
      <c r="F696" s="7">
        <v>60.0</v>
      </c>
      <c r="G696" s="7">
        <v>12.0</v>
      </c>
      <c r="H696" s="3">
        <v>6.0</v>
      </c>
      <c r="I696" s="3" t="s">
        <v>84</v>
      </c>
      <c r="J696" s="3">
        <v>1.0</v>
      </c>
      <c r="K696" s="9" t="s">
        <v>44</v>
      </c>
      <c r="L696" s="3" t="s">
        <v>44</v>
      </c>
      <c r="M696" s="3">
        <v>1.0</v>
      </c>
      <c r="N696" s="5" t="s">
        <v>138</v>
      </c>
      <c r="O696" s="5" t="s">
        <v>391</v>
      </c>
      <c r="P696" s="10" t="s">
        <v>1658</v>
      </c>
    </row>
    <row r="697">
      <c r="A697" s="3">
        <v>695.0</v>
      </c>
      <c r="B697" s="4" t="s">
        <v>255</v>
      </c>
      <c r="C697" s="5">
        <v>28207.0</v>
      </c>
      <c r="D697" s="6">
        <v>41.56712328767123</v>
      </c>
      <c r="E697" s="7">
        <v>7.0</v>
      </c>
      <c r="F697" s="7">
        <v>45.0</v>
      </c>
      <c r="G697" s="7">
        <v>10.0</v>
      </c>
      <c r="H697" s="3">
        <v>6.0</v>
      </c>
      <c r="I697" s="3" t="s">
        <v>224</v>
      </c>
      <c r="J697" s="3">
        <v>1.0</v>
      </c>
      <c r="K697" s="9" t="s">
        <v>44</v>
      </c>
      <c r="L697" s="3" t="s">
        <v>44</v>
      </c>
      <c r="M697" s="3">
        <v>1.0</v>
      </c>
      <c r="N697" s="5" t="s">
        <v>48</v>
      </c>
      <c r="O697" s="5" t="s">
        <v>49</v>
      </c>
      <c r="P697" s="10" t="s">
        <v>87</v>
      </c>
    </row>
    <row r="698">
      <c r="A698" s="3">
        <v>696.0</v>
      </c>
      <c r="B698" s="4" t="s">
        <v>167</v>
      </c>
      <c r="C698" s="5">
        <v>27646.0</v>
      </c>
      <c r="D698" s="6">
        <v>43.104109589041094</v>
      </c>
      <c r="E698" s="7">
        <v>6.0</v>
      </c>
      <c r="F698" s="7">
        <v>60.0</v>
      </c>
      <c r="G698" s="7">
        <v>6.0</v>
      </c>
      <c r="H698" s="3">
        <v>3.0</v>
      </c>
      <c r="I698" s="3" t="s">
        <v>187</v>
      </c>
      <c r="J698" s="3">
        <v>0.0</v>
      </c>
      <c r="K698" s="3" t="s">
        <v>46</v>
      </c>
      <c r="L698" s="3" t="s">
        <v>94</v>
      </c>
      <c r="M698" s="3">
        <v>1.0</v>
      </c>
      <c r="N698" s="5" t="s">
        <v>21</v>
      </c>
      <c r="O698" s="5" t="s">
        <v>75</v>
      </c>
      <c r="P698" s="10" t="s">
        <v>1662</v>
      </c>
    </row>
    <row r="699">
      <c r="A699" s="3">
        <v>697.0</v>
      </c>
      <c r="B699" s="4" t="s">
        <v>83</v>
      </c>
      <c r="C699" s="5">
        <v>30727.0</v>
      </c>
      <c r="D699" s="6">
        <v>34.66301369863014</v>
      </c>
      <c r="E699" s="7">
        <v>7.0</v>
      </c>
      <c r="F699" s="7">
        <v>90.0</v>
      </c>
      <c r="G699" s="7">
        <v>14.0</v>
      </c>
      <c r="H699" s="3">
        <v>2.0</v>
      </c>
      <c r="I699" s="3" t="s">
        <v>307</v>
      </c>
      <c r="J699" s="3">
        <v>1.0</v>
      </c>
      <c r="K699" s="9" t="s">
        <v>44</v>
      </c>
      <c r="L699" s="3" t="s">
        <v>44</v>
      </c>
      <c r="M699" s="3">
        <v>1.0</v>
      </c>
      <c r="N699" s="5" t="s">
        <v>212</v>
      </c>
      <c r="O699" s="5" t="s">
        <v>262</v>
      </c>
      <c r="P699" s="10" t="s">
        <v>87</v>
      </c>
    </row>
    <row r="700">
      <c r="A700" s="3">
        <v>698.0</v>
      </c>
      <c r="B700" s="4" t="s">
        <v>71</v>
      </c>
      <c r="C700" s="5">
        <v>28413.0</v>
      </c>
      <c r="D700" s="6">
        <v>41.0027397260274</v>
      </c>
      <c r="E700" s="7">
        <v>5.0</v>
      </c>
      <c r="F700" s="7">
        <v>150.0</v>
      </c>
      <c r="G700" s="7">
        <v>6.0</v>
      </c>
      <c r="H700" s="3">
        <v>1.0</v>
      </c>
      <c r="I700" s="3" t="s">
        <v>45</v>
      </c>
      <c r="J700" s="3">
        <v>1.0</v>
      </c>
      <c r="K700" s="9" t="s">
        <v>44</v>
      </c>
      <c r="L700" s="3" t="s">
        <v>44</v>
      </c>
      <c r="M700" s="3">
        <v>1.0</v>
      </c>
      <c r="N700" s="5" t="s">
        <v>138</v>
      </c>
      <c r="O700" s="5" t="s">
        <v>86</v>
      </c>
      <c r="P700" s="10" t="s">
        <v>87</v>
      </c>
    </row>
    <row r="701">
      <c r="A701" s="3">
        <v>699.0</v>
      </c>
      <c r="B701" s="4" t="s">
        <v>71</v>
      </c>
      <c r="C701" s="5">
        <v>26235.0</v>
      </c>
      <c r="D701" s="6">
        <v>46.96986301369863</v>
      </c>
      <c r="E701" s="7">
        <v>8.0</v>
      </c>
      <c r="F701" s="7">
        <v>40.0</v>
      </c>
      <c r="G701" s="7">
        <v>10.0</v>
      </c>
      <c r="H701" s="3">
        <v>6.0</v>
      </c>
      <c r="I701" s="3" t="s">
        <v>98</v>
      </c>
      <c r="J701" s="3">
        <v>0.0</v>
      </c>
      <c r="K701" s="3" t="s">
        <v>61</v>
      </c>
      <c r="L701" s="3" t="s">
        <v>62</v>
      </c>
      <c r="M701" s="3">
        <v>1.0</v>
      </c>
      <c r="N701" s="5" t="s">
        <v>74</v>
      </c>
      <c r="O701" s="5" t="s">
        <v>49</v>
      </c>
      <c r="P701" s="10" t="s">
        <v>1667</v>
      </c>
    </row>
    <row r="702">
      <c r="A702" s="3">
        <v>700.0</v>
      </c>
      <c r="B702" s="4" t="s">
        <v>161</v>
      </c>
      <c r="C702" s="5">
        <v>24168.0</v>
      </c>
      <c r="D702" s="6">
        <v>52.632876712328766</v>
      </c>
      <c r="E702" s="7">
        <v>7.0</v>
      </c>
      <c r="F702" s="7">
        <v>180.0</v>
      </c>
      <c r="G702" s="7">
        <v>12.0</v>
      </c>
      <c r="H702" s="3">
        <v>10.0</v>
      </c>
      <c r="I702" s="3" t="s">
        <v>84</v>
      </c>
      <c r="J702" s="3">
        <v>0.0</v>
      </c>
      <c r="K702" s="3" t="s">
        <v>93</v>
      </c>
      <c r="L702" s="3" t="s">
        <v>99</v>
      </c>
      <c r="M702" s="3">
        <v>1.0</v>
      </c>
      <c r="N702" s="5" t="s">
        <v>48</v>
      </c>
      <c r="O702" s="5" t="s">
        <v>75</v>
      </c>
      <c r="P702" s="10" t="s">
        <v>101</v>
      </c>
    </row>
    <row r="703">
      <c r="A703" s="3">
        <v>701.0</v>
      </c>
      <c r="B703" s="4" t="s">
        <v>236</v>
      </c>
      <c r="C703" s="5">
        <v>33512.0</v>
      </c>
      <c r="D703" s="6">
        <v>27.03287671232877</v>
      </c>
      <c r="E703" s="7">
        <v>8.0</v>
      </c>
      <c r="F703" s="7">
        <v>30.0</v>
      </c>
      <c r="G703" s="7">
        <v>10.0</v>
      </c>
      <c r="H703" s="3">
        <v>18.0</v>
      </c>
      <c r="I703" s="3" t="s">
        <v>60</v>
      </c>
      <c r="J703" s="3">
        <v>1.0</v>
      </c>
      <c r="K703" s="9" t="s">
        <v>44</v>
      </c>
      <c r="L703" s="3" t="s">
        <v>44</v>
      </c>
      <c r="M703" s="3">
        <v>0.0</v>
      </c>
      <c r="N703" s="5" t="s">
        <v>44</v>
      </c>
      <c r="O703" s="5" t="s">
        <v>44</v>
      </c>
      <c r="P703" s="10" t="s">
        <v>44</v>
      </c>
    </row>
    <row r="704">
      <c r="A704" s="3">
        <v>702.0</v>
      </c>
      <c r="B704" s="4" t="s">
        <v>230</v>
      </c>
      <c r="C704" s="5">
        <v>26021.0</v>
      </c>
      <c r="D704" s="6">
        <v>47.556164383561644</v>
      </c>
      <c r="E704" s="7">
        <v>7.0</v>
      </c>
      <c r="F704" s="7">
        <v>30.0</v>
      </c>
      <c r="G704" s="7">
        <v>6.0</v>
      </c>
      <c r="H704" s="3">
        <v>3.0</v>
      </c>
      <c r="I704" s="3" t="s">
        <v>45</v>
      </c>
      <c r="J704" s="3">
        <v>1.0</v>
      </c>
      <c r="K704" s="9" t="s">
        <v>44</v>
      </c>
      <c r="L704" s="3" t="s">
        <v>44</v>
      </c>
      <c r="M704" s="3">
        <v>1.0</v>
      </c>
      <c r="N704" s="5" t="s">
        <v>151</v>
      </c>
      <c r="O704" s="5" t="s">
        <v>75</v>
      </c>
      <c r="P704" s="10" t="s">
        <v>87</v>
      </c>
    </row>
    <row r="705">
      <c r="A705" s="3">
        <v>703.0</v>
      </c>
      <c r="B705" s="4" t="s">
        <v>255</v>
      </c>
      <c r="C705" s="5">
        <v>33040.0</v>
      </c>
      <c r="D705" s="6">
        <v>28.326027397260273</v>
      </c>
      <c r="E705" s="7">
        <v>6.0</v>
      </c>
      <c r="F705" s="7">
        <v>50.0</v>
      </c>
      <c r="G705" s="7">
        <v>10.0</v>
      </c>
      <c r="H705" s="3">
        <v>3.0</v>
      </c>
      <c r="I705" s="3" t="s">
        <v>224</v>
      </c>
      <c r="J705" s="3">
        <v>1.0</v>
      </c>
      <c r="K705" s="9" t="s">
        <v>44</v>
      </c>
      <c r="L705" s="3" t="s">
        <v>44</v>
      </c>
      <c r="M705" s="3">
        <v>0.0</v>
      </c>
      <c r="N705" s="5" t="s">
        <v>44</v>
      </c>
      <c r="O705" s="5" t="s">
        <v>44</v>
      </c>
      <c r="P705" s="10" t="s">
        <v>44</v>
      </c>
    </row>
    <row r="706">
      <c r="A706" s="3">
        <v>704.0</v>
      </c>
      <c r="B706" s="4" t="s">
        <v>71</v>
      </c>
      <c r="C706" s="5">
        <v>33530.0</v>
      </c>
      <c r="D706" s="6">
        <v>26.983561643835618</v>
      </c>
      <c r="E706" s="7">
        <v>6.0</v>
      </c>
      <c r="F706" s="7">
        <v>60.0</v>
      </c>
      <c r="G706" s="7">
        <v>4.0</v>
      </c>
      <c r="H706" s="3">
        <v>5.0</v>
      </c>
      <c r="I706" s="3" t="s">
        <v>84</v>
      </c>
      <c r="J706" s="3">
        <v>1.0</v>
      </c>
      <c r="K706" s="9" t="s">
        <v>44</v>
      </c>
      <c r="L706" s="3" t="s">
        <v>44</v>
      </c>
      <c r="M706" s="3">
        <v>1.0</v>
      </c>
      <c r="N706" s="5" t="s">
        <v>256</v>
      </c>
      <c r="O706" s="5" t="s">
        <v>106</v>
      </c>
      <c r="P706" s="10" t="s">
        <v>471</v>
      </c>
    </row>
    <row r="707">
      <c r="A707" s="3">
        <v>705.0</v>
      </c>
      <c r="B707" s="4" t="s">
        <v>124</v>
      </c>
      <c r="C707" s="5">
        <v>29873.0</v>
      </c>
      <c r="D707" s="6">
        <v>37.0027397260274</v>
      </c>
      <c r="E707" s="7">
        <v>6.0</v>
      </c>
      <c r="F707" s="7">
        <v>90.0</v>
      </c>
      <c r="G707" s="7">
        <v>16.0</v>
      </c>
      <c r="H707" s="3">
        <v>50.0</v>
      </c>
      <c r="I707" s="3" t="s">
        <v>187</v>
      </c>
      <c r="J707" s="3">
        <v>1.0</v>
      </c>
      <c r="K707" s="9" t="s">
        <v>44</v>
      </c>
      <c r="L707" s="3" t="s">
        <v>44</v>
      </c>
      <c r="M707" s="3">
        <v>1.0</v>
      </c>
      <c r="N707" s="5" t="s">
        <v>132</v>
      </c>
      <c r="O707" s="5" t="s">
        <v>119</v>
      </c>
      <c r="P707" s="10" t="s">
        <v>471</v>
      </c>
    </row>
    <row r="708">
      <c r="A708" s="3">
        <v>706.0</v>
      </c>
      <c r="B708" s="4" t="s">
        <v>71</v>
      </c>
      <c r="C708" s="5">
        <v>30149.0</v>
      </c>
      <c r="D708" s="6">
        <v>36.24657534246575</v>
      </c>
      <c r="E708" s="7">
        <v>7.0</v>
      </c>
      <c r="F708" s="7">
        <v>120.0</v>
      </c>
      <c r="G708" s="7">
        <v>7.0</v>
      </c>
      <c r="H708" s="3">
        <v>3.0</v>
      </c>
      <c r="I708" s="3" t="s">
        <v>340</v>
      </c>
      <c r="J708" s="3">
        <v>1.0</v>
      </c>
      <c r="K708" s="9" t="s">
        <v>44</v>
      </c>
      <c r="L708" s="3" t="s">
        <v>44</v>
      </c>
      <c r="M708" s="3">
        <v>1.0</v>
      </c>
      <c r="N708" s="5" t="s">
        <v>85</v>
      </c>
      <c r="O708" s="5" t="s">
        <v>75</v>
      </c>
      <c r="P708" s="10" t="s">
        <v>918</v>
      </c>
    </row>
    <row r="709">
      <c r="A709" s="3">
        <v>707.0</v>
      </c>
      <c r="B709" s="4" t="s">
        <v>314</v>
      </c>
      <c r="C709" s="5">
        <v>34816.0</v>
      </c>
      <c r="D709" s="6">
        <v>23.46027397260274</v>
      </c>
      <c r="E709" s="7">
        <v>4.0</v>
      </c>
      <c r="F709" s="7">
        <v>0.0</v>
      </c>
      <c r="G709" s="7">
        <v>9.0</v>
      </c>
      <c r="H709" s="3">
        <v>15.0</v>
      </c>
      <c r="I709" s="3" t="s">
        <v>187</v>
      </c>
      <c r="J709" s="3">
        <v>0.0</v>
      </c>
      <c r="K709" s="3" t="s">
        <v>46</v>
      </c>
      <c r="L709" s="3" t="s">
        <v>99</v>
      </c>
      <c r="M709" s="3">
        <v>1.0</v>
      </c>
      <c r="N709" s="5" t="s">
        <v>105</v>
      </c>
      <c r="O709" s="5" t="s">
        <v>75</v>
      </c>
      <c r="P709" s="10" t="s">
        <v>87</v>
      </c>
    </row>
    <row r="710">
      <c r="A710" s="3">
        <v>708.0</v>
      </c>
      <c r="B710" s="4" t="s">
        <v>83</v>
      </c>
      <c r="C710" s="5">
        <v>24983.0</v>
      </c>
      <c r="D710" s="6">
        <v>50.4</v>
      </c>
      <c r="E710" s="7">
        <v>7.0</v>
      </c>
      <c r="F710" s="7">
        <v>2.0</v>
      </c>
      <c r="G710" s="7">
        <v>3.0</v>
      </c>
      <c r="H710" s="3">
        <v>15.0</v>
      </c>
      <c r="I710" s="3" t="s">
        <v>307</v>
      </c>
      <c r="J710" s="3">
        <v>0.0</v>
      </c>
      <c r="K710" s="3" t="s">
        <v>73</v>
      </c>
      <c r="L710" s="3" t="s">
        <v>94</v>
      </c>
      <c r="M710" s="3">
        <v>1.0</v>
      </c>
      <c r="N710" s="5" t="s">
        <v>256</v>
      </c>
      <c r="O710" s="5" t="s">
        <v>106</v>
      </c>
      <c r="P710" s="10" t="s">
        <v>1672</v>
      </c>
    </row>
    <row r="711">
      <c r="A711" s="3">
        <v>709.0</v>
      </c>
      <c r="B711" s="4" t="s">
        <v>71</v>
      </c>
      <c r="C711" s="5">
        <v>31720.0</v>
      </c>
      <c r="D711" s="6">
        <v>31.942465753424656</v>
      </c>
      <c r="E711" s="7">
        <v>6.0</v>
      </c>
      <c r="F711" s="7">
        <v>30.0</v>
      </c>
      <c r="G711" s="7">
        <v>6.0</v>
      </c>
      <c r="H711" s="3">
        <v>30.0</v>
      </c>
      <c r="I711" s="3" t="s">
        <v>130</v>
      </c>
      <c r="J711" s="3">
        <v>1.0</v>
      </c>
      <c r="K711" s="9" t="s">
        <v>44</v>
      </c>
      <c r="L711" s="3" t="s">
        <v>44</v>
      </c>
      <c r="M711" s="3">
        <v>1.0</v>
      </c>
      <c r="N711" s="5" t="s">
        <v>21</v>
      </c>
      <c r="O711" s="5" t="s">
        <v>106</v>
      </c>
      <c r="P711" s="10" t="s">
        <v>1673</v>
      </c>
    </row>
    <row r="712">
      <c r="A712" s="3">
        <v>710.0</v>
      </c>
      <c r="B712" s="4" t="s">
        <v>71</v>
      </c>
      <c r="C712" s="5">
        <v>31861.0</v>
      </c>
      <c r="D712" s="6">
        <v>31.556164383561644</v>
      </c>
      <c r="E712" s="7">
        <v>7.0</v>
      </c>
      <c r="F712" s="7">
        <v>0.0</v>
      </c>
      <c r="G712" s="7">
        <v>14.0</v>
      </c>
      <c r="H712" s="3">
        <v>1.0</v>
      </c>
      <c r="I712" s="3" t="s">
        <v>224</v>
      </c>
      <c r="J712" s="3">
        <v>0.0</v>
      </c>
      <c r="K712" s="3" t="s">
        <v>1674</v>
      </c>
      <c r="L712" s="3" t="s">
        <v>47</v>
      </c>
      <c r="M712" s="3">
        <v>0.0</v>
      </c>
      <c r="N712" s="5" t="s">
        <v>44</v>
      </c>
      <c r="O712" s="5" t="s">
        <v>44</v>
      </c>
      <c r="P712" s="10" t="s">
        <v>44</v>
      </c>
    </row>
    <row r="713">
      <c r="A713" s="3">
        <v>711.0</v>
      </c>
      <c r="B713" s="4" t="s">
        <v>83</v>
      </c>
      <c r="C713" s="5">
        <v>29528.0</v>
      </c>
      <c r="D713" s="6">
        <v>37.94794520547945</v>
      </c>
      <c r="E713" s="7">
        <v>7.0</v>
      </c>
      <c r="F713" s="7">
        <v>75.0</v>
      </c>
      <c r="G713" s="7">
        <v>10.0</v>
      </c>
      <c r="H713" s="3">
        <v>2.0</v>
      </c>
      <c r="I713" s="3" t="s">
        <v>60</v>
      </c>
      <c r="J713" s="3">
        <v>0.0</v>
      </c>
      <c r="K713" s="3" t="s">
        <v>118</v>
      </c>
      <c r="L713" s="3" t="s">
        <v>47</v>
      </c>
      <c r="M713" s="3">
        <v>0.0</v>
      </c>
      <c r="N713" s="5" t="s">
        <v>44</v>
      </c>
      <c r="O713" s="5" t="s">
        <v>44</v>
      </c>
      <c r="P713" s="10" t="s">
        <v>44</v>
      </c>
    </row>
    <row r="714">
      <c r="A714" s="3">
        <v>712.0</v>
      </c>
      <c r="B714" s="4" t="s">
        <v>83</v>
      </c>
      <c r="C714" s="5">
        <v>34844.0</v>
      </c>
      <c r="D714" s="6">
        <v>23.383561643835616</v>
      </c>
      <c r="E714" s="7">
        <v>8.0</v>
      </c>
      <c r="F714" s="7">
        <v>0.0</v>
      </c>
      <c r="G714" s="7">
        <v>12.0</v>
      </c>
      <c r="H714" s="3">
        <v>20.0</v>
      </c>
      <c r="I714" s="3" t="s">
        <v>72</v>
      </c>
      <c r="J714" s="3">
        <v>0.0</v>
      </c>
      <c r="K714" s="3" t="s">
        <v>61</v>
      </c>
      <c r="L714" s="3" t="s">
        <v>94</v>
      </c>
      <c r="M714" s="3">
        <v>0.0</v>
      </c>
      <c r="N714" s="5" t="s">
        <v>44</v>
      </c>
      <c r="O714" s="5" t="s">
        <v>44</v>
      </c>
      <c r="P714" s="10" t="s">
        <v>44</v>
      </c>
    </row>
    <row r="715">
      <c r="A715" s="3">
        <v>713.0</v>
      </c>
      <c r="B715" s="4" t="s">
        <v>444</v>
      </c>
      <c r="C715" s="5">
        <v>32667.0</v>
      </c>
      <c r="D715" s="6">
        <v>29.34794520547945</v>
      </c>
      <c r="E715" s="7">
        <v>8.0</v>
      </c>
      <c r="F715" s="7">
        <v>30.0</v>
      </c>
      <c r="G715" s="7">
        <v>5.0</v>
      </c>
      <c r="H715" s="3">
        <v>30.0</v>
      </c>
      <c r="I715" s="3" t="s">
        <v>187</v>
      </c>
      <c r="J715" s="3">
        <v>0.0</v>
      </c>
      <c r="K715" s="9" t="s">
        <v>93</v>
      </c>
      <c r="L715" s="3" t="s">
        <v>27</v>
      </c>
      <c r="M715" s="3">
        <v>1.0</v>
      </c>
      <c r="N715" s="5" t="s">
        <v>457</v>
      </c>
      <c r="O715" s="5" t="s">
        <v>49</v>
      </c>
      <c r="P715" s="10" t="s">
        <v>1675</v>
      </c>
    </row>
    <row r="716">
      <c r="A716" s="3">
        <v>714.0</v>
      </c>
      <c r="B716" s="4" t="s">
        <v>124</v>
      </c>
      <c r="C716" s="5">
        <v>31082.0</v>
      </c>
      <c r="D716" s="6">
        <v>33.69041095890411</v>
      </c>
      <c r="E716" s="7">
        <v>8.0</v>
      </c>
      <c r="F716" s="7">
        <v>80.0</v>
      </c>
      <c r="G716" s="7">
        <v>9.0</v>
      </c>
      <c r="H716" s="3">
        <v>2.0</v>
      </c>
      <c r="I716" s="3" t="s">
        <v>72</v>
      </c>
      <c r="J716" s="3">
        <v>1.0</v>
      </c>
      <c r="K716" s="9" t="s">
        <v>44</v>
      </c>
      <c r="L716" s="3" t="s">
        <v>44</v>
      </c>
      <c r="M716" s="3">
        <v>1.0</v>
      </c>
      <c r="N716" s="5" t="s">
        <v>256</v>
      </c>
      <c r="O716" s="5" t="s">
        <v>75</v>
      </c>
      <c r="P716" s="10" t="s">
        <v>478</v>
      </c>
    </row>
    <row r="717">
      <c r="A717" s="3">
        <v>715.0</v>
      </c>
      <c r="B717" s="4" t="s">
        <v>124</v>
      </c>
      <c r="C717" s="5">
        <v>34222.0</v>
      </c>
      <c r="D717" s="6">
        <v>25.087671232876712</v>
      </c>
      <c r="E717" s="7">
        <v>8.0</v>
      </c>
      <c r="F717" s="7">
        <v>15.0</v>
      </c>
      <c r="G717" s="7">
        <v>9.0</v>
      </c>
      <c r="H717" s="3">
        <v>12.0</v>
      </c>
      <c r="I717" s="3" t="s">
        <v>224</v>
      </c>
      <c r="J717" s="3">
        <v>1.0</v>
      </c>
      <c r="K717" s="9" t="s">
        <v>44</v>
      </c>
      <c r="L717" s="3" t="s">
        <v>44</v>
      </c>
      <c r="M717" s="3">
        <v>0.0</v>
      </c>
      <c r="N717" s="5" t="s">
        <v>44</v>
      </c>
      <c r="O717" s="5" t="s">
        <v>44</v>
      </c>
      <c r="P717" s="10" t="s">
        <v>44</v>
      </c>
    </row>
    <row r="718">
      <c r="A718" s="3">
        <v>716.0</v>
      </c>
      <c r="B718" s="4" t="s">
        <v>348</v>
      </c>
      <c r="C718" s="5">
        <v>29744.0</v>
      </c>
      <c r="D718" s="6">
        <v>37.35616438356164</v>
      </c>
      <c r="E718" s="7">
        <v>7.0</v>
      </c>
      <c r="F718" s="7">
        <v>40.0</v>
      </c>
      <c r="G718" s="7">
        <v>10.0</v>
      </c>
      <c r="H718" s="3">
        <v>0.0</v>
      </c>
      <c r="I718" s="3" t="s">
        <v>98</v>
      </c>
      <c r="J718" s="3">
        <v>0.0</v>
      </c>
      <c r="K718" s="3" t="s">
        <v>61</v>
      </c>
      <c r="L718" s="3" t="s">
        <v>94</v>
      </c>
      <c r="M718" s="3">
        <v>1.0</v>
      </c>
      <c r="N718" s="5" t="s">
        <v>416</v>
      </c>
      <c r="O718" s="5" t="s">
        <v>106</v>
      </c>
      <c r="P718" s="10" t="s">
        <v>50</v>
      </c>
    </row>
    <row r="719">
      <c r="A719" s="3">
        <v>717.0</v>
      </c>
      <c r="B719" s="4" t="s">
        <v>71</v>
      </c>
      <c r="C719" s="5">
        <v>32181.0</v>
      </c>
      <c r="D719" s="6">
        <v>30.67945205479452</v>
      </c>
      <c r="E719" s="7">
        <v>10.0</v>
      </c>
      <c r="F719" s="7">
        <v>60.0</v>
      </c>
      <c r="G719" s="7">
        <v>8.0</v>
      </c>
      <c r="H719" s="3">
        <v>10.0</v>
      </c>
      <c r="I719" s="3" t="s">
        <v>117</v>
      </c>
      <c r="J719" s="3">
        <v>0.0</v>
      </c>
      <c r="K719" s="3" t="s">
        <v>73</v>
      </c>
      <c r="L719" s="3" t="s">
        <v>99</v>
      </c>
      <c r="M719" s="3">
        <v>0.0</v>
      </c>
      <c r="N719" s="5" t="s">
        <v>44</v>
      </c>
      <c r="O719" s="5" t="s">
        <v>44</v>
      </c>
      <c r="P719" s="10" t="s">
        <v>44</v>
      </c>
    </row>
    <row r="720">
      <c r="A720" s="3">
        <v>718.0</v>
      </c>
      <c r="B720" s="4" t="s">
        <v>161</v>
      </c>
      <c r="C720" s="5">
        <v>32762.0</v>
      </c>
      <c r="D720" s="6">
        <v>29.087671232876712</v>
      </c>
      <c r="E720" s="7">
        <v>4.0</v>
      </c>
      <c r="F720" s="7">
        <v>30.0</v>
      </c>
      <c r="G720" s="7">
        <v>18.0</v>
      </c>
      <c r="H720" s="3">
        <v>24.0</v>
      </c>
      <c r="I720" s="3" t="s">
        <v>307</v>
      </c>
      <c r="J720" s="3">
        <v>1.0</v>
      </c>
      <c r="K720" s="9" t="s">
        <v>44</v>
      </c>
      <c r="L720" s="3" t="s">
        <v>44</v>
      </c>
      <c r="M720" s="3">
        <v>1.0</v>
      </c>
      <c r="N720" s="5" t="s">
        <v>132</v>
      </c>
      <c r="O720" s="5" t="s">
        <v>75</v>
      </c>
      <c r="P720" s="10" t="s">
        <v>87</v>
      </c>
    </row>
    <row r="721">
      <c r="A721" s="3">
        <v>719.0</v>
      </c>
      <c r="B721" s="4" t="s">
        <v>230</v>
      </c>
      <c r="C721" s="5">
        <v>30799.0</v>
      </c>
      <c r="D721" s="6">
        <v>34.465753424657535</v>
      </c>
      <c r="E721" s="7">
        <v>6.0</v>
      </c>
      <c r="F721" s="7">
        <v>135.0</v>
      </c>
      <c r="G721" s="7">
        <v>7.0</v>
      </c>
      <c r="H721" s="3">
        <v>40.0</v>
      </c>
      <c r="I721" s="3" t="s">
        <v>117</v>
      </c>
      <c r="J721" s="3">
        <v>1.0</v>
      </c>
      <c r="K721" s="9" t="s">
        <v>44</v>
      </c>
      <c r="L721" s="3" t="s">
        <v>44</v>
      </c>
      <c r="M721" s="3">
        <v>1.0</v>
      </c>
      <c r="N721" s="5" t="s">
        <v>48</v>
      </c>
      <c r="O721" s="5" t="s">
        <v>106</v>
      </c>
      <c r="P721" s="10" t="s">
        <v>275</v>
      </c>
    </row>
    <row r="722">
      <c r="A722" s="3">
        <v>720.0</v>
      </c>
      <c r="B722" s="4" t="s">
        <v>71</v>
      </c>
      <c r="C722" s="5">
        <v>29746.0</v>
      </c>
      <c r="D722" s="6">
        <v>37.35068493150685</v>
      </c>
      <c r="E722" s="7">
        <v>8.0</v>
      </c>
      <c r="F722" s="7">
        <v>0.0</v>
      </c>
      <c r="G722" s="7">
        <v>8.0</v>
      </c>
      <c r="H722" s="3">
        <v>15.0</v>
      </c>
      <c r="I722" s="3" t="s">
        <v>45</v>
      </c>
      <c r="J722" s="3">
        <v>1.0</v>
      </c>
      <c r="K722" s="9" t="s">
        <v>44</v>
      </c>
      <c r="L722" s="3" t="s">
        <v>44</v>
      </c>
      <c r="M722" s="3">
        <v>0.0</v>
      </c>
      <c r="N722" s="5" t="s">
        <v>44</v>
      </c>
      <c r="O722" s="5" t="s">
        <v>44</v>
      </c>
      <c r="P722" s="10" t="s">
        <v>44</v>
      </c>
    </row>
    <row r="723">
      <c r="A723" s="3">
        <v>721.0</v>
      </c>
      <c r="B723" s="4" t="s">
        <v>71</v>
      </c>
      <c r="C723" s="5">
        <v>30306.0</v>
      </c>
      <c r="D723" s="6">
        <v>35.81643835616438</v>
      </c>
      <c r="E723" s="7">
        <v>8.0</v>
      </c>
      <c r="F723" s="7">
        <v>90.0</v>
      </c>
      <c r="G723" s="7">
        <v>15.0</v>
      </c>
      <c r="H723" s="3">
        <v>10.0</v>
      </c>
      <c r="I723" s="3" t="s">
        <v>45</v>
      </c>
      <c r="J723" s="3">
        <v>0.0</v>
      </c>
      <c r="K723" s="9" t="s">
        <v>61</v>
      </c>
      <c r="L723" s="3" t="s">
        <v>1676</v>
      </c>
      <c r="M723" s="3">
        <v>1.0</v>
      </c>
      <c r="N723" s="5" t="s">
        <v>151</v>
      </c>
      <c r="O723" s="5" t="s">
        <v>75</v>
      </c>
      <c r="P723" s="10" t="s">
        <v>87</v>
      </c>
    </row>
    <row r="724">
      <c r="A724" s="3">
        <v>722.0</v>
      </c>
      <c r="B724" s="4" t="s">
        <v>255</v>
      </c>
      <c r="C724" s="5">
        <v>32860.0</v>
      </c>
      <c r="D724" s="6">
        <v>28.81917808219178</v>
      </c>
      <c r="E724" s="7">
        <v>8.0</v>
      </c>
      <c r="F724" s="7">
        <v>120.0</v>
      </c>
      <c r="G724" s="7">
        <v>8.0</v>
      </c>
      <c r="H724" s="3">
        <v>1.0</v>
      </c>
      <c r="I724" s="3" t="s">
        <v>130</v>
      </c>
      <c r="J724" s="3">
        <v>0.0</v>
      </c>
      <c r="K724" s="3" t="s">
        <v>61</v>
      </c>
      <c r="L724" s="3" t="s">
        <v>99</v>
      </c>
      <c r="M724" s="3">
        <v>0.0</v>
      </c>
      <c r="N724" s="5" t="s">
        <v>44</v>
      </c>
      <c r="O724" s="5" t="s">
        <v>44</v>
      </c>
      <c r="P724" s="10" t="s">
        <v>44</v>
      </c>
    </row>
    <row r="725">
      <c r="A725" s="3">
        <v>723.0</v>
      </c>
      <c r="B725" s="4" t="s">
        <v>255</v>
      </c>
      <c r="C725" s="5">
        <v>34227.0</v>
      </c>
      <c r="D725" s="6">
        <v>25.073972602739726</v>
      </c>
      <c r="E725" s="7">
        <v>8.0</v>
      </c>
      <c r="F725" s="7">
        <v>40.0</v>
      </c>
      <c r="G725" s="7">
        <v>10.0</v>
      </c>
      <c r="H725" s="3">
        <v>6.0</v>
      </c>
      <c r="I725" s="3" t="s">
        <v>72</v>
      </c>
      <c r="J725" s="3">
        <v>1.0</v>
      </c>
      <c r="K725" s="9" t="s">
        <v>44</v>
      </c>
      <c r="L725" s="3" t="s">
        <v>44</v>
      </c>
      <c r="M725" s="3">
        <v>1.0</v>
      </c>
      <c r="N725" s="5" t="s">
        <v>48</v>
      </c>
      <c r="O725" s="5" t="s">
        <v>49</v>
      </c>
      <c r="P725" s="10" t="s">
        <v>363</v>
      </c>
    </row>
    <row r="726">
      <c r="A726" s="3">
        <v>724.0</v>
      </c>
      <c r="B726" s="4" t="s">
        <v>71</v>
      </c>
      <c r="C726" s="4"/>
      <c r="D726" s="6" t="s">
        <v>44</v>
      </c>
      <c r="E726" s="7">
        <v>7.0</v>
      </c>
      <c r="F726" s="7">
        <v>10.0</v>
      </c>
      <c r="G726" s="7">
        <v>8.0</v>
      </c>
      <c r="H726" s="3">
        <v>8.0</v>
      </c>
      <c r="I726" s="3" t="s">
        <v>60</v>
      </c>
      <c r="J726" s="3">
        <v>1.0</v>
      </c>
      <c r="K726" s="9" t="s">
        <v>44</v>
      </c>
      <c r="L726" s="3" t="s">
        <v>44</v>
      </c>
      <c r="M726" s="3">
        <v>1.0</v>
      </c>
      <c r="N726" s="9" t="s">
        <v>138</v>
      </c>
      <c r="O726" s="9" t="s">
        <v>75</v>
      </c>
      <c r="P726" s="11" t="s">
        <v>87</v>
      </c>
    </row>
    <row r="727">
      <c r="A727" s="3">
        <v>725.0</v>
      </c>
      <c r="B727" s="4" t="s">
        <v>71</v>
      </c>
      <c r="C727" s="5">
        <v>33191.0</v>
      </c>
      <c r="D727" s="6">
        <v>27.912328767123288</v>
      </c>
      <c r="E727" s="7">
        <v>7.0</v>
      </c>
      <c r="F727" s="7">
        <v>70.0</v>
      </c>
      <c r="G727" s="7">
        <v>3.0</v>
      </c>
      <c r="H727" s="3">
        <v>5.0</v>
      </c>
      <c r="I727" s="3" t="s">
        <v>98</v>
      </c>
      <c r="J727" s="3">
        <v>0.0</v>
      </c>
      <c r="K727" s="3" t="s">
        <v>93</v>
      </c>
      <c r="L727" s="3" t="s">
        <v>94</v>
      </c>
      <c r="M727" s="3">
        <v>1.0</v>
      </c>
      <c r="N727" s="5" t="s">
        <v>467</v>
      </c>
      <c r="O727" s="5" t="s">
        <v>106</v>
      </c>
      <c r="P727" s="10" t="s">
        <v>50</v>
      </c>
    </row>
    <row r="728">
      <c r="A728" s="3">
        <v>726.0</v>
      </c>
      <c r="B728" s="4" t="s">
        <v>230</v>
      </c>
      <c r="C728" s="5">
        <v>30188.0</v>
      </c>
      <c r="D728" s="6">
        <v>36.13972602739726</v>
      </c>
      <c r="E728" s="7">
        <v>7.0</v>
      </c>
      <c r="F728" s="7">
        <v>30.0</v>
      </c>
      <c r="G728" s="7">
        <v>7.0</v>
      </c>
      <c r="H728" s="3">
        <v>1.0</v>
      </c>
      <c r="I728" s="3" t="s">
        <v>84</v>
      </c>
      <c r="J728" s="3">
        <v>0.0</v>
      </c>
      <c r="K728" s="3" t="s">
        <v>61</v>
      </c>
      <c r="L728" s="3" t="s">
        <v>94</v>
      </c>
      <c r="M728" s="3">
        <v>1.0</v>
      </c>
      <c r="N728" s="5" t="s">
        <v>63</v>
      </c>
      <c r="O728" s="5" t="s">
        <v>75</v>
      </c>
      <c r="P728" s="10" t="s">
        <v>50</v>
      </c>
    </row>
    <row r="729">
      <c r="A729" s="3">
        <v>727.0</v>
      </c>
      <c r="B729" s="4" t="s">
        <v>83</v>
      </c>
      <c r="C729" s="5">
        <v>43069.0</v>
      </c>
      <c r="D729" s="6">
        <v>0.8493150684931506</v>
      </c>
      <c r="E729" s="7">
        <v>6.0</v>
      </c>
      <c r="F729" s="7">
        <v>30.0</v>
      </c>
      <c r="G729" s="7">
        <v>10.0</v>
      </c>
      <c r="H729" s="3">
        <v>6.0</v>
      </c>
      <c r="I729" s="3" t="s">
        <v>130</v>
      </c>
      <c r="J729" s="3">
        <v>0.0</v>
      </c>
      <c r="K729" s="3" t="s">
        <v>93</v>
      </c>
      <c r="L729" s="3" t="s">
        <v>99</v>
      </c>
      <c r="M729" s="3">
        <v>1.0</v>
      </c>
      <c r="N729" s="5" t="s">
        <v>212</v>
      </c>
      <c r="O729" s="5" t="s">
        <v>294</v>
      </c>
      <c r="P729" s="10" t="s">
        <v>87</v>
      </c>
    </row>
    <row r="730">
      <c r="A730" s="3">
        <v>728.0</v>
      </c>
      <c r="B730" s="4" t="s">
        <v>161</v>
      </c>
      <c r="C730" s="5">
        <v>30087.0</v>
      </c>
      <c r="D730" s="6">
        <v>36.416438356164385</v>
      </c>
      <c r="E730" s="7">
        <v>8.0</v>
      </c>
      <c r="F730" s="7">
        <v>60.0</v>
      </c>
      <c r="G730" s="7">
        <v>6.0</v>
      </c>
      <c r="H730" s="3">
        <v>10.0</v>
      </c>
      <c r="I730" s="3" t="s">
        <v>130</v>
      </c>
      <c r="J730" s="3">
        <v>1.0</v>
      </c>
      <c r="K730" s="9" t="s">
        <v>44</v>
      </c>
      <c r="L730" s="3" t="s">
        <v>44</v>
      </c>
      <c r="M730" s="3">
        <v>1.0</v>
      </c>
      <c r="N730" s="5" t="s">
        <v>212</v>
      </c>
      <c r="O730" s="5" t="s">
        <v>294</v>
      </c>
      <c r="P730" s="10" t="s">
        <v>918</v>
      </c>
    </row>
    <row r="731">
      <c r="A731" s="3">
        <v>729.0</v>
      </c>
      <c r="B731" s="4" t="s">
        <v>255</v>
      </c>
      <c r="C731" s="5">
        <v>19245.0</v>
      </c>
      <c r="D731" s="6">
        <v>66.12054794520547</v>
      </c>
      <c r="E731" s="7">
        <v>6.0</v>
      </c>
      <c r="F731" s="7">
        <v>90.0</v>
      </c>
      <c r="G731" s="7">
        <v>9.0</v>
      </c>
      <c r="H731" s="3">
        <v>1.0</v>
      </c>
      <c r="I731" s="3" t="s">
        <v>224</v>
      </c>
      <c r="J731" s="3">
        <v>0.0</v>
      </c>
      <c r="K731" s="3" t="s">
        <v>630</v>
      </c>
      <c r="L731" s="3" t="s">
        <v>94</v>
      </c>
      <c r="M731" s="3">
        <v>1.0</v>
      </c>
      <c r="N731" s="5" t="s">
        <v>21</v>
      </c>
      <c r="O731" s="5" t="s">
        <v>75</v>
      </c>
      <c r="P731" s="10" t="s">
        <v>428</v>
      </c>
    </row>
    <row r="732">
      <c r="A732" s="3">
        <v>730.0</v>
      </c>
      <c r="B732" s="4" t="s">
        <v>124</v>
      </c>
      <c r="C732" s="5">
        <v>34285.0</v>
      </c>
      <c r="D732" s="6">
        <v>24.915068493150685</v>
      </c>
      <c r="E732" s="7">
        <v>6.0</v>
      </c>
      <c r="F732" s="7">
        <v>50.0</v>
      </c>
      <c r="G732" s="7">
        <v>10.0</v>
      </c>
      <c r="H732" s="3">
        <v>1.0</v>
      </c>
      <c r="I732" s="3" t="s">
        <v>187</v>
      </c>
      <c r="J732" s="3">
        <v>1.0</v>
      </c>
      <c r="K732" s="3" t="s">
        <v>73</v>
      </c>
      <c r="L732" s="3" t="s">
        <v>94</v>
      </c>
      <c r="M732" s="3">
        <v>1.0</v>
      </c>
      <c r="N732" s="5" t="s">
        <v>212</v>
      </c>
      <c r="O732" s="5" t="s">
        <v>75</v>
      </c>
      <c r="P732" s="10" t="s">
        <v>107</v>
      </c>
    </row>
    <row r="733">
      <c r="A733" s="3">
        <v>731.0</v>
      </c>
      <c r="B733" s="4" t="s">
        <v>1677</v>
      </c>
      <c r="C733" s="5">
        <v>29290.0</v>
      </c>
      <c r="D733" s="6">
        <v>38.6</v>
      </c>
      <c r="E733" s="7">
        <v>7.0</v>
      </c>
      <c r="F733" s="7">
        <v>240.0</v>
      </c>
      <c r="G733" s="7">
        <v>12.0</v>
      </c>
      <c r="H733" s="3">
        <v>6.0</v>
      </c>
      <c r="I733" s="3" t="s">
        <v>340</v>
      </c>
      <c r="J733" s="3">
        <v>0.0</v>
      </c>
      <c r="K733" s="9" t="s">
        <v>93</v>
      </c>
      <c r="L733" s="3" t="s">
        <v>1678</v>
      </c>
      <c r="M733" s="3">
        <v>1.0</v>
      </c>
      <c r="N733" s="5" t="s">
        <v>132</v>
      </c>
      <c r="O733" s="5" t="s">
        <v>139</v>
      </c>
      <c r="P733" s="10" t="s">
        <v>87</v>
      </c>
    </row>
    <row r="734">
      <c r="A734" s="3">
        <v>732.0</v>
      </c>
      <c r="B734" s="4" t="s">
        <v>204</v>
      </c>
      <c r="C734" s="5">
        <v>29645.0</v>
      </c>
      <c r="D734" s="6">
        <v>37.62739726027397</v>
      </c>
      <c r="E734" s="7">
        <v>7.0</v>
      </c>
      <c r="F734" s="7">
        <v>60.0</v>
      </c>
      <c r="G734" s="7">
        <v>5.0</v>
      </c>
      <c r="H734" s="3">
        <v>9.0</v>
      </c>
      <c r="I734" s="3" t="s">
        <v>187</v>
      </c>
      <c r="J734" s="3">
        <v>1.0</v>
      </c>
      <c r="K734" s="9" t="s">
        <v>44</v>
      </c>
      <c r="L734" s="3" t="s">
        <v>44</v>
      </c>
      <c r="M734" s="3">
        <v>1.0</v>
      </c>
      <c r="N734" s="5" t="s">
        <v>212</v>
      </c>
      <c r="O734" s="5" t="s">
        <v>106</v>
      </c>
      <c r="P734" s="10" t="s">
        <v>1212</v>
      </c>
    </row>
    <row r="735">
      <c r="A735" s="3">
        <v>733.0</v>
      </c>
      <c r="B735" s="4" t="s">
        <v>71</v>
      </c>
      <c r="C735" s="5">
        <v>29049.0</v>
      </c>
      <c r="D735" s="6">
        <v>39.26027397260274</v>
      </c>
      <c r="E735" s="7">
        <v>6.0</v>
      </c>
      <c r="F735" s="7">
        <v>20.0</v>
      </c>
      <c r="G735" s="7">
        <v>13.0</v>
      </c>
      <c r="H735" s="3">
        <v>2.0</v>
      </c>
      <c r="I735" s="3" t="s">
        <v>72</v>
      </c>
      <c r="J735" s="3">
        <v>0.0</v>
      </c>
      <c r="K735" s="3" t="s">
        <v>93</v>
      </c>
      <c r="L735" s="3" t="s">
        <v>99</v>
      </c>
      <c r="M735" s="3">
        <v>1.0</v>
      </c>
      <c r="N735" s="5" t="s">
        <v>212</v>
      </c>
      <c r="O735" s="5" t="s">
        <v>75</v>
      </c>
      <c r="P735" s="10" t="s">
        <v>87</v>
      </c>
    </row>
    <row r="736">
      <c r="A736" s="3">
        <v>734.0</v>
      </c>
      <c r="B736" s="4" t="s">
        <v>71</v>
      </c>
      <c r="C736" s="5">
        <v>29668.0</v>
      </c>
      <c r="D736" s="6">
        <v>37.56438356164384</v>
      </c>
      <c r="E736" s="7">
        <v>65.0</v>
      </c>
      <c r="F736" s="7">
        <v>40.0</v>
      </c>
      <c r="G736" s="7">
        <v>12.0</v>
      </c>
      <c r="H736" s="3">
        <v>3.0</v>
      </c>
      <c r="I736" s="3" t="s">
        <v>92</v>
      </c>
      <c r="J736" s="3">
        <v>0.0</v>
      </c>
      <c r="K736" s="3" t="s">
        <v>61</v>
      </c>
      <c r="L736" s="3" t="s">
        <v>47</v>
      </c>
      <c r="M736" s="3">
        <v>1.0</v>
      </c>
      <c r="N736" s="5" t="s">
        <v>416</v>
      </c>
      <c r="O736" s="5" t="s">
        <v>75</v>
      </c>
      <c r="P736" s="10" t="s">
        <v>460</v>
      </c>
    </row>
    <row r="737">
      <c r="A737" s="3">
        <v>735.0</v>
      </c>
      <c r="B737" s="4" t="s">
        <v>71</v>
      </c>
      <c r="C737" s="5">
        <v>28471.0</v>
      </c>
      <c r="D737" s="6">
        <v>40.843835616438355</v>
      </c>
      <c r="E737" s="7">
        <v>4.0</v>
      </c>
      <c r="F737" s="7">
        <v>0.0</v>
      </c>
      <c r="G737" s="7">
        <v>12.0</v>
      </c>
      <c r="H737" s="3">
        <v>600.0</v>
      </c>
      <c r="I737" s="3" t="s">
        <v>84</v>
      </c>
      <c r="J737" s="3">
        <v>1.0</v>
      </c>
      <c r="K737" s="9" t="s">
        <v>44</v>
      </c>
      <c r="L737" s="3" t="s">
        <v>44</v>
      </c>
      <c r="M737" s="3">
        <v>1.0</v>
      </c>
      <c r="N737" s="5" t="s">
        <v>1231</v>
      </c>
      <c r="O737" s="5" t="s">
        <v>1679</v>
      </c>
      <c r="P737" s="10" t="s">
        <v>1231</v>
      </c>
    </row>
    <row r="738">
      <c r="A738" s="3">
        <v>736.0</v>
      </c>
      <c r="B738" s="4" t="s">
        <v>71</v>
      </c>
      <c r="C738" s="5">
        <v>42959.0</v>
      </c>
      <c r="D738" s="6">
        <v>1.1506849315068493</v>
      </c>
      <c r="E738" s="7">
        <v>8.0</v>
      </c>
      <c r="F738" s="7">
        <v>30.0</v>
      </c>
      <c r="G738" s="7">
        <v>10.0</v>
      </c>
      <c r="H738" s="3">
        <v>2.0</v>
      </c>
      <c r="I738" s="3" t="s">
        <v>187</v>
      </c>
      <c r="J738" s="3">
        <v>1.0</v>
      </c>
      <c r="K738" s="9" t="s">
        <v>44</v>
      </c>
      <c r="L738" s="3" t="s">
        <v>44</v>
      </c>
      <c r="M738" s="3">
        <v>1.0</v>
      </c>
      <c r="N738" s="5" t="s">
        <v>212</v>
      </c>
      <c r="O738" s="5" t="s">
        <v>49</v>
      </c>
      <c r="P738" s="10" t="s">
        <v>87</v>
      </c>
    </row>
    <row r="739">
      <c r="A739" s="3">
        <v>737.0</v>
      </c>
      <c r="B739" s="4" t="s">
        <v>71</v>
      </c>
      <c r="C739" s="5">
        <v>33228.0</v>
      </c>
      <c r="D739" s="6">
        <v>27.81095890410959</v>
      </c>
      <c r="E739" s="7">
        <v>7.0</v>
      </c>
      <c r="F739" s="7">
        <v>45.0</v>
      </c>
      <c r="G739" s="7">
        <v>9.0</v>
      </c>
      <c r="H739" s="3">
        <v>5.0</v>
      </c>
      <c r="I739" s="3" t="s">
        <v>60</v>
      </c>
      <c r="J739" s="3">
        <v>1.0</v>
      </c>
      <c r="K739" s="9" t="s">
        <v>44</v>
      </c>
      <c r="L739" s="3" t="s">
        <v>44</v>
      </c>
      <c r="M739" s="3">
        <v>1.0</v>
      </c>
      <c r="N739" s="5" t="s">
        <v>138</v>
      </c>
      <c r="O739" s="5" t="s">
        <v>356</v>
      </c>
      <c r="P739" s="10" t="s">
        <v>87</v>
      </c>
    </row>
    <row r="740">
      <c r="A740" s="3">
        <v>738.0</v>
      </c>
      <c r="B740" s="4" t="s">
        <v>71</v>
      </c>
      <c r="C740" s="5">
        <v>34298.0</v>
      </c>
      <c r="D740" s="6">
        <v>24.87945205479452</v>
      </c>
      <c r="E740" s="7">
        <v>10.0</v>
      </c>
      <c r="F740" s="7">
        <v>300.0</v>
      </c>
      <c r="G740" s="7">
        <v>10.0</v>
      </c>
      <c r="H740" s="3">
        <v>10.0</v>
      </c>
      <c r="I740" s="3" t="s">
        <v>307</v>
      </c>
      <c r="J740" s="3">
        <v>1.0</v>
      </c>
      <c r="K740" s="9" t="s">
        <v>44</v>
      </c>
      <c r="L740" s="3" t="s">
        <v>44</v>
      </c>
      <c r="M740" s="3">
        <v>1.0</v>
      </c>
      <c r="N740" s="5" t="s">
        <v>85</v>
      </c>
      <c r="O740" s="5" t="s">
        <v>75</v>
      </c>
      <c r="P740" s="10" t="s">
        <v>87</v>
      </c>
    </row>
    <row r="741">
      <c r="A741" s="3">
        <v>739.0</v>
      </c>
      <c r="B741" s="4" t="s">
        <v>124</v>
      </c>
      <c r="C741" s="4"/>
      <c r="D741" s="6" t="s">
        <v>44</v>
      </c>
      <c r="E741" s="7">
        <v>7.0</v>
      </c>
      <c r="F741" s="7">
        <v>15.0</v>
      </c>
      <c r="G741" s="7">
        <v>5.0</v>
      </c>
      <c r="H741" s="3">
        <v>5.0</v>
      </c>
      <c r="I741" s="3" t="s">
        <v>130</v>
      </c>
      <c r="J741" s="3">
        <v>1.0</v>
      </c>
      <c r="K741" s="9" t="s">
        <v>44</v>
      </c>
      <c r="L741" s="3" t="s">
        <v>44</v>
      </c>
      <c r="M741" s="3">
        <v>1.0</v>
      </c>
      <c r="N741" s="9" t="s">
        <v>138</v>
      </c>
      <c r="O741" s="9" t="s">
        <v>49</v>
      </c>
      <c r="P741" s="11" t="s">
        <v>87</v>
      </c>
    </row>
    <row r="742">
      <c r="A742" s="3">
        <v>740.0</v>
      </c>
      <c r="B742" s="4" t="s">
        <v>406</v>
      </c>
      <c r="C742" s="5">
        <v>32907.0</v>
      </c>
      <c r="D742" s="6">
        <v>28.69041095890411</v>
      </c>
      <c r="E742" s="7">
        <v>6.0</v>
      </c>
      <c r="F742" s="7">
        <v>220.0</v>
      </c>
      <c r="G742" s="7">
        <v>10.0</v>
      </c>
      <c r="H742" s="3">
        <v>10.0</v>
      </c>
      <c r="I742" s="3" t="s">
        <v>45</v>
      </c>
      <c r="J742" s="3">
        <v>0.0</v>
      </c>
      <c r="K742" s="3" t="s">
        <v>46</v>
      </c>
      <c r="L742" s="3" t="s">
        <v>47</v>
      </c>
      <c r="M742" s="3">
        <v>0.0</v>
      </c>
      <c r="N742" s="5" t="s">
        <v>44</v>
      </c>
      <c r="O742" s="5" t="s">
        <v>44</v>
      </c>
      <c r="P742" s="10" t="s">
        <v>44</v>
      </c>
    </row>
    <row r="743">
      <c r="A743" s="3">
        <v>741.0</v>
      </c>
      <c r="B743" s="4" t="s">
        <v>83</v>
      </c>
      <c r="C743" s="5">
        <v>30528.0</v>
      </c>
      <c r="D743" s="6">
        <v>35.20821917808219</v>
      </c>
      <c r="E743" s="7">
        <v>6.0</v>
      </c>
      <c r="F743" s="7">
        <v>20.0</v>
      </c>
      <c r="G743" s="7">
        <v>9.0</v>
      </c>
      <c r="H743" s="3">
        <v>4.0</v>
      </c>
      <c r="I743" s="3" t="s">
        <v>60</v>
      </c>
      <c r="J743" s="3">
        <v>1.0</v>
      </c>
      <c r="K743" s="9" t="s">
        <v>44</v>
      </c>
      <c r="L743" s="3" t="s">
        <v>44</v>
      </c>
      <c r="M743" s="3">
        <v>1.0</v>
      </c>
      <c r="N743" s="5" t="s">
        <v>48</v>
      </c>
      <c r="O743" s="5" t="s">
        <v>49</v>
      </c>
      <c r="P743" s="10" t="s">
        <v>275</v>
      </c>
    </row>
    <row r="744">
      <c r="A744" s="3">
        <v>742.0</v>
      </c>
      <c r="B744" s="4" t="s">
        <v>83</v>
      </c>
      <c r="C744" s="5">
        <v>29686.0</v>
      </c>
      <c r="D744" s="6">
        <v>37.515068493150686</v>
      </c>
      <c r="E744" s="7">
        <v>6.0</v>
      </c>
      <c r="F744" s="7">
        <v>80.0</v>
      </c>
      <c r="G744" s="7">
        <v>8.0</v>
      </c>
      <c r="H744" s="3">
        <v>10.0</v>
      </c>
      <c r="I744" s="3" t="s">
        <v>117</v>
      </c>
      <c r="J744" s="3">
        <v>0.0</v>
      </c>
      <c r="K744" s="3" t="s">
        <v>46</v>
      </c>
      <c r="L744" s="3" t="s">
        <v>94</v>
      </c>
      <c r="M744" s="3">
        <v>1.0</v>
      </c>
      <c r="N744" s="5" t="s">
        <v>212</v>
      </c>
      <c r="O744" s="5" t="s">
        <v>75</v>
      </c>
      <c r="P744" s="10" t="s">
        <v>231</v>
      </c>
    </row>
    <row r="745">
      <c r="A745" s="3">
        <v>743.0</v>
      </c>
      <c r="B745" s="4" t="s">
        <v>204</v>
      </c>
      <c r="C745" s="4"/>
      <c r="D745" s="6" t="s">
        <v>44</v>
      </c>
      <c r="E745" s="7">
        <v>8.0</v>
      </c>
      <c r="F745" s="7">
        <v>30.0</v>
      </c>
      <c r="G745" s="7">
        <v>6.0</v>
      </c>
      <c r="H745" s="3">
        <v>5.0</v>
      </c>
      <c r="I745" s="3" t="s">
        <v>130</v>
      </c>
      <c r="J745" s="3">
        <v>0.0</v>
      </c>
      <c r="K745" s="3" t="s">
        <v>131</v>
      </c>
      <c r="L745" s="3" t="s">
        <v>62</v>
      </c>
      <c r="M745" s="3">
        <v>1.0</v>
      </c>
      <c r="N745" s="9" t="s">
        <v>467</v>
      </c>
      <c r="O745" s="9" t="s">
        <v>49</v>
      </c>
      <c r="P745" s="11" t="s">
        <v>918</v>
      </c>
    </row>
    <row r="746">
      <c r="A746" s="3">
        <v>744.0</v>
      </c>
      <c r="B746" s="4" t="s">
        <v>255</v>
      </c>
      <c r="C746" s="5">
        <v>29339.0</v>
      </c>
      <c r="D746" s="6">
        <v>38.465753424657535</v>
      </c>
      <c r="E746" s="7">
        <v>8.0</v>
      </c>
      <c r="F746" s="7">
        <v>45.0</v>
      </c>
      <c r="G746" s="7">
        <v>5.0</v>
      </c>
      <c r="H746" s="3">
        <v>6.0</v>
      </c>
      <c r="I746" s="3" t="s">
        <v>187</v>
      </c>
      <c r="J746" s="3">
        <v>1.0</v>
      </c>
      <c r="K746" s="9" t="s">
        <v>44</v>
      </c>
      <c r="L746" s="3" t="s">
        <v>44</v>
      </c>
      <c r="M746" s="3">
        <v>1.0</v>
      </c>
      <c r="N746" s="5" t="s">
        <v>467</v>
      </c>
      <c r="O746" s="5" t="s">
        <v>106</v>
      </c>
      <c r="P746" s="10" t="s">
        <v>309</v>
      </c>
    </row>
    <row r="747">
      <c r="A747" s="3">
        <v>745.0</v>
      </c>
      <c r="B747" s="4" t="s">
        <v>71</v>
      </c>
      <c r="C747" s="5">
        <v>27612.0</v>
      </c>
      <c r="D747" s="6">
        <v>43.1972602739726</v>
      </c>
      <c r="E747" s="7">
        <v>7.0</v>
      </c>
      <c r="F747" s="7">
        <v>40.0</v>
      </c>
      <c r="G747" s="7">
        <v>6.0</v>
      </c>
      <c r="H747" s="3">
        <v>1.0</v>
      </c>
      <c r="I747" s="3" t="s">
        <v>72</v>
      </c>
      <c r="J747" s="3">
        <v>0.0</v>
      </c>
      <c r="K747" s="3" t="s">
        <v>118</v>
      </c>
      <c r="L747" s="3" t="s">
        <v>94</v>
      </c>
      <c r="M747" s="3">
        <v>1.0</v>
      </c>
      <c r="N747" s="5" t="s">
        <v>63</v>
      </c>
      <c r="O747" s="5" t="s">
        <v>75</v>
      </c>
      <c r="P747" s="10" t="s">
        <v>50</v>
      </c>
    </row>
    <row r="748">
      <c r="A748" s="3">
        <v>746.0</v>
      </c>
      <c r="B748" s="4" t="s">
        <v>204</v>
      </c>
      <c r="C748" s="5">
        <v>32442.0</v>
      </c>
      <c r="D748" s="6">
        <v>29.964383561643835</v>
      </c>
      <c r="E748" s="7">
        <v>4.0</v>
      </c>
      <c r="F748" s="7">
        <v>10.0</v>
      </c>
      <c r="G748" s="7">
        <v>8.0</v>
      </c>
      <c r="H748" s="3">
        <v>1.0</v>
      </c>
      <c r="I748" s="3" t="s">
        <v>340</v>
      </c>
      <c r="J748" s="3">
        <v>1.0</v>
      </c>
      <c r="K748" s="9" t="s">
        <v>44</v>
      </c>
      <c r="L748" s="3" t="s">
        <v>44</v>
      </c>
      <c r="M748" s="3">
        <v>1.0</v>
      </c>
      <c r="N748" s="5" t="s">
        <v>256</v>
      </c>
      <c r="O748" s="5" t="s">
        <v>75</v>
      </c>
      <c r="P748" s="10" t="s">
        <v>50</v>
      </c>
    </row>
    <row r="749">
      <c r="A749" s="3">
        <v>747.0</v>
      </c>
      <c r="B749" s="4" t="s">
        <v>124</v>
      </c>
      <c r="C749" s="5">
        <v>34109.0</v>
      </c>
      <c r="D749" s="6">
        <v>25.397260273972602</v>
      </c>
      <c r="E749" s="7">
        <v>7.0</v>
      </c>
      <c r="F749" s="7">
        <v>30.0</v>
      </c>
      <c r="G749" s="7">
        <v>12.0</v>
      </c>
      <c r="H749" s="3">
        <v>0.0</v>
      </c>
      <c r="I749" s="3" t="s">
        <v>117</v>
      </c>
      <c r="J749" s="3">
        <v>0.0</v>
      </c>
      <c r="K749" s="3" t="s">
        <v>93</v>
      </c>
      <c r="L749" s="3" t="s">
        <v>94</v>
      </c>
      <c r="M749" s="3">
        <v>0.0</v>
      </c>
      <c r="N749" s="5" t="s">
        <v>44</v>
      </c>
      <c r="O749" s="5" t="s">
        <v>44</v>
      </c>
      <c r="P749" s="10" t="s">
        <v>44</v>
      </c>
    </row>
    <row r="750">
      <c r="A750" s="3">
        <v>748.0</v>
      </c>
      <c r="B750" s="4" t="s">
        <v>306</v>
      </c>
      <c r="C750" s="5">
        <v>34114.0</v>
      </c>
      <c r="D750" s="6">
        <v>25.383561643835616</v>
      </c>
      <c r="E750" s="7">
        <v>7.0</v>
      </c>
      <c r="F750" s="7">
        <v>40.0</v>
      </c>
      <c r="G750" s="7">
        <v>10.0</v>
      </c>
      <c r="H750" s="3">
        <v>4.0</v>
      </c>
      <c r="I750" s="3" t="s">
        <v>45</v>
      </c>
      <c r="J750" s="3">
        <v>1.0</v>
      </c>
      <c r="K750" s="9" t="s">
        <v>44</v>
      </c>
      <c r="L750" s="3" t="s">
        <v>44</v>
      </c>
      <c r="M750" s="3">
        <v>1.0</v>
      </c>
      <c r="N750" s="5" t="s">
        <v>421</v>
      </c>
      <c r="O750" s="5" t="s">
        <v>49</v>
      </c>
      <c r="P750" s="10" t="s">
        <v>87</v>
      </c>
    </row>
    <row r="751">
      <c r="A751" s="3">
        <v>749.0</v>
      </c>
      <c r="B751" s="4" t="s">
        <v>83</v>
      </c>
      <c r="C751" s="5">
        <v>26782.0</v>
      </c>
      <c r="D751" s="6">
        <v>45.47123287671233</v>
      </c>
      <c r="E751" s="7">
        <v>7.0</v>
      </c>
      <c r="F751" s="7">
        <v>60.0</v>
      </c>
      <c r="G751" s="7">
        <v>8.0</v>
      </c>
      <c r="H751" s="3">
        <v>35.0</v>
      </c>
      <c r="I751" s="3" t="s">
        <v>92</v>
      </c>
      <c r="J751" s="3">
        <v>0.0</v>
      </c>
      <c r="K751" s="3" t="s">
        <v>131</v>
      </c>
      <c r="L751" s="3" t="s">
        <v>94</v>
      </c>
      <c r="M751" s="3">
        <v>1.0</v>
      </c>
      <c r="N751" s="5" t="s">
        <v>212</v>
      </c>
      <c r="O751" s="5" t="s">
        <v>75</v>
      </c>
      <c r="P751" s="10" t="s">
        <v>152</v>
      </c>
    </row>
    <row r="752">
      <c r="A752" s="3">
        <v>750.0</v>
      </c>
      <c r="B752" s="4" t="s">
        <v>83</v>
      </c>
      <c r="C752" s="5">
        <v>31994.0</v>
      </c>
      <c r="D752" s="6">
        <v>31.19178082191781</v>
      </c>
      <c r="E752" s="7">
        <v>8.0</v>
      </c>
      <c r="F752" s="7">
        <v>45.0</v>
      </c>
      <c r="G752" s="7">
        <v>12.0</v>
      </c>
      <c r="H752" s="3">
        <v>12.0</v>
      </c>
      <c r="I752" s="3" t="s">
        <v>187</v>
      </c>
      <c r="J752" s="3">
        <v>0.0</v>
      </c>
      <c r="K752" s="3" t="s">
        <v>46</v>
      </c>
      <c r="L752" s="3" t="s">
        <v>99</v>
      </c>
      <c r="M752" s="3">
        <v>1.0</v>
      </c>
      <c r="N752" s="5" t="s">
        <v>481</v>
      </c>
      <c r="O752" s="5" t="s">
        <v>75</v>
      </c>
      <c r="P752" s="10" t="s">
        <v>101</v>
      </c>
    </row>
    <row r="753">
      <c r="A753" s="3">
        <v>751.0</v>
      </c>
      <c r="B753" s="4" t="s">
        <v>124</v>
      </c>
      <c r="C753" s="5">
        <v>33675.0</v>
      </c>
      <c r="D753" s="6">
        <v>26.586301369863012</v>
      </c>
      <c r="E753" s="7">
        <v>7.0</v>
      </c>
      <c r="F753" s="7">
        <v>100.0</v>
      </c>
      <c r="G753" s="7">
        <v>7.0</v>
      </c>
      <c r="H753" s="3">
        <v>10.0</v>
      </c>
      <c r="I753" s="3" t="s">
        <v>340</v>
      </c>
      <c r="J753" s="3">
        <v>1.0</v>
      </c>
      <c r="K753" s="9" t="s">
        <v>44</v>
      </c>
      <c r="L753" s="3" t="s">
        <v>44</v>
      </c>
      <c r="M753" s="3">
        <v>1.0</v>
      </c>
      <c r="N753" s="5" t="s">
        <v>151</v>
      </c>
      <c r="O753" s="5" t="s">
        <v>75</v>
      </c>
      <c r="P753" s="10" t="s">
        <v>87</v>
      </c>
    </row>
    <row r="754">
      <c r="A754" s="3">
        <v>752.0</v>
      </c>
      <c r="B754" s="4" t="s">
        <v>71</v>
      </c>
      <c r="C754" s="5">
        <v>31258.0</v>
      </c>
      <c r="D754" s="6">
        <v>33.20821917808219</v>
      </c>
      <c r="E754" s="7">
        <v>6.0</v>
      </c>
      <c r="F754" s="7">
        <v>25.0</v>
      </c>
      <c r="G754" s="7">
        <v>14.0</v>
      </c>
      <c r="H754" s="3">
        <v>1.0</v>
      </c>
      <c r="I754" s="3" t="s">
        <v>72</v>
      </c>
      <c r="J754" s="3">
        <v>1.0</v>
      </c>
      <c r="K754" s="9" t="s">
        <v>44</v>
      </c>
      <c r="L754" s="3" t="s">
        <v>44</v>
      </c>
      <c r="M754" s="3">
        <v>1.0</v>
      </c>
      <c r="N754" s="5" t="s">
        <v>21</v>
      </c>
      <c r="O754" s="5" t="s">
        <v>75</v>
      </c>
      <c r="P754" s="10" t="s">
        <v>219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0"/>
    <col customWidth="1" min="4" max="4" width="22.14"/>
    <col customWidth="1" min="25" max="31" width="25.57"/>
  </cols>
  <sheetData>
    <row r="1">
      <c r="A1" s="14" t="s">
        <v>3406</v>
      </c>
      <c r="C1" s="4"/>
      <c r="D1" s="4"/>
      <c r="E1" s="14" t="s">
        <v>3407</v>
      </c>
      <c r="K1" s="4"/>
      <c r="L1" s="4"/>
      <c r="M1" s="15" t="s">
        <v>3408</v>
      </c>
      <c r="O1" s="4"/>
      <c r="P1" s="4"/>
      <c r="Q1" s="14" t="s">
        <v>3409</v>
      </c>
      <c r="T1" s="4"/>
      <c r="U1" s="1"/>
      <c r="V1" s="1"/>
      <c r="W1" s="1"/>
      <c r="X1" s="1"/>
      <c r="Y1" s="4"/>
      <c r="Z1" s="4"/>
      <c r="AA1" s="14" t="s">
        <v>3410</v>
      </c>
      <c r="AD1" s="14"/>
      <c r="AE1" s="14" t="s">
        <v>3411</v>
      </c>
    </row>
    <row r="2">
      <c r="A2" s="14" t="s">
        <v>3412</v>
      </c>
      <c r="B2" s="14" t="s">
        <v>3413</v>
      </c>
      <c r="C2" s="4"/>
      <c r="D2" s="4"/>
      <c r="E2" s="14" t="s">
        <v>3414</v>
      </c>
      <c r="F2" s="14" t="s">
        <v>3415</v>
      </c>
      <c r="G2" s="14" t="s">
        <v>3416</v>
      </c>
      <c r="H2" s="14" t="s">
        <v>3417</v>
      </c>
      <c r="I2" s="14" t="s">
        <v>3418</v>
      </c>
      <c r="J2" s="14" t="s">
        <v>3419</v>
      </c>
      <c r="K2" s="4"/>
      <c r="L2" s="4"/>
      <c r="M2" s="1" t="s">
        <v>8</v>
      </c>
      <c r="O2" s="4"/>
      <c r="P2" s="4"/>
      <c r="Q2" s="14" t="s">
        <v>3420</v>
      </c>
      <c r="R2" s="14" t="s">
        <v>3416</v>
      </c>
      <c r="S2" s="14" t="s">
        <v>3421</v>
      </c>
      <c r="T2" s="14" t="s">
        <v>3412</v>
      </c>
      <c r="U2" s="1" t="s">
        <v>0</v>
      </c>
      <c r="V2" s="1" t="s">
        <v>3422</v>
      </c>
      <c r="W2" s="1" t="s">
        <v>7</v>
      </c>
      <c r="X2" s="1" t="s">
        <v>0</v>
      </c>
      <c r="Y2" s="9" t="s">
        <v>3422</v>
      </c>
      <c r="Z2" s="9"/>
      <c r="AE2" s="4">
        <v>188.0</v>
      </c>
    </row>
    <row r="3">
      <c r="A3" s="4" t="s">
        <v>3435</v>
      </c>
      <c r="B3" s="4">
        <v>188.0</v>
      </c>
      <c r="C3" s="4"/>
      <c r="D3" s="4"/>
      <c r="E3" s="7">
        <v>0.0</v>
      </c>
      <c r="F3" s="3">
        <v>0.0</v>
      </c>
      <c r="G3" s="3">
        <v>9.0</v>
      </c>
      <c r="H3" s="4" t="str">
        <f t="shared" ref="H3:H62" si="1">concatenate("&gt;=",$F3)</f>
        <v>&gt;=0</v>
      </c>
      <c r="I3" s="4" t="str">
        <f t="shared" ref="I3:I62" si="2">concatenate("&lt;=",$G3)</f>
        <v>&lt;=9</v>
      </c>
      <c r="J3" s="4">
        <f>countifs(Chart1_frequencies,$H3,Chart1_frequencies,$I3)</f>
        <v>188</v>
      </c>
      <c r="K3" s="4"/>
      <c r="L3" s="4"/>
      <c r="M3" s="3" t="s">
        <v>60</v>
      </c>
      <c r="O3" s="4"/>
      <c r="P3" s="4"/>
      <c r="Q3" s="3" t="s">
        <v>3436</v>
      </c>
      <c r="R3" s="3" t="s">
        <v>3437</v>
      </c>
      <c r="S3" s="18">
        <f t="shared" ref="S3:S8" si="3">COUNTIFS(V3:V755,$Q3,V3:V755,$R3)</f>
        <v>17</v>
      </c>
      <c r="T3" s="3" t="s">
        <v>3438</v>
      </c>
      <c r="U3" s="3">
        <v>0.0</v>
      </c>
      <c r="V3" s="4" t="s">
        <v>44</v>
      </c>
      <c r="W3" s="3" t="s">
        <v>44</v>
      </c>
      <c r="X3" s="4" t="s">
        <v>44</v>
      </c>
      <c r="Y3" s="4"/>
      <c r="Z3" s="4"/>
      <c r="AE3" s="4">
        <v>46.0</v>
      </c>
    </row>
    <row r="4">
      <c r="A4" s="4" t="s">
        <v>3440</v>
      </c>
      <c r="B4" s="4">
        <v>46.0</v>
      </c>
      <c r="C4" s="20" t="s">
        <v>3441</v>
      </c>
      <c r="D4" s="4"/>
      <c r="E4" s="7">
        <v>0.0</v>
      </c>
      <c r="F4" s="4">
        <f t="shared" ref="F4:F62" si="4">$F3+10</f>
        <v>10</v>
      </c>
      <c r="G4" s="4">
        <f t="shared" ref="G4:G61" si="5">$G3+10</f>
        <v>19</v>
      </c>
      <c r="H4" s="4" t="str">
        <f t="shared" si="1"/>
        <v>&gt;=10</v>
      </c>
      <c r="I4" s="4" t="str">
        <f t="shared" si="2"/>
        <v>&lt;=19</v>
      </c>
      <c r="J4" s="4">
        <f>countifs(Chart1_frequencies,$H4,Chart1_frequencies,$I4)</f>
        <v>46</v>
      </c>
      <c r="K4" s="4"/>
      <c r="L4" s="4"/>
      <c r="M4" s="3" t="s">
        <v>60</v>
      </c>
      <c r="O4" s="4"/>
      <c r="P4" s="4"/>
      <c r="Q4" s="3" t="s">
        <v>3442</v>
      </c>
      <c r="R4" s="3" t="s">
        <v>3443</v>
      </c>
      <c r="S4" s="18">
        <f t="shared" si="3"/>
        <v>132</v>
      </c>
      <c r="T4" s="8">
        <v>43197.0</v>
      </c>
      <c r="U4" s="3">
        <v>1.0</v>
      </c>
      <c r="V4" s="4" t="s">
        <v>44</v>
      </c>
      <c r="W4" s="3" t="s">
        <v>44</v>
      </c>
      <c r="X4" s="4" t="s">
        <v>44</v>
      </c>
      <c r="Y4" s="4"/>
      <c r="Z4" s="4"/>
      <c r="AE4" s="4">
        <v>47.0</v>
      </c>
    </row>
    <row r="5">
      <c r="A5" s="4" t="s">
        <v>3444</v>
      </c>
      <c r="B5" s="4">
        <v>47.0</v>
      </c>
      <c r="C5" s="4"/>
      <c r="D5" s="4"/>
      <c r="E5" s="7">
        <v>0.0</v>
      </c>
      <c r="F5" s="4">
        <f t="shared" si="4"/>
        <v>20</v>
      </c>
      <c r="G5" s="4">
        <f t="shared" si="5"/>
        <v>29</v>
      </c>
      <c r="H5" s="4" t="str">
        <f t="shared" si="1"/>
        <v>&gt;=20</v>
      </c>
      <c r="I5" s="4" t="str">
        <f t="shared" si="2"/>
        <v>&lt;=29</v>
      </c>
      <c r="J5" s="4">
        <f>countifs(Chart1_frequencies,$H5,Chart1_frequencies,$I5)</f>
        <v>47</v>
      </c>
      <c r="K5" s="4"/>
      <c r="L5" s="4"/>
      <c r="M5" s="3" t="s">
        <v>60</v>
      </c>
      <c r="O5" s="4"/>
      <c r="P5" s="4"/>
      <c r="Q5" s="3" t="s">
        <v>3445</v>
      </c>
      <c r="R5" s="3" t="s">
        <v>3446</v>
      </c>
      <c r="S5" s="18">
        <f t="shared" si="3"/>
        <v>373</v>
      </c>
      <c r="T5" s="8">
        <v>43323.0</v>
      </c>
      <c r="U5" s="3">
        <v>2.0</v>
      </c>
      <c r="V5" s="7">
        <v>8.0</v>
      </c>
      <c r="W5" s="3">
        <v>2.0</v>
      </c>
      <c r="X5" s="3">
        <v>2.0</v>
      </c>
      <c r="Y5" s="4">
        <v>8.0</v>
      </c>
      <c r="Z5" s="4"/>
      <c r="AE5" s="4">
        <v>95.0</v>
      </c>
    </row>
    <row r="6">
      <c r="A6" s="4" t="s">
        <v>3447</v>
      </c>
      <c r="B6" s="4">
        <v>95.0</v>
      </c>
      <c r="C6" s="3" t="s">
        <v>3448</v>
      </c>
      <c r="D6" s="4">
        <f>sum(Chart1_frequencies)/752</f>
        <v>50.8125</v>
      </c>
      <c r="E6" s="7">
        <v>0.0</v>
      </c>
      <c r="F6" s="4">
        <f t="shared" si="4"/>
        <v>30</v>
      </c>
      <c r="G6" s="4">
        <f t="shared" si="5"/>
        <v>39</v>
      </c>
      <c r="H6" s="4" t="str">
        <f t="shared" si="1"/>
        <v>&gt;=30</v>
      </c>
      <c r="I6" s="4" t="str">
        <f t="shared" si="2"/>
        <v>&lt;=39</v>
      </c>
      <c r="J6" s="4">
        <f>countifs(Chart1_frequencies,$H6,Chart1_frequencies,$I6)</f>
        <v>95</v>
      </c>
      <c r="K6" s="3" t="s">
        <v>3424</v>
      </c>
      <c r="L6" s="4">
        <f>SUM(E3:E755)/751</f>
        <v>50.88015979</v>
      </c>
      <c r="M6" s="3" t="s">
        <v>60</v>
      </c>
      <c r="N6" s="15" t="s">
        <v>3449</v>
      </c>
      <c r="O6" s="14" t="s">
        <v>3421</v>
      </c>
      <c r="P6" s="4"/>
      <c r="Q6" s="3" t="s">
        <v>3450</v>
      </c>
      <c r="R6" s="3" t="s">
        <v>3451</v>
      </c>
      <c r="S6" s="18">
        <f t="shared" si="3"/>
        <v>200</v>
      </c>
      <c r="T6" s="8">
        <v>43449.0</v>
      </c>
      <c r="U6" s="3">
        <v>3.0</v>
      </c>
      <c r="V6" s="7">
        <v>5.0</v>
      </c>
      <c r="W6" s="3">
        <v>10.0</v>
      </c>
      <c r="X6" s="3">
        <v>3.0</v>
      </c>
      <c r="Y6" s="4">
        <v>5.0</v>
      </c>
      <c r="Z6" s="4"/>
      <c r="AE6" s="4">
        <v>80.0</v>
      </c>
    </row>
    <row r="7">
      <c r="A7" s="4" t="s">
        <v>3452</v>
      </c>
      <c r="B7" s="4">
        <v>80.0</v>
      </c>
      <c r="C7" s="3" t="s">
        <v>3453</v>
      </c>
      <c r="D7" s="4">
        <f>MEDIAN(Chart1_frequencies)</f>
        <v>35</v>
      </c>
      <c r="E7" s="7">
        <v>0.0</v>
      </c>
      <c r="F7" s="4">
        <f t="shared" si="4"/>
        <v>40</v>
      </c>
      <c r="G7" s="4">
        <f t="shared" si="5"/>
        <v>49</v>
      </c>
      <c r="H7" s="4" t="str">
        <f t="shared" si="1"/>
        <v>&gt;=40</v>
      </c>
      <c r="I7" s="4" t="str">
        <f t="shared" si="2"/>
        <v>&lt;=49</v>
      </c>
      <c r="J7" s="4">
        <f>countifs(Chart1_frequencies,$H7,Chart1_frequencies,$I7)</f>
        <v>80</v>
      </c>
      <c r="K7" s="3" t="s">
        <v>3430</v>
      </c>
      <c r="L7" s="4">
        <f>MEDIAN(E3:E755)</f>
        <v>35</v>
      </c>
      <c r="M7" s="3" t="s">
        <v>60</v>
      </c>
      <c r="N7" s="16" t="s">
        <v>60</v>
      </c>
      <c r="O7" s="4">
        <f>countif(Chart2_stu_all_country,"Argentina")</f>
        <v>73</v>
      </c>
      <c r="P7" s="4"/>
      <c r="Q7" s="3" t="s">
        <v>3454</v>
      </c>
      <c r="R7" s="3" t="s">
        <v>3455</v>
      </c>
      <c r="S7" s="18">
        <f t="shared" si="3"/>
        <v>19</v>
      </c>
      <c r="T7" s="3" t="s">
        <v>3456</v>
      </c>
      <c r="U7" s="3">
        <v>4.0</v>
      </c>
      <c r="V7" s="7">
        <v>610.0</v>
      </c>
      <c r="W7" s="3">
        <v>45.0</v>
      </c>
      <c r="X7" s="7">
        <v>610.0</v>
      </c>
      <c r="Y7" s="4"/>
      <c r="Z7" s="4"/>
      <c r="AE7" s="4">
        <v>27.0</v>
      </c>
    </row>
    <row r="8">
      <c r="A8" s="4" t="s">
        <v>3457</v>
      </c>
      <c r="B8" s="4">
        <v>27.0</v>
      </c>
      <c r="C8" s="3" t="s">
        <v>3458</v>
      </c>
      <c r="D8" s="4">
        <f>MODE(Chart1_frequencies)</f>
        <v>0</v>
      </c>
      <c r="E8" s="7">
        <v>0.0</v>
      </c>
      <c r="F8" s="4">
        <f t="shared" si="4"/>
        <v>50</v>
      </c>
      <c r="G8" s="4">
        <f t="shared" si="5"/>
        <v>59</v>
      </c>
      <c r="H8" s="4" t="str">
        <f t="shared" si="1"/>
        <v>&gt;=50</v>
      </c>
      <c r="I8" s="4" t="str">
        <f t="shared" si="2"/>
        <v>&lt;=59</v>
      </c>
      <c r="J8" s="4">
        <f>countifs(Chart1_frequencies,$H8,Chart1_frequencies,$I8)</f>
        <v>27</v>
      </c>
      <c r="K8" s="3" t="s">
        <v>3431</v>
      </c>
      <c r="L8" s="4">
        <f>MODE(E3:E755)</f>
        <v>0</v>
      </c>
      <c r="M8" s="3" t="s">
        <v>60</v>
      </c>
      <c r="N8" s="16" t="s">
        <v>72</v>
      </c>
      <c r="O8" s="4">
        <f>countif(Chart2_stu_all_country,"Canada")</f>
        <v>44</v>
      </c>
      <c r="P8" s="4"/>
      <c r="Q8" s="3" t="s">
        <v>3459</v>
      </c>
      <c r="R8" s="3" t="s">
        <v>3460</v>
      </c>
      <c r="S8" s="18">
        <f t="shared" si="3"/>
        <v>1</v>
      </c>
      <c r="T8" s="3" t="s">
        <v>3461</v>
      </c>
      <c r="U8" s="3">
        <v>5.0</v>
      </c>
      <c r="V8" s="7">
        <v>6.0</v>
      </c>
      <c r="W8" s="3">
        <v>25.0</v>
      </c>
      <c r="X8" s="3">
        <v>5.0</v>
      </c>
      <c r="Y8" s="4">
        <v>6.0</v>
      </c>
      <c r="Z8" s="4"/>
      <c r="AE8" s="4">
        <v>85.0</v>
      </c>
    </row>
    <row r="9">
      <c r="A9" s="4" t="s">
        <v>3462</v>
      </c>
      <c r="B9" s="4">
        <v>85.0</v>
      </c>
      <c r="C9" s="4"/>
      <c r="D9" s="4"/>
      <c r="E9" s="7">
        <v>0.0</v>
      </c>
      <c r="F9" s="4">
        <f t="shared" si="4"/>
        <v>60</v>
      </c>
      <c r="G9" s="4">
        <f t="shared" si="5"/>
        <v>69</v>
      </c>
      <c r="H9" s="4" t="str">
        <f t="shared" si="1"/>
        <v>&gt;=60</v>
      </c>
      <c r="I9" s="4" t="str">
        <f t="shared" si="2"/>
        <v>&lt;=69</v>
      </c>
      <c r="J9" s="4">
        <f>countifs(Chart1_frequencies,$H9,Chart1_frequencies,$I9)</f>
        <v>85</v>
      </c>
      <c r="K9" s="4"/>
      <c r="L9" s="4"/>
      <c r="M9" s="3" t="s">
        <v>60</v>
      </c>
      <c r="N9" s="16" t="s">
        <v>45</v>
      </c>
      <c r="O9" s="4">
        <f>countif(Chart2_stu_all_country,"China")</f>
        <v>68</v>
      </c>
      <c r="P9" s="4"/>
      <c r="Q9" s="3"/>
      <c r="R9" s="3"/>
      <c r="S9" s="5"/>
      <c r="T9" s="4"/>
      <c r="U9" s="3">
        <v>6.0</v>
      </c>
      <c r="V9" s="7">
        <v>10.0</v>
      </c>
      <c r="W9" s="3">
        <v>50.0</v>
      </c>
      <c r="X9" s="3">
        <v>6.0</v>
      </c>
      <c r="Y9" s="4">
        <v>10.0</v>
      </c>
      <c r="Z9" s="4"/>
      <c r="AE9" s="4">
        <v>13.0</v>
      </c>
    </row>
    <row r="10">
      <c r="A10" s="4" t="s">
        <v>3463</v>
      </c>
      <c r="B10" s="4">
        <v>13.0</v>
      </c>
      <c r="C10" s="4"/>
      <c r="D10" s="4"/>
      <c r="E10" s="7">
        <v>0.0</v>
      </c>
      <c r="F10" s="4">
        <f t="shared" si="4"/>
        <v>70</v>
      </c>
      <c r="G10" s="4">
        <f t="shared" si="5"/>
        <v>79</v>
      </c>
      <c r="H10" s="4" t="str">
        <f t="shared" si="1"/>
        <v>&gt;=70</v>
      </c>
      <c r="I10" s="4" t="str">
        <f t="shared" si="2"/>
        <v>&lt;=79</v>
      </c>
      <c r="J10" s="4">
        <f>countifs(Chart1_frequencies,$H10,Chart1_frequencies,$I10)</f>
        <v>13</v>
      </c>
      <c r="K10" s="3" t="s">
        <v>3464</v>
      </c>
      <c r="L10" s="4"/>
      <c r="M10" s="3" t="s">
        <v>60</v>
      </c>
      <c r="N10" s="16" t="s">
        <v>307</v>
      </c>
      <c r="O10" s="4">
        <f>countif(Chart2_stu_all_country,"France")</f>
        <v>68</v>
      </c>
      <c r="P10" s="4"/>
      <c r="Q10" s="3" t="s">
        <v>3424</v>
      </c>
      <c r="R10" s="3">
        <f>SUM(Chart3_avg_sitting_hrs)/751</f>
        <v>13.689747</v>
      </c>
      <c r="S10" s="5"/>
      <c r="T10" s="4"/>
      <c r="U10" s="3">
        <v>7.0</v>
      </c>
      <c r="V10" s="7">
        <v>8.0</v>
      </c>
      <c r="W10" s="3">
        <v>18.0</v>
      </c>
      <c r="X10" s="3">
        <v>7.0</v>
      </c>
      <c r="Y10" s="4">
        <v>8.0</v>
      </c>
      <c r="Z10" s="4"/>
      <c r="AE10" s="4">
        <v>15.0</v>
      </c>
    </row>
    <row r="11">
      <c r="A11" s="4" t="s">
        <v>3465</v>
      </c>
      <c r="B11" s="4">
        <v>15.0</v>
      </c>
      <c r="C11" s="4"/>
      <c r="D11" s="4"/>
      <c r="E11" s="7">
        <v>0.0</v>
      </c>
      <c r="F11" s="4">
        <f t="shared" si="4"/>
        <v>80</v>
      </c>
      <c r="G11" s="4">
        <f t="shared" si="5"/>
        <v>89</v>
      </c>
      <c r="H11" s="4" t="str">
        <f t="shared" si="1"/>
        <v>&gt;=80</v>
      </c>
      <c r="I11" s="4" t="str">
        <f t="shared" si="2"/>
        <v>&lt;=89</v>
      </c>
      <c r="J11" s="4">
        <f>countifs(Chart1_frequencies,$H11,Chart1_frequencies,$I11)</f>
        <v>15</v>
      </c>
      <c r="K11" s="3"/>
      <c r="L11" s="4"/>
      <c r="M11" s="3" t="s">
        <v>60</v>
      </c>
      <c r="N11" s="16" t="s">
        <v>84</v>
      </c>
      <c r="O11" s="4">
        <f>countif(Chart2_stu_all_country,"India")</f>
        <v>57</v>
      </c>
      <c r="P11" s="4"/>
      <c r="Q11" s="3" t="s">
        <v>3430</v>
      </c>
      <c r="R11" s="3">
        <f>MEDIAN(Chart3_avg_sitting_hrs)</f>
        <v>10</v>
      </c>
      <c r="S11" s="5"/>
      <c r="T11" s="4"/>
      <c r="U11" s="3">
        <v>8.0</v>
      </c>
      <c r="V11" s="7">
        <v>8.0</v>
      </c>
      <c r="W11" s="3">
        <v>15.0</v>
      </c>
      <c r="X11" s="3">
        <v>8.0</v>
      </c>
      <c r="Y11" s="4">
        <v>8.0</v>
      </c>
      <c r="Z11" s="4"/>
      <c r="AE11" s="4">
        <v>34.0</v>
      </c>
    </row>
    <row r="12">
      <c r="A12" s="4" t="s">
        <v>3466</v>
      </c>
      <c r="B12" s="4">
        <v>34.0</v>
      </c>
      <c r="C12" s="4"/>
      <c r="D12" s="4"/>
      <c r="E12" s="7">
        <v>0.0</v>
      </c>
      <c r="F12" s="4">
        <f t="shared" si="4"/>
        <v>90</v>
      </c>
      <c r="G12" s="4">
        <f t="shared" si="5"/>
        <v>99</v>
      </c>
      <c r="H12" s="4" t="str">
        <f t="shared" si="1"/>
        <v>&gt;=90</v>
      </c>
      <c r="I12" s="4" t="str">
        <f t="shared" si="2"/>
        <v>&lt;=99</v>
      </c>
      <c r="J12" s="4">
        <f>countifs(Chart1_frequencies,$H12,Chart1_frequencies,$I12)</f>
        <v>34</v>
      </c>
      <c r="K12" s="4"/>
      <c r="L12" s="4"/>
      <c r="M12" s="3" t="s">
        <v>60</v>
      </c>
      <c r="N12" s="16" t="s">
        <v>92</v>
      </c>
      <c r="O12" s="4">
        <f>countif(Chart2_stu_all_country,"Japan")</f>
        <v>62</v>
      </c>
      <c r="P12" s="4"/>
      <c r="Q12" s="3" t="s">
        <v>3431</v>
      </c>
      <c r="R12" s="3">
        <f>MODE(Chart3_avg_sitting_hrs)</f>
        <v>10</v>
      </c>
      <c r="S12" s="5"/>
      <c r="T12" s="4"/>
      <c r="U12" s="3">
        <v>9.0</v>
      </c>
      <c r="V12" s="7">
        <v>6.0</v>
      </c>
      <c r="W12" s="3">
        <v>30.0</v>
      </c>
      <c r="X12" s="3">
        <v>9.0</v>
      </c>
      <c r="Y12" s="4">
        <v>6.0</v>
      </c>
      <c r="Z12" s="4"/>
      <c r="AE12" s="4">
        <v>10.0</v>
      </c>
    </row>
    <row r="13">
      <c r="A13" s="4" t="s">
        <v>3467</v>
      </c>
      <c r="B13" s="4">
        <v>10.0</v>
      </c>
      <c r="C13" s="4"/>
      <c r="D13" s="4"/>
      <c r="E13" s="7">
        <v>0.0</v>
      </c>
      <c r="F13" s="4">
        <f t="shared" si="4"/>
        <v>100</v>
      </c>
      <c r="G13" s="4">
        <f t="shared" si="5"/>
        <v>109</v>
      </c>
      <c r="H13" s="4" t="str">
        <f t="shared" si="1"/>
        <v>&gt;=100</v>
      </c>
      <c r="I13" s="4" t="str">
        <f t="shared" si="2"/>
        <v>&lt;=109</v>
      </c>
      <c r="J13" s="4">
        <f>countifs(Chart1_frequencies,$H13,Chart1_frequencies,$I13)</f>
        <v>10</v>
      </c>
      <c r="K13" s="4"/>
      <c r="L13" s="4"/>
      <c r="M13" s="3" t="s">
        <v>60</v>
      </c>
      <c r="N13" s="16" t="s">
        <v>117</v>
      </c>
      <c r="O13" s="4">
        <f>countif(Chart2_stu_all_country,"Mexico")</f>
        <v>68</v>
      </c>
      <c r="P13" s="4"/>
      <c r="Q13" s="4"/>
      <c r="R13" s="4"/>
      <c r="S13" s="5"/>
      <c r="T13" s="4"/>
      <c r="U13" s="3">
        <v>10.0</v>
      </c>
      <c r="V13" s="7">
        <v>8.0</v>
      </c>
      <c r="W13" s="3">
        <v>2.0</v>
      </c>
      <c r="X13" s="3">
        <v>10.0</v>
      </c>
      <c r="Y13" s="4">
        <v>8.0</v>
      </c>
      <c r="Z13" s="4"/>
      <c r="AA13" s="4"/>
      <c r="AB13" s="4"/>
      <c r="AC13" s="4"/>
      <c r="AD13" s="4"/>
      <c r="AE13" s="4">
        <v>2.0</v>
      </c>
    </row>
    <row r="14">
      <c r="A14" s="4" t="s">
        <v>3468</v>
      </c>
      <c r="B14" s="4">
        <v>2.0</v>
      </c>
      <c r="C14" s="4"/>
      <c r="D14" s="4"/>
      <c r="E14" s="7">
        <v>0.0</v>
      </c>
      <c r="F14" s="4">
        <f t="shared" si="4"/>
        <v>110</v>
      </c>
      <c r="G14" s="4">
        <f t="shared" si="5"/>
        <v>119</v>
      </c>
      <c r="H14" s="4" t="str">
        <f t="shared" si="1"/>
        <v>&gt;=110</v>
      </c>
      <c r="I14" s="4" t="str">
        <f t="shared" si="2"/>
        <v>&lt;=119</v>
      </c>
      <c r="J14" s="4">
        <f>countifs(Chart1_frequencies,$H14,Chart1_frequencies,$I14)</f>
        <v>2</v>
      </c>
      <c r="K14" s="4"/>
      <c r="L14" s="4"/>
      <c r="M14" s="3" t="s">
        <v>60</v>
      </c>
      <c r="N14" s="16" t="s">
        <v>224</v>
      </c>
      <c r="O14" s="4">
        <f>countif(Chart2_stu_all_country,"Russia")</f>
        <v>69</v>
      </c>
      <c r="P14" s="4"/>
      <c r="Q14" s="4"/>
      <c r="R14" s="4"/>
      <c r="S14" s="5"/>
      <c r="T14" s="4"/>
      <c r="U14" s="3">
        <v>11.0</v>
      </c>
      <c r="V14" s="7">
        <v>12.0</v>
      </c>
      <c r="W14" s="3">
        <v>1.0</v>
      </c>
      <c r="X14" s="3">
        <v>11.0</v>
      </c>
      <c r="Y14" s="4">
        <v>12.0</v>
      </c>
      <c r="Z14" s="4"/>
      <c r="AA14" s="4"/>
      <c r="AB14" s="4"/>
      <c r="AC14" s="4"/>
      <c r="AD14" s="4"/>
      <c r="AE14" s="4">
        <v>57.0</v>
      </c>
    </row>
    <row r="15">
      <c r="A15" s="4" t="s">
        <v>3469</v>
      </c>
      <c r="B15" s="4">
        <v>57.0</v>
      </c>
      <c r="C15" s="4"/>
      <c r="D15" s="4"/>
      <c r="E15" s="7">
        <v>0.0</v>
      </c>
      <c r="F15" s="4">
        <f t="shared" si="4"/>
        <v>120</v>
      </c>
      <c r="G15" s="4">
        <f t="shared" si="5"/>
        <v>129</v>
      </c>
      <c r="H15" s="4" t="str">
        <f t="shared" si="1"/>
        <v>&gt;=120</v>
      </c>
      <c r="I15" s="4" t="str">
        <f t="shared" si="2"/>
        <v>&lt;=129</v>
      </c>
      <c r="J15" s="4">
        <f>countifs(Chart1_frequencies,$H15,Chart1_frequencies,$I15)</f>
        <v>57</v>
      </c>
      <c r="K15" s="4"/>
      <c r="L15" s="4"/>
      <c r="M15" s="3" t="s">
        <v>60</v>
      </c>
      <c r="N15" s="16" t="s">
        <v>340</v>
      </c>
      <c r="O15" s="4">
        <f>countif(Chart2_stu_all_country,"Singapore")</f>
        <v>61</v>
      </c>
      <c r="P15" s="4"/>
      <c r="Q15" s="4"/>
      <c r="S15" s="5"/>
      <c r="T15" s="4"/>
      <c r="U15" s="3">
        <v>12.0</v>
      </c>
      <c r="V15" s="7">
        <v>9.0</v>
      </c>
      <c r="W15" s="3">
        <v>12.0</v>
      </c>
      <c r="X15" s="3">
        <v>12.0</v>
      </c>
      <c r="Y15" s="4">
        <v>9.0</v>
      </c>
      <c r="Z15" s="4"/>
      <c r="AA15" s="4"/>
      <c r="AB15" s="4"/>
      <c r="AC15" s="4"/>
      <c r="AD15" s="4"/>
      <c r="AE15" s="4">
        <v>2.0</v>
      </c>
    </row>
    <row r="16">
      <c r="A16" s="4" t="s">
        <v>3470</v>
      </c>
      <c r="B16" s="4">
        <v>2.0</v>
      </c>
      <c r="C16" s="4"/>
      <c r="D16" s="4"/>
      <c r="E16" s="7">
        <v>0.0</v>
      </c>
      <c r="F16" s="4">
        <f t="shared" si="4"/>
        <v>130</v>
      </c>
      <c r="G16" s="4">
        <f t="shared" si="5"/>
        <v>139</v>
      </c>
      <c r="H16" s="4" t="str">
        <f t="shared" si="1"/>
        <v>&gt;=130</v>
      </c>
      <c r="I16" s="4" t="str">
        <f t="shared" si="2"/>
        <v>&lt;=139</v>
      </c>
      <c r="J16" s="4">
        <f>countifs(Chart1_frequencies,$H16,Chart1_frequencies,$I16)</f>
        <v>2</v>
      </c>
      <c r="K16" s="4"/>
      <c r="L16" s="4"/>
      <c r="M16" s="3" t="s">
        <v>60</v>
      </c>
      <c r="N16" s="16" t="s">
        <v>130</v>
      </c>
      <c r="O16" s="4">
        <f>countif(Chart2_stu_all_country,"Spain")</f>
        <v>58</v>
      </c>
      <c r="P16" s="4"/>
      <c r="Q16" s="4"/>
      <c r="S16" s="5"/>
      <c r="T16" s="4"/>
      <c r="U16" s="3">
        <v>13.0</v>
      </c>
      <c r="V16" s="7">
        <v>9.0</v>
      </c>
      <c r="W16" s="3">
        <v>3.0</v>
      </c>
      <c r="X16" s="3">
        <v>13.0</v>
      </c>
      <c r="Y16" s="4">
        <v>9.0</v>
      </c>
      <c r="Z16" s="4"/>
      <c r="AA16" s="4"/>
      <c r="AB16" s="4"/>
      <c r="AC16" s="4"/>
      <c r="AD16" s="4"/>
      <c r="AE16" s="4">
        <v>3.0</v>
      </c>
    </row>
    <row r="17">
      <c r="A17" s="4" t="s">
        <v>3471</v>
      </c>
      <c r="B17" s="4">
        <v>3.0</v>
      </c>
      <c r="C17" s="4"/>
      <c r="D17" s="4"/>
      <c r="E17" s="7">
        <v>0.0</v>
      </c>
      <c r="F17" s="4">
        <f t="shared" si="4"/>
        <v>140</v>
      </c>
      <c r="G17" s="4">
        <f t="shared" si="5"/>
        <v>149</v>
      </c>
      <c r="H17" s="4" t="str">
        <f t="shared" si="1"/>
        <v>&gt;=140</v>
      </c>
      <c r="I17" s="4" t="str">
        <f t="shared" si="2"/>
        <v>&lt;=149</v>
      </c>
      <c r="J17" s="4">
        <f>countifs(Chart1_frequencies,$H17,Chart1_frequencies,$I17)</f>
        <v>3</v>
      </c>
      <c r="K17" s="4"/>
      <c r="L17" s="4"/>
      <c r="M17" s="3" t="s">
        <v>60</v>
      </c>
      <c r="N17" s="16" t="s">
        <v>98</v>
      </c>
      <c r="O17" s="4">
        <f>countif(Chart2_stu_all_country,"UK")</f>
        <v>58</v>
      </c>
      <c r="P17" s="4"/>
      <c r="Q17" s="4"/>
      <c r="R17" s="7"/>
      <c r="S17" s="5"/>
      <c r="T17" s="4"/>
      <c r="U17" s="3">
        <v>14.0</v>
      </c>
      <c r="V17" s="7">
        <v>14.0</v>
      </c>
      <c r="W17" s="3">
        <v>50.0</v>
      </c>
      <c r="X17" s="3">
        <v>14.0</v>
      </c>
      <c r="Y17" s="4">
        <v>14.0</v>
      </c>
      <c r="Z17" s="4"/>
      <c r="AA17" s="4"/>
      <c r="AB17" s="4"/>
      <c r="AC17" s="4"/>
      <c r="AD17" s="4"/>
      <c r="AE17" s="4">
        <v>14.0</v>
      </c>
    </row>
    <row r="18">
      <c r="A18" s="4" t="s">
        <v>3472</v>
      </c>
      <c r="B18" s="4">
        <v>14.0</v>
      </c>
      <c r="C18" s="4"/>
      <c r="D18" s="4"/>
      <c r="E18" s="7">
        <v>0.0</v>
      </c>
      <c r="F18" s="4">
        <f t="shared" si="4"/>
        <v>150</v>
      </c>
      <c r="G18" s="4">
        <f t="shared" si="5"/>
        <v>159</v>
      </c>
      <c r="H18" s="4" t="str">
        <f t="shared" si="1"/>
        <v>&gt;=150</v>
      </c>
      <c r="I18" s="4" t="str">
        <f t="shared" si="2"/>
        <v>&lt;=159</v>
      </c>
      <c r="J18" s="4">
        <f>countifs(Chart1_frequencies,$H18,Chart1_frequencies,$I18)</f>
        <v>14</v>
      </c>
      <c r="K18" s="4"/>
      <c r="L18" s="4"/>
      <c r="M18" s="3" t="s">
        <v>60</v>
      </c>
      <c r="N18" s="16" t="s">
        <v>187</v>
      </c>
      <c r="O18" s="4">
        <f>countif(Chart2_stu_all_country,"US")</f>
        <v>67</v>
      </c>
      <c r="P18" s="4"/>
      <c r="R18" s="3" t="s">
        <v>3412</v>
      </c>
      <c r="S18" s="9" t="s">
        <v>3421</v>
      </c>
      <c r="T18" s="4"/>
      <c r="U18" s="3">
        <v>15.0</v>
      </c>
      <c r="V18" s="7">
        <v>9.0</v>
      </c>
      <c r="W18" s="3">
        <v>15.0</v>
      </c>
      <c r="X18" s="3">
        <v>15.0</v>
      </c>
      <c r="Y18" s="4">
        <v>9.0</v>
      </c>
      <c r="Z18" s="4"/>
      <c r="AA18" s="4"/>
      <c r="AB18" s="4"/>
      <c r="AC18" s="4"/>
      <c r="AD18" s="4"/>
      <c r="AE18" s="4">
        <v>1.0</v>
      </c>
    </row>
    <row r="19">
      <c r="A19" s="4" t="s">
        <v>3473</v>
      </c>
      <c r="B19" s="4">
        <v>1.0</v>
      </c>
      <c r="C19" s="4"/>
      <c r="D19" s="4"/>
      <c r="E19" s="7">
        <v>0.0</v>
      </c>
      <c r="F19" s="4">
        <f t="shared" si="4"/>
        <v>160</v>
      </c>
      <c r="G19" s="4">
        <f t="shared" si="5"/>
        <v>169</v>
      </c>
      <c r="H19" s="4" t="str">
        <f t="shared" si="1"/>
        <v>&gt;=160</v>
      </c>
      <c r="I19" s="4" t="str">
        <f t="shared" si="2"/>
        <v>&lt;=169</v>
      </c>
      <c r="J19" s="4">
        <f>countifs(Chart1_frequencies,$H19,Chart1_frequencies,$I19)</f>
        <v>1</v>
      </c>
      <c r="K19" s="4"/>
      <c r="L19" s="4"/>
      <c r="M19" s="3" t="s">
        <v>60</v>
      </c>
      <c r="O19" s="4"/>
      <c r="P19" s="4"/>
      <c r="R19" s="18" t="s">
        <v>3474</v>
      </c>
      <c r="S19" s="9">
        <v>17.0</v>
      </c>
      <c r="T19" s="4"/>
      <c r="U19" s="3">
        <v>16.0</v>
      </c>
      <c r="V19" s="7">
        <v>12.0</v>
      </c>
      <c r="W19" s="3">
        <v>12.0</v>
      </c>
      <c r="X19" s="3">
        <v>16.0</v>
      </c>
      <c r="Y19" s="4">
        <v>12.0</v>
      </c>
      <c r="Z19" s="4"/>
      <c r="AA19" s="4"/>
      <c r="AB19" s="4"/>
      <c r="AC19" s="4"/>
      <c r="AD19" s="4"/>
      <c r="AE19" s="4">
        <v>0.0</v>
      </c>
    </row>
    <row r="20">
      <c r="A20" s="4" t="s">
        <v>3475</v>
      </c>
      <c r="B20" s="4">
        <v>0.0</v>
      </c>
      <c r="C20" s="4"/>
      <c r="D20" s="4"/>
      <c r="E20" s="7">
        <v>0.0</v>
      </c>
      <c r="F20" s="4">
        <f t="shared" si="4"/>
        <v>170</v>
      </c>
      <c r="G20" s="4">
        <f t="shared" si="5"/>
        <v>179</v>
      </c>
      <c r="H20" s="4" t="str">
        <f t="shared" si="1"/>
        <v>&gt;=170</v>
      </c>
      <c r="I20" s="4" t="str">
        <f t="shared" si="2"/>
        <v>&lt;=179</v>
      </c>
      <c r="J20" s="4">
        <f>countifs(Chart1_frequencies,$H20,Chart1_frequencies,$I20)</f>
        <v>0</v>
      </c>
      <c r="K20" s="4"/>
      <c r="L20" s="4"/>
      <c r="M20" s="3" t="s">
        <v>60</v>
      </c>
      <c r="O20" s="4"/>
      <c r="P20" s="4"/>
      <c r="R20" s="18" t="s">
        <v>3476</v>
      </c>
      <c r="S20" s="9">
        <v>132.0</v>
      </c>
      <c r="T20" s="4"/>
      <c r="U20" s="3">
        <v>17.0</v>
      </c>
      <c r="V20" s="7">
        <v>10.0</v>
      </c>
      <c r="W20" s="3">
        <v>6.0</v>
      </c>
      <c r="X20" s="3">
        <v>17.0</v>
      </c>
      <c r="Y20" s="4">
        <v>10.0</v>
      </c>
      <c r="Z20" s="4"/>
      <c r="AA20" s="4"/>
      <c r="AB20" s="4"/>
      <c r="AC20" s="4"/>
      <c r="AD20" s="4"/>
      <c r="AE20" s="4">
        <v>16.0</v>
      </c>
    </row>
    <row r="21">
      <c r="A21" s="4" t="s">
        <v>3477</v>
      </c>
      <c r="B21" s="4">
        <v>16.0</v>
      </c>
      <c r="C21" s="4"/>
      <c r="D21" s="4"/>
      <c r="E21" s="7">
        <v>0.0</v>
      </c>
      <c r="F21" s="4">
        <f t="shared" si="4"/>
        <v>180</v>
      </c>
      <c r="G21" s="4">
        <f t="shared" si="5"/>
        <v>189</v>
      </c>
      <c r="H21" s="4" t="str">
        <f t="shared" si="1"/>
        <v>&gt;=180</v>
      </c>
      <c r="I21" s="4" t="str">
        <f t="shared" si="2"/>
        <v>&lt;=189</v>
      </c>
      <c r="J21" s="4">
        <f>countifs(Chart1_frequencies,$H21,Chart1_frequencies,$I21)</f>
        <v>16</v>
      </c>
      <c r="K21" s="4"/>
      <c r="L21" s="4"/>
      <c r="M21" s="3" t="s">
        <v>60</v>
      </c>
      <c r="O21" s="4"/>
      <c r="P21" s="4"/>
      <c r="R21" s="18" t="s">
        <v>3478</v>
      </c>
      <c r="S21" s="9">
        <v>373.0</v>
      </c>
      <c r="T21" s="4"/>
      <c r="U21" s="3">
        <v>18.0</v>
      </c>
      <c r="V21" s="7">
        <v>10.0</v>
      </c>
      <c r="W21" s="3">
        <v>20.0</v>
      </c>
      <c r="X21" s="3">
        <v>18.0</v>
      </c>
      <c r="Y21" s="4">
        <v>10.0</v>
      </c>
      <c r="Z21" s="4"/>
      <c r="AA21" s="4"/>
      <c r="AB21" s="4"/>
      <c r="AC21" s="4"/>
      <c r="AD21" s="4"/>
      <c r="AE21" s="4">
        <v>0.0</v>
      </c>
    </row>
    <row r="22">
      <c r="A22" s="4" t="s">
        <v>3479</v>
      </c>
      <c r="B22" s="4">
        <v>0.0</v>
      </c>
      <c r="C22" s="4"/>
      <c r="D22" s="4"/>
      <c r="E22" s="7">
        <v>0.0</v>
      </c>
      <c r="F22" s="4">
        <f t="shared" si="4"/>
        <v>190</v>
      </c>
      <c r="G22" s="4">
        <f t="shared" si="5"/>
        <v>199</v>
      </c>
      <c r="H22" s="4" t="str">
        <f t="shared" si="1"/>
        <v>&gt;=190</v>
      </c>
      <c r="I22" s="4" t="str">
        <f t="shared" si="2"/>
        <v>&lt;=199</v>
      </c>
      <c r="J22" s="4">
        <f>countifs(Chart1_frequencies,$H22,Chart1_frequencies,$I22)</f>
        <v>0</v>
      </c>
      <c r="K22" s="4"/>
      <c r="L22" s="4"/>
      <c r="M22" s="3" t="s">
        <v>60</v>
      </c>
      <c r="O22" s="4"/>
      <c r="P22" s="4"/>
      <c r="R22" s="18" t="s">
        <v>3480</v>
      </c>
      <c r="S22" s="9">
        <v>200.0</v>
      </c>
      <c r="T22" s="4"/>
      <c r="U22" s="3">
        <v>19.0</v>
      </c>
      <c r="V22" s="7">
        <v>12.0</v>
      </c>
      <c r="W22" s="3">
        <v>30.0</v>
      </c>
      <c r="X22" s="3">
        <v>19.0</v>
      </c>
      <c r="Y22" s="4">
        <v>12.0</v>
      </c>
      <c r="Z22" s="4"/>
      <c r="AA22" s="4"/>
      <c r="AB22" s="4"/>
      <c r="AC22" s="4"/>
      <c r="AD22" s="4"/>
      <c r="AE22" s="4">
        <v>2.0</v>
      </c>
    </row>
    <row r="23">
      <c r="A23" s="4" t="s">
        <v>3481</v>
      </c>
      <c r="B23" s="4">
        <v>2.0</v>
      </c>
      <c r="C23" s="4"/>
      <c r="D23" s="4"/>
      <c r="E23" s="7">
        <v>0.0</v>
      </c>
      <c r="F23" s="4">
        <f t="shared" si="4"/>
        <v>200</v>
      </c>
      <c r="G23" s="4">
        <f t="shared" si="5"/>
        <v>209</v>
      </c>
      <c r="H23" s="4" t="str">
        <f t="shared" si="1"/>
        <v>&gt;=200</v>
      </c>
      <c r="I23" s="4" t="str">
        <f t="shared" si="2"/>
        <v>&lt;=209</v>
      </c>
      <c r="J23" s="4">
        <f>countifs(Chart1_frequencies,$H23,Chart1_frequencies,$I23)</f>
        <v>2</v>
      </c>
      <c r="K23" s="4"/>
      <c r="L23" s="4"/>
      <c r="M23" s="3" t="s">
        <v>60</v>
      </c>
      <c r="O23" s="4"/>
      <c r="P23" s="4"/>
      <c r="R23" s="18" t="s">
        <v>3482</v>
      </c>
      <c r="S23" s="9">
        <v>19.0</v>
      </c>
      <c r="T23" s="4"/>
      <c r="U23" s="3">
        <v>20.0</v>
      </c>
      <c r="V23" s="7">
        <v>8.0</v>
      </c>
      <c r="W23" s="3">
        <v>4.0</v>
      </c>
      <c r="X23" s="3">
        <v>20.0</v>
      </c>
      <c r="Y23" s="4">
        <v>8.0</v>
      </c>
      <c r="Z23" s="4"/>
      <c r="AA23" s="4"/>
      <c r="AB23" s="4"/>
      <c r="AC23" s="4"/>
      <c r="AD23" s="4"/>
      <c r="AE23" s="4">
        <v>0.0</v>
      </c>
    </row>
    <row r="24">
      <c r="A24" s="4" t="s">
        <v>3483</v>
      </c>
      <c r="B24" s="4">
        <v>0.0</v>
      </c>
      <c r="C24" s="4"/>
      <c r="D24" s="4"/>
      <c r="E24" s="7">
        <v>0.0</v>
      </c>
      <c r="F24" s="4">
        <f t="shared" si="4"/>
        <v>210</v>
      </c>
      <c r="G24" s="4">
        <f t="shared" si="5"/>
        <v>219</v>
      </c>
      <c r="H24" s="4" t="str">
        <f t="shared" si="1"/>
        <v>&gt;=210</v>
      </c>
      <c r="I24" s="4" t="str">
        <f t="shared" si="2"/>
        <v>&lt;=219</v>
      </c>
      <c r="J24" s="4">
        <f>countifs(Chart1_frequencies,$H24,Chart1_frequencies,$I24)</f>
        <v>0</v>
      </c>
      <c r="K24" s="4"/>
      <c r="L24" s="4"/>
      <c r="M24" s="3" t="s">
        <v>60</v>
      </c>
      <c r="O24" s="4"/>
      <c r="P24" s="4"/>
      <c r="R24" s="18" t="s">
        <v>3484</v>
      </c>
      <c r="S24" s="9">
        <v>1.0</v>
      </c>
      <c r="T24" s="4"/>
      <c r="U24" s="3">
        <v>21.0</v>
      </c>
      <c r="V24" s="7">
        <v>3.0</v>
      </c>
      <c r="W24" s="3">
        <v>10.0</v>
      </c>
      <c r="X24" s="3">
        <v>21.0</v>
      </c>
      <c r="Y24" s="4">
        <v>3.0</v>
      </c>
      <c r="Z24" s="4"/>
      <c r="AA24" s="4"/>
      <c r="AB24" s="4"/>
      <c r="AC24" s="4"/>
      <c r="AD24" s="4"/>
      <c r="AE24" s="4">
        <v>1.0</v>
      </c>
    </row>
    <row r="25">
      <c r="A25" s="4" t="s">
        <v>3485</v>
      </c>
      <c r="B25" s="4">
        <v>1.0</v>
      </c>
      <c r="C25" s="4"/>
      <c r="D25" s="4"/>
      <c r="E25" s="7">
        <v>0.0</v>
      </c>
      <c r="F25" s="4">
        <f t="shared" si="4"/>
        <v>220</v>
      </c>
      <c r="G25" s="4">
        <f t="shared" si="5"/>
        <v>229</v>
      </c>
      <c r="H25" s="4" t="str">
        <f t="shared" si="1"/>
        <v>&gt;=220</v>
      </c>
      <c r="I25" s="4" t="str">
        <f t="shared" si="2"/>
        <v>&lt;=229</v>
      </c>
      <c r="J25" s="4">
        <f>countifs(Chart1_frequencies,$H25,Chart1_frequencies,$I25)</f>
        <v>1</v>
      </c>
      <c r="K25" s="4"/>
      <c r="L25" s="4"/>
      <c r="M25" s="3" t="s">
        <v>60</v>
      </c>
      <c r="O25" s="4"/>
      <c r="P25" s="4"/>
      <c r="Q25" s="4"/>
      <c r="R25" s="7"/>
      <c r="S25" s="5"/>
      <c r="T25" s="4"/>
      <c r="U25" s="3">
        <v>22.0</v>
      </c>
      <c r="V25" s="7">
        <v>12.0</v>
      </c>
      <c r="W25" s="3">
        <v>6.0</v>
      </c>
      <c r="X25" s="3">
        <v>22.0</v>
      </c>
      <c r="Y25" s="4">
        <v>12.0</v>
      </c>
      <c r="Z25" s="4"/>
      <c r="AA25" s="4"/>
      <c r="AB25" s="4"/>
      <c r="AC25" s="4"/>
      <c r="AD25" s="4"/>
      <c r="AE25" s="4">
        <v>0.0</v>
      </c>
    </row>
    <row r="26">
      <c r="A26" s="4" t="s">
        <v>3486</v>
      </c>
      <c r="B26" s="4">
        <v>0.0</v>
      </c>
      <c r="C26" s="4"/>
      <c r="D26" s="4"/>
      <c r="E26" s="7">
        <v>0.0</v>
      </c>
      <c r="F26" s="4">
        <f t="shared" si="4"/>
        <v>230</v>
      </c>
      <c r="G26" s="4">
        <f t="shared" si="5"/>
        <v>239</v>
      </c>
      <c r="H26" s="4" t="str">
        <f t="shared" si="1"/>
        <v>&gt;=230</v>
      </c>
      <c r="I26" s="4" t="str">
        <f t="shared" si="2"/>
        <v>&lt;=239</v>
      </c>
      <c r="J26" s="4">
        <f>countifs(Chart1_frequencies,$H26,Chart1_frequencies,$I26)</f>
        <v>0</v>
      </c>
      <c r="K26" s="4"/>
      <c r="L26" s="4"/>
      <c r="M26" s="3" t="s">
        <v>60</v>
      </c>
      <c r="O26" s="4"/>
      <c r="P26" s="4"/>
      <c r="Q26" s="4"/>
      <c r="R26" s="7"/>
      <c r="S26" s="5"/>
      <c r="T26" s="4"/>
      <c r="U26" s="3">
        <v>23.0</v>
      </c>
      <c r="V26" s="7">
        <v>5.0</v>
      </c>
      <c r="W26" s="3">
        <v>8.0</v>
      </c>
      <c r="X26" s="3">
        <v>23.0</v>
      </c>
      <c r="Y26" s="4">
        <v>5.0</v>
      </c>
      <c r="Z26" s="4"/>
      <c r="AA26" s="4"/>
      <c r="AB26" s="4"/>
      <c r="AC26" s="4"/>
      <c r="AD26" s="4"/>
      <c r="AE26" s="4">
        <v>5.0</v>
      </c>
    </row>
    <row r="27">
      <c r="A27" s="4" t="s">
        <v>3487</v>
      </c>
      <c r="B27" s="4">
        <v>5.0</v>
      </c>
      <c r="C27" s="4"/>
      <c r="D27" s="4"/>
      <c r="E27" s="7">
        <v>0.0</v>
      </c>
      <c r="F27" s="4">
        <f t="shared" si="4"/>
        <v>240</v>
      </c>
      <c r="G27" s="4">
        <f t="shared" si="5"/>
        <v>249</v>
      </c>
      <c r="H27" s="4" t="str">
        <f t="shared" si="1"/>
        <v>&gt;=240</v>
      </c>
      <c r="I27" s="4" t="str">
        <f t="shared" si="2"/>
        <v>&lt;=249</v>
      </c>
      <c r="J27" s="4">
        <f>countifs(Chart1_frequencies,$H27,Chart1_frequencies,$I27)</f>
        <v>5</v>
      </c>
      <c r="K27" s="4"/>
      <c r="L27" s="4"/>
      <c r="M27" s="3" t="s">
        <v>60</v>
      </c>
      <c r="O27" s="4"/>
      <c r="P27" s="4"/>
      <c r="Q27" s="4"/>
      <c r="R27" s="7"/>
      <c r="S27" s="5"/>
      <c r="T27" s="4"/>
      <c r="U27" s="3">
        <v>24.0</v>
      </c>
      <c r="V27" s="7">
        <v>6.0</v>
      </c>
      <c r="W27" s="3">
        <v>10.0</v>
      </c>
      <c r="X27" s="3">
        <v>24.0</v>
      </c>
      <c r="Y27" s="4">
        <v>6.0</v>
      </c>
      <c r="Z27" s="4"/>
      <c r="AA27" s="4"/>
      <c r="AB27" s="4"/>
      <c r="AC27" s="4"/>
      <c r="AD27" s="4"/>
      <c r="AE27" s="4">
        <v>1.0</v>
      </c>
    </row>
    <row r="28">
      <c r="A28" s="4" t="s">
        <v>3488</v>
      </c>
      <c r="B28" s="4">
        <v>1.0</v>
      </c>
      <c r="C28" s="4"/>
      <c r="D28" s="4"/>
      <c r="E28" s="7">
        <v>0.0</v>
      </c>
      <c r="F28" s="4">
        <f t="shared" si="4"/>
        <v>250</v>
      </c>
      <c r="G28" s="4">
        <f t="shared" si="5"/>
        <v>259</v>
      </c>
      <c r="H28" s="4" t="str">
        <f t="shared" si="1"/>
        <v>&gt;=250</v>
      </c>
      <c r="I28" s="4" t="str">
        <f t="shared" si="2"/>
        <v>&lt;=259</v>
      </c>
      <c r="J28" s="4">
        <f>countifs(Chart1_frequencies,$H28,Chart1_frequencies,$I28)</f>
        <v>1</v>
      </c>
      <c r="K28" s="4"/>
      <c r="L28" s="4"/>
      <c r="M28" s="3" t="s">
        <v>60</v>
      </c>
      <c r="O28" s="4"/>
      <c r="P28" s="4"/>
      <c r="Q28" s="4"/>
      <c r="R28" s="7"/>
      <c r="S28" s="5"/>
      <c r="T28" s="4"/>
      <c r="U28" s="3">
        <v>25.0</v>
      </c>
      <c r="V28" s="7">
        <v>10.0</v>
      </c>
      <c r="W28" s="3">
        <v>30.0</v>
      </c>
      <c r="X28" s="3">
        <v>25.0</v>
      </c>
      <c r="Y28" s="4">
        <v>10.0</v>
      </c>
      <c r="Z28" s="4"/>
      <c r="AA28" s="4"/>
      <c r="AB28" s="4"/>
      <c r="AC28" s="4"/>
      <c r="AD28" s="4"/>
      <c r="AE28" s="4">
        <v>0.0</v>
      </c>
    </row>
    <row r="29">
      <c r="A29" s="4" t="s">
        <v>3489</v>
      </c>
      <c r="B29" s="4">
        <v>0.0</v>
      </c>
      <c r="C29" s="4"/>
      <c r="D29" s="4"/>
      <c r="E29" s="7">
        <v>0.0</v>
      </c>
      <c r="F29" s="4">
        <f t="shared" si="4"/>
        <v>260</v>
      </c>
      <c r="G29" s="4">
        <f t="shared" si="5"/>
        <v>269</v>
      </c>
      <c r="H29" s="4" t="str">
        <f t="shared" si="1"/>
        <v>&gt;=260</v>
      </c>
      <c r="I29" s="4" t="str">
        <f t="shared" si="2"/>
        <v>&lt;=269</v>
      </c>
      <c r="J29" s="4">
        <f>countifs(Chart1_frequencies,$H29,Chart1_frequencies,$I29)</f>
        <v>0</v>
      </c>
      <c r="K29" s="4"/>
      <c r="L29" s="4"/>
      <c r="M29" s="3" t="s">
        <v>60</v>
      </c>
      <c r="O29" s="4"/>
      <c r="P29" s="4"/>
      <c r="Q29" s="4"/>
      <c r="R29" s="7"/>
      <c r="S29" s="5"/>
      <c r="T29" s="4"/>
      <c r="U29" s="3">
        <v>26.0</v>
      </c>
      <c r="V29" s="7">
        <v>14.0</v>
      </c>
      <c r="W29" s="3">
        <v>20.0</v>
      </c>
      <c r="X29" s="3">
        <v>26.0</v>
      </c>
      <c r="Y29" s="4">
        <v>14.0</v>
      </c>
      <c r="Z29" s="4"/>
      <c r="AA29" s="4"/>
      <c r="AB29" s="4"/>
      <c r="AC29" s="4"/>
      <c r="AD29" s="4"/>
      <c r="AE29" s="4">
        <v>1.0</v>
      </c>
    </row>
    <row r="30">
      <c r="A30" s="4" t="s">
        <v>3490</v>
      </c>
      <c r="B30" s="4">
        <v>1.0</v>
      </c>
      <c r="C30" s="4"/>
      <c r="D30" s="4"/>
      <c r="E30" s="7">
        <v>0.0</v>
      </c>
      <c r="F30" s="4">
        <f t="shared" si="4"/>
        <v>270</v>
      </c>
      <c r="G30" s="4">
        <f t="shared" si="5"/>
        <v>279</v>
      </c>
      <c r="H30" s="4" t="str">
        <f t="shared" si="1"/>
        <v>&gt;=270</v>
      </c>
      <c r="I30" s="4" t="str">
        <f t="shared" si="2"/>
        <v>&lt;=279</v>
      </c>
      <c r="J30" s="4">
        <f>countifs(Chart1_frequencies,$H30,Chart1_frequencies,$I30)</f>
        <v>1</v>
      </c>
      <c r="K30" s="4"/>
      <c r="L30" s="4"/>
      <c r="M30" s="3" t="s">
        <v>60</v>
      </c>
      <c r="O30" s="4"/>
      <c r="P30" s="4"/>
      <c r="Q30" s="4"/>
      <c r="R30" s="7"/>
      <c r="S30" s="5"/>
      <c r="T30" s="4"/>
      <c r="U30" s="3">
        <v>27.0</v>
      </c>
      <c r="V30" s="7">
        <v>10.0</v>
      </c>
      <c r="W30" s="3">
        <v>2.0</v>
      </c>
      <c r="X30" s="3">
        <v>27.0</v>
      </c>
      <c r="Y30" s="4">
        <v>10.0</v>
      </c>
      <c r="Z30" s="4"/>
      <c r="AA30" s="4"/>
      <c r="AB30" s="4"/>
      <c r="AC30" s="4"/>
      <c r="AD30" s="4"/>
      <c r="AE30" s="4">
        <v>0.0</v>
      </c>
    </row>
    <row r="31">
      <c r="A31" s="4" t="s">
        <v>3491</v>
      </c>
      <c r="B31" s="4">
        <v>0.0</v>
      </c>
      <c r="C31" s="4"/>
      <c r="D31" s="4"/>
      <c r="E31" s="7">
        <v>0.0</v>
      </c>
      <c r="F31" s="4">
        <f t="shared" si="4"/>
        <v>280</v>
      </c>
      <c r="G31" s="4">
        <f t="shared" si="5"/>
        <v>289</v>
      </c>
      <c r="H31" s="4" t="str">
        <f t="shared" si="1"/>
        <v>&gt;=280</v>
      </c>
      <c r="I31" s="4" t="str">
        <f t="shared" si="2"/>
        <v>&lt;=289</v>
      </c>
      <c r="J31" s="4">
        <f>countifs(Chart1_frequencies,$H31,Chart1_frequencies,$I31)</f>
        <v>0</v>
      </c>
      <c r="K31" s="4"/>
      <c r="L31" s="4"/>
      <c r="M31" s="3" t="s">
        <v>60</v>
      </c>
      <c r="O31" s="4"/>
      <c r="P31" s="4"/>
      <c r="Q31" s="4"/>
      <c r="R31" s="7"/>
      <c r="S31" s="5"/>
      <c r="T31" s="4"/>
      <c r="U31" s="3">
        <v>28.0</v>
      </c>
      <c r="V31" s="7">
        <v>9.0</v>
      </c>
      <c r="W31" s="3">
        <v>6.0</v>
      </c>
      <c r="X31" s="3">
        <v>28.0</v>
      </c>
      <c r="Y31" s="4">
        <v>9.0</v>
      </c>
      <c r="Z31" s="4"/>
      <c r="AA31" s="4"/>
      <c r="AB31" s="4"/>
      <c r="AC31" s="4"/>
      <c r="AD31" s="4"/>
      <c r="AE31" s="4">
        <v>0.0</v>
      </c>
    </row>
    <row r="32">
      <c r="A32" s="4" t="s">
        <v>3492</v>
      </c>
      <c r="B32" s="4">
        <v>0.0</v>
      </c>
      <c r="C32" s="4"/>
      <c r="D32" s="4"/>
      <c r="E32" s="7">
        <v>0.0</v>
      </c>
      <c r="F32" s="4">
        <f t="shared" si="4"/>
        <v>290</v>
      </c>
      <c r="G32" s="4">
        <f t="shared" si="5"/>
        <v>299</v>
      </c>
      <c r="H32" s="4" t="str">
        <f t="shared" si="1"/>
        <v>&gt;=290</v>
      </c>
      <c r="I32" s="4" t="str">
        <f t="shared" si="2"/>
        <v>&lt;=299</v>
      </c>
      <c r="J32" s="4">
        <f>countifs(Chart1_frequencies,$H32,Chart1_frequencies,$I32)</f>
        <v>0</v>
      </c>
      <c r="K32" s="4"/>
      <c r="L32" s="4"/>
      <c r="M32" s="3" t="s">
        <v>60</v>
      </c>
      <c r="O32" s="4"/>
      <c r="P32" s="4"/>
      <c r="Q32" s="4"/>
      <c r="R32" s="7"/>
      <c r="S32" s="5"/>
      <c r="T32" s="4"/>
      <c r="U32" s="3">
        <v>29.0</v>
      </c>
      <c r="V32" s="7">
        <v>9.0</v>
      </c>
      <c r="W32" s="3">
        <v>3.0</v>
      </c>
      <c r="X32" s="3">
        <v>29.0</v>
      </c>
      <c r="Y32" s="4">
        <v>9.0</v>
      </c>
      <c r="Z32" s="4"/>
      <c r="AA32" s="4"/>
      <c r="AB32" s="4"/>
      <c r="AC32" s="4"/>
      <c r="AD32" s="4"/>
      <c r="AE32" s="4">
        <v>2.0</v>
      </c>
    </row>
    <row r="33">
      <c r="A33" s="4" t="s">
        <v>3493</v>
      </c>
      <c r="B33" s="4">
        <v>2.0</v>
      </c>
      <c r="C33" s="4"/>
      <c r="D33" s="4"/>
      <c r="E33" s="7">
        <v>0.0</v>
      </c>
      <c r="F33" s="4">
        <f t="shared" si="4"/>
        <v>300</v>
      </c>
      <c r="G33" s="4">
        <f t="shared" si="5"/>
        <v>309</v>
      </c>
      <c r="H33" s="4" t="str">
        <f t="shared" si="1"/>
        <v>&gt;=300</v>
      </c>
      <c r="I33" s="4" t="str">
        <f t="shared" si="2"/>
        <v>&lt;=309</v>
      </c>
      <c r="J33" s="4">
        <f>countifs(Chart1_frequencies,$H33,Chart1_frequencies,$I33)</f>
        <v>2</v>
      </c>
      <c r="K33" s="4"/>
      <c r="L33" s="4"/>
      <c r="M33" s="3" t="s">
        <v>60</v>
      </c>
      <c r="O33" s="4"/>
      <c r="P33" s="4"/>
      <c r="Q33" s="4"/>
      <c r="R33" s="7"/>
      <c r="S33" s="5"/>
      <c r="T33" s="4"/>
      <c r="U33" s="3">
        <v>30.0</v>
      </c>
      <c r="V33" s="7">
        <v>6.0</v>
      </c>
      <c r="W33" s="3">
        <v>5.0</v>
      </c>
      <c r="X33" s="3">
        <v>30.0</v>
      </c>
      <c r="Y33" s="4">
        <v>6.0</v>
      </c>
      <c r="Z33" s="4"/>
      <c r="AA33" s="4"/>
      <c r="AB33" s="4"/>
      <c r="AC33" s="4"/>
      <c r="AD33" s="4"/>
      <c r="AE33" s="4">
        <v>0.0</v>
      </c>
    </row>
    <row r="34">
      <c r="A34" s="4" t="s">
        <v>3494</v>
      </c>
      <c r="B34" s="4">
        <v>0.0</v>
      </c>
      <c r="C34" s="4"/>
      <c r="D34" s="4"/>
      <c r="E34" s="7">
        <v>0.0</v>
      </c>
      <c r="F34" s="4">
        <f t="shared" si="4"/>
        <v>310</v>
      </c>
      <c r="G34" s="4">
        <f t="shared" si="5"/>
        <v>319</v>
      </c>
      <c r="H34" s="4" t="str">
        <f t="shared" si="1"/>
        <v>&gt;=310</v>
      </c>
      <c r="I34" s="4" t="str">
        <f t="shared" si="2"/>
        <v>&lt;=319</v>
      </c>
      <c r="J34" s="4">
        <f>countifs(Chart1_frequencies,$H34,Chart1_frequencies,$I34)</f>
        <v>0</v>
      </c>
      <c r="K34" s="4"/>
      <c r="L34" s="4"/>
      <c r="M34" s="3" t="s">
        <v>60</v>
      </c>
      <c r="O34" s="4"/>
      <c r="P34" s="4"/>
      <c r="Q34" s="4"/>
      <c r="R34" s="7"/>
      <c r="S34" s="5"/>
      <c r="T34" s="4"/>
      <c r="U34" s="3">
        <v>31.0</v>
      </c>
      <c r="V34" s="7">
        <v>10.0</v>
      </c>
      <c r="W34" s="3">
        <v>20.0</v>
      </c>
      <c r="X34" s="3">
        <v>31.0</v>
      </c>
      <c r="Y34" s="4">
        <v>10.0</v>
      </c>
      <c r="Z34" s="4"/>
      <c r="AA34" s="4"/>
      <c r="AB34" s="4"/>
      <c r="AC34" s="4"/>
      <c r="AD34" s="4"/>
      <c r="AE34" s="4">
        <v>0.0</v>
      </c>
    </row>
    <row r="35">
      <c r="A35" s="4" t="s">
        <v>3495</v>
      </c>
      <c r="B35" s="4">
        <v>0.0</v>
      </c>
      <c r="C35" s="4"/>
      <c r="D35" s="4"/>
      <c r="E35" s="7">
        <v>0.0</v>
      </c>
      <c r="F35" s="4">
        <f t="shared" si="4"/>
        <v>320</v>
      </c>
      <c r="G35" s="4">
        <f t="shared" si="5"/>
        <v>329</v>
      </c>
      <c r="H35" s="4" t="str">
        <f t="shared" si="1"/>
        <v>&gt;=320</v>
      </c>
      <c r="I35" s="4" t="str">
        <f t="shared" si="2"/>
        <v>&lt;=329</v>
      </c>
      <c r="J35" s="4">
        <f>countifs(Chart1_frequencies,$H35,Chart1_frequencies,$I35)</f>
        <v>0</v>
      </c>
      <c r="K35" s="4"/>
      <c r="L35" s="4"/>
      <c r="M35" s="3" t="s">
        <v>60</v>
      </c>
      <c r="O35" s="4"/>
      <c r="P35" s="4"/>
      <c r="Q35" s="4"/>
      <c r="R35" s="7"/>
      <c r="S35" s="5"/>
      <c r="T35" s="4"/>
      <c r="U35" s="3">
        <v>32.0</v>
      </c>
      <c r="V35" s="7">
        <v>10.0</v>
      </c>
      <c r="W35" s="3">
        <v>1.0</v>
      </c>
      <c r="X35" s="3">
        <v>32.0</v>
      </c>
      <c r="Y35" s="4">
        <v>10.0</v>
      </c>
      <c r="Z35" s="4"/>
      <c r="AA35" s="4"/>
      <c r="AB35" s="4"/>
      <c r="AC35" s="4"/>
      <c r="AD35" s="4"/>
      <c r="AE35" s="4">
        <v>0.0</v>
      </c>
    </row>
    <row r="36">
      <c r="A36" s="4" t="s">
        <v>3496</v>
      </c>
      <c r="B36" s="4">
        <v>0.0</v>
      </c>
      <c r="C36" s="4"/>
      <c r="D36" s="4"/>
      <c r="E36" s="7">
        <v>0.0</v>
      </c>
      <c r="F36" s="4">
        <f t="shared" si="4"/>
        <v>330</v>
      </c>
      <c r="G36" s="4">
        <f t="shared" si="5"/>
        <v>339</v>
      </c>
      <c r="H36" s="4" t="str">
        <f t="shared" si="1"/>
        <v>&gt;=330</v>
      </c>
      <c r="I36" s="4" t="str">
        <f t="shared" si="2"/>
        <v>&lt;=339</v>
      </c>
      <c r="J36" s="4">
        <f>countifs(Chart1_frequencies,$H36,Chart1_frequencies,$I36)</f>
        <v>0</v>
      </c>
      <c r="K36" s="4"/>
      <c r="L36" s="4"/>
      <c r="M36" s="3" t="s">
        <v>60</v>
      </c>
      <c r="O36" s="4"/>
      <c r="P36" s="4"/>
      <c r="Q36" s="4"/>
      <c r="R36" s="7"/>
      <c r="S36" s="5"/>
      <c r="T36" s="4"/>
      <c r="U36" s="3">
        <v>33.0</v>
      </c>
      <c r="V36" s="7">
        <v>16.0</v>
      </c>
      <c r="W36" s="3">
        <v>2.0</v>
      </c>
      <c r="X36" s="3">
        <v>33.0</v>
      </c>
      <c r="Y36" s="4">
        <v>16.0</v>
      </c>
      <c r="Z36" s="4"/>
      <c r="AA36" s="4"/>
      <c r="AB36" s="4"/>
      <c r="AC36" s="4"/>
      <c r="AD36" s="4"/>
      <c r="AE36" s="4">
        <v>0.0</v>
      </c>
    </row>
    <row r="37">
      <c r="A37" s="4" t="s">
        <v>3497</v>
      </c>
      <c r="B37" s="4">
        <v>0.0</v>
      </c>
      <c r="C37" s="4"/>
      <c r="D37" s="4"/>
      <c r="E37" s="7">
        <v>0.0</v>
      </c>
      <c r="F37" s="4">
        <f t="shared" si="4"/>
        <v>340</v>
      </c>
      <c r="G37" s="4">
        <f t="shared" si="5"/>
        <v>349</v>
      </c>
      <c r="H37" s="4" t="str">
        <f t="shared" si="1"/>
        <v>&gt;=340</v>
      </c>
      <c r="I37" s="4" t="str">
        <f t="shared" si="2"/>
        <v>&lt;=349</v>
      </c>
      <c r="J37" s="4">
        <f>countifs(Chart1_frequencies,$H37,Chart1_frequencies,$I37)</f>
        <v>0</v>
      </c>
      <c r="K37" s="4"/>
      <c r="L37" s="4"/>
      <c r="M37" s="3" t="s">
        <v>60</v>
      </c>
      <c r="O37" s="4"/>
      <c r="P37" s="4"/>
      <c r="Q37" s="4"/>
      <c r="R37" s="7"/>
      <c r="S37" s="5"/>
      <c r="T37" s="4"/>
      <c r="U37" s="3">
        <v>34.0</v>
      </c>
      <c r="V37" s="7">
        <v>5.0</v>
      </c>
      <c r="W37" s="3">
        <v>5.0</v>
      </c>
      <c r="X37" s="3">
        <v>34.0</v>
      </c>
      <c r="Y37" s="4">
        <v>5.0</v>
      </c>
      <c r="Z37" s="4"/>
      <c r="AA37" s="4"/>
      <c r="AB37" s="4"/>
      <c r="AC37" s="4"/>
      <c r="AD37" s="4"/>
      <c r="AE37" s="4">
        <v>0.0</v>
      </c>
    </row>
    <row r="38">
      <c r="A38" s="4" t="s">
        <v>3498</v>
      </c>
      <c r="B38" s="4">
        <v>0.0</v>
      </c>
      <c r="C38" s="4"/>
      <c r="D38" s="4"/>
      <c r="E38" s="7">
        <v>0.0</v>
      </c>
      <c r="F38" s="4">
        <f t="shared" si="4"/>
        <v>350</v>
      </c>
      <c r="G38" s="4">
        <f t="shared" si="5"/>
        <v>359</v>
      </c>
      <c r="H38" s="4" t="str">
        <f t="shared" si="1"/>
        <v>&gt;=350</v>
      </c>
      <c r="I38" s="4" t="str">
        <f t="shared" si="2"/>
        <v>&lt;=359</v>
      </c>
      <c r="J38" s="4">
        <f>countifs(Chart1_frequencies,$H38,Chart1_frequencies,$I38)</f>
        <v>0</v>
      </c>
      <c r="K38" s="4"/>
      <c r="L38" s="4"/>
      <c r="M38" s="3" t="s">
        <v>60</v>
      </c>
      <c r="O38" s="4"/>
      <c r="P38" s="4"/>
      <c r="Q38" s="4"/>
      <c r="R38" s="7"/>
      <c r="S38" s="5"/>
      <c r="T38" s="4"/>
      <c r="U38" s="3">
        <v>35.0</v>
      </c>
      <c r="V38" s="7">
        <v>6.0</v>
      </c>
      <c r="W38" s="3">
        <v>2.0</v>
      </c>
      <c r="X38" s="3">
        <v>35.0</v>
      </c>
      <c r="Y38" s="4">
        <v>6.0</v>
      </c>
      <c r="Z38" s="4"/>
      <c r="AA38" s="4"/>
      <c r="AB38" s="4"/>
      <c r="AC38" s="4"/>
      <c r="AD38" s="4"/>
      <c r="AE38" s="4">
        <v>2.0</v>
      </c>
    </row>
    <row r="39">
      <c r="A39" s="4" t="s">
        <v>3499</v>
      </c>
      <c r="B39" s="4">
        <v>2.0</v>
      </c>
      <c r="C39" s="4"/>
      <c r="D39" s="4"/>
      <c r="E39" s="7">
        <v>0.0</v>
      </c>
      <c r="F39" s="4">
        <f t="shared" si="4"/>
        <v>360</v>
      </c>
      <c r="G39" s="4">
        <f t="shared" si="5"/>
        <v>369</v>
      </c>
      <c r="H39" s="4" t="str">
        <f t="shared" si="1"/>
        <v>&gt;=360</v>
      </c>
      <c r="I39" s="4" t="str">
        <f t="shared" si="2"/>
        <v>&lt;=369</v>
      </c>
      <c r="J39" s="4">
        <f>countifs(Chart1_frequencies,$H39,Chart1_frequencies,$I39)</f>
        <v>2</v>
      </c>
      <c r="K39" s="4"/>
      <c r="L39" s="4"/>
      <c r="M39" s="3" t="s">
        <v>60</v>
      </c>
      <c r="O39" s="4"/>
      <c r="P39" s="4"/>
      <c r="Q39" s="4"/>
      <c r="R39" s="7"/>
      <c r="S39" s="5"/>
      <c r="T39" s="4"/>
      <c r="U39" s="3">
        <v>36.0</v>
      </c>
      <c r="V39" s="7">
        <v>8.0</v>
      </c>
      <c r="W39" s="3">
        <v>1.0</v>
      </c>
      <c r="X39" s="3">
        <v>36.0</v>
      </c>
      <c r="Y39" s="4">
        <v>8.0</v>
      </c>
      <c r="Z39" s="4"/>
      <c r="AA39" s="4"/>
      <c r="AB39" s="4"/>
      <c r="AC39" s="4"/>
      <c r="AD39" s="4"/>
      <c r="AE39" s="4">
        <v>0.0</v>
      </c>
    </row>
    <row r="40">
      <c r="A40" s="4" t="s">
        <v>3500</v>
      </c>
      <c r="B40" s="4">
        <v>0.0</v>
      </c>
      <c r="C40" s="4"/>
      <c r="D40" s="4"/>
      <c r="E40" s="7">
        <v>0.0</v>
      </c>
      <c r="F40" s="4">
        <f t="shared" si="4"/>
        <v>370</v>
      </c>
      <c r="G40" s="4">
        <f t="shared" si="5"/>
        <v>379</v>
      </c>
      <c r="H40" s="4" t="str">
        <f t="shared" si="1"/>
        <v>&gt;=370</v>
      </c>
      <c r="I40" s="4" t="str">
        <f t="shared" si="2"/>
        <v>&lt;=379</v>
      </c>
      <c r="J40" s="4">
        <f>countifs(Chart1_frequencies,$H40,Chart1_frequencies,$I40)</f>
        <v>0</v>
      </c>
      <c r="K40" s="4"/>
      <c r="L40" s="4"/>
      <c r="M40" s="3" t="s">
        <v>60</v>
      </c>
      <c r="O40" s="4"/>
      <c r="P40" s="4"/>
      <c r="Q40" s="4"/>
      <c r="R40" s="7"/>
      <c r="S40" s="5"/>
      <c r="T40" s="4"/>
      <c r="U40" s="3">
        <v>37.0</v>
      </c>
      <c r="V40" s="7">
        <v>8.0</v>
      </c>
      <c r="W40" s="3">
        <v>5.0</v>
      </c>
      <c r="X40" s="3">
        <v>37.0</v>
      </c>
      <c r="Y40" s="4">
        <v>8.0</v>
      </c>
      <c r="Z40" s="4"/>
      <c r="AA40" s="4"/>
      <c r="AB40" s="4"/>
      <c r="AC40" s="4"/>
      <c r="AD40" s="4"/>
      <c r="AE40" s="4">
        <v>0.0</v>
      </c>
    </row>
    <row r="41">
      <c r="A41" s="4" t="s">
        <v>3501</v>
      </c>
      <c r="B41" s="4">
        <v>0.0</v>
      </c>
      <c r="C41" s="4"/>
      <c r="D41" s="4"/>
      <c r="E41" s="7">
        <v>0.0</v>
      </c>
      <c r="F41" s="4">
        <f t="shared" si="4"/>
        <v>380</v>
      </c>
      <c r="G41" s="4">
        <f t="shared" si="5"/>
        <v>389</v>
      </c>
      <c r="H41" s="4" t="str">
        <f t="shared" si="1"/>
        <v>&gt;=380</v>
      </c>
      <c r="I41" s="4" t="str">
        <f t="shared" si="2"/>
        <v>&lt;=389</v>
      </c>
      <c r="J41" s="4">
        <f>countifs(Chart1_frequencies,$H41,Chart1_frequencies,$I41)</f>
        <v>0</v>
      </c>
      <c r="K41" s="4"/>
      <c r="L41" s="4"/>
      <c r="M41" s="3" t="s">
        <v>60</v>
      </c>
      <c r="O41" s="4"/>
      <c r="P41" s="4"/>
      <c r="Q41" s="4"/>
      <c r="R41" s="7"/>
      <c r="S41" s="5"/>
      <c r="T41" s="4"/>
      <c r="U41" s="3">
        <v>38.0</v>
      </c>
      <c r="V41" s="7">
        <v>7.0</v>
      </c>
      <c r="W41" s="3">
        <v>2.0</v>
      </c>
      <c r="X41" s="3">
        <v>38.0</v>
      </c>
      <c r="Y41" s="4">
        <v>7.0</v>
      </c>
      <c r="Z41" s="4"/>
      <c r="AA41" s="4"/>
      <c r="AB41" s="4"/>
      <c r="AC41" s="4"/>
      <c r="AD41" s="4"/>
      <c r="AE41" s="4">
        <v>0.0</v>
      </c>
    </row>
    <row r="42">
      <c r="A42" s="4" t="s">
        <v>3502</v>
      </c>
      <c r="B42" s="4">
        <v>0.0</v>
      </c>
      <c r="C42" s="4"/>
      <c r="D42" s="4"/>
      <c r="E42" s="7">
        <v>0.0</v>
      </c>
      <c r="F42" s="4">
        <f t="shared" si="4"/>
        <v>390</v>
      </c>
      <c r="G42" s="4">
        <f t="shared" si="5"/>
        <v>399</v>
      </c>
      <c r="H42" s="4" t="str">
        <f t="shared" si="1"/>
        <v>&gt;=390</v>
      </c>
      <c r="I42" s="4" t="str">
        <f t="shared" si="2"/>
        <v>&lt;=399</v>
      </c>
      <c r="J42" s="4">
        <f>countifs(Chart1_frequencies,$H42,Chart1_frequencies,$I42)</f>
        <v>0</v>
      </c>
      <c r="K42" s="4"/>
      <c r="L42" s="4"/>
      <c r="M42" s="3" t="s">
        <v>60</v>
      </c>
      <c r="O42" s="4"/>
      <c r="P42" s="4"/>
      <c r="Q42" s="4"/>
      <c r="R42" s="7"/>
      <c r="S42" s="5"/>
      <c r="T42" s="4"/>
      <c r="U42" s="3">
        <v>39.0</v>
      </c>
      <c r="V42" s="7">
        <v>9.0</v>
      </c>
      <c r="W42" s="3">
        <v>6.0</v>
      </c>
      <c r="X42" s="3">
        <v>39.0</v>
      </c>
      <c r="Y42" s="4">
        <v>9.0</v>
      </c>
      <c r="Z42" s="4"/>
      <c r="AA42" s="4"/>
      <c r="AB42" s="4"/>
      <c r="AC42" s="4"/>
      <c r="AD42" s="4"/>
      <c r="AE42" s="4">
        <v>0.0</v>
      </c>
    </row>
    <row r="43">
      <c r="A43" s="4" t="s">
        <v>3503</v>
      </c>
      <c r="B43" s="4">
        <v>0.0</v>
      </c>
      <c r="C43" s="4"/>
      <c r="D43" s="4"/>
      <c r="E43" s="7">
        <v>0.0</v>
      </c>
      <c r="F43" s="4">
        <f t="shared" si="4"/>
        <v>400</v>
      </c>
      <c r="G43" s="4">
        <f t="shared" si="5"/>
        <v>409</v>
      </c>
      <c r="H43" s="4" t="str">
        <f t="shared" si="1"/>
        <v>&gt;=400</v>
      </c>
      <c r="I43" s="4" t="str">
        <f t="shared" si="2"/>
        <v>&lt;=409</v>
      </c>
      <c r="J43" s="4">
        <f>countifs(Chart1_frequencies,$H43,Chart1_frequencies,$I43)</f>
        <v>0</v>
      </c>
      <c r="K43" s="4"/>
      <c r="L43" s="4"/>
      <c r="M43" s="3" t="s">
        <v>60</v>
      </c>
      <c r="O43" s="4"/>
      <c r="P43" s="4"/>
      <c r="Q43" s="4"/>
      <c r="R43" s="7"/>
      <c r="S43" s="5"/>
      <c r="T43" s="4"/>
      <c r="U43" s="3">
        <v>40.0</v>
      </c>
      <c r="V43" s="7">
        <v>8.0</v>
      </c>
      <c r="W43" s="3">
        <v>6.0</v>
      </c>
      <c r="X43" s="3">
        <v>40.0</v>
      </c>
      <c r="Y43" s="4">
        <v>8.0</v>
      </c>
      <c r="Z43" s="4"/>
      <c r="AA43" s="4"/>
      <c r="AB43" s="4"/>
      <c r="AC43" s="4"/>
      <c r="AD43" s="4"/>
      <c r="AE43" s="4">
        <v>0.0</v>
      </c>
    </row>
    <row r="44">
      <c r="A44" s="4" t="s">
        <v>3504</v>
      </c>
      <c r="B44" s="4">
        <v>0.0</v>
      </c>
      <c r="C44" s="4"/>
      <c r="D44" s="4"/>
      <c r="E44" s="7">
        <v>0.0</v>
      </c>
      <c r="F44" s="4">
        <f t="shared" si="4"/>
        <v>410</v>
      </c>
      <c r="G44" s="4">
        <f t="shared" si="5"/>
        <v>419</v>
      </c>
      <c r="H44" s="4" t="str">
        <f t="shared" si="1"/>
        <v>&gt;=410</v>
      </c>
      <c r="I44" s="4" t="str">
        <f t="shared" si="2"/>
        <v>&lt;=419</v>
      </c>
      <c r="J44" s="4">
        <f>countifs(Chart1_frequencies,$H44,Chart1_frequencies,$I44)</f>
        <v>0</v>
      </c>
      <c r="K44" s="4"/>
      <c r="L44" s="4"/>
      <c r="M44" s="3" t="s">
        <v>60</v>
      </c>
      <c r="O44" s="4"/>
      <c r="P44" s="4"/>
      <c r="Q44" s="4"/>
      <c r="R44" s="7"/>
      <c r="S44" s="5"/>
      <c r="T44" s="4"/>
      <c r="U44" s="3">
        <v>41.0</v>
      </c>
      <c r="V44" s="7">
        <v>18.0</v>
      </c>
      <c r="W44" s="3">
        <v>10.0</v>
      </c>
      <c r="X44" s="3">
        <v>41.0</v>
      </c>
      <c r="Y44" s="4">
        <v>18.0</v>
      </c>
      <c r="Z44" s="4"/>
      <c r="AA44" s="4"/>
      <c r="AB44" s="4"/>
      <c r="AC44" s="4"/>
      <c r="AD44" s="4"/>
      <c r="AE44" s="4">
        <v>1.0</v>
      </c>
    </row>
    <row r="45">
      <c r="A45" s="4" t="s">
        <v>3505</v>
      </c>
      <c r="B45" s="4">
        <v>1.0</v>
      </c>
      <c r="C45" s="4"/>
      <c r="D45" s="4"/>
      <c r="E45" s="7">
        <v>0.0</v>
      </c>
      <c r="F45" s="4">
        <f t="shared" si="4"/>
        <v>420</v>
      </c>
      <c r="G45" s="4">
        <f t="shared" si="5"/>
        <v>429</v>
      </c>
      <c r="H45" s="4" t="str">
        <f t="shared" si="1"/>
        <v>&gt;=420</v>
      </c>
      <c r="I45" s="4" t="str">
        <f t="shared" si="2"/>
        <v>&lt;=429</v>
      </c>
      <c r="J45" s="4">
        <f>countifs(Chart1_frequencies,$H45,Chart1_frequencies,$I45)</f>
        <v>1</v>
      </c>
      <c r="K45" s="4"/>
      <c r="L45" s="4"/>
      <c r="M45" s="3" t="s">
        <v>60</v>
      </c>
      <c r="O45" s="4"/>
      <c r="P45" s="4"/>
      <c r="Q45" s="4"/>
      <c r="R45" s="7"/>
      <c r="S45" s="9"/>
      <c r="T45" s="4"/>
      <c r="U45" s="3">
        <v>42.0</v>
      </c>
      <c r="V45" s="7">
        <v>10.0</v>
      </c>
      <c r="W45" s="3">
        <v>5.0</v>
      </c>
      <c r="X45" s="3">
        <v>42.0</v>
      </c>
      <c r="Y45" s="4">
        <v>10.0</v>
      </c>
      <c r="Z45" s="4"/>
      <c r="AA45" s="4"/>
      <c r="AB45" s="4"/>
      <c r="AC45" s="4"/>
      <c r="AD45" s="4"/>
      <c r="AE45" s="4">
        <v>0.0</v>
      </c>
    </row>
    <row r="46">
      <c r="A46" s="4" t="s">
        <v>3506</v>
      </c>
      <c r="B46" s="4">
        <v>0.0</v>
      </c>
      <c r="C46" s="4"/>
      <c r="D46" s="4"/>
      <c r="E46" s="7">
        <v>0.0</v>
      </c>
      <c r="F46" s="4">
        <f t="shared" si="4"/>
        <v>430</v>
      </c>
      <c r="G46" s="4">
        <f t="shared" si="5"/>
        <v>439</v>
      </c>
      <c r="H46" s="4" t="str">
        <f t="shared" si="1"/>
        <v>&gt;=430</v>
      </c>
      <c r="I46" s="4" t="str">
        <f t="shared" si="2"/>
        <v>&lt;=439</v>
      </c>
      <c r="J46" s="4">
        <f>countifs(Chart1_frequencies,$H46,Chart1_frequencies,$I46)</f>
        <v>0</v>
      </c>
      <c r="K46" s="4"/>
      <c r="L46" s="4"/>
      <c r="M46" s="3" t="s">
        <v>60</v>
      </c>
      <c r="O46" s="4"/>
      <c r="P46" s="4"/>
      <c r="Q46" s="4"/>
      <c r="R46" s="7"/>
      <c r="S46" s="5"/>
      <c r="T46" s="4"/>
      <c r="U46" s="3">
        <v>43.0</v>
      </c>
      <c r="V46" s="7">
        <v>8.0</v>
      </c>
      <c r="W46" s="3">
        <v>4.0</v>
      </c>
      <c r="X46" s="3">
        <v>43.0</v>
      </c>
      <c r="Y46" s="4">
        <v>8.0</v>
      </c>
      <c r="Z46" s="4"/>
      <c r="AA46" s="4"/>
      <c r="AB46" s="4"/>
      <c r="AC46" s="4"/>
      <c r="AD46" s="4"/>
      <c r="AE46" s="4">
        <v>0.0</v>
      </c>
    </row>
    <row r="47">
      <c r="A47" s="4" t="s">
        <v>3507</v>
      </c>
      <c r="B47" s="4">
        <v>0.0</v>
      </c>
      <c r="C47" s="4"/>
      <c r="D47" s="4"/>
      <c r="E47" s="7">
        <v>0.0</v>
      </c>
      <c r="F47" s="4">
        <f t="shared" si="4"/>
        <v>440</v>
      </c>
      <c r="G47" s="4">
        <f t="shared" si="5"/>
        <v>449</v>
      </c>
      <c r="H47" s="4" t="str">
        <f t="shared" si="1"/>
        <v>&gt;=440</v>
      </c>
      <c r="I47" s="4" t="str">
        <f t="shared" si="2"/>
        <v>&lt;=449</v>
      </c>
      <c r="J47" s="4">
        <f>countifs(Chart1_frequencies,$H47,Chart1_frequencies,$I47)</f>
        <v>0</v>
      </c>
      <c r="K47" s="4"/>
      <c r="L47" s="4"/>
      <c r="M47" s="3" t="s">
        <v>60</v>
      </c>
      <c r="O47" s="4"/>
      <c r="P47" s="4"/>
      <c r="Q47" s="4"/>
      <c r="R47" s="7"/>
      <c r="S47" s="5"/>
      <c r="T47" s="4"/>
      <c r="U47" s="3">
        <v>44.0</v>
      </c>
      <c r="V47" s="7">
        <v>12.0</v>
      </c>
      <c r="W47" s="3">
        <v>10.0</v>
      </c>
      <c r="X47" s="3">
        <v>44.0</v>
      </c>
      <c r="Y47" s="4">
        <v>12.0</v>
      </c>
      <c r="Z47" s="4"/>
      <c r="AA47" s="4"/>
      <c r="AB47" s="4"/>
      <c r="AC47" s="4"/>
      <c r="AD47" s="4"/>
      <c r="AE47" s="4">
        <v>0.0</v>
      </c>
    </row>
    <row r="48">
      <c r="A48" s="4" t="s">
        <v>3508</v>
      </c>
      <c r="B48" s="4">
        <v>0.0</v>
      </c>
      <c r="C48" s="4"/>
      <c r="D48" s="4"/>
      <c r="E48" s="7">
        <v>0.0</v>
      </c>
      <c r="F48" s="4">
        <f t="shared" si="4"/>
        <v>450</v>
      </c>
      <c r="G48" s="4">
        <f t="shared" si="5"/>
        <v>459</v>
      </c>
      <c r="H48" s="4" t="str">
        <f t="shared" si="1"/>
        <v>&gt;=450</v>
      </c>
      <c r="I48" s="4" t="str">
        <f t="shared" si="2"/>
        <v>&lt;=459</v>
      </c>
      <c r="J48" s="4">
        <f>countifs(Chart1_frequencies,$H48,Chart1_frequencies,$I48)</f>
        <v>0</v>
      </c>
      <c r="K48" s="4"/>
      <c r="L48" s="4"/>
      <c r="M48" s="3" t="s">
        <v>60</v>
      </c>
      <c r="O48" s="4"/>
      <c r="P48" s="4"/>
      <c r="Q48" s="4"/>
      <c r="R48" s="7"/>
      <c r="S48" s="5"/>
      <c r="T48" s="4"/>
      <c r="U48" s="3">
        <v>45.0</v>
      </c>
      <c r="V48" s="7">
        <v>12.0</v>
      </c>
      <c r="W48" s="3">
        <v>30.0</v>
      </c>
      <c r="X48" s="3">
        <v>45.0</v>
      </c>
      <c r="Y48" s="4">
        <v>12.0</v>
      </c>
      <c r="Z48" s="4"/>
      <c r="AA48" s="4"/>
      <c r="AB48" s="4"/>
      <c r="AC48" s="4"/>
      <c r="AD48" s="4"/>
      <c r="AE48" s="4">
        <v>0.0</v>
      </c>
    </row>
    <row r="49">
      <c r="A49" s="4" t="s">
        <v>3509</v>
      </c>
      <c r="B49" s="4">
        <v>0.0</v>
      </c>
      <c r="C49" s="4"/>
      <c r="D49" s="4"/>
      <c r="E49" s="7">
        <v>0.0</v>
      </c>
      <c r="F49" s="4">
        <f t="shared" si="4"/>
        <v>460</v>
      </c>
      <c r="G49" s="4">
        <f t="shared" si="5"/>
        <v>469</v>
      </c>
      <c r="H49" s="4" t="str">
        <f t="shared" si="1"/>
        <v>&gt;=460</v>
      </c>
      <c r="I49" s="4" t="str">
        <f t="shared" si="2"/>
        <v>&lt;=469</v>
      </c>
      <c r="J49" s="4">
        <f>countifs(Chart1_frequencies,$H49,Chart1_frequencies,$I49)</f>
        <v>0</v>
      </c>
      <c r="K49" s="4"/>
      <c r="L49" s="4"/>
      <c r="M49" s="3" t="s">
        <v>60</v>
      </c>
      <c r="O49" s="4"/>
      <c r="P49" s="4"/>
      <c r="Q49" s="4"/>
      <c r="R49" s="7"/>
      <c r="S49" s="9"/>
      <c r="T49" s="4"/>
      <c r="U49" s="3">
        <v>46.0</v>
      </c>
      <c r="V49" s="7">
        <v>13.0</v>
      </c>
      <c r="W49" s="3">
        <v>26.0</v>
      </c>
      <c r="X49" s="3">
        <v>46.0</v>
      </c>
      <c r="Y49" s="4">
        <v>13.0</v>
      </c>
      <c r="Z49" s="4"/>
      <c r="AA49" s="4"/>
      <c r="AB49" s="4"/>
      <c r="AC49" s="4"/>
      <c r="AD49" s="4"/>
      <c r="AE49" s="4">
        <v>0.0</v>
      </c>
    </row>
    <row r="50">
      <c r="A50" s="4" t="s">
        <v>3510</v>
      </c>
      <c r="B50" s="4">
        <v>0.0</v>
      </c>
      <c r="C50" s="4"/>
      <c r="D50" s="4"/>
      <c r="E50" s="7">
        <v>0.0</v>
      </c>
      <c r="F50" s="4">
        <f t="shared" si="4"/>
        <v>470</v>
      </c>
      <c r="G50" s="4">
        <f t="shared" si="5"/>
        <v>479</v>
      </c>
      <c r="H50" s="4" t="str">
        <f t="shared" si="1"/>
        <v>&gt;=470</v>
      </c>
      <c r="I50" s="4" t="str">
        <f t="shared" si="2"/>
        <v>&lt;=479</v>
      </c>
      <c r="J50" s="4">
        <f>countifs(Chart1_frequencies,$H50,Chart1_frequencies,$I50)</f>
        <v>0</v>
      </c>
      <c r="K50" s="4"/>
      <c r="L50" s="4"/>
      <c r="M50" s="3" t="s">
        <v>60</v>
      </c>
      <c r="O50" s="4"/>
      <c r="P50" s="4"/>
      <c r="Q50" s="4"/>
      <c r="R50" s="7"/>
      <c r="S50" s="5"/>
      <c r="T50" s="4"/>
      <c r="U50" s="3">
        <v>47.0</v>
      </c>
      <c r="V50" s="7">
        <v>16.0</v>
      </c>
      <c r="W50" s="3">
        <v>10.0</v>
      </c>
      <c r="X50" s="3">
        <v>47.0</v>
      </c>
      <c r="Y50" s="4">
        <v>16.0</v>
      </c>
      <c r="Z50" s="4"/>
      <c r="AA50" s="4"/>
      <c r="AB50" s="4"/>
      <c r="AC50" s="4"/>
      <c r="AD50" s="4"/>
      <c r="AE50" s="4">
        <v>0.0</v>
      </c>
    </row>
    <row r="51">
      <c r="A51" s="4" t="s">
        <v>3511</v>
      </c>
      <c r="B51" s="4">
        <v>0.0</v>
      </c>
      <c r="C51" s="4"/>
      <c r="D51" s="4"/>
      <c r="E51" s="7">
        <v>0.0</v>
      </c>
      <c r="F51" s="4">
        <f t="shared" si="4"/>
        <v>480</v>
      </c>
      <c r="G51" s="4">
        <f t="shared" si="5"/>
        <v>489</v>
      </c>
      <c r="H51" s="4" t="str">
        <f t="shared" si="1"/>
        <v>&gt;=480</v>
      </c>
      <c r="I51" s="4" t="str">
        <f t="shared" si="2"/>
        <v>&lt;=489</v>
      </c>
      <c r="J51" s="4">
        <f>countifs(Chart1_frequencies,$H51,Chart1_frequencies,$I51)</f>
        <v>0</v>
      </c>
      <c r="K51" s="4"/>
      <c r="L51" s="4"/>
      <c r="M51" s="3" t="s">
        <v>60</v>
      </c>
      <c r="O51" s="4"/>
      <c r="P51" s="4"/>
      <c r="Q51" s="4"/>
      <c r="R51" s="7"/>
      <c r="S51" s="5"/>
      <c r="T51" s="4"/>
      <c r="U51" s="3">
        <v>48.0</v>
      </c>
      <c r="V51" s="7">
        <v>15.0</v>
      </c>
      <c r="W51" s="3">
        <v>12.0</v>
      </c>
      <c r="X51" s="3">
        <v>48.0</v>
      </c>
      <c r="Y51" s="4">
        <v>15.0</v>
      </c>
      <c r="Z51" s="4"/>
      <c r="AA51" s="4"/>
      <c r="AB51" s="4"/>
      <c r="AC51" s="4"/>
      <c r="AD51" s="4"/>
      <c r="AE51" s="4">
        <v>0.0</v>
      </c>
    </row>
    <row r="52">
      <c r="A52" s="4" t="s">
        <v>3512</v>
      </c>
      <c r="B52" s="4">
        <v>0.0</v>
      </c>
      <c r="C52" s="4"/>
      <c r="D52" s="4"/>
      <c r="E52" s="7">
        <v>0.0</v>
      </c>
      <c r="F52" s="4">
        <f t="shared" si="4"/>
        <v>490</v>
      </c>
      <c r="G52" s="4">
        <f t="shared" si="5"/>
        <v>499</v>
      </c>
      <c r="H52" s="4" t="str">
        <f t="shared" si="1"/>
        <v>&gt;=490</v>
      </c>
      <c r="I52" s="4" t="str">
        <f t="shared" si="2"/>
        <v>&lt;=499</v>
      </c>
      <c r="J52" s="4">
        <f>countifs(Chart1_frequencies,$H52,Chart1_frequencies,$I52)</f>
        <v>0</v>
      </c>
      <c r="K52" s="4"/>
      <c r="L52" s="4"/>
      <c r="M52" s="3" t="s">
        <v>60</v>
      </c>
      <c r="O52" s="4"/>
      <c r="P52" s="4"/>
      <c r="Q52" s="4"/>
      <c r="R52" s="7"/>
      <c r="S52" s="5"/>
      <c r="T52" s="4"/>
      <c r="U52" s="3">
        <v>49.0</v>
      </c>
      <c r="V52" s="7">
        <v>14.0</v>
      </c>
      <c r="W52" s="3">
        <v>10.0</v>
      </c>
      <c r="X52" s="3">
        <v>49.0</v>
      </c>
      <c r="Y52" s="4">
        <v>14.0</v>
      </c>
      <c r="Z52" s="4"/>
      <c r="AA52" s="4"/>
      <c r="AB52" s="4"/>
      <c r="AC52" s="4"/>
      <c r="AD52" s="4"/>
      <c r="AE52" s="4">
        <v>0.0</v>
      </c>
    </row>
    <row r="53">
      <c r="A53" s="4" t="s">
        <v>3513</v>
      </c>
      <c r="B53" s="4">
        <v>0.0</v>
      </c>
      <c r="C53" s="4"/>
      <c r="D53" s="4"/>
      <c r="E53" s="7">
        <v>0.0</v>
      </c>
      <c r="F53" s="4">
        <f t="shared" si="4"/>
        <v>500</v>
      </c>
      <c r="G53" s="4">
        <f t="shared" si="5"/>
        <v>509</v>
      </c>
      <c r="H53" s="4" t="str">
        <f t="shared" si="1"/>
        <v>&gt;=500</v>
      </c>
      <c r="I53" s="4" t="str">
        <f t="shared" si="2"/>
        <v>&lt;=509</v>
      </c>
      <c r="J53" s="4">
        <f>countifs(Chart1_frequencies,$H53,Chart1_frequencies,$I53)</f>
        <v>0</v>
      </c>
      <c r="K53" s="4"/>
      <c r="L53" s="4"/>
      <c r="M53" s="3" t="s">
        <v>60</v>
      </c>
      <c r="O53" s="4"/>
      <c r="P53" s="4"/>
      <c r="Q53" s="4"/>
      <c r="R53" s="7"/>
      <c r="S53" s="5"/>
      <c r="T53" s="4"/>
      <c r="U53" s="3">
        <v>50.0</v>
      </c>
      <c r="V53" s="7">
        <v>60.0</v>
      </c>
      <c r="W53" s="3">
        <v>20.0</v>
      </c>
      <c r="X53" s="7">
        <v>60.0</v>
      </c>
      <c r="Y53" s="4"/>
      <c r="Z53" s="4"/>
      <c r="AA53" s="4"/>
      <c r="AB53" s="4"/>
      <c r="AC53" s="4"/>
      <c r="AD53" s="4"/>
      <c r="AE53" s="4">
        <v>0.0</v>
      </c>
    </row>
    <row r="54">
      <c r="A54" s="4" t="s">
        <v>3514</v>
      </c>
      <c r="B54" s="4">
        <v>0.0</v>
      </c>
      <c r="C54" s="4"/>
      <c r="D54" s="4"/>
      <c r="E54" s="7">
        <v>0.0</v>
      </c>
      <c r="F54" s="4">
        <f t="shared" si="4"/>
        <v>510</v>
      </c>
      <c r="G54" s="4">
        <f t="shared" si="5"/>
        <v>519</v>
      </c>
      <c r="H54" s="4" t="str">
        <f t="shared" si="1"/>
        <v>&gt;=510</v>
      </c>
      <c r="I54" s="4" t="str">
        <f t="shared" si="2"/>
        <v>&lt;=519</v>
      </c>
      <c r="J54" s="4">
        <f>countifs(Chart1_frequencies,$H54,Chart1_frequencies,$I54)</f>
        <v>0</v>
      </c>
      <c r="K54" s="4"/>
      <c r="L54" s="4"/>
      <c r="M54" s="3" t="s">
        <v>60</v>
      </c>
      <c r="O54" s="4"/>
      <c r="P54" s="4"/>
      <c r="Q54" s="4"/>
      <c r="R54" s="7"/>
      <c r="S54" s="5"/>
      <c r="T54" s="4"/>
      <c r="U54" s="3">
        <v>51.0</v>
      </c>
      <c r="V54" s="7">
        <v>12.0</v>
      </c>
      <c r="W54" s="3">
        <v>15.0</v>
      </c>
      <c r="X54" s="3">
        <v>51.0</v>
      </c>
      <c r="Y54" s="4">
        <v>12.0</v>
      </c>
      <c r="Z54" s="4"/>
      <c r="AA54" s="4"/>
      <c r="AB54" s="4"/>
      <c r="AC54" s="4"/>
      <c r="AD54" s="4"/>
      <c r="AE54" s="4">
        <v>0.0</v>
      </c>
    </row>
    <row r="55">
      <c r="A55" s="4" t="s">
        <v>3515</v>
      </c>
      <c r="B55" s="4">
        <v>0.0</v>
      </c>
      <c r="C55" s="4"/>
      <c r="D55" s="4"/>
      <c r="E55" s="7">
        <v>0.0</v>
      </c>
      <c r="F55" s="4">
        <f t="shared" si="4"/>
        <v>520</v>
      </c>
      <c r="G55" s="4">
        <f t="shared" si="5"/>
        <v>529</v>
      </c>
      <c r="H55" s="4" t="str">
        <f t="shared" si="1"/>
        <v>&gt;=520</v>
      </c>
      <c r="I55" s="4" t="str">
        <f t="shared" si="2"/>
        <v>&lt;=529</v>
      </c>
      <c r="J55" s="4">
        <f>countifs(Chart1_frequencies,$H55,Chart1_frequencies,$I55)</f>
        <v>0</v>
      </c>
      <c r="K55" s="4"/>
      <c r="L55" s="4"/>
      <c r="M55" s="3" t="s">
        <v>60</v>
      </c>
      <c r="O55" s="4"/>
      <c r="P55" s="4"/>
      <c r="Q55" s="4"/>
      <c r="R55" s="7"/>
      <c r="S55" s="5"/>
      <c r="T55" s="4"/>
      <c r="U55" s="3">
        <v>52.0</v>
      </c>
      <c r="V55" s="7">
        <v>9.0</v>
      </c>
      <c r="W55" s="3">
        <v>10.0</v>
      </c>
      <c r="X55" s="3">
        <v>52.0</v>
      </c>
      <c r="Y55" s="4">
        <v>9.0</v>
      </c>
      <c r="Z55" s="4"/>
      <c r="AA55" s="4"/>
      <c r="AB55" s="4"/>
      <c r="AC55" s="4"/>
      <c r="AD55" s="4"/>
      <c r="AE55" s="4">
        <v>0.0</v>
      </c>
    </row>
    <row r="56">
      <c r="A56" s="4" t="s">
        <v>3516</v>
      </c>
      <c r="B56" s="4">
        <v>0.0</v>
      </c>
      <c r="C56" s="4"/>
      <c r="D56" s="4"/>
      <c r="E56" s="7">
        <v>0.0</v>
      </c>
      <c r="F56" s="4">
        <f t="shared" si="4"/>
        <v>530</v>
      </c>
      <c r="G56" s="4">
        <f t="shared" si="5"/>
        <v>539</v>
      </c>
      <c r="H56" s="4" t="str">
        <f t="shared" si="1"/>
        <v>&gt;=530</v>
      </c>
      <c r="I56" s="4" t="str">
        <f t="shared" si="2"/>
        <v>&lt;=539</v>
      </c>
      <c r="J56" s="4">
        <f>countifs(Chart1_frequencies,$H56,Chart1_frequencies,$I56)</f>
        <v>0</v>
      </c>
      <c r="K56" s="4"/>
      <c r="L56" s="4"/>
      <c r="M56" s="3" t="s">
        <v>60</v>
      </c>
      <c r="O56" s="4"/>
      <c r="P56" s="4"/>
      <c r="Q56" s="4"/>
      <c r="R56" s="7"/>
      <c r="S56" s="5"/>
      <c r="T56" s="4"/>
      <c r="U56" s="3">
        <v>53.0</v>
      </c>
      <c r="V56" s="7">
        <v>8.0</v>
      </c>
      <c r="W56" s="3">
        <v>2.0</v>
      </c>
      <c r="X56" s="3">
        <v>53.0</v>
      </c>
      <c r="Y56" s="4">
        <v>8.0</v>
      </c>
      <c r="Z56" s="4"/>
      <c r="AA56" s="4"/>
      <c r="AB56" s="4"/>
      <c r="AC56" s="4"/>
      <c r="AD56" s="4"/>
      <c r="AE56" s="4">
        <v>0.0</v>
      </c>
    </row>
    <row r="57">
      <c r="A57" s="4" t="s">
        <v>3517</v>
      </c>
      <c r="B57" s="4">
        <v>0.0</v>
      </c>
      <c r="C57" s="4"/>
      <c r="D57" s="4"/>
      <c r="E57" s="7">
        <v>0.0</v>
      </c>
      <c r="F57" s="4">
        <f t="shared" si="4"/>
        <v>540</v>
      </c>
      <c r="G57" s="4">
        <f t="shared" si="5"/>
        <v>549</v>
      </c>
      <c r="H57" s="4" t="str">
        <f t="shared" si="1"/>
        <v>&gt;=540</v>
      </c>
      <c r="I57" s="4" t="str">
        <f t="shared" si="2"/>
        <v>&lt;=549</v>
      </c>
      <c r="J57" s="4">
        <f>countifs(Chart1_frequencies,$H57,Chart1_frequencies,$I57)</f>
        <v>0</v>
      </c>
      <c r="K57" s="4"/>
      <c r="L57" s="4"/>
      <c r="M57" s="3" t="s">
        <v>60</v>
      </c>
      <c r="O57" s="4"/>
      <c r="P57" s="4"/>
      <c r="Q57" s="4"/>
      <c r="R57" s="7"/>
      <c r="S57" s="5"/>
      <c r="T57" s="4"/>
      <c r="U57" s="3">
        <v>54.0</v>
      </c>
      <c r="V57" s="7">
        <v>10.0</v>
      </c>
      <c r="W57" s="3">
        <v>10.0</v>
      </c>
      <c r="X57" s="3">
        <v>54.0</v>
      </c>
      <c r="Y57" s="4">
        <v>10.0</v>
      </c>
      <c r="Z57" s="4"/>
      <c r="AA57" s="4"/>
      <c r="AB57" s="4"/>
      <c r="AC57" s="4"/>
      <c r="AD57" s="4"/>
      <c r="AE57" s="4">
        <v>0.0</v>
      </c>
    </row>
    <row r="58">
      <c r="A58" s="4" t="s">
        <v>3518</v>
      </c>
      <c r="B58" s="4">
        <v>0.0</v>
      </c>
      <c r="C58" s="4"/>
      <c r="D58" s="4"/>
      <c r="E58" s="7">
        <v>0.0</v>
      </c>
      <c r="F58" s="4">
        <f t="shared" si="4"/>
        <v>550</v>
      </c>
      <c r="G58" s="4">
        <f t="shared" si="5"/>
        <v>559</v>
      </c>
      <c r="H58" s="4" t="str">
        <f t="shared" si="1"/>
        <v>&gt;=550</v>
      </c>
      <c r="I58" s="4" t="str">
        <f t="shared" si="2"/>
        <v>&lt;=559</v>
      </c>
      <c r="J58" s="4">
        <f>countifs(Chart1_frequencies,$H58,Chart1_frequencies,$I58)</f>
        <v>0</v>
      </c>
      <c r="K58" s="4"/>
      <c r="L58" s="4"/>
      <c r="M58" s="3" t="s">
        <v>60</v>
      </c>
      <c r="O58" s="4"/>
      <c r="P58" s="4"/>
      <c r="Q58" s="4"/>
      <c r="R58" s="7"/>
      <c r="S58" s="5"/>
      <c r="T58" s="4"/>
      <c r="U58" s="3">
        <v>55.0</v>
      </c>
      <c r="V58" s="7">
        <v>7.0</v>
      </c>
      <c r="W58" s="3">
        <v>1.0</v>
      </c>
      <c r="X58" s="3">
        <v>55.0</v>
      </c>
      <c r="Y58" s="4">
        <v>7.0</v>
      </c>
      <c r="Z58" s="4"/>
      <c r="AA58" s="4"/>
      <c r="AB58" s="4"/>
      <c r="AC58" s="4"/>
      <c r="AD58" s="4"/>
      <c r="AE58" s="4">
        <v>0.0</v>
      </c>
    </row>
    <row r="59">
      <c r="A59" s="4" t="s">
        <v>3519</v>
      </c>
      <c r="B59" s="4">
        <v>0.0</v>
      </c>
      <c r="C59" s="4"/>
      <c r="D59" s="4"/>
      <c r="E59" s="7">
        <v>0.0</v>
      </c>
      <c r="F59" s="4">
        <f t="shared" si="4"/>
        <v>560</v>
      </c>
      <c r="G59" s="4">
        <f t="shared" si="5"/>
        <v>569</v>
      </c>
      <c r="H59" s="4" t="str">
        <f t="shared" si="1"/>
        <v>&gt;=560</v>
      </c>
      <c r="I59" s="4" t="str">
        <f t="shared" si="2"/>
        <v>&lt;=569</v>
      </c>
      <c r="J59" s="4">
        <f>countifs(Chart1_frequencies,$H59,Chart1_frequencies,$I59)</f>
        <v>0</v>
      </c>
      <c r="K59" s="4"/>
      <c r="L59" s="4"/>
      <c r="M59" s="3" t="s">
        <v>60</v>
      </c>
      <c r="O59" s="4"/>
      <c r="P59" s="4"/>
      <c r="Q59" s="4"/>
      <c r="R59" s="7"/>
      <c r="S59" s="5"/>
      <c r="T59" s="4"/>
      <c r="U59" s="3">
        <v>56.0</v>
      </c>
      <c r="V59" s="7">
        <v>9.0</v>
      </c>
      <c r="W59" s="3">
        <v>5.0</v>
      </c>
      <c r="X59" s="3">
        <v>56.0</v>
      </c>
      <c r="Y59" s="4">
        <v>9.0</v>
      </c>
      <c r="Z59" s="4"/>
      <c r="AA59" s="4"/>
      <c r="AB59" s="4"/>
      <c r="AC59" s="4"/>
      <c r="AD59" s="4"/>
      <c r="AE59" s="4">
        <v>0.0</v>
      </c>
    </row>
    <row r="60">
      <c r="A60" s="4" t="s">
        <v>3520</v>
      </c>
      <c r="B60" s="4">
        <v>0.0</v>
      </c>
      <c r="C60" s="4"/>
      <c r="D60" s="4"/>
      <c r="E60" s="7">
        <v>0.0</v>
      </c>
      <c r="F60" s="4">
        <f t="shared" si="4"/>
        <v>570</v>
      </c>
      <c r="G60" s="4">
        <f t="shared" si="5"/>
        <v>579</v>
      </c>
      <c r="H60" s="4" t="str">
        <f t="shared" si="1"/>
        <v>&gt;=570</v>
      </c>
      <c r="I60" s="4" t="str">
        <f t="shared" si="2"/>
        <v>&lt;=579</v>
      </c>
      <c r="J60" s="4">
        <f>countifs(Chart1_frequencies,$H60,Chart1_frequencies,$I60)</f>
        <v>0</v>
      </c>
      <c r="K60" s="4"/>
      <c r="L60" s="4"/>
      <c r="M60" s="3" t="s">
        <v>60</v>
      </c>
      <c r="O60" s="4"/>
      <c r="P60" s="4"/>
      <c r="Q60" s="4"/>
      <c r="R60" s="7"/>
      <c r="S60" s="5"/>
      <c r="T60" s="4"/>
      <c r="U60" s="3">
        <v>57.0</v>
      </c>
      <c r="V60" s="7">
        <v>8.0</v>
      </c>
      <c r="W60" s="3">
        <v>15.0</v>
      </c>
      <c r="X60" s="3">
        <v>57.0</v>
      </c>
      <c r="Y60" s="4">
        <v>8.0</v>
      </c>
      <c r="Z60" s="4"/>
      <c r="AA60" s="4"/>
      <c r="AB60" s="4"/>
      <c r="AC60" s="4"/>
      <c r="AD60" s="4"/>
      <c r="AE60" s="4">
        <v>0.0</v>
      </c>
    </row>
    <row r="61">
      <c r="A61" s="4" t="s">
        <v>3521</v>
      </c>
      <c r="B61" s="4">
        <v>0.0</v>
      </c>
      <c r="C61" s="4"/>
      <c r="D61" s="4"/>
      <c r="E61" s="7">
        <v>0.0</v>
      </c>
      <c r="F61" s="4">
        <f t="shared" si="4"/>
        <v>580</v>
      </c>
      <c r="G61" s="4">
        <f t="shared" si="5"/>
        <v>589</v>
      </c>
      <c r="H61" s="4" t="str">
        <f t="shared" si="1"/>
        <v>&gt;=580</v>
      </c>
      <c r="I61" s="4" t="str">
        <f t="shared" si="2"/>
        <v>&lt;=589</v>
      </c>
      <c r="J61" s="4">
        <f>countifs(Chart1_frequencies,$H61,Chart1_frequencies,$I61)</f>
        <v>0</v>
      </c>
      <c r="K61" s="4"/>
      <c r="L61" s="4"/>
      <c r="M61" s="3" t="s">
        <v>60</v>
      </c>
      <c r="O61" s="4"/>
      <c r="P61" s="4"/>
      <c r="Q61" s="4"/>
      <c r="R61" s="7"/>
      <c r="S61" s="5"/>
      <c r="T61" s="4"/>
      <c r="U61" s="3">
        <v>58.0</v>
      </c>
      <c r="V61" s="7">
        <v>14.0</v>
      </c>
      <c r="W61" s="3">
        <v>5.0</v>
      </c>
      <c r="X61" s="3">
        <v>58.0</v>
      </c>
      <c r="Y61" s="4">
        <v>14.0</v>
      </c>
      <c r="Z61" s="4"/>
      <c r="AA61" s="4"/>
      <c r="AB61" s="4"/>
      <c r="AC61" s="4"/>
      <c r="AD61" s="4"/>
      <c r="AE61" s="4">
        <v>1.0</v>
      </c>
    </row>
    <row r="62">
      <c r="A62" s="4" t="s">
        <v>3522</v>
      </c>
      <c r="B62" s="4">
        <v>1.0</v>
      </c>
      <c r="C62" s="4"/>
      <c r="D62" s="4"/>
      <c r="E62" s="7">
        <v>0.0</v>
      </c>
      <c r="F62" s="4">
        <f t="shared" si="4"/>
        <v>590</v>
      </c>
      <c r="G62" s="3">
        <v>600.0</v>
      </c>
      <c r="H62" s="4" t="str">
        <f t="shared" si="1"/>
        <v>&gt;=590</v>
      </c>
      <c r="I62" s="4" t="str">
        <f t="shared" si="2"/>
        <v>&lt;=600</v>
      </c>
      <c r="J62" s="4">
        <f>countifs(Chart1_frequencies,$H62,Chart1_frequencies,$I62)</f>
        <v>1</v>
      </c>
      <c r="K62" s="4"/>
      <c r="L62" s="4"/>
      <c r="M62" s="3" t="s">
        <v>60</v>
      </c>
      <c r="O62" s="4"/>
      <c r="P62" s="4"/>
      <c r="Q62" s="3"/>
      <c r="R62" s="7"/>
      <c r="S62" s="5"/>
      <c r="T62" s="4"/>
      <c r="U62" s="3">
        <v>59.0</v>
      </c>
      <c r="V62" s="7">
        <v>10.0</v>
      </c>
      <c r="W62" s="3">
        <v>2.0</v>
      </c>
      <c r="X62" s="3">
        <v>59.0</v>
      </c>
      <c r="Y62" s="4">
        <v>10.0</v>
      </c>
      <c r="Z62" s="4"/>
      <c r="AA62" s="4"/>
      <c r="AB62" s="4"/>
      <c r="AC62" s="4"/>
      <c r="AD62" s="4"/>
      <c r="AE62" s="4"/>
    </row>
    <row r="63">
      <c r="A63" s="4"/>
      <c r="B63" s="4"/>
      <c r="C63" s="4"/>
      <c r="D63" s="4"/>
      <c r="E63" s="7">
        <v>0.0</v>
      </c>
      <c r="F63" s="4"/>
      <c r="G63" s="4"/>
      <c r="H63" s="4"/>
      <c r="I63" s="4"/>
      <c r="J63" s="4"/>
      <c r="K63" s="4"/>
      <c r="L63" s="4"/>
      <c r="M63" s="3" t="s">
        <v>60</v>
      </c>
      <c r="N63" s="4"/>
      <c r="O63" s="4"/>
      <c r="P63" s="4"/>
      <c r="Q63" s="4"/>
      <c r="R63" s="7"/>
      <c r="S63" s="5"/>
      <c r="T63" s="4"/>
      <c r="U63" s="3">
        <v>60.0</v>
      </c>
      <c r="V63" s="7">
        <v>8.0</v>
      </c>
      <c r="W63" s="3">
        <v>104.0</v>
      </c>
      <c r="X63" s="3">
        <v>60.0</v>
      </c>
      <c r="Y63" s="4">
        <v>8.0</v>
      </c>
      <c r="Z63" s="4"/>
      <c r="AA63" s="4"/>
      <c r="AB63" s="4"/>
      <c r="AC63" s="4"/>
      <c r="AD63" s="4"/>
      <c r="AE63" s="4"/>
    </row>
    <row r="64">
      <c r="A64" s="4"/>
      <c r="B64" s="4"/>
      <c r="C64" s="4"/>
      <c r="D64" s="4"/>
      <c r="E64" s="7">
        <v>0.0</v>
      </c>
      <c r="F64" s="4"/>
      <c r="G64" s="4"/>
      <c r="H64" s="4"/>
      <c r="I64" s="4"/>
      <c r="J64" s="4"/>
      <c r="K64" s="4"/>
      <c r="L64" s="4"/>
      <c r="M64" s="3" t="s">
        <v>60</v>
      </c>
      <c r="N64" s="4"/>
      <c r="O64" s="4"/>
      <c r="P64" s="4"/>
      <c r="Q64" s="4"/>
      <c r="R64" s="7"/>
      <c r="S64" s="5"/>
      <c r="T64" s="4"/>
      <c r="U64" s="3">
        <v>61.0</v>
      </c>
      <c r="V64" s="7">
        <v>12.0</v>
      </c>
      <c r="W64" s="3">
        <v>12.0</v>
      </c>
      <c r="X64" s="3">
        <v>61.0</v>
      </c>
      <c r="Y64" s="4">
        <v>12.0</v>
      </c>
      <c r="Z64" s="4"/>
      <c r="AA64" s="4"/>
      <c r="AB64" s="4"/>
      <c r="AC64" s="4"/>
      <c r="AD64" s="4"/>
      <c r="AE64" s="4"/>
    </row>
    <row r="65">
      <c r="A65" s="4"/>
      <c r="B65" s="4"/>
      <c r="C65" s="4"/>
      <c r="D65" s="4"/>
      <c r="E65" s="7">
        <v>0.0</v>
      </c>
      <c r="F65" s="4"/>
      <c r="G65" s="4"/>
      <c r="H65" s="4"/>
      <c r="I65" s="4"/>
      <c r="J65" s="4"/>
      <c r="K65" s="4"/>
      <c r="L65" s="4"/>
      <c r="M65" s="3" t="s">
        <v>60</v>
      </c>
      <c r="N65" s="4"/>
      <c r="O65" s="4"/>
      <c r="P65" s="4"/>
      <c r="Q65" s="4"/>
      <c r="R65" s="7"/>
      <c r="S65" s="5"/>
      <c r="T65" s="4"/>
      <c r="U65" s="3">
        <v>62.0</v>
      </c>
      <c r="V65" s="7">
        <v>12.0</v>
      </c>
      <c r="W65" s="3">
        <v>10.0</v>
      </c>
      <c r="X65" s="3">
        <v>62.0</v>
      </c>
      <c r="Y65" s="4">
        <v>12.0</v>
      </c>
      <c r="Z65" s="4"/>
      <c r="AA65" s="4"/>
      <c r="AB65" s="4"/>
      <c r="AC65" s="4"/>
      <c r="AD65" s="4"/>
      <c r="AE65" s="4"/>
    </row>
    <row r="66">
      <c r="A66" s="4"/>
      <c r="B66" s="4"/>
      <c r="C66" s="4"/>
      <c r="D66" s="4"/>
      <c r="E66" s="7">
        <v>0.0</v>
      </c>
      <c r="F66" s="4"/>
      <c r="G66" s="4"/>
      <c r="H66" s="4"/>
      <c r="I66" s="4"/>
      <c r="J66" s="4"/>
      <c r="K66" s="4"/>
      <c r="L66" s="4"/>
      <c r="M66" s="3" t="s">
        <v>60</v>
      </c>
      <c r="N66" s="4"/>
      <c r="O66" s="4"/>
      <c r="P66" s="4"/>
      <c r="Q66" s="4"/>
      <c r="R66" s="7"/>
      <c r="S66" s="5"/>
      <c r="T66" s="4"/>
      <c r="U66" s="3">
        <v>63.0</v>
      </c>
      <c r="V66" s="7">
        <v>5.0</v>
      </c>
      <c r="W66" s="3">
        <v>5.0</v>
      </c>
      <c r="X66" s="3">
        <v>63.0</v>
      </c>
      <c r="Y66" s="4">
        <v>5.0</v>
      </c>
      <c r="Z66" s="4"/>
      <c r="AA66" s="4"/>
      <c r="AB66" s="4"/>
      <c r="AC66" s="4"/>
      <c r="AD66" s="4"/>
      <c r="AE66" s="4"/>
    </row>
    <row r="67">
      <c r="A67" s="4"/>
      <c r="B67" s="4"/>
      <c r="C67" s="4"/>
      <c r="D67" s="4"/>
      <c r="E67" s="7">
        <v>0.0</v>
      </c>
      <c r="F67" s="4"/>
      <c r="G67" s="4"/>
      <c r="H67" s="4"/>
      <c r="I67" s="4"/>
      <c r="J67" s="4"/>
      <c r="K67" s="4"/>
      <c r="L67" s="4"/>
      <c r="M67" s="3" t="s">
        <v>60</v>
      </c>
      <c r="N67" s="4"/>
      <c r="O67" s="4"/>
      <c r="P67" s="4"/>
      <c r="Q67" s="4"/>
      <c r="R67" s="7"/>
      <c r="S67" s="5"/>
      <c r="T67" s="4"/>
      <c r="U67" s="3">
        <v>64.0</v>
      </c>
      <c r="V67" s="7">
        <v>11.0</v>
      </c>
      <c r="W67" s="3">
        <v>11.0</v>
      </c>
      <c r="X67" s="3">
        <v>64.0</v>
      </c>
      <c r="Y67" s="4">
        <v>11.0</v>
      </c>
      <c r="Z67" s="4"/>
      <c r="AA67" s="4"/>
      <c r="AB67" s="4"/>
      <c r="AC67" s="4"/>
      <c r="AD67" s="4"/>
      <c r="AE67" s="4"/>
    </row>
    <row r="68">
      <c r="A68" s="4"/>
      <c r="B68" s="4"/>
      <c r="C68" s="4"/>
      <c r="D68" s="4"/>
      <c r="E68" s="7">
        <v>0.0</v>
      </c>
      <c r="F68" s="4"/>
      <c r="G68" s="4"/>
      <c r="H68" s="4"/>
      <c r="I68" s="4"/>
      <c r="J68" s="4"/>
      <c r="K68" s="4"/>
      <c r="L68" s="4"/>
      <c r="M68" s="3" t="s">
        <v>60</v>
      </c>
      <c r="N68" s="4"/>
      <c r="O68" s="4"/>
      <c r="P68" s="4"/>
      <c r="Q68" s="4"/>
      <c r="R68" s="7"/>
      <c r="S68" s="5"/>
      <c r="T68" s="4"/>
      <c r="U68" s="3">
        <v>65.0</v>
      </c>
      <c r="V68" s="7">
        <v>12.0</v>
      </c>
      <c r="W68" s="3">
        <v>30.0</v>
      </c>
      <c r="X68" s="3">
        <v>65.0</v>
      </c>
      <c r="Y68" s="4">
        <v>12.0</v>
      </c>
      <c r="Z68" s="4"/>
      <c r="AA68" s="4"/>
      <c r="AB68" s="4"/>
      <c r="AC68" s="4"/>
      <c r="AD68" s="4"/>
      <c r="AE68" s="4"/>
    </row>
    <row r="69">
      <c r="A69" s="4"/>
      <c r="B69" s="4"/>
      <c r="C69" s="4"/>
      <c r="D69" s="4"/>
      <c r="E69" s="7">
        <v>0.0</v>
      </c>
      <c r="F69" s="4"/>
      <c r="G69" s="4"/>
      <c r="H69" s="4"/>
      <c r="I69" s="4"/>
      <c r="J69" s="4"/>
      <c r="K69" s="4"/>
      <c r="L69" s="4"/>
      <c r="M69" s="3" t="s">
        <v>60</v>
      </c>
      <c r="N69" s="4"/>
      <c r="O69" s="4"/>
      <c r="P69" s="4"/>
      <c r="Q69" s="4"/>
      <c r="R69" s="7"/>
      <c r="S69" s="5"/>
      <c r="T69" s="4"/>
      <c r="U69" s="3">
        <v>66.0</v>
      </c>
      <c r="V69" s="7">
        <v>9.0</v>
      </c>
      <c r="W69" s="3">
        <v>12.0</v>
      </c>
      <c r="X69" s="3">
        <v>66.0</v>
      </c>
      <c r="Y69" s="4">
        <v>9.0</v>
      </c>
      <c r="Z69" s="4"/>
      <c r="AA69" s="4"/>
      <c r="AB69" s="4"/>
      <c r="AC69" s="4"/>
      <c r="AD69" s="4"/>
      <c r="AE69" s="4"/>
    </row>
    <row r="70">
      <c r="A70" s="4"/>
      <c r="B70" s="4"/>
      <c r="C70" s="4"/>
      <c r="D70" s="4"/>
      <c r="E70" s="7">
        <v>0.0</v>
      </c>
      <c r="F70" s="4"/>
      <c r="G70" s="4"/>
      <c r="H70" s="4"/>
      <c r="I70" s="4"/>
      <c r="J70" s="4"/>
      <c r="K70" s="4"/>
      <c r="L70" s="4"/>
      <c r="M70" s="3" t="s">
        <v>60</v>
      </c>
      <c r="N70" s="4"/>
      <c r="O70" s="4"/>
      <c r="P70" s="4"/>
      <c r="Q70" s="4"/>
      <c r="R70" s="7"/>
      <c r="S70" s="5"/>
      <c r="T70" s="4"/>
      <c r="U70" s="3">
        <v>67.0</v>
      </c>
      <c r="V70" s="7">
        <v>12.0</v>
      </c>
      <c r="W70" s="3">
        <v>6.0</v>
      </c>
      <c r="X70" s="3">
        <v>67.0</v>
      </c>
      <c r="Y70" s="4">
        <v>12.0</v>
      </c>
      <c r="Z70" s="4"/>
      <c r="AA70" s="4"/>
      <c r="AB70" s="4"/>
      <c r="AC70" s="4"/>
      <c r="AD70" s="4"/>
      <c r="AE70" s="4"/>
    </row>
    <row r="71">
      <c r="A71" s="4"/>
      <c r="B71" s="4"/>
      <c r="C71" s="4"/>
      <c r="D71" s="4"/>
      <c r="E71" s="7">
        <v>0.0</v>
      </c>
      <c r="F71" s="4"/>
      <c r="G71" s="4"/>
      <c r="H71" s="4"/>
      <c r="I71" s="4"/>
      <c r="J71" s="4"/>
      <c r="K71" s="4"/>
      <c r="L71" s="4"/>
      <c r="M71" s="3" t="s">
        <v>60</v>
      </c>
      <c r="N71" s="4"/>
      <c r="O71" s="4"/>
      <c r="P71" s="4"/>
      <c r="Q71" s="4"/>
      <c r="R71" s="7"/>
      <c r="S71" s="5"/>
      <c r="T71" s="4"/>
      <c r="U71" s="3">
        <v>68.0</v>
      </c>
      <c r="V71" s="7">
        <v>2.0</v>
      </c>
      <c r="W71" s="3">
        <v>3.0</v>
      </c>
      <c r="X71" s="3">
        <v>68.0</v>
      </c>
      <c r="Y71" s="4">
        <v>2.0</v>
      </c>
      <c r="Z71" s="4"/>
      <c r="AA71" s="4"/>
      <c r="AB71" s="4"/>
      <c r="AC71" s="4"/>
      <c r="AD71" s="4"/>
      <c r="AE71" s="4"/>
    </row>
    <row r="72">
      <c r="A72" s="4"/>
      <c r="B72" s="4"/>
      <c r="C72" s="4"/>
      <c r="D72" s="4"/>
      <c r="E72" s="7">
        <v>0.0</v>
      </c>
      <c r="F72" s="4"/>
      <c r="G72" s="4"/>
      <c r="H72" s="4"/>
      <c r="I72" s="4"/>
      <c r="J72" s="4"/>
      <c r="K72" s="4"/>
      <c r="L72" s="4"/>
      <c r="M72" s="3" t="s">
        <v>60</v>
      </c>
      <c r="N72" s="4"/>
      <c r="O72" s="4"/>
      <c r="P72" s="4"/>
      <c r="Q72" s="4"/>
      <c r="R72" s="7"/>
      <c r="S72" s="5"/>
      <c r="T72" s="4"/>
      <c r="U72" s="3">
        <v>69.0</v>
      </c>
      <c r="V72" s="7">
        <v>5.0</v>
      </c>
      <c r="W72" s="3">
        <v>5.0</v>
      </c>
      <c r="X72" s="3">
        <v>69.0</v>
      </c>
      <c r="Y72" s="4">
        <v>5.0</v>
      </c>
      <c r="Z72" s="4"/>
      <c r="AA72" s="4"/>
      <c r="AB72" s="4"/>
      <c r="AC72" s="4"/>
      <c r="AD72" s="4"/>
      <c r="AE72" s="4"/>
    </row>
    <row r="73">
      <c r="A73" s="4"/>
      <c r="B73" s="4"/>
      <c r="C73" s="4"/>
      <c r="D73" s="4"/>
      <c r="E73" s="7">
        <v>0.0</v>
      </c>
      <c r="F73" s="4"/>
      <c r="G73" s="4"/>
      <c r="H73" s="4"/>
      <c r="I73" s="4"/>
      <c r="J73" s="4"/>
      <c r="K73" s="4"/>
      <c r="L73" s="4"/>
      <c r="M73" s="3" t="s">
        <v>60</v>
      </c>
      <c r="N73" s="4"/>
      <c r="O73" s="4"/>
      <c r="P73" s="4"/>
      <c r="Q73" s="4"/>
      <c r="R73" s="7"/>
      <c r="S73" s="5"/>
      <c r="T73" s="4"/>
      <c r="U73" s="3">
        <v>70.0</v>
      </c>
      <c r="V73" s="7">
        <v>56.0</v>
      </c>
      <c r="W73" s="3">
        <v>3.0</v>
      </c>
      <c r="X73" s="7">
        <v>56.0</v>
      </c>
      <c r="Y73" s="4"/>
      <c r="Z73" s="4"/>
      <c r="AA73" s="4"/>
      <c r="AB73" s="4"/>
      <c r="AC73" s="4"/>
      <c r="AD73" s="4"/>
      <c r="AE73" s="4"/>
    </row>
    <row r="74">
      <c r="A74" s="4"/>
      <c r="B74" s="4"/>
      <c r="C74" s="4"/>
      <c r="D74" s="4"/>
      <c r="E74" s="7">
        <v>0.0</v>
      </c>
      <c r="F74" s="4"/>
      <c r="G74" s="4"/>
      <c r="H74" s="4"/>
      <c r="I74" s="4"/>
      <c r="J74" s="4"/>
      <c r="K74" s="4"/>
      <c r="L74" s="4"/>
      <c r="M74" s="3" t="s">
        <v>60</v>
      </c>
      <c r="N74" s="4"/>
      <c r="O74" s="4"/>
      <c r="P74" s="4"/>
      <c r="Q74" s="4"/>
      <c r="R74" s="7"/>
      <c r="S74" s="5"/>
      <c r="T74" s="4"/>
      <c r="U74" s="3">
        <v>71.0</v>
      </c>
      <c r="V74" s="7">
        <v>8.0</v>
      </c>
      <c r="W74" s="3">
        <v>5.0</v>
      </c>
      <c r="X74" s="3">
        <v>71.0</v>
      </c>
      <c r="Y74" s="4">
        <v>8.0</v>
      </c>
      <c r="Z74" s="4"/>
      <c r="AA74" s="4"/>
      <c r="AB74" s="4"/>
      <c r="AC74" s="4"/>
      <c r="AD74" s="4"/>
      <c r="AE74" s="4"/>
    </row>
    <row r="75">
      <c r="A75" s="4"/>
      <c r="B75" s="4"/>
      <c r="C75" s="4"/>
      <c r="D75" s="4"/>
      <c r="E75" s="7">
        <v>0.0</v>
      </c>
      <c r="F75" s="4"/>
      <c r="G75" s="4"/>
      <c r="H75" s="4"/>
      <c r="I75" s="4"/>
      <c r="J75" s="4"/>
      <c r="K75" s="4"/>
      <c r="L75" s="4"/>
      <c r="M75" s="3" t="s">
        <v>60</v>
      </c>
      <c r="N75" s="4"/>
      <c r="O75" s="4"/>
      <c r="P75" s="4"/>
      <c r="Q75" s="4"/>
      <c r="R75" s="7"/>
      <c r="S75" s="5"/>
      <c r="T75" s="4"/>
      <c r="U75" s="3">
        <v>72.0</v>
      </c>
      <c r="V75" s="7">
        <v>12.0</v>
      </c>
      <c r="W75" s="3">
        <v>6.0</v>
      </c>
      <c r="X75" s="3">
        <v>72.0</v>
      </c>
      <c r="Y75" s="4">
        <v>12.0</v>
      </c>
      <c r="Z75" s="4"/>
      <c r="AA75" s="4"/>
      <c r="AB75" s="4"/>
      <c r="AC75" s="4"/>
      <c r="AD75" s="4"/>
      <c r="AE75" s="4"/>
    </row>
    <row r="76">
      <c r="A76" s="4"/>
      <c r="B76" s="4"/>
      <c r="C76" s="4"/>
      <c r="D76" s="4"/>
      <c r="E76" s="7">
        <v>0.0</v>
      </c>
      <c r="F76" s="4"/>
      <c r="G76" s="4"/>
      <c r="H76" s="4"/>
      <c r="I76" s="4"/>
      <c r="J76" s="4"/>
      <c r="K76" s="4"/>
      <c r="L76" s="4"/>
      <c r="M76" s="3" t="s">
        <v>72</v>
      </c>
      <c r="N76" s="4"/>
      <c r="O76" s="4"/>
      <c r="P76" s="4"/>
      <c r="Q76" s="4"/>
      <c r="R76" s="7"/>
      <c r="S76" s="5"/>
      <c r="T76" s="4"/>
      <c r="U76" s="3">
        <v>73.0</v>
      </c>
      <c r="V76" s="7">
        <v>10.0</v>
      </c>
      <c r="W76" s="3">
        <v>5.0</v>
      </c>
      <c r="X76" s="3">
        <v>73.0</v>
      </c>
      <c r="Y76" s="4">
        <v>10.0</v>
      </c>
      <c r="Z76" s="4"/>
      <c r="AA76" s="4"/>
      <c r="AB76" s="4"/>
      <c r="AC76" s="4"/>
      <c r="AD76" s="4"/>
      <c r="AE76" s="4"/>
    </row>
    <row r="77">
      <c r="A77" s="4"/>
      <c r="B77" s="4"/>
      <c r="C77" s="4"/>
      <c r="D77" s="4"/>
      <c r="E77" s="7">
        <v>0.0</v>
      </c>
      <c r="F77" s="4"/>
      <c r="G77" s="4"/>
      <c r="H77" s="4"/>
      <c r="I77" s="4"/>
      <c r="J77" s="4"/>
      <c r="K77" s="4"/>
      <c r="L77" s="4"/>
      <c r="M77" s="3" t="s">
        <v>72</v>
      </c>
      <c r="N77" s="4"/>
      <c r="O77" s="4"/>
      <c r="P77" s="4"/>
      <c r="Q77" s="4"/>
      <c r="R77" s="7"/>
      <c r="S77" s="5"/>
      <c r="T77" s="4"/>
      <c r="U77" s="3">
        <v>74.0</v>
      </c>
      <c r="V77" s="7">
        <v>6.0</v>
      </c>
      <c r="W77" s="3">
        <v>5.0</v>
      </c>
      <c r="X77" s="3">
        <v>74.0</v>
      </c>
      <c r="Y77" s="4">
        <v>6.0</v>
      </c>
      <c r="Z77" s="4"/>
      <c r="AA77" s="4"/>
      <c r="AB77" s="4"/>
      <c r="AC77" s="4"/>
      <c r="AD77" s="4"/>
      <c r="AE77" s="4"/>
    </row>
    <row r="78">
      <c r="A78" s="4"/>
      <c r="B78" s="4"/>
      <c r="C78" s="4"/>
      <c r="D78" s="4"/>
      <c r="E78" s="7">
        <v>0.0</v>
      </c>
      <c r="F78" s="4"/>
      <c r="G78" s="4"/>
      <c r="H78" s="4"/>
      <c r="I78" s="4"/>
      <c r="J78" s="4"/>
      <c r="K78" s="4"/>
      <c r="L78" s="4"/>
      <c r="M78" s="3" t="s">
        <v>72</v>
      </c>
      <c r="N78" s="4"/>
      <c r="O78" s="4"/>
      <c r="P78" s="4"/>
      <c r="Q78" s="4"/>
      <c r="R78" s="7"/>
      <c r="S78" s="5"/>
      <c r="T78" s="4"/>
      <c r="U78" s="3">
        <v>75.0</v>
      </c>
      <c r="V78" s="7">
        <v>8.0</v>
      </c>
      <c r="W78" s="3">
        <v>100.0</v>
      </c>
      <c r="X78" s="3">
        <v>75.0</v>
      </c>
      <c r="Y78" s="4">
        <v>8.0</v>
      </c>
      <c r="Z78" s="4"/>
      <c r="AA78" s="4"/>
      <c r="AB78" s="4"/>
      <c r="AC78" s="4"/>
      <c r="AD78" s="4"/>
      <c r="AE78" s="4"/>
    </row>
    <row r="79">
      <c r="A79" s="4"/>
      <c r="B79" s="4"/>
      <c r="C79" s="4"/>
      <c r="D79" s="4"/>
      <c r="E79" s="7">
        <v>0.0</v>
      </c>
      <c r="F79" s="4"/>
      <c r="G79" s="4"/>
      <c r="H79" s="4"/>
      <c r="I79" s="4"/>
      <c r="J79" s="4"/>
      <c r="K79" s="4"/>
      <c r="L79" s="4"/>
      <c r="M79" s="3" t="s">
        <v>72</v>
      </c>
      <c r="N79" s="4"/>
      <c r="O79" s="4"/>
      <c r="P79" s="4"/>
      <c r="Q79" s="4"/>
      <c r="R79" s="7"/>
      <c r="S79" s="9"/>
      <c r="T79" s="4"/>
      <c r="U79" s="3">
        <v>76.0</v>
      </c>
      <c r="V79" s="7">
        <v>8.0</v>
      </c>
      <c r="W79" s="3">
        <v>10.0</v>
      </c>
      <c r="X79" s="3">
        <v>76.0</v>
      </c>
      <c r="Y79" s="4">
        <v>8.0</v>
      </c>
      <c r="Z79" s="4"/>
      <c r="AA79" s="4"/>
      <c r="AB79" s="4"/>
      <c r="AC79" s="4"/>
      <c r="AD79" s="4"/>
      <c r="AE79" s="4"/>
    </row>
    <row r="80">
      <c r="A80" s="4"/>
      <c r="B80" s="4"/>
      <c r="C80" s="4"/>
      <c r="D80" s="4"/>
      <c r="E80" s="7">
        <v>0.0</v>
      </c>
      <c r="F80" s="4"/>
      <c r="G80" s="4"/>
      <c r="H80" s="4"/>
      <c r="I80" s="4"/>
      <c r="J80" s="4"/>
      <c r="K80" s="4"/>
      <c r="L80" s="4"/>
      <c r="M80" s="3" t="s">
        <v>72</v>
      </c>
      <c r="N80" s="4"/>
      <c r="O80" s="4"/>
      <c r="P80" s="4"/>
      <c r="Q80" s="4"/>
      <c r="R80" s="7"/>
      <c r="S80" s="5"/>
      <c r="T80" s="4"/>
      <c r="U80" s="3">
        <v>77.0</v>
      </c>
      <c r="V80" s="7">
        <v>12.0</v>
      </c>
      <c r="W80" s="3">
        <v>24.0</v>
      </c>
      <c r="X80" s="3">
        <v>77.0</v>
      </c>
      <c r="Y80" s="4">
        <v>12.0</v>
      </c>
      <c r="Z80" s="4"/>
      <c r="AA80" s="4"/>
      <c r="AB80" s="4"/>
      <c r="AC80" s="4"/>
      <c r="AD80" s="4"/>
      <c r="AE80" s="4"/>
    </row>
    <row r="81">
      <c r="A81" s="4"/>
      <c r="B81" s="4"/>
      <c r="C81" s="4"/>
      <c r="D81" s="4"/>
      <c r="E81" s="7">
        <v>0.0</v>
      </c>
      <c r="F81" s="4"/>
      <c r="G81" s="4"/>
      <c r="H81" s="4"/>
      <c r="I81" s="4"/>
      <c r="J81" s="4"/>
      <c r="K81" s="4"/>
      <c r="L81" s="4"/>
      <c r="M81" s="3" t="s">
        <v>72</v>
      </c>
      <c r="N81" s="4"/>
      <c r="O81" s="4"/>
      <c r="P81" s="4"/>
      <c r="Q81" s="4"/>
      <c r="R81" s="7"/>
      <c r="S81" s="5"/>
      <c r="T81" s="4"/>
      <c r="U81" s="3">
        <v>78.0</v>
      </c>
      <c r="V81" s="7">
        <v>16.0</v>
      </c>
      <c r="W81" s="3">
        <v>6.0</v>
      </c>
      <c r="X81" s="3">
        <v>78.0</v>
      </c>
      <c r="Y81" s="4">
        <v>16.0</v>
      </c>
      <c r="Z81" s="4"/>
      <c r="AA81" s="4"/>
      <c r="AB81" s="4"/>
      <c r="AC81" s="4"/>
      <c r="AD81" s="4"/>
      <c r="AE81" s="4"/>
    </row>
    <row r="82">
      <c r="A82" s="4"/>
      <c r="B82" s="4"/>
      <c r="C82" s="4"/>
      <c r="D82" s="4"/>
      <c r="E82" s="7">
        <v>0.0</v>
      </c>
      <c r="F82" s="4"/>
      <c r="G82" s="4"/>
      <c r="H82" s="4"/>
      <c r="I82" s="4"/>
      <c r="J82" s="4"/>
      <c r="K82" s="4"/>
      <c r="L82" s="4"/>
      <c r="M82" s="3" t="s">
        <v>72</v>
      </c>
      <c r="N82" s="4"/>
      <c r="O82" s="4"/>
      <c r="P82" s="4"/>
      <c r="Q82" s="4"/>
      <c r="R82" s="7"/>
      <c r="S82" s="5"/>
      <c r="T82" s="4"/>
      <c r="U82" s="3">
        <v>79.0</v>
      </c>
      <c r="V82" s="7">
        <v>8.0</v>
      </c>
      <c r="W82" s="3">
        <v>2.0</v>
      </c>
      <c r="X82" s="3">
        <v>79.0</v>
      </c>
      <c r="Y82" s="4">
        <v>8.0</v>
      </c>
      <c r="Z82" s="4"/>
      <c r="AA82" s="4"/>
      <c r="AB82" s="4"/>
      <c r="AC82" s="4"/>
      <c r="AD82" s="4"/>
      <c r="AE82" s="4"/>
    </row>
    <row r="83">
      <c r="A83" s="4"/>
      <c r="B83" s="4"/>
      <c r="C83" s="4"/>
      <c r="D83" s="4"/>
      <c r="E83" s="7">
        <v>0.0</v>
      </c>
      <c r="F83" s="4"/>
      <c r="G83" s="4"/>
      <c r="H83" s="4"/>
      <c r="I83" s="4"/>
      <c r="J83" s="4"/>
      <c r="K83" s="4"/>
      <c r="L83" s="4"/>
      <c r="M83" s="3" t="s">
        <v>72</v>
      </c>
      <c r="N83" s="4"/>
      <c r="O83" s="4"/>
      <c r="P83" s="4"/>
      <c r="Q83" s="4"/>
      <c r="R83" s="7"/>
      <c r="S83" s="5"/>
      <c r="T83" s="4"/>
      <c r="U83" s="3">
        <v>80.0</v>
      </c>
      <c r="V83" s="7">
        <v>8.0</v>
      </c>
      <c r="W83" s="3">
        <v>20.0</v>
      </c>
      <c r="X83" s="3">
        <v>80.0</v>
      </c>
      <c r="Y83" s="4">
        <v>8.0</v>
      </c>
      <c r="Z83" s="4"/>
      <c r="AA83" s="4"/>
      <c r="AB83" s="4"/>
      <c r="AC83" s="4"/>
      <c r="AD83" s="4"/>
      <c r="AE83" s="4"/>
    </row>
    <row r="84">
      <c r="A84" s="4"/>
      <c r="B84" s="4"/>
      <c r="C84" s="4"/>
      <c r="D84" s="4"/>
      <c r="E84" s="7">
        <v>0.0</v>
      </c>
      <c r="F84" s="4"/>
      <c r="G84" s="4"/>
      <c r="H84" s="4"/>
      <c r="I84" s="4"/>
      <c r="J84" s="4"/>
      <c r="K84" s="4"/>
      <c r="L84" s="4"/>
      <c r="M84" s="3" t="s">
        <v>72</v>
      </c>
      <c r="N84" s="4"/>
      <c r="O84" s="4"/>
      <c r="P84" s="4"/>
      <c r="Q84" s="4"/>
      <c r="R84" s="7"/>
      <c r="S84" s="5"/>
      <c r="T84" s="4"/>
      <c r="U84" s="3">
        <v>81.0</v>
      </c>
      <c r="V84" s="7">
        <v>10.0</v>
      </c>
      <c r="W84" s="3">
        <v>6.0</v>
      </c>
      <c r="X84" s="3">
        <v>81.0</v>
      </c>
      <c r="Y84" s="4">
        <v>10.0</v>
      </c>
      <c r="Z84" s="4"/>
      <c r="AA84" s="4"/>
      <c r="AB84" s="4"/>
      <c r="AC84" s="4"/>
      <c r="AD84" s="4"/>
      <c r="AE84" s="4"/>
    </row>
    <row r="85">
      <c r="A85" s="4"/>
      <c r="B85" s="4"/>
      <c r="C85" s="4"/>
      <c r="D85" s="4"/>
      <c r="E85" s="7">
        <v>0.0</v>
      </c>
      <c r="F85" s="4"/>
      <c r="G85" s="4"/>
      <c r="H85" s="4"/>
      <c r="I85" s="4"/>
      <c r="J85" s="4"/>
      <c r="K85" s="4"/>
      <c r="L85" s="4"/>
      <c r="M85" s="3" t="s">
        <v>72</v>
      </c>
      <c r="N85" s="4"/>
      <c r="O85" s="4"/>
      <c r="P85" s="4"/>
      <c r="Q85" s="4"/>
      <c r="R85" s="7"/>
      <c r="S85" s="5"/>
      <c r="T85" s="4"/>
      <c r="U85" s="3">
        <v>82.0</v>
      </c>
      <c r="V85" s="7">
        <v>10.0</v>
      </c>
      <c r="W85" s="3">
        <v>5.0</v>
      </c>
      <c r="X85" s="3">
        <v>82.0</v>
      </c>
      <c r="Y85" s="4">
        <v>10.0</v>
      </c>
      <c r="Z85" s="4"/>
      <c r="AA85" s="4"/>
      <c r="AB85" s="4"/>
      <c r="AC85" s="4"/>
      <c r="AD85" s="4"/>
      <c r="AE85" s="4"/>
    </row>
    <row r="86">
      <c r="A86" s="4"/>
      <c r="B86" s="4"/>
      <c r="C86" s="4"/>
      <c r="D86" s="4"/>
      <c r="E86" s="7">
        <v>0.0</v>
      </c>
      <c r="F86" s="4"/>
      <c r="G86" s="4"/>
      <c r="H86" s="4"/>
      <c r="I86" s="4"/>
      <c r="J86" s="4"/>
      <c r="K86" s="4"/>
      <c r="L86" s="4"/>
      <c r="M86" s="3" t="s">
        <v>72</v>
      </c>
      <c r="N86" s="4"/>
      <c r="O86" s="4"/>
      <c r="P86" s="4"/>
      <c r="Q86" s="4"/>
      <c r="R86" s="7"/>
      <c r="S86" s="5"/>
      <c r="T86" s="4"/>
      <c r="U86" s="3">
        <v>83.0</v>
      </c>
      <c r="V86" s="7">
        <v>12.0</v>
      </c>
      <c r="W86" s="3">
        <v>24.0</v>
      </c>
      <c r="X86" s="3">
        <v>83.0</v>
      </c>
      <c r="Y86" s="4">
        <v>12.0</v>
      </c>
      <c r="Z86" s="4"/>
      <c r="AA86" s="4"/>
      <c r="AB86" s="4"/>
      <c r="AC86" s="4"/>
      <c r="AD86" s="4"/>
      <c r="AE86" s="4"/>
    </row>
    <row r="87">
      <c r="A87" s="4"/>
      <c r="B87" s="4"/>
      <c r="C87" s="4"/>
      <c r="D87" s="4"/>
      <c r="E87" s="7">
        <v>0.0</v>
      </c>
      <c r="F87" s="4"/>
      <c r="G87" s="4"/>
      <c r="H87" s="4"/>
      <c r="I87" s="4"/>
      <c r="J87" s="4"/>
      <c r="K87" s="4"/>
      <c r="L87" s="4"/>
      <c r="M87" s="3" t="s">
        <v>72</v>
      </c>
      <c r="N87" s="4"/>
      <c r="O87" s="4"/>
      <c r="P87" s="4"/>
      <c r="Q87" s="4"/>
      <c r="R87" s="7"/>
      <c r="S87" s="5"/>
      <c r="T87" s="4"/>
      <c r="U87" s="3">
        <v>84.0</v>
      </c>
      <c r="V87" s="7">
        <v>3.0</v>
      </c>
      <c r="W87" s="3">
        <v>4.0</v>
      </c>
      <c r="X87" s="3">
        <v>84.0</v>
      </c>
      <c r="Y87" s="4">
        <v>3.0</v>
      </c>
      <c r="Z87" s="4"/>
      <c r="AA87" s="4"/>
      <c r="AB87" s="4"/>
      <c r="AC87" s="4"/>
      <c r="AD87" s="4"/>
      <c r="AE87" s="4"/>
    </row>
    <row r="88">
      <c r="A88" s="4"/>
      <c r="B88" s="4"/>
      <c r="C88" s="4"/>
      <c r="D88" s="4"/>
      <c r="E88" s="7">
        <v>0.0</v>
      </c>
      <c r="F88" s="4"/>
      <c r="G88" s="4"/>
      <c r="H88" s="4"/>
      <c r="I88" s="4"/>
      <c r="J88" s="4"/>
      <c r="K88" s="4"/>
      <c r="L88" s="4"/>
      <c r="M88" s="3" t="s">
        <v>72</v>
      </c>
      <c r="N88" s="4"/>
      <c r="O88" s="4"/>
      <c r="P88" s="4"/>
      <c r="Q88" s="4"/>
      <c r="R88" s="7"/>
      <c r="S88" s="5"/>
      <c r="T88" s="4"/>
      <c r="U88" s="3">
        <v>85.0</v>
      </c>
      <c r="V88" s="7">
        <v>8.0</v>
      </c>
      <c r="W88" s="3">
        <v>0.0</v>
      </c>
      <c r="X88" s="3">
        <v>85.0</v>
      </c>
      <c r="Y88" s="4">
        <v>8.0</v>
      </c>
      <c r="Z88" s="4"/>
      <c r="AA88" s="4"/>
      <c r="AB88" s="4"/>
      <c r="AC88" s="4"/>
      <c r="AD88" s="4"/>
      <c r="AE88" s="4"/>
    </row>
    <row r="89">
      <c r="A89" s="4"/>
      <c r="B89" s="4"/>
      <c r="C89" s="4"/>
      <c r="D89" s="4"/>
      <c r="E89" s="7">
        <v>0.0</v>
      </c>
      <c r="F89" s="4"/>
      <c r="G89" s="4"/>
      <c r="H89" s="4"/>
      <c r="I89" s="4"/>
      <c r="J89" s="4"/>
      <c r="K89" s="4"/>
      <c r="L89" s="4"/>
      <c r="M89" s="3" t="s">
        <v>72</v>
      </c>
      <c r="N89" s="4"/>
      <c r="O89" s="4"/>
      <c r="P89" s="4"/>
      <c r="Q89" s="4"/>
      <c r="R89" s="7"/>
      <c r="S89" s="5"/>
      <c r="T89" s="4"/>
      <c r="U89" s="3">
        <v>86.0</v>
      </c>
      <c r="V89" s="7">
        <v>5.0</v>
      </c>
      <c r="W89" s="3">
        <v>5.0</v>
      </c>
      <c r="X89" s="3">
        <v>86.0</v>
      </c>
      <c r="Y89" s="4">
        <v>5.0</v>
      </c>
      <c r="Z89" s="4"/>
      <c r="AA89" s="4"/>
      <c r="AB89" s="4"/>
      <c r="AC89" s="4"/>
      <c r="AD89" s="4"/>
      <c r="AE89" s="4"/>
    </row>
    <row r="90">
      <c r="A90" s="4"/>
      <c r="B90" s="4"/>
      <c r="C90" s="4"/>
      <c r="D90" s="4"/>
      <c r="E90" s="7">
        <v>0.0</v>
      </c>
      <c r="F90" s="4"/>
      <c r="G90" s="4"/>
      <c r="H90" s="4"/>
      <c r="I90" s="4"/>
      <c r="J90" s="4"/>
      <c r="K90" s="4"/>
      <c r="L90" s="4"/>
      <c r="M90" s="3" t="s">
        <v>72</v>
      </c>
      <c r="N90" s="4"/>
      <c r="O90" s="4"/>
      <c r="P90" s="4"/>
      <c r="Q90" s="4"/>
      <c r="R90" s="7"/>
      <c r="S90" s="5"/>
      <c r="T90" s="4"/>
      <c r="U90" s="3">
        <v>87.0</v>
      </c>
      <c r="V90" s="7">
        <v>12.0</v>
      </c>
      <c r="W90" s="3">
        <v>15.0</v>
      </c>
      <c r="X90" s="3">
        <v>87.0</v>
      </c>
      <c r="Y90" s="4">
        <v>12.0</v>
      </c>
      <c r="Z90" s="4"/>
      <c r="AA90" s="4"/>
      <c r="AB90" s="4"/>
      <c r="AC90" s="4"/>
      <c r="AD90" s="4"/>
      <c r="AE90" s="4"/>
    </row>
    <row r="91">
      <c r="A91" s="4"/>
      <c r="B91" s="4"/>
      <c r="C91" s="4"/>
      <c r="D91" s="4"/>
      <c r="E91" s="7">
        <v>0.0</v>
      </c>
      <c r="F91" s="4"/>
      <c r="G91" s="4"/>
      <c r="H91" s="4"/>
      <c r="I91" s="4"/>
      <c r="J91" s="4"/>
      <c r="K91" s="4"/>
      <c r="L91" s="4"/>
      <c r="M91" s="3" t="s">
        <v>72</v>
      </c>
      <c r="N91" s="4"/>
      <c r="O91" s="4"/>
      <c r="P91" s="4"/>
      <c r="Q91" s="4"/>
      <c r="R91" s="7"/>
      <c r="S91" s="5"/>
      <c r="T91" s="4"/>
      <c r="U91" s="3">
        <v>88.0</v>
      </c>
      <c r="V91" s="7">
        <v>10.0</v>
      </c>
      <c r="W91" s="3">
        <v>6.0</v>
      </c>
      <c r="X91" s="3">
        <v>88.0</v>
      </c>
      <c r="Y91" s="4">
        <v>10.0</v>
      </c>
      <c r="Z91" s="4"/>
      <c r="AA91" s="4"/>
      <c r="AB91" s="4"/>
      <c r="AC91" s="4"/>
      <c r="AD91" s="4"/>
      <c r="AE91" s="4"/>
    </row>
    <row r="92">
      <c r="A92" s="4"/>
      <c r="B92" s="4"/>
      <c r="C92" s="4"/>
      <c r="D92" s="4"/>
      <c r="E92" s="7">
        <v>0.0</v>
      </c>
      <c r="F92" s="4"/>
      <c r="G92" s="4"/>
      <c r="H92" s="4"/>
      <c r="I92" s="4"/>
      <c r="J92" s="4"/>
      <c r="K92" s="4"/>
      <c r="L92" s="4"/>
      <c r="M92" s="3" t="s">
        <v>72</v>
      </c>
      <c r="N92" s="4"/>
      <c r="O92" s="4"/>
      <c r="P92" s="4"/>
      <c r="Q92" s="4"/>
      <c r="R92" s="7"/>
      <c r="S92" s="5"/>
      <c r="T92" s="4"/>
      <c r="U92" s="3">
        <v>89.0</v>
      </c>
      <c r="V92" s="7">
        <v>9.0</v>
      </c>
      <c r="W92" s="3">
        <v>15.0</v>
      </c>
      <c r="X92" s="3">
        <v>89.0</v>
      </c>
      <c r="Y92" s="4">
        <v>9.0</v>
      </c>
      <c r="Z92" s="4"/>
      <c r="AA92" s="4"/>
      <c r="AB92" s="4"/>
      <c r="AC92" s="4"/>
      <c r="AD92" s="4"/>
      <c r="AE92" s="4"/>
    </row>
    <row r="93">
      <c r="A93" s="4"/>
      <c r="B93" s="4"/>
      <c r="C93" s="4"/>
      <c r="D93" s="4"/>
      <c r="E93" s="7">
        <v>0.0</v>
      </c>
      <c r="F93" s="4"/>
      <c r="G93" s="4"/>
      <c r="H93" s="4"/>
      <c r="I93" s="4"/>
      <c r="J93" s="4"/>
      <c r="K93" s="4"/>
      <c r="L93" s="4"/>
      <c r="M93" s="3" t="s">
        <v>72</v>
      </c>
      <c r="N93" s="4"/>
      <c r="O93" s="4"/>
      <c r="P93" s="4"/>
      <c r="Q93" s="4"/>
      <c r="R93" s="7"/>
      <c r="S93" s="5"/>
      <c r="T93" s="4"/>
      <c r="U93" s="3">
        <v>90.0</v>
      </c>
      <c r="V93" s="7">
        <v>50.0</v>
      </c>
      <c r="W93" s="3">
        <v>13.0</v>
      </c>
      <c r="X93" s="7">
        <v>50.0</v>
      </c>
      <c r="Y93" s="4"/>
      <c r="Z93" s="4"/>
      <c r="AA93" s="4"/>
      <c r="AB93" s="4"/>
      <c r="AC93" s="4"/>
      <c r="AD93" s="4"/>
      <c r="AE93" s="4"/>
    </row>
    <row r="94">
      <c r="A94" s="4"/>
      <c r="B94" s="4"/>
      <c r="C94" s="4"/>
      <c r="D94" s="4"/>
      <c r="E94" s="7">
        <v>0.0</v>
      </c>
      <c r="F94" s="4"/>
      <c r="G94" s="4"/>
      <c r="H94" s="4"/>
      <c r="I94" s="4"/>
      <c r="J94" s="4"/>
      <c r="K94" s="4"/>
      <c r="L94" s="4"/>
      <c r="M94" s="3" t="s">
        <v>72</v>
      </c>
      <c r="N94" s="4"/>
      <c r="O94" s="4"/>
      <c r="P94" s="4"/>
      <c r="Q94" s="4"/>
      <c r="R94" s="7"/>
      <c r="S94" s="5"/>
      <c r="T94" s="4"/>
      <c r="U94" s="3">
        <v>91.0</v>
      </c>
      <c r="V94" s="7">
        <v>8.0</v>
      </c>
      <c r="W94" s="3">
        <v>6.0</v>
      </c>
      <c r="X94" s="3">
        <v>91.0</v>
      </c>
      <c r="Y94" s="4">
        <v>8.0</v>
      </c>
      <c r="Z94" s="4"/>
      <c r="AA94" s="4"/>
      <c r="AB94" s="4"/>
      <c r="AC94" s="4"/>
      <c r="AD94" s="4"/>
      <c r="AE94" s="4"/>
    </row>
    <row r="95">
      <c r="A95" s="4"/>
      <c r="B95" s="4"/>
      <c r="C95" s="4"/>
      <c r="D95" s="4"/>
      <c r="E95" s="7">
        <v>0.0</v>
      </c>
      <c r="F95" s="4"/>
      <c r="G95" s="4"/>
      <c r="H95" s="4"/>
      <c r="I95" s="4"/>
      <c r="J95" s="4"/>
      <c r="K95" s="4"/>
      <c r="L95" s="4"/>
      <c r="M95" s="3" t="s">
        <v>72</v>
      </c>
      <c r="N95" s="4"/>
      <c r="O95" s="4"/>
      <c r="P95" s="4"/>
      <c r="Q95" s="4"/>
      <c r="R95" s="7"/>
      <c r="S95" s="5"/>
      <c r="T95" s="4"/>
      <c r="U95" s="3">
        <v>92.0</v>
      </c>
      <c r="V95" s="7">
        <v>10.0</v>
      </c>
      <c r="W95" s="3">
        <v>2.0</v>
      </c>
      <c r="X95" s="3">
        <v>92.0</v>
      </c>
      <c r="Y95" s="4">
        <v>10.0</v>
      </c>
      <c r="Z95" s="4"/>
      <c r="AA95" s="4"/>
      <c r="AB95" s="4"/>
      <c r="AC95" s="4"/>
      <c r="AD95" s="4"/>
      <c r="AE95" s="4"/>
    </row>
    <row r="96">
      <c r="A96" s="4"/>
      <c r="B96" s="4"/>
      <c r="C96" s="4"/>
      <c r="D96" s="4"/>
      <c r="E96" s="7">
        <v>0.0</v>
      </c>
      <c r="F96" s="4"/>
      <c r="G96" s="4"/>
      <c r="H96" s="4"/>
      <c r="I96" s="4"/>
      <c r="J96" s="4"/>
      <c r="K96" s="4"/>
      <c r="L96" s="4"/>
      <c r="M96" s="3" t="s">
        <v>72</v>
      </c>
      <c r="N96" s="4"/>
      <c r="O96" s="4"/>
      <c r="P96" s="4"/>
      <c r="Q96" s="4"/>
      <c r="R96" s="7"/>
      <c r="S96" s="5"/>
      <c r="T96" s="4"/>
      <c r="U96" s="3">
        <v>93.0</v>
      </c>
      <c r="V96" s="7">
        <v>11.0</v>
      </c>
      <c r="W96" s="3">
        <v>3.0</v>
      </c>
      <c r="X96" s="3">
        <v>93.0</v>
      </c>
      <c r="Y96" s="4">
        <v>11.0</v>
      </c>
      <c r="Z96" s="4"/>
      <c r="AA96" s="4"/>
      <c r="AB96" s="4"/>
      <c r="AC96" s="4"/>
      <c r="AD96" s="4"/>
      <c r="AE96" s="4"/>
    </row>
    <row r="97">
      <c r="A97" s="4"/>
      <c r="B97" s="4"/>
      <c r="C97" s="4"/>
      <c r="D97" s="4"/>
      <c r="E97" s="7">
        <v>0.0</v>
      </c>
      <c r="F97" s="4"/>
      <c r="G97" s="4"/>
      <c r="H97" s="4"/>
      <c r="I97" s="4"/>
      <c r="J97" s="4"/>
      <c r="K97" s="4"/>
      <c r="L97" s="4"/>
      <c r="M97" s="3" t="s">
        <v>72</v>
      </c>
      <c r="N97" s="4"/>
      <c r="O97" s="4"/>
      <c r="P97" s="4"/>
      <c r="Q97" s="4"/>
      <c r="R97" s="7"/>
      <c r="S97" s="5"/>
      <c r="T97" s="4"/>
      <c r="U97" s="3">
        <v>94.0</v>
      </c>
      <c r="V97" s="7">
        <v>10.0</v>
      </c>
      <c r="W97" s="3">
        <v>5.0</v>
      </c>
      <c r="X97" s="3">
        <v>94.0</v>
      </c>
      <c r="Y97" s="4">
        <v>10.0</v>
      </c>
      <c r="Z97" s="4"/>
      <c r="AA97" s="4"/>
      <c r="AB97" s="4"/>
      <c r="AC97" s="4"/>
      <c r="AD97" s="4"/>
      <c r="AE97" s="4"/>
    </row>
    <row r="98">
      <c r="A98" s="4"/>
      <c r="B98" s="4"/>
      <c r="C98" s="4"/>
      <c r="D98" s="4"/>
      <c r="E98" s="7">
        <v>0.0</v>
      </c>
      <c r="F98" s="4"/>
      <c r="G98" s="4"/>
      <c r="H98" s="4"/>
      <c r="I98" s="4"/>
      <c r="J98" s="4"/>
      <c r="K98" s="4"/>
      <c r="L98" s="4"/>
      <c r="M98" s="3" t="s">
        <v>72</v>
      </c>
      <c r="N98" s="4"/>
      <c r="O98" s="4"/>
      <c r="P98" s="4"/>
      <c r="Q98" s="4"/>
      <c r="R98" s="7"/>
      <c r="S98" s="5"/>
      <c r="T98" s="4"/>
      <c r="U98" s="3">
        <v>95.0</v>
      </c>
      <c r="V98" s="7">
        <v>7.0</v>
      </c>
      <c r="W98" s="3">
        <v>50.0</v>
      </c>
      <c r="X98" s="3">
        <v>95.0</v>
      </c>
      <c r="Y98" s="4">
        <v>7.0</v>
      </c>
      <c r="Z98" s="4"/>
      <c r="AA98" s="4"/>
      <c r="AB98" s="4"/>
      <c r="AC98" s="4"/>
      <c r="AD98" s="4"/>
      <c r="AE98" s="4"/>
    </row>
    <row r="99">
      <c r="A99" s="4"/>
      <c r="B99" s="4"/>
      <c r="C99" s="4"/>
      <c r="D99" s="4"/>
      <c r="E99" s="7">
        <v>0.0</v>
      </c>
      <c r="F99" s="4"/>
      <c r="G99" s="4"/>
      <c r="H99" s="4"/>
      <c r="I99" s="4"/>
      <c r="J99" s="4"/>
      <c r="K99" s="4"/>
      <c r="L99" s="4"/>
      <c r="M99" s="3" t="s">
        <v>72</v>
      </c>
      <c r="N99" s="4"/>
      <c r="O99" s="4"/>
      <c r="P99" s="4"/>
      <c r="Q99" s="4"/>
      <c r="R99" s="7"/>
      <c r="S99" s="5"/>
      <c r="T99" s="4"/>
      <c r="U99" s="3">
        <v>96.0</v>
      </c>
      <c r="V99" s="7">
        <v>4.0</v>
      </c>
      <c r="W99" s="3">
        <v>15.0</v>
      </c>
      <c r="X99" s="3">
        <v>96.0</v>
      </c>
      <c r="Y99" s="4">
        <v>4.0</v>
      </c>
      <c r="Z99" s="4"/>
      <c r="AA99" s="4"/>
      <c r="AB99" s="4"/>
      <c r="AC99" s="4"/>
      <c r="AD99" s="4"/>
      <c r="AE99" s="4"/>
    </row>
    <row r="100">
      <c r="A100" s="4"/>
      <c r="B100" s="4"/>
      <c r="C100" s="4"/>
      <c r="D100" s="4"/>
      <c r="E100" s="7">
        <v>0.0</v>
      </c>
      <c r="F100" s="4"/>
      <c r="G100" s="4"/>
      <c r="H100" s="4"/>
      <c r="I100" s="4"/>
      <c r="J100" s="4"/>
      <c r="K100" s="4"/>
      <c r="L100" s="4"/>
      <c r="M100" s="3" t="s">
        <v>72</v>
      </c>
      <c r="N100" s="4"/>
      <c r="O100" s="4"/>
      <c r="P100" s="4"/>
      <c r="Q100" s="4"/>
      <c r="R100" s="7"/>
      <c r="S100" s="5"/>
      <c r="T100" s="4"/>
      <c r="U100" s="3">
        <v>97.0</v>
      </c>
      <c r="V100" s="7">
        <v>10.0</v>
      </c>
      <c r="W100" s="3">
        <v>10.0</v>
      </c>
      <c r="X100" s="3">
        <v>97.0</v>
      </c>
      <c r="Y100" s="4">
        <v>10.0</v>
      </c>
      <c r="Z100" s="4"/>
      <c r="AA100" s="4"/>
      <c r="AB100" s="4"/>
      <c r="AC100" s="4"/>
      <c r="AD100" s="4"/>
      <c r="AE100" s="4"/>
    </row>
    <row r="101">
      <c r="A101" s="4"/>
      <c r="B101" s="4"/>
      <c r="C101" s="4"/>
      <c r="D101" s="4"/>
      <c r="E101" s="7">
        <v>0.0</v>
      </c>
      <c r="F101" s="4"/>
      <c r="G101" s="4"/>
      <c r="H101" s="4"/>
      <c r="I101" s="4"/>
      <c r="J101" s="4"/>
      <c r="K101" s="4"/>
      <c r="L101" s="4"/>
      <c r="M101" s="3" t="s">
        <v>72</v>
      </c>
      <c r="N101" s="4"/>
      <c r="O101" s="4"/>
      <c r="P101" s="4"/>
      <c r="Q101" s="4"/>
      <c r="R101" s="7"/>
      <c r="S101" s="5"/>
      <c r="T101" s="4"/>
      <c r="U101" s="3">
        <v>98.0</v>
      </c>
      <c r="V101" s="7">
        <v>8.0</v>
      </c>
      <c r="W101" s="3">
        <v>24.0</v>
      </c>
      <c r="X101" s="3">
        <v>98.0</v>
      </c>
      <c r="Y101" s="4">
        <v>8.0</v>
      </c>
      <c r="Z101" s="4"/>
      <c r="AA101" s="4"/>
      <c r="AB101" s="4"/>
      <c r="AC101" s="4"/>
      <c r="AD101" s="4"/>
      <c r="AE101" s="4"/>
    </row>
    <row r="102">
      <c r="A102" s="4"/>
      <c r="B102" s="4"/>
      <c r="C102" s="4"/>
      <c r="D102" s="4"/>
      <c r="E102" s="7">
        <v>0.0</v>
      </c>
      <c r="F102" s="4"/>
      <c r="G102" s="4"/>
      <c r="H102" s="4"/>
      <c r="I102" s="4"/>
      <c r="J102" s="4"/>
      <c r="K102" s="4"/>
      <c r="L102" s="4"/>
      <c r="M102" s="3" t="s">
        <v>72</v>
      </c>
      <c r="N102" s="4"/>
      <c r="O102" s="4"/>
      <c r="P102" s="4"/>
      <c r="Q102" s="4"/>
      <c r="R102" s="7"/>
      <c r="S102" s="5"/>
      <c r="T102" s="4"/>
      <c r="U102" s="3">
        <v>99.0</v>
      </c>
      <c r="V102" s="7">
        <v>12.0</v>
      </c>
      <c r="W102" s="3">
        <v>3.0</v>
      </c>
      <c r="X102" s="3">
        <v>99.0</v>
      </c>
      <c r="Y102" s="4">
        <v>12.0</v>
      </c>
      <c r="Z102" s="4"/>
      <c r="AA102" s="4"/>
      <c r="AB102" s="4"/>
      <c r="AC102" s="4"/>
      <c r="AD102" s="4"/>
      <c r="AE102" s="4"/>
    </row>
    <row r="103">
      <c r="A103" s="4"/>
      <c r="B103" s="4"/>
      <c r="C103" s="4"/>
      <c r="D103" s="4"/>
      <c r="E103" s="7">
        <v>0.0</v>
      </c>
      <c r="F103" s="4"/>
      <c r="G103" s="4"/>
      <c r="H103" s="4"/>
      <c r="I103" s="4"/>
      <c r="J103" s="4"/>
      <c r="K103" s="4"/>
      <c r="L103" s="4"/>
      <c r="M103" s="3" t="s">
        <v>72</v>
      </c>
      <c r="N103" s="4"/>
      <c r="O103" s="4"/>
      <c r="P103" s="4"/>
      <c r="Q103" s="4"/>
      <c r="R103" s="7"/>
      <c r="S103" s="5"/>
      <c r="T103" s="4"/>
      <c r="U103" s="3">
        <v>100.0</v>
      </c>
      <c r="V103" s="7">
        <v>10.0</v>
      </c>
      <c r="W103" s="3">
        <v>5.0</v>
      </c>
      <c r="X103" s="3">
        <v>100.0</v>
      </c>
      <c r="Y103" s="4">
        <v>10.0</v>
      </c>
      <c r="Z103" s="4"/>
      <c r="AA103" s="4"/>
      <c r="AB103" s="4"/>
      <c r="AC103" s="4"/>
      <c r="AD103" s="4"/>
      <c r="AE103" s="4"/>
    </row>
    <row r="104">
      <c r="A104" s="4"/>
      <c r="B104" s="4"/>
      <c r="C104" s="4"/>
      <c r="D104" s="4"/>
      <c r="E104" s="7">
        <v>0.0</v>
      </c>
      <c r="F104" s="4"/>
      <c r="G104" s="4"/>
      <c r="H104" s="4"/>
      <c r="I104" s="4"/>
      <c r="J104" s="4"/>
      <c r="K104" s="4"/>
      <c r="L104" s="4"/>
      <c r="M104" s="3" t="s">
        <v>72</v>
      </c>
      <c r="N104" s="4"/>
      <c r="O104" s="4"/>
      <c r="P104" s="4"/>
      <c r="Q104" s="4"/>
      <c r="R104" s="7"/>
      <c r="S104" s="5"/>
      <c r="T104" s="4"/>
      <c r="U104" s="3">
        <v>101.0</v>
      </c>
      <c r="V104" s="7">
        <v>12.0</v>
      </c>
      <c r="W104" s="3">
        <v>3.0</v>
      </c>
      <c r="X104" s="3">
        <v>101.0</v>
      </c>
      <c r="Y104" s="4">
        <v>12.0</v>
      </c>
      <c r="Z104" s="4"/>
      <c r="AA104" s="4"/>
      <c r="AB104" s="4"/>
      <c r="AC104" s="4"/>
      <c r="AD104" s="4"/>
      <c r="AE104" s="4"/>
    </row>
    <row r="105">
      <c r="A105" s="4"/>
      <c r="B105" s="4"/>
      <c r="C105" s="4"/>
      <c r="D105" s="4"/>
      <c r="E105" s="7">
        <v>0.0</v>
      </c>
      <c r="F105" s="4"/>
      <c r="G105" s="4"/>
      <c r="H105" s="4"/>
      <c r="I105" s="4"/>
      <c r="J105" s="4"/>
      <c r="K105" s="4"/>
      <c r="L105" s="4"/>
      <c r="M105" s="3" t="s">
        <v>72</v>
      </c>
      <c r="N105" s="4"/>
      <c r="O105" s="4"/>
      <c r="P105" s="4"/>
      <c r="Q105" s="4"/>
      <c r="R105" s="7"/>
      <c r="S105" s="5"/>
      <c r="T105" s="4"/>
      <c r="U105" s="3">
        <v>102.0</v>
      </c>
      <c r="V105" s="7">
        <v>14.0</v>
      </c>
      <c r="W105" s="3">
        <v>25.0</v>
      </c>
      <c r="X105" s="3">
        <v>102.0</v>
      </c>
      <c r="Y105" s="4">
        <v>14.0</v>
      </c>
      <c r="Z105" s="4"/>
      <c r="AA105" s="4"/>
      <c r="AB105" s="4"/>
      <c r="AC105" s="4"/>
      <c r="AD105" s="4"/>
      <c r="AE105" s="4"/>
    </row>
    <row r="106">
      <c r="A106" s="4"/>
      <c r="B106" s="4"/>
      <c r="C106" s="4"/>
      <c r="D106" s="4"/>
      <c r="E106" s="7">
        <v>0.0</v>
      </c>
      <c r="F106" s="4"/>
      <c r="G106" s="4"/>
      <c r="H106" s="4"/>
      <c r="I106" s="4"/>
      <c r="J106" s="4"/>
      <c r="K106" s="4"/>
      <c r="L106" s="4"/>
      <c r="M106" s="3" t="s">
        <v>72</v>
      </c>
      <c r="N106" s="4"/>
      <c r="O106" s="4"/>
      <c r="P106" s="4"/>
      <c r="Q106" s="4"/>
      <c r="R106" s="7"/>
      <c r="S106" s="5"/>
      <c r="T106" s="4"/>
      <c r="U106" s="3">
        <v>103.0</v>
      </c>
      <c r="V106" s="7">
        <v>10.0</v>
      </c>
      <c r="W106" s="3">
        <v>20.0</v>
      </c>
      <c r="X106" s="3">
        <v>103.0</v>
      </c>
      <c r="Y106" s="4">
        <v>10.0</v>
      </c>
      <c r="Z106" s="4"/>
      <c r="AA106" s="4"/>
      <c r="AB106" s="4"/>
      <c r="AC106" s="4"/>
      <c r="AD106" s="4"/>
      <c r="AE106" s="4"/>
    </row>
    <row r="107">
      <c r="A107" s="4"/>
      <c r="B107" s="4"/>
      <c r="C107" s="4"/>
      <c r="D107" s="4"/>
      <c r="E107" s="7">
        <v>0.0</v>
      </c>
      <c r="F107" s="4"/>
      <c r="G107" s="4"/>
      <c r="H107" s="4"/>
      <c r="I107" s="4"/>
      <c r="J107" s="4"/>
      <c r="K107" s="4"/>
      <c r="L107" s="4"/>
      <c r="M107" s="3" t="s">
        <v>72</v>
      </c>
      <c r="N107" s="4"/>
      <c r="O107" s="4"/>
      <c r="P107" s="4"/>
      <c r="Q107" s="4"/>
      <c r="R107" s="7"/>
      <c r="S107" s="5"/>
      <c r="T107" s="4"/>
      <c r="U107" s="3">
        <v>104.0</v>
      </c>
      <c r="V107" s="7">
        <v>10.0</v>
      </c>
      <c r="W107" s="3">
        <v>10.0</v>
      </c>
      <c r="X107" s="3">
        <v>104.0</v>
      </c>
      <c r="Y107" s="4">
        <v>10.0</v>
      </c>
      <c r="Z107" s="4"/>
      <c r="AA107" s="4"/>
      <c r="AB107" s="4"/>
      <c r="AC107" s="4"/>
      <c r="AD107" s="4"/>
      <c r="AE107" s="4"/>
    </row>
    <row r="108">
      <c r="A108" s="4"/>
      <c r="B108" s="4"/>
      <c r="C108" s="4"/>
      <c r="D108" s="4"/>
      <c r="E108" s="7">
        <v>0.0</v>
      </c>
      <c r="F108" s="4"/>
      <c r="G108" s="4"/>
      <c r="H108" s="4"/>
      <c r="I108" s="4"/>
      <c r="J108" s="4"/>
      <c r="K108" s="4"/>
      <c r="L108" s="4"/>
      <c r="M108" s="3" t="s">
        <v>72</v>
      </c>
      <c r="N108" s="4"/>
      <c r="O108" s="4"/>
      <c r="P108" s="4"/>
      <c r="Q108" s="4"/>
      <c r="R108" s="7"/>
      <c r="S108" s="5"/>
      <c r="T108" s="4"/>
      <c r="U108" s="3">
        <v>105.0</v>
      </c>
      <c r="V108" s="7">
        <v>9.0</v>
      </c>
      <c r="W108" s="3">
        <v>2.0</v>
      </c>
      <c r="X108" s="3">
        <v>105.0</v>
      </c>
      <c r="Y108" s="4">
        <v>9.0</v>
      </c>
      <c r="Z108" s="4"/>
      <c r="AA108" s="4"/>
      <c r="AB108" s="4"/>
      <c r="AC108" s="4"/>
      <c r="AD108" s="4"/>
      <c r="AE108" s="4"/>
    </row>
    <row r="109">
      <c r="A109" s="4"/>
      <c r="B109" s="4"/>
      <c r="C109" s="4"/>
      <c r="D109" s="4"/>
      <c r="E109" s="7">
        <v>0.0</v>
      </c>
      <c r="F109" s="4"/>
      <c r="G109" s="4"/>
      <c r="H109" s="4"/>
      <c r="I109" s="4"/>
      <c r="J109" s="4"/>
      <c r="K109" s="4"/>
      <c r="L109" s="4"/>
      <c r="M109" s="3" t="s">
        <v>72</v>
      </c>
      <c r="N109" s="4"/>
      <c r="O109" s="4"/>
      <c r="P109" s="4"/>
      <c r="Q109" s="4"/>
      <c r="R109" s="7"/>
      <c r="S109" s="5"/>
      <c r="T109" s="4"/>
      <c r="U109" s="3">
        <v>106.0</v>
      </c>
      <c r="V109" s="7">
        <v>9.0</v>
      </c>
      <c r="W109" s="3">
        <v>10.0</v>
      </c>
      <c r="X109" s="3">
        <v>106.0</v>
      </c>
      <c r="Y109" s="4">
        <v>9.0</v>
      </c>
      <c r="Z109" s="4"/>
      <c r="AA109" s="4"/>
      <c r="AB109" s="4"/>
      <c r="AC109" s="4"/>
      <c r="AD109" s="4"/>
      <c r="AE109" s="4"/>
    </row>
    <row r="110">
      <c r="A110" s="4"/>
      <c r="B110" s="4"/>
      <c r="C110" s="4"/>
      <c r="D110" s="4"/>
      <c r="E110" s="7">
        <v>0.0</v>
      </c>
      <c r="F110" s="4"/>
      <c r="G110" s="4"/>
      <c r="H110" s="4"/>
      <c r="I110" s="4"/>
      <c r="J110" s="4"/>
      <c r="K110" s="4"/>
      <c r="L110" s="4"/>
      <c r="M110" s="3" t="s">
        <v>72</v>
      </c>
      <c r="N110" s="4"/>
      <c r="O110" s="4"/>
      <c r="P110" s="4"/>
      <c r="Q110" s="4"/>
      <c r="R110" s="7"/>
      <c r="S110" s="5"/>
      <c r="T110" s="4"/>
      <c r="U110" s="3">
        <v>107.0</v>
      </c>
      <c r="V110" s="7">
        <v>5.0</v>
      </c>
      <c r="W110" s="3">
        <v>10.0</v>
      </c>
      <c r="X110" s="3">
        <v>107.0</v>
      </c>
      <c r="Y110" s="4">
        <v>5.0</v>
      </c>
      <c r="Z110" s="4"/>
      <c r="AA110" s="4"/>
      <c r="AB110" s="4"/>
      <c r="AC110" s="4"/>
      <c r="AD110" s="4"/>
      <c r="AE110" s="4"/>
    </row>
    <row r="111">
      <c r="A111" s="4"/>
      <c r="B111" s="4"/>
      <c r="C111" s="4"/>
      <c r="D111" s="4"/>
      <c r="E111" s="7">
        <v>0.0</v>
      </c>
      <c r="F111" s="4"/>
      <c r="G111" s="4"/>
      <c r="H111" s="4"/>
      <c r="I111" s="4"/>
      <c r="J111" s="4"/>
      <c r="K111" s="4"/>
      <c r="L111" s="4"/>
      <c r="M111" s="3" t="s">
        <v>72</v>
      </c>
      <c r="N111" s="4"/>
      <c r="O111" s="4"/>
      <c r="P111" s="4"/>
      <c r="Q111" s="4"/>
      <c r="R111" s="7"/>
      <c r="S111" s="5"/>
      <c r="T111" s="4"/>
      <c r="U111" s="3">
        <v>108.0</v>
      </c>
      <c r="V111" s="7">
        <v>15.0</v>
      </c>
      <c r="W111" s="3">
        <v>12.0</v>
      </c>
      <c r="X111" s="3">
        <v>108.0</v>
      </c>
      <c r="Y111" s="4">
        <v>15.0</v>
      </c>
      <c r="Z111" s="4"/>
      <c r="AA111" s="4"/>
      <c r="AB111" s="4"/>
      <c r="AC111" s="4"/>
      <c r="AD111" s="4"/>
      <c r="AE111" s="4"/>
    </row>
    <row r="112">
      <c r="A112" s="4"/>
      <c r="B112" s="4"/>
      <c r="C112" s="4"/>
      <c r="D112" s="4"/>
      <c r="E112" s="7">
        <v>0.0</v>
      </c>
      <c r="F112" s="4"/>
      <c r="G112" s="4"/>
      <c r="H112" s="4"/>
      <c r="I112" s="4"/>
      <c r="J112" s="4"/>
      <c r="K112" s="4"/>
      <c r="L112" s="4"/>
      <c r="M112" s="3" t="s">
        <v>72</v>
      </c>
      <c r="N112" s="4"/>
      <c r="O112" s="4"/>
      <c r="P112" s="4"/>
      <c r="Q112" s="4"/>
      <c r="R112" s="7"/>
      <c r="S112" s="5"/>
      <c r="T112" s="4"/>
      <c r="U112" s="3">
        <v>109.0</v>
      </c>
      <c r="V112" s="7">
        <v>16.0</v>
      </c>
      <c r="W112" s="3">
        <v>30.0</v>
      </c>
      <c r="X112" s="3">
        <v>109.0</v>
      </c>
      <c r="Y112" s="4">
        <v>16.0</v>
      </c>
      <c r="Z112" s="4"/>
      <c r="AA112" s="4"/>
      <c r="AB112" s="4"/>
      <c r="AC112" s="4"/>
      <c r="AD112" s="4"/>
      <c r="AE112" s="4"/>
    </row>
    <row r="113">
      <c r="A113" s="4"/>
      <c r="B113" s="4"/>
      <c r="C113" s="4"/>
      <c r="D113" s="4"/>
      <c r="E113" s="7">
        <v>0.0</v>
      </c>
      <c r="F113" s="4"/>
      <c r="G113" s="4"/>
      <c r="H113" s="4"/>
      <c r="I113" s="4"/>
      <c r="J113" s="4"/>
      <c r="K113" s="4"/>
      <c r="L113" s="4"/>
      <c r="M113" s="3" t="s">
        <v>72</v>
      </c>
      <c r="N113" s="4"/>
      <c r="O113" s="4"/>
      <c r="P113" s="4"/>
      <c r="Q113" s="4"/>
      <c r="R113" s="7"/>
      <c r="S113" s="5"/>
      <c r="T113" s="4"/>
      <c r="U113" s="3">
        <v>110.0</v>
      </c>
      <c r="V113" s="7">
        <v>10.0</v>
      </c>
      <c r="W113" s="3">
        <v>6.0</v>
      </c>
      <c r="X113" s="3">
        <v>110.0</v>
      </c>
      <c r="Y113" s="4">
        <v>10.0</v>
      </c>
      <c r="Z113" s="4"/>
      <c r="AA113" s="4"/>
      <c r="AB113" s="4"/>
      <c r="AC113" s="4"/>
      <c r="AD113" s="4"/>
      <c r="AE113" s="4"/>
    </row>
    <row r="114">
      <c r="A114" s="4"/>
      <c r="B114" s="4"/>
      <c r="C114" s="4"/>
      <c r="D114" s="4"/>
      <c r="E114" s="7">
        <v>0.0</v>
      </c>
      <c r="F114" s="4"/>
      <c r="G114" s="4"/>
      <c r="H114" s="4"/>
      <c r="I114" s="4"/>
      <c r="J114" s="4"/>
      <c r="K114" s="4"/>
      <c r="L114" s="4"/>
      <c r="M114" s="3" t="s">
        <v>72</v>
      </c>
      <c r="N114" s="4"/>
      <c r="O114" s="4"/>
      <c r="P114" s="4"/>
      <c r="Q114" s="4"/>
      <c r="R114" s="7"/>
      <c r="S114" s="5"/>
      <c r="T114" s="4"/>
      <c r="U114" s="3">
        <v>111.0</v>
      </c>
      <c r="V114" s="7">
        <v>9.0</v>
      </c>
      <c r="W114" s="3">
        <v>2.0</v>
      </c>
      <c r="X114" s="3">
        <v>111.0</v>
      </c>
      <c r="Y114" s="4">
        <v>9.0</v>
      </c>
      <c r="Z114" s="4"/>
      <c r="AA114" s="4"/>
      <c r="AB114" s="4"/>
      <c r="AC114" s="4"/>
      <c r="AD114" s="4"/>
      <c r="AE114" s="4"/>
    </row>
    <row r="115">
      <c r="A115" s="4"/>
      <c r="B115" s="4"/>
      <c r="C115" s="4"/>
      <c r="D115" s="4"/>
      <c r="E115" s="7">
        <v>0.0</v>
      </c>
      <c r="F115" s="4"/>
      <c r="G115" s="4"/>
      <c r="H115" s="4"/>
      <c r="I115" s="4"/>
      <c r="J115" s="4"/>
      <c r="K115" s="4"/>
      <c r="L115" s="4"/>
      <c r="M115" s="3" t="s">
        <v>72</v>
      </c>
      <c r="N115" s="4"/>
      <c r="O115" s="4"/>
      <c r="P115" s="4"/>
      <c r="Q115" s="4"/>
      <c r="R115" s="7"/>
      <c r="S115" s="5"/>
      <c r="T115" s="4"/>
      <c r="U115" s="3">
        <v>112.0</v>
      </c>
      <c r="V115" s="7">
        <v>10.0</v>
      </c>
      <c r="W115" s="3">
        <v>5.0</v>
      </c>
      <c r="X115" s="3">
        <v>112.0</v>
      </c>
      <c r="Y115" s="4">
        <v>10.0</v>
      </c>
      <c r="Z115" s="4"/>
      <c r="AA115" s="4"/>
      <c r="AB115" s="4"/>
      <c r="AC115" s="4"/>
      <c r="AD115" s="4"/>
      <c r="AE115" s="4"/>
    </row>
    <row r="116">
      <c r="A116" s="4"/>
      <c r="B116" s="4"/>
      <c r="C116" s="4"/>
      <c r="D116" s="4"/>
      <c r="E116" s="7">
        <v>0.0</v>
      </c>
      <c r="F116" s="4"/>
      <c r="G116" s="4"/>
      <c r="H116" s="4"/>
      <c r="I116" s="4"/>
      <c r="J116" s="4"/>
      <c r="K116" s="4"/>
      <c r="L116" s="4"/>
      <c r="M116" s="3" t="s">
        <v>72</v>
      </c>
      <c r="N116" s="4"/>
      <c r="O116" s="4"/>
      <c r="P116" s="4"/>
      <c r="Q116" s="4"/>
      <c r="R116" s="7"/>
      <c r="S116" s="5"/>
      <c r="T116" s="4"/>
      <c r="U116" s="3">
        <v>113.0</v>
      </c>
      <c r="V116" s="7">
        <v>7.0</v>
      </c>
      <c r="W116" s="3">
        <v>8.0</v>
      </c>
      <c r="X116" s="3">
        <v>113.0</v>
      </c>
      <c r="Y116" s="4">
        <v>7.0</v>
      </c>
      <c r="Z116" s="4"/>
      <c r="AA116" s="4"/>
      <c r="AB116" s="4"/>
      <c r="AC116" s="4"/>
      <c r="AD116" s="4"/>
      <c r="AE116" s="4"/>
    </row>
    <row r="117">
      <c r="A117" s="4"/>
      <c r="B117" s="4"/>
      <c r="C117" s="4"/>
      <c r="D117" s="4"/>
      <c r="E117" s="7">
        <v>0.0</v>
      </c>
      <c r="F117" s="4"/>
      <c r="G117" s="4"/>
      <c r="H117" s="4"/>
      <c r="I117" s="4"/>
      <c r="J117" s="4"/>
      <c r="K117" s="4"/>
      <c r="L117" s="4"/>
      <c r="M117" s="3" t="s">
        <v>72</v>
      </c>
      <c r="N117" s="4"/>
      <c r="O117" s="4"/>
      <c r="P117" s="4"/>
      <c r="Q117" s="4"/>
      <c r="R117" s="7"/>
      <c r="S117" s="5"/>
      <c r="T117" s="4"/>
      <c r="U117" s="3">
        <v>114.0</v>
      </c>
      <c r="V117" s="7">
        <v>10.0</v>
      </c>
      <c r="W117" s="3">
        <v>20.0</v>
      </c>
      <c r="X117" s="3">
        <v>114.0</v>
      </c>
      <c r="Y117" s="4">
        <v>10.0</v>
      </c>
      <c r="Z117" s="4"/>
      <c r="AA117" s="4"/>
      <c r="AB117" s="4"/>
      <c r="AC117" s="4"/>
      <c r="AD117" s="4"/>
      <c r="AE117" s="4"/>
    </row>
    <row r="118">
      <c r="A118" s="4"/>
      <c r="B118" s="4"/>
      <c r="C118" s="4"/>
      <c r="D118" s="4"/>
      <c r="E118" s="7">
        <v>0.0</v>
      </c>
      <c r="F118" s="4"/>
      <c r="G118" s="4"/>
      <c r="H118" s="4"/>
      <c r="I118" s="4"/>
      <c r="J118" s="4"/>
      <c r="K118" s="4"/>
      <c r="L118" s="4"/>
      <c r="M118" s="3" t="s">
        <v>72</v>
      </c>
      <c r="N118" s="4"/>
      <c r="O118" s="4"/>
      <c r="P118" s="4"/>
      <c r="Q118" s="4"/>
      <c r="R118" s="7"/>
      <c r="S118" s="5"/>
      <c r="T118" s="4"/>
      <c r="U118" s="3">
        <v>115.0</v>
      </c>
      <c r="V118" s="7">
        <v>10.0</v>
      </c>
      <c r="W118" s="3">
        <v>0.0</v>
      </c>
      <c r="X118" s="3">
        <v>115.0</v>
      </c>
      <c r="Y118" s="4">
        <v>10.0</v>
      </c>
      <c r="Z118" s="4"/>
      <c r="AA118" s="4"/>
      <c r="AB118" s="4"/>
      <c r="AC118" s="4"/>
      <c r="AD118" s="4"/>
      <c r="AE118" s="4"/>
    </row>
    <row r="119">
      <c r="A119" s="4"/>
      <c r="B119" s="4"/>
      <c r="C119" s="4"/>
      <c r="D119" s="4"/>
      <c r="E119" s="7">
        <v>0.0</v>
      </c>
      <c r="F119" s="4"/>
      <c r="G119" s="4"/>
      <c r="H119" s="4"/>
      <c r="I119" s="4"/>
      <c r="J119" s="4"/>
      <c r="K119" s="4"/>
      <c r="L119" s="4"/>
      <c r="M119" s="3" t="s">
        <v>72</v>
      </c>
      <c r="N119" s="4"/>
      <c r="O119" s="4"/>
      <c r="P119" s="4"/>
      <c r="Q119" s="4"/>
      <c r="R119" s="7"/>
      <c r="S119" s="5"/>
      <c r="T119" s="4"/>
      <c r="U119" s="3">
        <v>116.0</v>
      </c>
      <c r="V119" s="7">
        <v>3.0</v>
      </c>
      <c r="W119" s="3">
        <v>12.0</v>
      </c>
      <c r="X119" s="3">
        <v>116.0</v>
      </c>
      <c r="Y119" s="4">
        <v>3.0</v>
      </c>
      <c r="Z119" s="4"/>
      <c r="AA119" s="4"/>
      <c r="AB119" s="4"/>
      <c r="AC119" s="4"/>
      <c r="AD119" s="4"/>
      <c r="AE119" s="4"/>
    </row>
    <row r="120">
      <c r="A120" s="4"/>
      <c r="B120" s="4"/>
      <c r="C120" s="4"/>
      <c r="D120" s="4"/>
      <c r="E120" s="7">
        <v>0.0</v>
      </c>
      <c r="F120" s="4"/>
      <c r="G120" s="4"/>
      <c r="H120" s="4"/>
      <c r="I120" s="4"/>
      <c r="J120" s="4"/>
      <c r="K120" s="4"/>
      <c r="L120" s="4"/>
      <c r="M120" s="3" t="s">
        <v>45</v>
      </c>
      <c r="N120" s="4"/>
      <c r="O120" s="4"/>
      <c r="P120" s="4"/>
      <c r="Q120" s="4"/>
      <c r="R120" s="7"/>
      <c r="S120" s="5"/>
      <c r="T120" s="4"/>
      <c r="U120" s="3">
        <v>117.0</v>
      </c>
      <c r="V120" s="7">
        <v>8.0</v>
      </c>
      <c r="W120" s="3">
        <v>60.0</v>
      </c>
      <c r="X120" s="3">
        <v>117.0</v>
      </c>
      <c r="Y120" s="4">
        <v>8.0</v>
      </c>
      <c r="Z120" s="4"/>
      <c r="AA120" s="4"/>
      <c r="AB120" s="4"/>
      <c r="AC120" s="4"/>
      <c r="AD120" s="4"/>
      <c r="AE120" s="4"/>
    </row>
    <row r="121">
      <c r="A121" s="4"/>
      <c r="B121" s="4"/>
      <c r="C121" s="4"/>
      <c r="D121" s="4"/>
      <c r="E121" s="7">
        <v>0.0</v>
      </c>
      <c r="F121" s="4"/>
      <c r="G121" s="4"/>
      <c r="H121" s="4"/>
      <c r="I121" s="4"/>
      <c r="J121" s="4"/>
      <c r="K121" s="4"/>
      <c r="L121" s="4"/>
      <c r="M121" s="3" t="s">
        <v>45</v>
      </c>
      <c r="N121" s="4"/>
      <c r="O121" s="4"/>
      <c r="P121" s="4"/>
      <c r="Q121" s="4"/>
      <c r="R121" s="7"/>
      <c r="S121" s="5"/>
      <c r="T121" s="4"/>
      <c r="U121" s="3">
        <v>118.0</v>
      </c>
      <c r="V121" s="7">
        <v>12.0</v>
      </c>
      <c r="W121" s="3">
        <v>12.0</v>
      </c>
      <c r="X121" s="3">
        <v>118.0</v>
      </c>
      <c r="Y121" s="4">
        <v>12.0</v>
      </c>
      <c r="Z121" s="4"/>
      <c r="AA121" s="4"/>
      <c r="AB121" s="4"/>
      <c r="AC121" s="4"/>
      <c r="AD121" s="4"/>
      <c r="AE121" s="4"/>
    </row>
    <row r="122">
      <c r="A122" s="4"/>
      <c r="B122" s="4"/>
      <c r="C122" s="4"/>
      <c r="D122" s="4"/>
      <c r="E122" s="7">
        <v>0.0</v>
      </c>
      <c r="F122" s="4"/>
      <c r="G122" s="4"/>
      <c r="H122" s="4"/>
      <c r="I122" s="4"/>
      <c r="J122" s="4"/>
      <c r="K122" s="4"/>
      <c r="L122" s="4"/>
      <c r="M122" s="3" t="s">
        <v>45</v>
      </c>
      <c r="N122" s="4"/>
      <c r="O122" s="4"/>
      <c r="P122" s="4"/>
      <c r="Q122" s="4"/>
      <c r="R122" s="7"/>
      <c r="S122" s="5"/>
      <c r="T122" s="4"/>
      <c r="U122" s="3">
        <v>119.0</v>
      </c>
      <c r="V122" s="7">
        <v>1.0</v>
      </c>
      <c r="W122" s="3">
        <v>5.0</v>
      </c>
      <c r="X122" s="3">
        <v>119.0</v>
      </c>
      <c r="Y122" s="4">
        <v>1.0</v>
      </c>
      <c r="Z122" s="4"/>
      <c r="AA122" s="4"/>
      <c r="AB122" s="4"/>
      <c r="AC122" s="4"/>
      <c r="AD122" s="4"/>
      <c r="AE122" s="4"/>
    </row>
    <row r="123">
      <c r="A123" s="4"/>
      <c r="B123" s="4"/>
      <c r="C123" s="4"/>
      <c r="D123" s="4"/>
      <c r="E123" s="7">
        <v>0.0</v>
      </c>
      <c r="F123" s="4"/>
      <c r="G123" s="4"/>
      <c r="H123" s="4"/>
      <c r="I123" s="4"/>
      <c r="J123" s="4"/>
      <c r="K123" s="4"/>
      <c r="L123" s="4"/>
      <c r="M123" s="3" t="s">
        <v>45</v>
      </c>
      <c r="N123" s="4"/>
      <c r="O123" s="4"/>
      <c r="P123" s="4"/>
      <c r="Q123" s="4"/>
      <c r="R123" s="7"/>
      <c r="S123" s="5"/>
      <c r="T123" s="4"/>
      <c r="U123" s="3">
        <v>120.0</v>
      </c>
      <c r="V123" s="7">
        <v>3.0</v>
      </c>
      <c r="W123" s="3">
        <v>20.0</v>
      </c>
      <c r="X123" s="3">
        <v>120.0</v>
      </c>
      <c r="Y123" s="4">
        <v>3.0</v>
      </c>
      <c r="Z123" s="4"/>
      <c r="AA123" s="4"/>
      <c r="AB123" s="4"/>
      <c r="AC123" s="4"/>
      <c r="AD123" s="4"/>
      <c r="AE123" s="4"/>
    </row>
    <row r="124">
      <c r="A124" s="4"/>
      <c r="B124" s="4"/>
      <c r="C124" s="4"/>
      <c r="D124" s="4"/>
      <c r="E124" s="7">
        <v>0.0</v>
      </c>
      <c r="F124" s="4"/>
      <c r="G124" s="4"/>
      <c r="H124" s="4"/>
      <c r="I124" s="4"/>
      <c r="J124" s="4"/>
      <c r="K124" s="4"/>
      <c r="L124" s="4"/>
      <c r="M124" s="3" t="s">
        <v>45</v>
      </c>
      <c r="N124" s="4"/>
      <c r="O124" s="4"/>
      <c r="P124" s="4"/>
      <c r="Q124" s="4"/>
      <c r="R124" s="7"/>
      <c r="S124" s="5"/>
      <c r="T124" s="4"/>
      <c r="U124" s="3">
        <v>121.0</v>
      </c>
      <c r="V124" s="7">
        <v>12.0</v>
      </c>
      <c r="W124" s="3">
        <v>20.0</v>
      </c>
      <c r="X124" s="3">
        <v>121.0</v>
      </c>
      <c r="Y124" s="4">
        <v>12.0</v>
      </c>
      <c r="Z124" s="4"/>
      <c r="AA124" s="4"/>
      <c r="AB124" s="4"/>
      <c r="AC124" s="4"/>
      <c r="AD124" s="4"/>
      <c r="AE124" s="4"/>
    </row>
    <row r="125">
      <c r="A125" s="4"/>
      <c r="B125" s="4"/>
      <c r="C125" s="4"/>
      <c r="D125" s="4"/>
      <c r="E125" s="7">
        <v>0.0</v>
      </c>
      <c r="F125" s="4"/>
      <c r="G125" s="4"/>
      <c r="H125" s="4"/>
      <c r="I125" s="4"/>
      <c r="J125" s="4"/>
      <c r="K125" s="4"/>
      <c r="L125" s="4"/>
      <c r="M125" s="3" t="s">
        <v>45</v>
      </c>
      <c r="N125" s="4"/>
      <c r="O125" s="4"/>
      <c r="P125" s="4"/>
      <c r="Q125" s="4"/>
      <c r="R125" s="7"/>
      <c r="S125" s="5"/>
      <c r="T125" s="4"/>
      <c r="U125" s="3">
        <v>122.0</v>
      </c>
      <c r="V125" s="7">
        <v>9.0</v>
      </c>
      <c r="W125" s="3">
        <v>20.0</v>
      </c>
      <c r="X125" s="3">
        <v>122.0</v>
      </c>
      <c r="Y125" s="4">
        <v>9.0</v>
      </c>
      <c r="Z125" s="4"/>
      <c r="AA125" s="4"/>
      <c r="AB125" s="4"/>
      <c r="AC125" s="4"/>
      <c r="AD125" s="4"/>
      <c r="AE125" s="4"/>
    </row>
    <row r="126">
      <c r="A126" s="4"/>
      <c r="B126" s="4"/>
      <c r="C126" s="4"/>
      <c r="D126" s="4"/>
      <c r="E126" s="7">
        <v>0.0</v>
      </c>
      <c r="F126" s="4"/>
      <c r="G126" s="4"/>
      <c r="H126" s="4"/>
      <c r="I126" s="4"/>
      <c r="J126" s="4"/>
      <c r="K126" s="4"/>
      <c r="L126" s="4"/>
      <c r="M126" s="3" t="s">
        <v>45</v>
      </c>
      <c r="N126" s="4"/>
      <c r="O126" s="4"/>
      <c r="P126" s="4"/>
      <c r="Q126" s="4"/>
      <c r="R126" s="7"/>
      <c r="S126" s="5"/>
      <c r="T126" s="4"/>
      <c r="U126" s="3">
        <v>123.0</v>
      </c>
      <c r="V126" s="7">
        <v>8.0</v>
      </c>
      <c r="W126" s="3">
        <v>24.0</v>
      </c>
      <c r="X126" s="3">
        <v>123.0</v>
      </c>
      <c r="Y126" s="4">
        <v>8.0</v>
      </c>
      <c r="Z126" s="4"/>
      <c r="AA126" s="4"/>
      <c r="AB126" s="4"/>
      <c r="AC126" s="4"/>
      <c r="AD126" s="4"/>
      <c r="AE126" s="4"/>
    </row>
    <row r="127">
      <c r="A127" s="4"/>
      <c r="B127" s="4"/>
      <c r="C127" s="4"/>
      <c r="D127" s="4"/>
      <c r="E127" s="7">
        <v>0.0</v>
      </c>
      <c r="F127" s="4"/>
      <c r="G127" s="4"/>
      <c r="H127" s="4"/>
      <c r="I127" s="4"/>
      <c r="J127" s="4"/>
      <c r="K127" s="4"/>
      <c r="L127" s="4"/>
      <c r="M127" s="3" t="s">
        <v>45</v>
      </c>
      <c r="N127" s="4"/>
      <c r="O127" s="4"/>
      <c r="P127" s="4"/>
      <c r="Q127" s="4"/>
      <c r="R127" s="7"/>
      <c r="S127" s="5"/>
      <c r="T127" s="4"/>
      <c r="U127" s="3">
        <v>124.0</v>
      </c>
      <c r="V127" s="7">
        <v>10.0</v>
      </c>
      <c r="W127" s="3">
        <v>3.0</v>
      </c>
      <c r="X127" s="3">
        <v>124.0</v>
      </c>
      <c r="Y127" s="4">
        <v>10.0</v>
      </c>
      <c r="Z127" s="4"/>
      <c r="AA127" s="4"/>
      <c r="AB127" s="4"/>
      <c r="AC127" s="4"/>
      <c r="AD127" s="4"/>
      <c r="AE127" s="4"/>
    </row>
    <row r="128">
      <c r="A128" s="4"/>
      <c r="B128" s="4"/>
      <c r="C128" s="4"/>
      <c r="D128" s="4"/>
      <c r="E128" s="7">
        <v>0.0</v>
      </c>
      <c r="F128" s="4"/>
      <c r="G128" s="4"/>
      <c r="H128" s="4"/>
      <c r="I128" s="4"/>
      <c r="J128" s="4"/>
      <c r="K128" s="4"/>
      <c r="L128" s="4"/>
      <c r="M128" s="3" t="s">
        <v>45</v>
      </c>
      <c r="N128" s="4"/>
      <c r="O128" s="4"/>
      <c r="P128" s="4"/>
      <c r="Q128" s="4"/>
      <c r="R128" s="7"/>
      <c r="S128" s="5"/>
      <c r="T128" s="4"/>
      <c r="U128" s="3">
        <v>125.0</v>
      </c>
      <c r="V128" s="7">
        <v>10.0</v>
      </c>
      <c r="W128" s="3">
        <v>10.0</v>
      </c>
      <c r="X128" s="3">
        <v>125.0</v>
      </c>
      <c r="Y128" s="4">
        <v>10.0</v>
      </c>
      <c r="Z128" s="4"/>
      <c r="AA128" s="4"/>
      <c r="AB128" s="4"/>
      <c r="AC128" s="4"/>
      <c r="AD128" s="4"/>
      <c r="AE128" s="4"/>
    </row>
    <row r="129">
      <c r="A129" s="4"/>
      <c r="B129" s="4"/>
      <c r="C129" s="4"/>
      <c r="D129" s="4"/>
      <c r="E129" s="7">
        <v>0.0</v>
      </c>
      <c r="F129" s="4"/>
      <c r="G129" s="4"/>
      <c r="H129" s="4"/>
      <c r="I129" s="4"/>
      <c r="J129" s="4"/>
      <c r="K129" s="4"/>
      <c r="L129" s="4"/>
      <c r="M129" s="3" t="s">
        <v>45</v>
      </c>
      <c r="N129" s="4"/>
      <c r="O129" s="4"/>
      <c r="P129" s="4"/>
      <c r="Q129" s="4"/>
      <c r="R129" s="7"/>
      <c r="S129" s="5"/>
      <c r="T129" s="4"/>
      <c r="U129" s="3">
        <v>126.0</v>
      </c>
      <c r="V129" s="7">
        <v>12.0</v>
      </c>
      <c r="W129" s="3">
        <v>0.0</v>
      </c>
      <c r="X129" s="3">
        <v>126.0</v>
      </c>
      <c r="Y129" s="4">
        <v>12.0</v>
      </c>
      <c r="Z129" s="4"/>
      <c r="AA129" s="4"/>
      <c r="AB129" s="4"/>
      <c r="AC129" s="4"/>
      <c r="AD129" s="4"/>
      <c r="AE129" s="4"/>
    </row>
    <row r="130">
      <c r="A130" s="4"/>
      <c r="B130" s="4"/>
      <c r="C130" s="4"/>
      <c r="D130" s="4"/>
      <c r="E130" s="7">
        <v>0.0</v>
      </c>
      <c r="F130" s="4"/>
      <c r="G130" s="4"/>
      <c r="H130" s="4"/>
      <c r="I130" s="4"/>
      <c r="J130" s="4"/>
      <c r="K130" s="4"/>
      <c r="L130" s="4"/>
      <c r="M130" s="3" t="s">
        <v>45</v>
      </c>
      <c r="N130" s="4"/>
      <c r="O130" s="4"/>
      <c r="P130" s="4"/>
      <c r="Q130" s="4"/>
      <c r="R130" s="7"/>
      <c r="S130" s="5"/>
      <c r="T130" s="4"/>
      <c r="U130" s="3">
        <v>127.0</v>
      </c>
      <c r="V130" s="7">
        <v>11.0</v>
      </c>
      <c r="W130" s="3">
        <v>6.0</v>
      </c>
      <c r="X130" s="3">
        <v>127.0</v>
      </c>
      <c r="Y130" s="4">
        <v>11.0</v>
      </c>
      <c r="Z130" s="4"/>
      <c r="AA130" s="4"/>
      <c r="AB130" s="4"/>
      <c r="AC130" s="4"/>
      <c r="AD130" s="4"/>
      <c r="AE130" s="4"/>
    </row>
    <row r="131">
      <c r="A131" s="4"/>
      <c r="B131" s="4"/>
      <c r="C131" s="4"/>
      <c r="D131" s="4"/>
      <c r="E131" s="7">
        <v>0.0</v>
      </c>
      <c r="F131" s="4"/>
      <c r="G131" s="4"/>
      <c r="H131" s="4"/>
      <c r="I131" s="4"/>
      <c r="J131" s="4"/>
      <c r="K131" s="4"/>
      <c r="L131" s="4"/>
      <c r="M131" s="3" t="s">
        <v>45</v>
      </c>
      <c r="N131" s="4"/>
      <c r="O131" s="4"/>
      <c r="P131" s="4"/>
      <c r="Q131" s="4"/>
      <c r="R131" s="7"/>
      <c r="S131" s="5"/>
      <c r="T131" s="4"/>
      <c r="U131" s="3">
        <v>128.0</v>
      </c>
      <c r="V131" s="7">
        <v>16.0</v>
      </c>
      <c r="W131" s="3">
        <v>50.0</v>
      </c>
      <c r="X131" s="3">
        <v>128.0</v>
      </c>
      <c r="Y131" s="4">
        <v>16.0</v>
      </c>
      <c r="Z131" s="4"/>
      <c r="AA131" s="4"/>
      <c r="AB131" s="4"/>
      <c r="AC131" s="4"/>
      <c r="AD131" s="4"/>
      <c r="AE131" s="4"/>
    </row>
    <row r="132">
      <c r="A132" s="4"/>
      <c r="B132" s="4"/>
      <c r="C132" s="4"/>
      <c r="D132" s="4"/>
      <c r="E132" s="7">
        <v>0.0</v>
      </c>
      <c r="F132" s="4"/>
      <c r="G132" s="4"/>
      <c r="H132" s="4"/>
      <c r="I132" s="4"/>
      <c r="J132" s="4"/>
      <c r="K132" s="4"/>
      <c r="L132" s="4"/>
      <c r="M132" s="3" t="s">
        <v>45</v>
      </c>
      <c r="N132" s="4"/>
      <c r="O132" s="4"/>
      <c r="P132" s="4"/>
      <c r="Q132" s="4"/>
      <c r="R132" s="7"/>
      <c r="S132" s="9"/>
      <c r="T132" s="4"/>
      <c r="U132" s="3">
        <v>129.0</v>
      </c>
      <c r="V132" s="7">
        <v>6.0</v>
      </c>
      <c r="W132" s="3">
        <v>4.0</v>
      </c>
      <c r="X132" s="3">
        <v>129.0</v>
      </c>
      <c r="Y132" s="4">
        <v>6.0</v>
      </c>
      <c r="Z132" s="4"/>
      <c r="AA132" s="4"/>
      <c r="AB132" s="4"/>
      <c r="AC132" s="4"/>
      <c r="AD132" s="4"/>
      <c r="AE132" s="4"/>
    </row>
    <row r="133">
      <c r="A133" s="4"/>
      <c r="B133" s="4"/>
      <c r="C133" s="4"/>
      <c r="D133" s="4"/>
      <c r="E133" s="7">
        <v>0.0</v>
      </c>
      <c r="F133" s="4"/>
      <c r="G133" s="4"/>
      <c r="H133" s="4"/>
      <c r="I133" s="4"/>
      <c r="J133" s="4"/>
      <c r="K133" s="4"/>
      <c r="L133" s="4"/>
      <c r="M133" s="3" t="s">
        <v>45</v>
      </c>
      <c r="N133" s="4"/>
      <c r="O133" s="4"/>
      <c r="P133" s="4"/>
      <c r="Q133" s="4"/>
      <c r="R133" s="7"/>
      <c r="S133" s="5"/>
      <c r="T133" s="4"/>
      <c r="U133" s="3">
        <v>130.0</v>
      </c>
      <c r="V133" s="7">
        <v>14.0</v>
      </c>
      <c r="W133" s="3">
        <v>12.0</v>
      </c>
      <c r="X133" s="3">
        <v>130.0</v>
      </c>
      <c r="Y133" s="4">
        <v>14.0</v>
      </c>
      <c r="Z133" s="4"/>
      <c r="AA133" s="4"/>
      <c r="AB133" s="4"/>
      <c r="AC133" s="4"/>
      <c r="AD133" s="4"/>
      <c r="AE133" s="4"/>
    </row>
    <row r="134">
      <c r="A134" s="4"/>
      <c r="B134" s="4"/>
      <c r="C134" s="4"/>
      <c r="D134" s="4"/>
      <c r="E134" s="7">
        <v>0.0</v>
      </c>
      <c r="F134" s="4"/>
      <c r="G134" s="4"/>
      <c r="H134" s="4"/>
      <c r="I134" s="4"/>
      <c r="J134" s="4"/>
      <c r="K134" s="4"/>
      <c r="L134" s="4"/>
      <c r="M134" s="3" t="s">
        <v>45</v>
      </c>
      <c r="N134" s="4"/>
      <c r="O134" s="4"/>
      <c r="P134" s="4"/>
      <c r="Q134" s="4"/>
      <c r="R134" s="7"/>
      <c r="S134" s="5"/>
      <c r="T134" s="4"/>
      <c r="U134" s="3">
        <v>131.0</v>
      </c>
      <c r="V134" s="7">
        <v>7.0</v>
      </c>
      <c r="W134" s="3">
        <v>0.0</v>
      </c>
      <c r="X134" s="3">
        <v>131.0</v>
      </c>
      <c r="Y134" s="4">
        <v>7.0</v>
      </c>
      <c r="Z134" s="4"/>
      <c r="AA134" s="4"/>
      <c r="AB134" s="4"/>
      <c r="AC134" s="4"/>
      <c r="AD134" s="4"/>
      <c r="AE134" s="4"/>
    </row>
    <row r="135">
      <c r="A135" s="4"/>
      <c r="B135" s="4"/>
      <c r="C135" s="4"/>
      <c r="D135" s="4"/>
      <c r="E135" s="7">
        <v>0.0</v>
      </c>
      <c r="F135" s="4"/>
      <c r="G135" s="4"/>
      <c r="H135" s="4"/>
      <c r="I135" s="4"/>
      <c r="J135" s="4"/>
      <c r="K135" s="4"/>
      <c r="L135" s="4"/>
      <c r="M135" s="3" t="s">
        <v>45</v>
      </c>
      <c r="N135" s="4"/>
      <c r="O135" s="4"/>
      <c r="P135" s="4"/>
      <c r="Q135" s="4"/>
      <c r="R135" s="7"/>
      <c r="S135" s="5"/>
      <c r="T135" s="4"/>
      <c r="U135" s="3">
        <v>132.0</v>
      </c>
      <c r="V135" s="7">
        <v>10.0</v>
      </c>
      <c r="W135" s="3">
        <v>12.0</v>
      </c>
      <c r="X135" s="3">
        <v>132.0</v>
      </c>
      <c r="Y135" s="4">
        <v>10.0</v>
      </c>
      <c r="Z135" s="4"/>
      <c r="AA135" s="4"/>
      <c r="AB135" s="4"/>
      <c r="AC135" s="4"/>
      <c r="AD135" s="4"/>
      <c r="AE135" s="4"/>
    </row>
    <row r="136">
      <c r="A136" s="4"/>
      <c r="B136" s="4"/>
      <c r="C136" s="4"/>
      <c r="D136" s="4"/>
      <c r="E136" s="7">
        <v>0.0</v>
      </c>
      <c r="F136" s="4"/>
      <c r="G136" s="4"/>
      <c r="H136" s="4"/>
      <c r="I136" s="4"/>
      <c r="J136" s="4"/>
      <c r="K136" s="4"/>
      <c r="L136" s="4"/>
      <c r="M136" s="3" t="s">
        <v>45</v>
      </c>
      <c r="N136" s="4"/>
      <c r="O136" s="4"/>
      <c r="P136" s="4"/>
      <c r="Q136" s="4"/>
      <c r="R136" s="7"/>
      <c r="S136" s="5"/>
      <c r="T136" s="4"/>
      <c r="U136" s="3">
        <v>133.0</v>
      </c>
      <c r="V136" s="7">
        <v>14.0</v>
      </c>
      <c r="W136" s="3">
        <v>10.0</v>
      </c>
      <c r="X136" s="3">
        <v>133.0</v>
      </c>
      <c r="Y136" s="4">
        <v>14.0</v>
      </c>
      <c r="Z136" s="4"/>
      <c r="AA136" s="4"/>
      <c r="AB136" s="4"/>
      <c r="AC136" s="4"/>
      <c r="AD136" s="4"/>
      <c r="AE136" s="4"/>
    </row>
    <row r="137">
      <c r="A137" s="4"/>
      <c r="B137" s="4"/>
      <c r="C137" s="4"/>
      <c r="D137" s="4"/>
      <c r="E137" s="7">
        <v>0.0</v>
      </c>
      <c r="F137" s="4"/>
      <c r="G137" s="4"/>
      <c r="H137" s="4"/>
      <c r="I137" s="4"/>
      <c r="J137" s="4"/>
      <c r="K137" s="4"/>
      <c r="L137" s="4"/>
      <c r="M137" s="3" t="s">
        <v>45</v>
      </c>
      <c r="N137" s="4"/>
      <c r="O137" s="4"/>
      <c r="P137" s="4"/>
      <c r="Q137" s="4"/>
      <c r="R137" s="7"/>
      <c r="S137" s="5"/>
      <c r="T137" s="4"/>
      <c r="U137" s="3">
        <v>134.0</v>
      </c>
      <c r="V137" s="7">
        <v>10.0</v>
      </c>
      <c r="W137" s="3">
        <v>20.0</v>
      </c>
      <c r="X137" s="3">
        <v>134.0</v>
      </c>
      <c r="Y137" s="4">
        <v>10.0</v>
      </c>
      <c r="Z137" s="4"/>
      <c r="AA137" s="4"/>
      <c r="AB137" s="4"/>
      <c r="AC137" s="4"/>
      <c r="AD137" s="4"/>
      <c r="AE137" s="4"/>
    </row>
    <row r="138">
      <c r="A138" s="4"/>
      <c r="B138" s="4"/>
      <c r="C138" s="4"/>
      <c r="D138" s="4"/>
      <c r="E138" s="7">
        <v>0.0</v>
      </c>
      <c r="F138" s="4"/>
      <c r="G138" s="4"/>
      <c r="H138" s="4"/>
      <c r="I138" s="4"/>
      <c r="J138" s="4"/>
      <c r="K138" s="4"/>
      <c r="L138" s="4"/>
      <c r="M138" s="3" t="s">
        <v>45</v>
      </c>
      <c r="N138" s="4"/>
      <c r="O138" s="4"/>
      <c r="P138" s="4"/>
      <c r="Q138" s="4"/>
      <c r="R138" s="7"/>
      <c r="S138" s="5"/>
      <c r="T138" s="4"/>
      <c r="U138" s="3">
        <v>135.0</v>
      </c>
      <c r="V138" s="7">
        <v>8.0</v>
      </c>
      <c r="W138" s="3">
        <v>3.0</v>
      </c>
      <c r="X138" s="3">
        <v>135.0</v>
      </c>
      <c r="Y138" s="4">
        <v>8.0</v>
      </c>
      <c r="Z138" s="4"/>
      <c r="AA138" s="4"/>
      <c r="AB138" s="4"/>
      <c r="AC138" s="4"/>
      <c r="AD138" s="4"/>
      <c r="AE138" s="4"/>
    </row>
    <row r="139">
      <c r="A139" s="4"/>
      <c r="B139" s="4"/>
      <c r="C139" s="4"/>
      <c r="D139" s="4"/>
      <c r="E139" s="7">
        <v>0.0</v>
      </c>
      <c r="F139" s="4"/>
      <c r="G139" s="4"/>
      <c r="H139" s="4"/>
      <c r="I139" s="4"/>
      <c r="J139" s="4"/>
      <c r="K139" s="4"/>
      <c r="L139" s="4"/>
      <c r="M139" s="3" t="s">
        <v>45</v>
      </c>
      <c r="N139" s="4"/>
      <c r="O139" s="4"/>
      <c r="P139" s="4"/>
      <c r="Q139" s="4"/>
      <c r="R139" s="7"/>
      <c r="S139" s="5"/>
      <c r="T139" s="4"/>
      <c r="U139" s="3">
        <v>136.0</v>
      </c>
      <c r="V139" s="7">
        <v>20.0</v>
      </c>
      <c r="W139" s="3">
        <v>3.0</v>
      </c>
      <c r="X139" s="3">
        <v>136.0</v>
      </c>
      <c r="Y139" s="4">
        <v>20.0</v>
      </c>
      <c r="Z139" s="4"/>
      <c r="AA139" s="4"/>
      <c r="AB139" s="4"/>
      <c r="AC139" s="4"/>
      <c r="AD139" s="4"/>
      <c r="AE139" s="4"/>
    </row>
    <row r="140">
      <c r="A140" s="4"/>
      <c r="B140" s="4"/>
      <c r="C140" s="4"/>
      <c r="D140" s="4"/>
      <c r="E140" s="7">
        <v>0.0</v>
      </c>
      <c r="F140" s="4"/>
      <c r="G140" s="4"/>
      <c r="H140" s="4"/>
      <c r="I140" s="4"/>
      <c r="J140" s="4"/>
      <c r="K140" s="4"/>
      <c r="L140" s="4"/>
      <c r="M140" s="3" t="s">
        <v>45</v>
      </c>
      <c r="N140" s="4"/>
      <c r="O140" s="4"/>
      <c r="P140" s="4"/>
      <c r="Q140" s="4"/>
      <c r="R140" s="7"/>
      <c r="S140" s="5"/>
      <c r="T140" s="4"/>
      <c r="U140" s="3">
        <v>137.0</v>
      </c>
      <c r="V140" s="7">
        <v>14.0</v>
      </c>
      <c r="W140" s="3">
        <v>20.0</v>
      </c>
      <c r="X140" s="3">
        <v>137.0</v>
      </c>
      <c r="Y140" s="4">
        <v>14.0</v>
      </c>
      <c r="Z140" s="4"/>
      <c r="AA140" s="4"/>
      <c r="AB140" s="4"/>
      <c r="AC140" s="4"/>
      <c r="AD140" s="4"/>
      <c r="AE140" s="4"/>
    </row>
    <row r="141">
      <c r="A141" s="4"/>
      <c r="B141" s="4"/>
      <c r="C141" s="4"/>
      <c r="D141" s="4"/>
      <c r="E141" s="7">
        <v>0.0</v>
      </c>
      <c r="F141" s="4"/>
      <c r="G141" s="4"/>
      <c r="H141" s="4"/>
      <c r="I141" s="4"/>
      <c r="J141" s="4"/>
      <c r="K141" s="4"/>
      <c r="L141" s="4"/>
      <c r="M141" s="3" t="s">
        <v>45</v>
      </c>
      <c r="N141" s="4"/>
      <c r="O141" s="4"/>
      <c r="P141" s="4"/>
      <c r="Q141" s="4"/>
      <c r="R141" s="7"/>
      <c r="S141" s="5"/>
      <c r="T141" s="4"/>
      <c r="U141" s="3">
        <v>138.0</v>
      </c>
      <c r="V141" s="7">
        <v>8.0</v>
      </c>
      <c r="W141" s="3">
        <v>10.0</v>
      </c>
      <c r="X141" s="3">
        <v>138.0</v>
      </c>
      <c r="Y141" s="4">
        <v>8.0</v>
      </c>
      <c r="Z141" s="4"/>
      <c r="AA141" s="4"/>
      <c r="AB141" s="4"/>
      <c r="AC141" s="4"/>
      <c r="AD141" s="4"/>
      <c r="AE141" s="4"/>
    </row>
    <row r="142">
      <c r="A142" s="4"/>
      <c r="B142" s="4"/>
      <c r="C142" s="4"/>
      <c r="D142" s="4"/>
      <c r="E142" s="7">
        <v>0.0</v>
      </c>
      <c r="F142" s="4"/>
      <c r="G142" s="4"/>
      <c r="H142" s="4"/>
      <c r="I142" s="4"/>
      <c r="J142" s="4"/>
      <c r="K142" s="4"/>
      <c r="L142" s="4"/>
      <c r="M142" s="3" t="s">
        <v>45</v>
      </c>
      <c r="N142" s="4"/>
      <c r="O142" s="4"/>
      <c r="P142" s="4"/>
      <c r="Q142" s="4"/>
      <c r="R142" s="7"/>
      <c r="S142" s="5"/>
      <c r="T142" s="4"/>
      <c r="U142" s="3">
        <v>139.0</v>
      </c>
      <c r="V142" s="7">
        <v>12.0</v>
      </c>
      <c r="W142" s="3">
        <v>1.0</v>
      </c>
      <c r="X142" s="3">
        <v>139.0</v>
      </c>
      <c r="Y142" s="4">
        <v>12.0</v>
      </c>
      <c r="Z142" s="4"/>
      <c r="AA142" s="4"/>
      <c r="AB142" s="4"/>
      <c r="AC142" s="4"/>
      <c r="AD142" s="4"/>
      <c r="AE142" s="4"/>
    </row>
    <row r="143">
      <c r="A143" s="4"/>
      <c r="B143" s="4"/>
      <c r="C143" s="4"/>
      <c r="D143" s="4"/>
      <c r="E143" s="7">
        <v>0.0</v>
      </c>
      <c r="F143" s="4"/>
      <c r="G143" s="4"/>
      <c r="H143" s="4"/>
      <c r="I143" s="4"/>
      <c r="J143" s="4"/>
      <c r="K143" s="4"/>
      <c r="L143" s="4"/>
      <c r="M143" s="3" t="s">
        <v>45</v>
      </c>
      <c r="N143" s="4"/>
      <c r="O143" s="4"/>
      <c r="P143" s="4"/>
      <c r="Q143" s="4"/>
      <c r="R143" s="7"/>
      <c r="S143" s="5"/>
      <c r="T143" s="4"/>
      <c r="U143" s="3">
        <v>140.0</v>
      </c>
      <c r="V143" s="7">
        <v>10.0</v>
      </c>
      <c r="W143" s="3">
        <v>12.0</v>
      </c>
      <c r="X143" s="3">
        <v>140.0</v>
      </c>
      <c r="Y143" s="4">
        <v>10.0</v>
      </c>
      <c r="Z143" s="4"/>
      <c r="AA143" s="4"/>
      <c r="AB143" s="4"/>
      <c r="AC143" s="4"/>
      <c r="AD143" s="4"/>
      <c r="AE143" s="4"/>
    </row>
    <row r="144">
      <c r="A144" s="4"/>
      <c r="B144" s="4"/>
      <c r="C144" s="4"/>
      <c r="D144" s="4"/>
      <c r="E144" s="7">
        <v>0.0</v>
      </c>
      <c r="F144" s="4"/>
      <c r="G144" s="4"/>
      <c r="H144" s="4"/>
      <c r="I144" s="4"/>
      <c r="J144" s="4"/>
      <c r="K144" s="4"/>
      <c r="L144" s="4"/>
      <c r="M144" s="3" t="s">
        <v>45</v>
      </c>
      <c r="N144" s="4"/>
      <c r="O144" s="4"/>
      <c r="P144" s="4"/>
      <c r="Q144" s="4"/>
      <c r="R144" s="7"/>
      <c r="S144" s="5"/>
      <c r="T144" s="4"/>
      <c r="U144" s="3">
        <v>141.0</v>
      </c>
      <c r="V144" s="7">
        <v>10.0</v>
      </c>
      <c r="W144" s="3">
        <v>15.0</v>
      </c>
      <c r="X144" s="3">
        <v>141.0</v>
      </c>
      <c r="Y144" s="4">
        <v>10.0</v>
      </c>
      <c r="Z144" s="4"/>
      <c r="AA144" s="4"/>
      <c r="AB144" s="4"/>
      <c r="AC144" s="4"/>
      <c r="AD144" s="4"/>
      <c r="AE144" s="4"/>
    </row>
    <row r="145">
      <c r="A145" s="4"/>
      <c r="B145" s="4"/>
      <c r="C145" s="4"/>
      <c r="D145" s="4"/>
      <c r="E145" s="7">
        <v>0.0</v>
      </c>
      <c r="F145" s="4"/>
      <c r="G145" s="4"/>
      <c r="H145" s="4"/>
      <c r="I145" s="4"/>
      <c r="J145" s="4"/>
      <c r="K145" s="4"/>
      <c r="L145" s="4"/>
      <c r="M145" s="3" t="s">
        <v>45</v>
      </c>
      <c r="N145" s="4"/>
      <c r="O145" s="4"/>
      <c r="P145" s="4"/>
      <c r="Q145" s="4"/>
      <c r="R145" s="7"/>
      <c r="S145" s="5"/>
      <c r="T145" s="4"/>
      <c r="U145" s="3">
        <v>142.0</v>
      </c>
      <c r="V145" s="7">
        <v>9.0</v>
      </c>
      <c r="W145" s="3">
        <v>10.0</v>
      </c>
      <c r="X145" s="3">
        <v>142.0</v>
      </c>
      <c r="Y145" s="4">
        <v>9.0</v>
      </c>
      <c r="Z145" s="4"/>
      <c r="AA145" s="4"/>
      <c r="AB145" s="4"/>
      <c r="AC145" s="4"/>
      <c r="AD145" s="4"/>
      <c r="AE145" s="4"/>
    </row>
    <row r="146">
      <c r="A146" s="4"/>
      <c r="B146" s="4"/>
      <c r="C146" s="4"/>
      <c r="D146" s="4"/>
      <c r="E146" s="7">
        <v>1.0</v>
      </c>
      <c r="F146" s="4"/>
      <c r="G146" s="4"/>
      <c r="H146" s="4"/>
      <c r="I146" s="4"/>
      <c r="J146" s="4"/>
      <c r="K146" s="4"/>
      <c r="L146" s="4"/>
      <c r="M146" s="3" t="s">
        <v>45</v>
      </c>
      <c r="N146" s="4"/>
      <c r="O146" s="4"/>
      <c r="P146" s="4"/>
      <c r="Q146" s="4"/>
      <c r="R146" s="7"/>
      <c r="S146" s="5"/>
      <c r="T146" s="4"/>
      <c r="U146" s="3">
        <v>143.0</v>
      </c>
      <c r="V146" s="7">
        <v>12.0</v>
      </c>
      <c r="W146" s="3">
        <v>6.0</v>
      </c>
      <c r="X146" s="3">
        <v>143.0</v>
      </c>
      <c r="Y146" s="4">
        <v>12.0</v>
      </c>
      <c r="Z146" s="4"/>
      <c r="AA146" s="4"/>
      <c r="AB146" s="4"/>
      <c r="AC146" s="4"/>
      <c r="AD146" s="4"/>
      <c r="AE146" s="4"/>
    </row>
    <row r="147">
      <c r="A147" s="4"/>
      <c r="B147" s="4"/>
      <c r="C147" s="4"/>
      <c r="D147" s="4"/>
      <c r="E147" s="7">
        <v>1.0</v>
      </c>
      <c r="F147" s="4"/>
      <c r="G147" s="4"/>
      <c r="H147" s="4"/>
      <c r="I147" s="4"/>
      <c r="J147" s="4"/>
      <c r="K147" s="4"/>
      <c r="L147" s="4"/>
      <c r="M147" s="3" t="s">
        <v>45</v>
      </c>
      <c r="N147" s="4"/>
      <c r="O147" s="4"/>
      <c r="P147" s="4"/>
      <c r="Q147" s="4"/>
      <c r="R147" s="7"/>
      <c r="S147" s="5"/>
      <c r="T147" s="4"/>
      <c r="U147" s="3">
        <v>144.0</v>
      </c>
      <c r="V147" s="7">
        <v>12.0</v>
      </c>
      <c r="W147" s="3">
        <v>1.0</v>
      </c>
      <c r="X147" s="3">
        <v>144.0</v>
      </c>
      <c r="Y147" s="4">
        <v>12.0</v>
      </c>
      <c r="Z147" s="4"/>
      <c r="AA147" s="4"/>
      <c r="AB147" s="4"/>
      <c r="AC147" s="4"/>
      <c r="AD147" s="4"/>
      <c r="AE147" s="4"/>
    </row>
    <row r="148">
      <c r="A148" s="4"/>
      <c r="B148" s="4"/>
      <c r="C148" s="4"/>
      <c r="D148" s="4"/>
      <c r="E148" s="7">
        <v>1.0</v>
      </c>
      <c r="F148" s="4"/>
      <c r="G148" s="4"/>
      <c r="H148" s="4"/>
      <c r="I148" s="4"/>
      <c r="J148" s="4"/>
      <c r="K148" s="4"/>
      <c r="L148" s="4"/>
      <c r="M148" s="3" t="s">
        <v>45</v>
      </c>
      <c r="N148" s="4"/>
      <c r="O148" s="4"/>
      <c r="P148" s="4"/>
      <c r="Q148" s="4"/>
      <c r="R148" s="7"/>
      <c r="S148" s="5"/>
      <c r="T148" s="4"/>
      <c r="U148" s="3">
        <v>145.0</v>
      </c>
      <c r="V148" s="7">
        <v>13.0</v>
      </c>
      <c r="W148" s="3">
        <v>4.0</v>
      </c>
      <c r="X148" s="3">
        <v>145.0</v>
      </c>
      <c r="Y148" s="4">
        <v>13.0</v>
      </c>
      <c r="Z148" s="4"/>
      <c r="AA148" s="4"/>
      <c r="AB148" s="4"/>
      <c r="AC148" s="4"/>
      <c r="AD148" s="4"/>
      <c r="AE148" s="4"/>
    </row>
    <row r="149">
      <c r="A149" s="4"/>
      <c r="B149" s="4"/>
      <c r="C149" s="4"/>
      <c r="D149" s="4"/>
      <c r="E149" s="7">
        <v>1.0</v>
      </c>
      <c r="F149" s="4"/>
      <c r="G149" s="4"/>
      <c r="H149" s="4"/>
      <c r="I149" s="4"/>
      <c r="J149" s="4"/>
      <c r="K149" s="4"/>
      <c r="L149" s="4"/>
      <c r="M149" s="3" t="s">
        <v>45</v>
      </c>
      <c r="N149" s="4"/>
      <c r="O149" s="4"/>
      <c r="P149" s="4"/>
      <c r="Q149" s="4"/>
      <c r="R149" s="7"/>
      <c r="S149" s="5"/>
      <c r="T149" s="4"/>
      <c r="U149" s="3">
        <v>146.0</v>
      </c>
      <c r="V149" s="7">
        <v>12.0</v>
      </c>
      <c r="W149" s="3">
        <v>0.0</v>
      </c>
      <c r="X149" s="3">
        <v>146.0</v>
      </c>
      <c r="Y149" s="4">
        <v>12.0</v>
      </c>
      <c r="Z149" s="4"/>
      <c r="AA149" s="4"/>
      <c r="AB149" s="4"/>
      <c r="AC149" s="4"/>
      <c r="AD149" s="4"/>
      <c r="AE149" s="4"/>
    </row>
    <row r="150">
      <c r="A150" s="4"/>
      <c r="B150" s="4"/>
      <c r="C150" s="4"/>
      <c r="D150" s="4"/>
      <c r="E150" s="7">
        <v>1.0</v>
      </c>
      <c r="F150" s="4"/>
      <c r="G150" s="4"/>
      <c r="H150" s="4"/>
      <c r="I150" s="4"/>
      <c r="J150" s="4"/>
      <c r="K150" s="4"/>
      <c r="L150" s="4"/>
      <c r="M150" s="3" t="s">
        <v>45</v>
      </c>
      <c r="N150" s="4"/>
      <c r="O150" s="4"/>
      <c r="P150" s="4"/>
      <c r="Q150" s="4"/>
      <c r="R150" s="7"/>
      <c r="S150" s="5"/>
      <c r="T150" s="4"/>
      <c r="U150" s="3">
        <v>147.0</v>
      </c>
      <c r="V150" s="7">
        <v>14.0</v>
      </c>
      <c r="W150" s="3">
        <v>5.0</v>
      </c>
      <c r="X150" s="3">
        <v>147.0</v>
      </c>
      <c r="Y150" s="4">
        <v>14.0</v>
      </c>
      <c r="Z150" s="4"/>
      <c r="AA150" s="4"/>
      <c r="AB150" s="4"/>
      <c r="AC150" s="4"/>
      <c r="AD150" s="4"/>
      <c r="AE150" s="4"/>
    </row>
    <row r="151">
      <c r="A151" s="4"/>
      <c r="B151" s="4"/>
      <c r="C151" s="4"/>
      <c r="D151" s="4"/>
      <c r="E151" s="7">
        <v>2.0</v>
      </c>
      <c r="F151" s="4"/>
      <c r="G151" s="4"/>
      <c r="H151" s="4"/>
      <c r="I151" s="4"/>
      <c r="J151" s="4"/>
      <c r="K151" s="4"/>
      <c r="L151" s="4"/>
      <c r="M151" s="3" t="s">
        <v>45</v>
      </c>
      <c r="N151" s="4"/>
      <c r="O151" s="4"/>
      <c r="P151" s="4"/>
      <c r="Q151" s="4"/>
      <c r="R151" s="7"/>
      <c r="S151" s="5"/>
      <c r="T151" s="4"/>
      <c r="U151" s="3">
        <v>148.0</v>
      </c>
      <c r="V151" s="7">
        <v>12.0</v>
      </c>
      <c r="W151" s="3">
        <v>15.0</v>
      </c>
      <c r="X151" s="3">
        <v>148.0</v>
      </c>
      <c r="Y151" s="4">
        <v>12.0</v>
      </c>
      <c r="Z151" s="4"/>
      <c r="AA151" s="4"/>
      <c r="AB151" s="4"/>
      <c r="AC151" s="4"/>
      <c r="AD151" s="4"/>
      <c r="AE151" s="4"/>
    </row>
    <row r="152">
      <c r="A152" s="4"/>
      <c r="B152" s="4"/>
      <c r="C152" s="4"/>
      <c r="D152" s="4"/>
      <c r="E152" s="7">
        <v>2.0</v>
      </c>
      <c r="F152" s="4"/>
      <c r="G152" s="4"/>
      <c r="H152" s="4"/>
      <c r="I152" s="4"/>
      <c r="J152" s="4"/>
      <c r="K152" s="4"/>
      <c r="L152" s="4"/>
      <c r="M152" s="3" t="s">
        <v>45</v>
      </c>
      <c r="N152" s="4"/>
      <c r="O152" s="4"/>
      <c r="P152" s="4"/>
      <c r="Q152" s="4"/>
      <c r="R152" s="7"/>
      <c r="S152" s="5"/>
      <c r="T152" s="4"/>
      <c r="U152" s="3">
        <v>149.0</v>
      </c>
      <c r="V152" s="7">
        <v>9.0</v>
      </c>
      <c r="W152" s="3">
        <v>2.0</v>
      </c>
      <c r="X152" s="3">
        <v>149.0</v>
      </c>
      <c r="Y152" s="4">
        <v>9.0</v>
      </c>
      <c r="Z152" s="4"/>
      <c r="AA152" s="4"/>
      <c r="AB152" s="4"/>
      <c r="AC152" s="4"/>
      <c r="AD152" s="4"/>
      <c r="AE152" s="4"/>
    </row>
    <row r="153">
      <c r="A153" s="4"/>
      <c r="B153" s="4"/>
      <c r="C153" s="4"/>
      <c r="D153" s="4"/>
      <c r="E153" s="7">
        <v>2.0</v>
      </c>
      <c r="F153" s="4"/>
      <c r="G153" s="4"/>
      <c r="H153" s="4"/>
      <c r="I153" s="4"/>
      <c r="J153" s="4"/>
      <c r="K153" s="4"/>
      <c r="L153" s="4"/>
      <c r="M153" s="3" t="s">
        <v>45</v>
      </c>
      <c r="N153" s="4"/>
      <c r="O153" s="4"/>
      <c r="P153" s="4"/>
      <c r="Q153" s="4"/>
      <c r="R153" s="7"/>
      <c r="S153" s="5"/>
      <c r="T153" s="4"/>
      <c r="U153" s="3">
        <v>150.0</v>
      </c>
      <c r="V153" s="7">
        <v>9.0</v>
      </c>
      <c r="W153" s="3">
        <v>5.0</v>
      </c>
      <c r="X153" s="3">
        <v>150.0</v>
      </c>
      <c r="Y153" s="4">
        <v>9.0</v>
      </c>
      <c r="Z153" s="4"/>
      <c r="AA153" s="4"/>
      <c r="AB153" s="4"/>
      <c r="AC153" s="4"/>
      <c r="AD153" s="4"/>
      <c r="AE153" s="4"/>
    </row>
    <row r="154">
      <c r="A154" s="4"/>
      <c r="B154" s="4"/>
      <c r="C154" s="4"/>
      <c r="D154" s="4"/>
      <c r="E154" s="7">
        <v>2.0</v>
      </c>
      <c r="F154" s="4"/>
      <c r="G154" s="4"/>
      <c r="H154" s="4"/>
      <c r="I154" s="4"/>
      <c r="J154" s="4"/>
      <c r="K154" s="4"/>
      <c r="L154" s="4"/>
      <c r="M154" s="3" t="s">
        <v>45</v>
      </c>
      <c r="N154" s="4"/>
      <c r="O154" s="4"/>
      <c r="P154" s="4"/>
      <c r="Q154" s="4"/>
      <c r="R154" s="7"/>
      <c r="S154" s="5"/>
      <c r="T154" s="4"/>
      <c r="U154" s="3">
        <v>151.0</v>
      </c>
      <c r="V154" s="7">
        <v>10.0</v>
      </c>
      <c r="W154" s="3">
        <v>6.0</v>
      </c>
      <c r="X154" s="3">
        <v>151.0</v>
      </c>
      <c r="Y154" s="4">
        <v>10.0</v>
      </c>
      <c r="Z154" s="4"/>
      <c r="AA154" s="4"/>
      <c r="AB154" s="4"/>
      <c r="AC154" s="4"/>
      <c r="AD154" s="4"/>
      <c r="AE154" s="4"/>
    </row>
    <row r="155">
      <c r="A155" s="4"/>
      <c r="B155" s="4"/>
      <c r="C155" s="4"/>
      <c r="D155" s="4"/>
      <c r="E155" s="7">
        <v>2.0</v>
      </c>
      <c r="F155" s="4"/>
      <c r="G155" s="4"/>
      <c r="H155" s="4"/>
      <c r="I155" s="4"/>
      <c r="J155" s="4"/>
      <c r="K155" s="4"/>
      <c r="L155" s="4"/>
      <c r="M155" s="3" t="s">
        <v>45</v>
      </c>
      <c r="N155" s="4"/>
      <c r="O155" s="4"/>
      <c r="P155" s="4"/>
      <c r="Q155" s="4"/>
      <c r="R155" s="7"/>
      <c r="S155" s="5"/>
      <c r="T155" s="4"/>
      <c r="U155" s="3">
        <v>152.0</v>
      </c>
      <c r="V155" s="7">
        <v>10.0</v>
      </c>
      <c r="W155" s="3">
        <v>12.0</v>
      </c>
      <c r="X155" s="3">
        <v>152.0</v>
      </c>
      <c r="Y155" s="4">
        <v>10.0</v>
      </c>
      <c r="Z155" s="4"/>
      <c r="AA155" s="4"/>
      <c r="AB155" s="4"/>
      <c r="AC155" s="4"/>
      <c r="AD155" s="4"/>
      <c r="AE155" s="4"/>
    </row>
    <row r="156">
      <c r="A156" s="4"/>
      <c r="B156" s="4"/>
      <c r="C156" s="4"/>
      <c r="D156" s="4"/>
      <c r="E156" s="7">
        <v>2.0</v>
      </c>
      <c r="F156" s="4"/>
      <c r="G156" s="4"/>
      <c r="H156" s="4"/>
      <c r="I156" s="4"/>
      <c r="J156" s="4"/>
      <c r="K156" s="4"/>
      <c r="L156" s="4"/>
      <c r="M156" s="3" t="s">
        <v>45</v>
      </c>
      <c r="N156" s="4"/>
      <c r="O156" s="4"/>
      <c r="P156" s="4"/>
      <c r="Q156" s="4"/>
      <c r="R156" s="7"/>
      <c r="S156" s="5"/>
      <c r="T156" s="4"/>
      <c r="U156" s="3">
        <v>153.0</v>
      </c>
      <c r="V156" s="7">
        <v>9.0</v>
      </c>
      <c r="W156" s="3">
        <v>30.0</v>
      </c>
      <c r="X156" s="3">
        <v>153.0</v>
      </c>
      <c r="Y156" s="4">
        <v>9.0</v>
      </c>
      <c r="Z156" s="4"/>
      <c r="AA156" s="4"/>
      <c r="AB156" s="4"/>
      <c r="AC156" s="4"/>
      <c r="AD156" s="4"/>
      <c r="AE156" s="4"/>
    </row>
    <row r="157">
      <c r="A157" s="4"/>
      <c r="B157" s="4"/>
      <c r="C157" s="4"/>
      <c r="D157" s="4"/>
      <c r="E157" s="7">
        <v>2.0</v>
      </c>
      <c r="F157" s="4"/>
      <c r="G157" s="4"/>
      <c r="H157" s="4"/>
      <c r="I157" s="4"/>
      <c r="J157" s="4"/>
      <c r="K157" s="4"/>
      <c r="L157" s="4"/>
      <c r="M157" s="3" t="s">
        <v>45</v>
      </c>
      <c r="N157" s="4"/>
      <c r="O157" s="4"/>
      <c r="P157" s="4"/>
      <c r="Q157" s="4"/>
      <c r="R157" s="7"/>
      <c r="S157" s="5"/>
      <c r="T157" s="4"/>
      <c r="U157" s="3">
        <v>154.0</v>
      </c>
      <c r="V157" s="7">
        <v>8.0</v>
      </c>
      <c r="W157" s="3">
        <v>2.0</v>
      </c>
      <c r="X157" s="3">
        <v>154.0</v>
      </c>
      <c r="Y157" s="4">
        <v>8.0</v>
      </c>
      <c r="Z157" s="4"/>
      <c r="AA157" s="4"/>
      <c r="AB157" s="4"/>
      <c r="AC157" s="4"/>
      <c r="AD157" s="4"/>
      <c r="AE157" s="4"/>
    </row>
    <row r="158">
      <c r="A158" s="4"/>
      <c r="B158" s="4"/>
      <c r="C158" s="4"/>
      <c r="D158" s="4"/>
      <c r="E158" s="7">
        <v>2.0</v>
      </c>
      <c r="F158" s="4"/>
      <c r="G158" s="4"/>
      <c r="H158" s="4"/>
      <c r="I158" s="4"/>
      <c r="J158" s="4"/>
      <c r="K158" s="4"/>
      <c r="L158" s="4"/>
      <c r="M158" s="3" t="s">
        <v>45</v>
      </c>
      <c r="N158" s="4"/>
      <c r="O158" s="4"/>
      <c r="P158" s="4"/>
      <c r="Q158" s="4"/>
      <c r="R158" s="7"/>
      <c r="S158" s="9"/>
      <c r="T158" s="4"/>
      <c r="U158" s="3">
        <v>155.0</v>
      </c>
      <c r="V158" s="7">
        <v>10.0</v>
      </c>
      <c r="W158" s="3">
        <v>1.0</v>
      </c>
      <c r="X158" s="3">
        <v>155.0</v>
      </c>
      <c r="Y158" s="4">
        <v>10.0</v>
      </c>
      <c r="Z158" s="4"/>
      <c r="AA158" s="4"/>
      <c r="AB158" s="4"/>
      <c r="AC158" s="4"/>
      <c r="AD158" s="4"/>
      <c r="AE158" s="4"/>
    </row>
    <row r="159">
      <c r="A159" s="4"/>
      <c r="B159" s="4"/>
      <c r="C159" s="4"/>
      <c r="D159" s="4"/>
      <c r="E159" s="7">
        <v>2.0</v>
      </c>
      <c r="F159" s="4"/>
      <c r="G159" s="4"/>
      <c r="H159" s="4"/>
      <c r="I159" s="4"/>
      <c r="J159" s="4"/>
      <c r="K159" s="4"/>
      <c r="L159" s="4"/>
      <c r="M159" s="3" t="s">
        <v>45</v>
      </c>
      <c r="N159" s="4"/>
      <c r="O159" s="4"/>
      <c r="P159" s="4"/>
      <c r="Q159" s="4"/>
      <c r="R159" s="7"/>
      <c r="S159" s="5"/>
      <c r="T159" s="4"/>
      <c r="U159" s="3">
        <v>156.0</v>
      </c>
      <c r="V159" s="7">
        <v>12.0</v>
      </c>
      <c r="W159" s="3">
        <v>40.0</v>
      </c>
      <c r="X159" s="3">
        <v>156.0</v>
      </c>
      <c r="Y159" s="4">
        <v>12.0</v>
      </c>
      <c r="Z159" s="4"/>
      <c r="AA159" s="4"/>
      <c r="AB159" s="4"/>
      <c r="AC159" s="4"/>
      <c r="AD159" s="4"/>
      <c r="AE159" s="4"/>
    </row>
    <row r="160">
      <c r="A160" s="4"/>
      <c r="B160" s="4"/>
      <c r="C160" s="4"/>
      <c r="D160" s="4"/>
      <c r="E160" s="7">
        <v>2.0</v>
      </c>
      <c r="F160" s="4"/>
      <c r="G160" s="4"/>
      <c r="H160" s="4"/>
      <c r="I160" s="4"/>
      <c r="J160" s="4"/>
      <c r="K160" s="4"/>
      <c r="L160" s="4"/>
      <c r="M160" s="3" t="s">
        <v>45</v>
      </c>
      <c r="N160" s="4"/>
      <c r="O160" s="4"/>
      <c r="P160" s="4"/>
      <c r="Q160" s="4"/>
      <c r="R160" s="7"/>
      <c r="S160" s="5"/>
      <c r="T160" s="4"/>
      <c r="U160" s="3">
        <v>157.0</v>
      </c>
      <c r="V160" s="7">
        <v>10.0</v>
      </c>
      <c r="W160" s="3">
        <v>10.0</v>
      </c>
      <c r="X160" s="3">
        <v>157.0</v>
      </c>
      <c r="Y160" s="4">
        <v>10.0</v>
      </c>
      <c r="Z160" s="4"/>
      <c r="AA160" s="4"/>
      <c r="AB160" s="4"/>
      <c r="AC160" s="4"/>
      <c r="AD160" s="4"/>
      <c r="AE160" s="4"/>
    </row>
    <row r="161">
      <c r="A161" s="4"/>
      <c r="B161" s="4"/>
      <c r="C161" s="4"/>
      <c r="D161" s="4"/>
      <c r="E161" s="7">
        <v>2.0</v>
      </c>
      <c r="F161" s="4"/>
      <c r="G161" s="4"/>
      <c r="H161" s="4"/>
      <c r="I161" s="4"/>
      <c r="J161" s="4"/>
      <c r="K161" s="4"/>
      <c r="L161" s="4"/>
      <c r="M161" s="3" t="s">
        <v>45</v>
      </c>
      <c r="N161" s="4"/>
      <c r="O161" s="4"/>
      <c r="P161" s="4"/>
      <c r="Q161" s="4"/>
      <c r="R161" s="7"/>
      <c r="S161" s="5"/>
      <c r="T161" s="4"/>
      <c r="U161" s="3">
        <v>158.0</v>
      </c>
      <c r="V161" s="7">
        <v>14.0</v>
      </c>
      <c r="W161" s="3">
        <v>12.0</v>
      </c>
      <c r="X161" s="3">
        <v>158.0</v>
      </c>
      <c r="Y161" s="4">
        <v>14.0</v>
      </c>
      <c r="Z161" s="4"/>
      <c r="AA161" s="4"/>
      <c r="AB161" s="4"/>
      <c r="AC161" s="4"/>
      <c r="AD161" s="4"/>
      <c r="AE161" s="4"/>
    </row>
    <row r="162">
      <c r="A162" s="4"/>
      <c r="B162" s="4"/>
      <c r="C162" s="4"/>
      <c r="D162" s="4"/>
      <c r="E162" s="7">
        <v>2.0</v>
      </c>
      <c r="F162" s="4"/>
      <c r="G162" s="4"/>
      <c r="H162" s="4"/>
      <c r="I162" s="4"/>
      <c r="J162" s="4"/>
      <c r="K162" s="4"/>
      <c r="L162" s="4"/>
      <c r="M162" s="3" t="s">
        <v>45</v>
      </c>
      <c r="N162" s="4"/>
      <c r="O162" s="4"/>
      <c r="P162" s="4"/>
      <c r="Q162" s="4"/>
      <c r="R162" s="7"/>
      <c r="S162" s="5"/>
      <c r="T162" s="4"/>
      <c r="U162" s="3">
        <v>159.0</v>
      </c>
      <c r="V162" s="7">
        <v>8.0</v>
      </c>
      <c r="W162" s="3">
        <v>3.0</v>
      </c>
      <c r="X162" s="3">
        <v>159.0</v>
      </c>
      <c r="Y162" s="4">
        <v>8.0</v>
      </c>
      <c r="Z162" s="4"/>
      <c r="AA162" s="4"/>
      <c r="AB162" s="4"/>
      <c r="AC162" s="4"/>
      <c r="AD162" s="4"/>
      <c r="AE162" s="4"/>
    </row>
    <row r="163">
      <c r="A163" s="4"/>
      <c r="B163" s="4"/>
      <c r="C163" s="4"/>
      <c r="D163" s="4"/>
      <c r="E163" s="7">
        <v>2.0</v>
      </c>
      <c r="F163" s="4"/>
      <c r="G163" s="4"/>
      <c r="H163" s="4"/>
      <c r="I163" s="4"/>
      <c r="J163" s="4"/>
      <c r="K163" s="4"/>
      <c r="L163" s="4"/>
      <c r="M163" s="3" t="s">
        <v>45</v>
      </c>
      <c r="N163" s="4"/>
      <c r="O163" s="4"/>
      <c r="P163" s="4"/>
      <c r="Q163" s="4"/>
      <c r="R163" s="7"/>
      <c r="S163" s="5"/>
      <c r="T163" s="4"/>
      <c r="U163" s="3">
        <v>160.0</v>
      </c>
      <c r="V163" s="7">
        <v>8.0</v>
      </c>
      <c r="W163" s="3">
        <v>5.0</v>
      </c>
      <c r="X163" s="3">
        <v>160.0</v>
      </c>
      <c r="Y163" s="4">
        <v>8.0</v>
      </c>
      <c r="Z163" s="4"/>
      <c r="AA163" s="4"/>
      <c r="AB163" s="4"/>
      <c r="AC163" s="4"/>
      <c r="AD163" s="4"/>
      <c r="AE163" s="4"/>
    </row>
    <row r="164">
      <c r="A164" s="4"/>
      <c r="B164" s="4"/>
      <c r="C164" s="4"/>
      <c r="D164" s="4"/>
      <c r="E164" s="7">
        <v>2.0</v>
      </c>
      <c r="F164" s="4"/>
      <c r="G164" s="4"/>
      <c r="H164" s="4"/>
      <c r="I164" s="4"/>
      <c r="J164" s="4"/>
      <c r="K164" s="4"/>
      <c r="L164" s="4"/>
      <c r="M164" s="3" t="s">
        <v>45</v>
      </c>
      <c r="N164" s="4"/>
      <c r="O164" s="4"/>
      <c r="P164" s="4"/>
      <c r="Q164" s="4"/>
      <c r="R164" s="7"/>
      <c r="S164" s="5"/>
      <c r="T164" s="4"/>
      <c r="U164" s="3">
        <v>161.0</v>
      </c>
      <c r="V164" s="7">
        <v>12.0</v>
      </c>
      <c r="W164" s="3">
        <v>8.0</v>
      </c>
      <c r="X164" s="3">
        <v>161.0</v>
      </c>
      <c r="Y164" s="4">
        <v>12.0</v>
      </c>
      <c r="Z164" s="4"/>
      <c r="AA164" s="4"/>
      <c r="AB164" s="4"/>
      <c r="AC164" s="4"/>
      <c r="AD164" s="4"/>
      <c r="AE164" s="4"/>
    </row>
    <row r="165">
      <c r="A165" s="4"/>
      <c r="B165" s="4"/>
      <c r="C165" s="4"/>
      <c r="D165" s="4"/>
      <c r="E165" s="7">
        <v>2.0</v>
      </c>
      <c r="F165" s="4"/>
      <c r="G165" s="4"/>
      <c r="H165" s="4"/>
      <c r="I165" s="4"/>
      <c r="J165" s="4"/>
      <c r="K165" s="4"/>
      <c r="L165" s="4"/>
      <c r="M165" s="3" t="s">
        <v>45</v>
      </c>
      <c r="N165" s="4"/>
      <c r="O165" s="4"/>
      <c r="P165" s="4"/>
      <c r="Q165" s="4"/>
      <c r="R165" s="7"/>
      <c r="S165" s="5"/>
      <c r="T165" s="4"/>
      <c r="U165" s="3">
        <v>162.0</v>
      </c>
      <c r="V165" s="7">
        <v>9.0</v>
      </c>
      <c r="W165" s="3">
        <v>5.0</v>
      </c>
      <c r="X165" s="3">
        <v>162.0</v>
      </c>
      <c r="Y165" s="4">
        <v>9.0</v>
      </c>
      <c r="Z165" s="4"/>
      <c r="AA165" s="4"/>
      <c r="AB165" s="4"/>
      <c r="AC165" s="4"/>
      <c r="AD165" s="4"/>
      <c r="AE165" s="4"/>
    </row>
    <row r="166">
      <c r="A166" s="4"/>
      <c r="B166" s="4"/>
      <c r="C166" s="4"/>
      <c r="D166" s="4"/>
      <c r="E166" s="7">
        <v>2.0</v>
      </c>
      <c r="F166" s="4"/>
      <c r="G166" s="4"/>
      <c r="H166" s="4"/>
      <c r="I166" s="4"/>
      <c r="J166" s="4"/>
      <c r="K166" s="4"/>
      <c r="L166" s="4"/>
      <c r="M166" s="3" t="s">
        <v>45</v>
      </c>
      <c r="N166" s="4"/>
      <c r="O166" s="4"/>
      <c r="P166" s="4"/>
      <c r="Q166" s="4"/>
      <c r="R166" s="7"/>
      <c r="S166" s="5"/>
      <c r="T166" s="4"/>
      <c r="U166" s="3">
        <v>163.0</v>
      </c>
      <c r="V166" s="7">
        <v>9.0</v>
      </c>
      <c r="W166" s="3">
        <v>0.0</v>
      </c>
      <c r="X166" s="3">
        <v>163.0</v>
      </c>
      <c r="Y166" s="4">
        <v>9.0</v>
      </c>
      <c r="Z166" s="4"/>
      <c r="AA166" s="4"/>
      <c r="AB166" s="4"/>
      <c r="AC166" s="4"/>
      <c r="AD166" s="4"/>
      <c r="AE166" s="4"/>
    </row>
    <row r="167">
      <c r="A167" s="4"/>
      <c r="B167" s="4"/>
      <c r="C167" s="4"/>
      <c r="D167" s="4"/>
      <c r="E167" s="7">
        <v>2.0</v>
      </c>
      <c r="F167" s="4"/>
      <c r="G167" s="4"/>
      <c r="H167" s="4"/>
      <c r="I167" s="4"/>
      <c r="J167" s="4"/>
      <c r="K167" s="4"/>
      <c r="L167" s="4"/>
      <c r="M167" s="3" t="s">
        <v>45</v>
      </c>
      <c r="N167" s="4"/>
      <c r="O167" s="4"/>
      <c r="P167" s="4"/>
      <c r="Q167" s="4"/>
      <c r="R167" s="7"/>
      <c r="S167" s="5"/>
      <c r="T167" s="4"/>
      <c r="U167" s="3">
        <v>164.0</v>
      </c>
      <c r="V167" s="7">
        <v>12.0</v>
      </c>
      <c r="W167" s="3">
        <v>5.0</v>
      </c>
      <c r="X167" s="3">
        <v>164.0</v>
      </c>
      <c r="Y167" s="4">
        <v>12.0</v>
      </c>
      <c r="Z167" s="4"/>
      <c r="AA167" s="4"/>
      <c r="AB167" s="4"/>
      <c r="AC167" s="4"/>
      <c r="AD167" s="4"/>
      <c r="AE167" s="4"/>
    </row>
    <row r="168">
      <c r="A168" s="4"/>
      <c r="B168" s="4"/>
      <c r="C168" s="4"/>
      <c r="D168" s="4"/>
      <c r="E168" s="7">
        <v>2.0</v>
      </c>
      <c r="F168" s="4"/>
      <c r="G168" s="4"/>
      <c r="H168" s="4"/>
      <c r="I168" s="4"/>
      <c r="J168" s="4"/>
      <c r="K168" s="4"/>
      <c r="L168" s="4"/>
      <c r="M168" s="3" t="s">
        <v>45</v>
      </c>
      <c r="N168" s="4"/>
      <c r="O168" s="4"/>
      <c r="P168" s="4"/>
      <c r="Q168" s="4"/>
      <c r="R168" s="7"/>
      <c r="S168" s="5"/>
      <c r="T168" s="4"/>
      <c r="U168" s="3">
        <v>165.0</v>
      </c>
      <c r="V168" s="7">
        <v>14.0</v>
      </c>
      <c r="W168" s="3">
        <v>15.0</v>
      </c>
      <c r="X168" s="3">
        <v>165.0</v>
      </c>
      <c r="Y168" s="4">
        <v>14.0</v>
      </c>
      <c r="Z168" s="4"/>
      <c r="AA168" s="4"/>
      <c r="AB168" s="4"/>
      <c r="AC168" s="4"/>
      <c r="AD168" s="4"/>
      <c r="AE168" s="4"/>
    </row>
    <row r="169">
      <c r="A169" s="4"/>
      <c r="B169" s="4"/>
      <c r="C169" s="4"/>
      <c r="D169" s="4"/>
      <c r="E169" s="7">
        <v>2.0</v>
      </c>
      <c r="F169" s="4"/>
      <c r="G169" s="4"/>
      <c r="H169" s="4"/>
      <c r="I169" s="4"/>
      <c r="J169" s="4"/>
      <c r="K169" s="4"/>
      <c r="L169" s="4"/>
      <c r="M169" s="3" t="s">
        <v>45</v>
      </c>
      <c r="N169" s="4"/>
      <c r="O169" s="4"/>
      <c r="P169" s="4"/>
      <c r="Q169" s="4"/>
      <c r="R169" s="7"/>
      <c r="S169" s="5"/>
      <c r="T169" s="4"/>
      <c r="U169" s="3">
        <v>166.0</v>
      </c>
      <c r="V169" s="7">
        <v>12.0</v>
      </c>
      <c r="W169" s="3">
        <v>6.0</v>
      </c>
      <c r="X169" s="3">
        <v>166.0</v>
      </c>
      <c r="Y169" s="4">
        <v>12.0</v>
      </c>
      <c r="Z169" s="4"/>
      <c r="AA169" s="4"/>
      <c r="AB169" s="4"/>
      <c r="AC169" s="4"/>
      <c r="AD169" s="4"/>
      <c r="AE169" s="4"/>
    </row>
    <row r="170">
      <c r="A170" s="4"/>
      <c r="B170" s="4"/>
      <c r="C170" s="4"/>
      <c r="D170" s="4"/>
      <c r="E170" s="7">
        <v>2.0</v>
      </c>
      <c r="F170" s="4"/>
      <c r="G170" s="4"/>
      <c r="H170" s="4"/>
      <c r="I170" s="4"/>
      <c r="J170" s="4"/>
      <c r="K170" s="4"/>
      <c r="L170" s="4"/>
      <c r="M170" s="3" t="s">
        <v>45</v>
      </c>
      <c r="N170" s="4"/>
      <c r="O170" s="4"/>
      <c r="P170" s="4"/>
      <c r="Q170" s="4"/>
      <c r="R170" s="7"/>
      <c r="S170" s="5"/>
      <c r="T170" s="4"/>
      <c r="U170" s="3">
        <v>167.0</v>
      </c>
      <c r="V170" s="7">
        <v>10.0</v>
      </c>
      <c r="W170" s="3">
        <v>2.0</v>
      </c>
      <c r="X170" s="3">
        <v>167.0</v>
      </c>
      <c r="Y170" s="4">
        <v>10.0</v>
      </c>
      <c r="Z170" s="4"/>
      <c r="AA170" s="4"/>
      <c r="AB170" s="4"/>
      <c r="AC170" s="4"/>
      <c r="AD170" s="4"/>
      <c r="AE170" s="4"/>
    </row>
    <row r="171">
      <c r="A171" s="4"/>
      <c r="B171" s="4"/>
      <c r="C171" s="4"/>
      <c r="D171" s="4"/>
      <c r="E171" s="7">
        <v>3.0</v>
      </c>
      <c r="F171" s="4"/>
      <c r="G171" s="4"/>
      <c r="H171" s="4"/>
      <c r="I171" s="4"/>
      <c r="J171" s="4"/>
      <c r="K171" s="4"/>
      <c r="L171" s="4"/>
      <c r="M171" s="3" t="s">
        <v>45</v>
      </c>
      <c r="N171" s="4"/>
      <c r="O171" s="4"/>
      <c r="P171" s="4"/>
      <c r="Q171" s="4"/>
      <c r="R171" s="7"/>
      <c r="S171" s="5"/>
      <c r="T171" s="4"/>
      <c r="U171" s="3">
        <v>168.0</v>
      </c>
      <c r="V171" s="7">
        <v>15.0</v>
      </c>
      <c r="W171" s="3">
        <v>2.0</v>
      </c>
      <c r="X171" s="3">
        <v>168.0</v>
      </c>
      <c r="Y171" s="4">
        <v>15.0</v>
      </c>
      <c r="Z171" s="4"/>
      <c r="AA171" s="4"/>
      <c r="AB171" s="4"/>
      <c r="AC171" s="4"/>
      <c r="AD171" s="4"/>
      <c r="AE171" s="4"/>
    </row>
    <row r="172">
      <c r="A172" s="4"/>
      <c r="B172" s="4"/>
      <c r="C172" s="4"/>
      <c r="D172" s="4"/>
      <c r="E172" s="7">
        <v>3.0</v>
      </c>
      <c r="F172" s="4"/>
      <c r="G172" s="4"/>
      <c r="H172" s="4"/>
      <c r="I172" s="4"/>
      <c r="J172" s="4"/>
      <c r="K172" s="4"/>
      <c r="L172" s="4"/>
      <c r="M172" s="3" t="s">
        <v>45</v>
      </c>
      <c r="N172" s="4"/>
      <c r="O172" s="4"/>
      <c r="P172" s="4"/>
      <c r="Q172" s="4"/>
      <c r="R172" s="7"/>
      <c r="S172" s="5"/>
      <c r="T172" s="4"/>
      <c r="U172" s="3">
        <v>169.0</v>
      </c>
      <c r="V172" s="7">
        <v>720.0</v>
      </c>
      <c r="W172" s="3">
        <v>2.0</v>
      </c>
      <c r="X172" s="7">
        <v>720.0</v>
      </c>
      <c r="Y172" s="4"/>
      <c r="Z172" s="4"/>
      <c r="AA172" s="4"/>
      <c r="AB172" s="4"/>
      <c r="AC172" s="4"/>
      <c r="AD172" s="4"/>
      <c r="AE172" s="4"/>
    </row>
    <row r="173">
      <c r="A173" s="4"/>
      <c r="B173" s="4"/>
      <c r="C173" s="4"/>
      <c r="D173" s="4"/>
      <c r="E173" s="7">
        <v>3.0</v>
      </c>
      <c r="F173" s="4"/>
      <c r="G173" s="4"/>
      <c r="H173" s="4"/>
      <c r="I173" s="4"/>
      <c r="J173" s="4"/>
      <c r="K173" s="4"/>
      <c r="L173" s="4"/>
      <c r="M173" s="3" t="s">
        <v>45</v>
      </c>
      <c r="N173" s="4"/>
      <c r="O173" s="4"/>
      <c r="P173" s="4"/>
      <c r="Q173" s="4"/>
      <c r="R173" s="7"/>
      <c r="S173" s="5"/>
      <c r="T173" s="4"/>
      <c r="U173" s="3">
        <v>170.0</v>
      </c>
      <c r="V173" s="7">
        <v>10.0</v>
      </c>
      <c r="W173" s="3">
        <v>2.0</v>
      </c>
      <c r="X173" s="3">
        <v>170.0</v>
      </c>
      <c r="Y173" s="4">
        <v>10.0</v>
      </c>
      <c r="Z173" s="4"/>
      <c r="AA173" s="4"/>
      <c r="AB173" s="4"/>
      <c r="AC173" s="4"/>
      <c r="AD173" s="4"/>
      <c r="AE173" s="4"/>
    </row>
    <row r="174">
      <c r="A174" s="4"/>
      <c r="B174" s="4"/>
      <c r="C174" s="4"/>
      <c r="D174" s="4"/>
      <c r="E174" s="7">
        <v>3.0</v>
      </c>
      <c r="F174" s="4"/>
      <c r="G174" s="4"/>
      <c r="H174" s="4"/>
      <c r="I174" s="4"/>
      <c r="J174" s="4"/>
      <c r="K174" s="4"/>
      <c r="L174" s="4"/>
      <c r="M174" s="3" t="s">
        <v>45</v>
      </c>
      <c r="N174" s="4"/>
      <c r="O174" s="4"/>
      <c r="P174" s="4"/>
      <c r="Q174" s="4"/>
      <c r="R174" s="7"/>
      <c r="S174" s="5"/>
      <c r="T174" s="4"/>
      <c r="U174" s="3">
        <v>171.0</v>
      </c>
      <c r="V174" s="7">
        <v>10.0</v>
      </c>
      <c r="W174" s="3">
        <v>10.0</v>
      </c>
      <c r="X174" s="3">
        <v>171.0</v>
      </c>
      <c r="Y174" s="4">
        <v>10.0</v>
      </c>
      <c r="Z174" s="4"/>
      <c r="AA174" s="4"/>
      <c r="AB174" s="4"/>
      <c r="AC174" s="4"/>
      <c r="AD174" s="4"/>
      <c r="AE174" s="4"/>
    </row>
    <row r="175">
      <c r="A175" s="4"/>
      <c r="B175" s="4"/>
      <c r="C175" s="4"/>
      <c r="D175" s="4"/>
      <c r="E175" s="7">
        <v>5.0</v>
      </c>
      <c r="F175" s="4"/>
      <c r="G175" s="4"/>
      <c r="H175" s="4"/>
      <c r="I175" s="4"/>
      <c r="J175" s="4"/>
      <c r="K175" s="4"/>
      <c r="L175" s="4"/>
      <c r="M175" s="3" t="s">
        <v>45</v>
      </c>
      <c r="N175" s="4"/>
      <c r="O175" s="4"/>
      <c r="P175" s="4"/>
      <c r="Q175" s="4"/>
      <c r="R175" s="7"/>
      <c r="S175" s="5"/>
      <c r="T175" s="4"/>
      <c r="U175" s="3">
        <v>172.0</v>
      </c>
      <c r="V175" s="7">
        <v>10.0</v>
      </c>
      <c r="W175" s="3">
        <v>10.0</v>
      </c>
      <c r="X175" s="3">
        <v>172.0</v>
      </c>
      <c r="Y175" s="4">
        <v>10.0</v>
      </c>
      <c r="Z175" s="4"/>
      <c r="AA175" s="4"/>
      <c r="AB175" s="4"/>
      <c r="AC175" s="4"/>
      <c r="AD175" s="4"/>
      <c r="AE175" s="4"/>
    </row>
    <row r="176">
      <c r="A176" s="4"/>
      <c r="B176" s="4"/>
      <c r="C176" s="4"/>
      <c r="D176" s="4"/>
      <c r="E176" s="7">
        <v>5.0</v>
      </c>
      <c r="F176" s="4"/>
      <c r="G176" s="4"/>
      <c r="H176" s="4"/>
      <c r="I176" s="4"/>
      <c r="J176" s="4"/>
      <c r="K176" s="4"/>
      <c r="L176" s="4"/>
      <c r="M176" s="3" t="s">
        <v>45</v>
      </c>
      <c r="N176" s="4"/>
      <c r="O176" s="4"/>
      <c r="P176" s="4"/>
      <c r="Q176" s="4"/>
      <c r="R176" s="7"/>
      <c r="S176" s="5"/>
      <c r="T176" s="4"/>
      <c r="U176" s="3">
        <v>173.0</v>
      </c>
      <c r="V176" s="7">
        <v>6.0</v>
      </c>
      <c r="W176" s="3">
        <v>50.0</v>
      </c>
      <c r="X176" s="3">
        <v>173.0</v>
      </c>
      <c r="Y176" s="4">
        <v>6.0</v>
      </c>
      <c r="Z176" s="4"/>
      <c r="AA176" s="4"/>
      <c r="AB176" s="4"/>
      <c r="AC176" s="4"/>
      <c r="AD176" s="4"/>
      <c r="AE176" s="4"/>
    </row>
    <row r="177">
      <c r="A177" s="4"/>
      <c r="B177" s="4"/>
      <c r="C177" s="4"/>
      <c r="D177" s="4"/>
      <c r="E177" s="7">
        <v>5.0</v>
      </c>
      <c r="F177" s="4"/>
      <c r="G177" s="4"/>
      <c r="H177" s="4"/>
      <c r="I177" s="4"/>
      <c r="J177" s="4"/>
      <c r="K177" s="4"/>
      <c r="L177" s="4"/>
      <c r="M177" s="3" t="s">
        <v>45</v>
      </c>
      <c r="N177" s="4"/>
      <c r="O177" s="4"/>
      <c r="P177" s="4"/>
      <c r="Q177" s="4"/>
      <c r="R177" s="7"/>
      <c r="S177" s="5"/>
      <c r="T177" s="4"/>
      <c r="U177" s="3">
        <v>174.0</v>
      </c>
      <c r="V177" s="7">
        <v>12.0</v>
      </c>
      <c r="W177" s="3">
        <v>120.0</v>
      </c>
      <c r="X177" s="3">
        <v>174.0</v>
      </c>
      <c r="Y177" s="4">
        <v>12.0</v>
      </c>
      <c r="Z177" s="4"/>
      <c r="AA177" s="4"/>
      <c r="AB177" s="4"/>
      <c r="AC177" s="4"/>
      <c r="AD177" s="4"/>
      <c r="AE177" s="4"/>
    </row>
    <row r="178">
      <c r="A178" s="4"/>
      <c r="B178" s="4"/>
      <c r="C178" s="4"/>
      <c r="D178" s="4"/>
      <c r="E178" s="7">
        <v>5.0</v>
      </c>
      <c r="F178" s="4"/>
      <c r="G178" s="4"/>
      <c r="H178" s="4"/>
      <c r="I178" s="4"/>
      <c r="J178" s="4"/>
      <c r="K178" s="4"/>
      <c r="L178" s="4"/>
      <c r="M178" s="3" t="s">
        <v>45</v>
      </c>
      <c r="N178" s="4"/>
      <c r="O178" s="4"/>
      <c r="P178" s="4"/>
      <c r="Q178" s="4"/>
      <c r="R178" s="7"/>
      <c r="S178" s="5"/>
      <c r="T178" s="4"/>
      <c r="U178" s="3">
        <v>175.0</v>
      </c>
      <c r="V178" s="7">
        <v>10.0</v>
      </c>
      <c r="W178" s="3">
        <v>8.0</v>
      </c>
      <c r="X178" s="3">
        <v>175.0</v>
      </c>
      <c r="Y178" s="4">
        <v>10.0</v>
      </c>
      <c r="Z178" s="4"/>
      <c r="AA178" s="4"/>
      <c r="AB178" s="4"/>
      <c r="AC178" s="4"/>
      <c r="AD178" s="4"/>
      <c r="AE178" s="4"/>
    </row>
    <row r="179">
      <c r="A179" s="4"/>
      <c r="B179" s="4"/>
      <c r="C179" s="4"/>
      <c r="D179" s="4"/>
      <c r="E179" s="7">
        <v>5.0</v>
      </c>
      <c r="F179" s="4"/>
      <c r="G179" s="4"/>
      <c r="H179" s="4"/>
      <c r="I179" s="4"/>
      <c r="J179" s="4"/>
      <c r="K179" s="4"/>
      <c r="L179" s="4"/>
      <c r="M179" s="3" t="s">
        <v>45</v>
      </c>
      <c r="N179" s="4"/>
      <c r="O179" s="4"/>
      <c r="P179" s="4"/>
      <c r="Q179" s="4"/>
      <c r="R179" s="7"/>
      <c r="S179" s="5"/>
      <c r="T179" s="4"/>
      <c r="U179" s="3">
        <v>176.0</v>
      </c>
      <c r="V179" s="7">
        <v>7.0</v>
      </c>
      <c r="W179" s="3">
        <v>4.0</v>
      </c>
      <c r="X179" s="3">
        <v>176.0</v>
      </c>
      <c r="Y179" s="4">
        <v>7.0</v>
      </c>
      <c r="Z179" s="4"/>
      <c r="AA179" s="4"/>
      <c r="AB179" s="4"/>
      <c r="AC179" s="4"/>
      <c r="AD179" s="4"/>
      <c r="AE179" s="4"/>
    </row>
    <row r="180">
      <c r="A180" s="4"/>
      <c r="B180" s="4"/>
      <c r="C180" s="4"/>
      <c r="D180" s="4"/>
      <c r="E180" s="7">
        <v>5.0</v>
      </c>
      <c r="F180" s="4"/>
      <c r="G180" s="4"/>
      <c r="H180" s="4"/>
      <c r="I180" s="4"/>
      <c r="J180" s="4"/>
      <c r="K180" s="4"/>
      <c r="L180" s="4"/>
      <c r="M180" s="3" t="s">
        <v>45</v>
      </c>
      <c r="N180" s="4"/>
      <c r="O180" s="4"/>
      <c r="P180" s="4"/>
      <c r="Q180" s="4"/>
      <c r="R180" s="7"/>
      <c r="S180" s="5"/>
      <c r="T180" s="4"/>
      <c r="U180" s="3">
        <v>177.0</v>
      </c>
      <c r="V180" s="7">
        <v>10.0</v>
      </c>
      <c r="W180" s="3">
        <v>12.0</v>
      </c>
      <c r="X180" s="3">
        <v>177.0</v>
      </c>
      <c r="Y180" s="4">
        <v>10.0</v>
      </c>
      <c r="Z180" s="4"/>
      <c r="AA180" s="4"/>
      <c r="AB180" s="4"/>
      <c r="AC180" s="4"/>
      <c r="AD180" s="4"/>
      <c r="AE180" s="4"/>
    </row>
    <row r="181">
      <c r="A181" s="4"/>
      <c r="B181" s="4"/>
      <c r="C181" s="4"/>
      <c r="D181" s="4"/>
      <c r="E181" s="7">
        <v>5.0</v>
      </c>
      <c r="F181" s="4"/>
      <c r="G181" s="4"/>
      <c r="H181" s="4"/>
      <c r="I181" s="4"/>
      <c r="J181" s="4"/>
      <c r="K181" s="4"/>
      <c r="L181" s="4"/>
      <c r="M181" s="3" t="s">
        <v>45</v>
      </c>
      <c r="N181" s="4"/>
      <c r="O181" s="4"/>
      <c r="P181" s="4"/>
      <c r="Q181" s="4"/>
      <c r="R181" s="7"/>
      <c r="S181" s="5"/>
      <c r="T181" s="4"/>
      <c r="U181" s="3">
        <v>178.0</v>
      </c>
      <c r="V181" s="7">
        <v>10.0</v>
      </c>
      <c r="W181" s="3">
        <v>1.0</v>
      </c>
      <c r="X181" s="3">
        <v>178.0</v>
      </c>
      <c r="Y181" s="4">
        <v>10.0</v>
      </c>
      <c r="Z181" s="4"/>
      <c r="AA181" s="4"/>
      <c r="AB181" s="4"/>
      <c r="AC181" s="4"/>
      <c r="AD181" s="4"/>
      <c r="AE181" s="4"/>
    </row>
    <row r="182">
      <c r="A182" s="4"/>
      <c r="B182" s="4"/>
      <c r="C182" s="4"/>
      <c r="D182" s="4"/>
      <c r="E182" s="7">
        <v>5.0</v>
      </c>
      <c r="F182" s="4"/>
      <c r="G182" s="4"/>
      <c r="H182" s="4"/>
      <c r="I182" s="4"/>
      <c r="J182" s="4"/>
      <c r="K182" s="4"/>
      <c r="L182" s="4"/>
      <c r="M182" s="3" t="s">
        <v>45</v>
      </c>
      <c r="N182" s="4"/>
      <c r="O182" s="4"/>
      <c r="P182" s="4"/>
      <c r="Q182" s="4"/>
      <c r="R182" s="7"/>
      <c r="S182" s="5"/>
      <c r="T182" s="4"/>
      <c r="U182" s="3">
        <v>179.0</v>
      </c>
      <c r="V182" s="7">
        <v>200.0</v>
      </c>
      <c r="W182" s="3">
        <v>15.0</v>
      </c>
      <c r="X182" s="7">
        <v>200.0</v>
      </c>
      <c r="Y182" s="4"/>
      <c r="Z182" s="4"/>
      <c r="AA182" s="4"/>
      <c r="AB182" s="4"/>
      <c r="AC182" s="4"/>
      <c r="AD182" s="4"/>
      <c r="AE182" s="4"/>
    </row>
    <row r="183">
      <c r="A183" s="4"/>
      <c r="B183" s="4"/>
      <c r="C183" s="4"/>
      <c r="D183" s="4"/>
      <c r="E183" s="7">
        <v>5.0</v>
      </c>
      <c r="F183" s="4"/>
      <c r="G183" s="4"/>
      <c r="H183" s="4"/>
      <c r="I183" s="4"/>
      <c r="J183" s="4"/>
      <c r="K183" s="4"/>
      <c r="L183" s="4"/>
      <c r="M183" s="3" t="s">
        <v>45</v>
      </c>
      <c r="N183" s="4"/>
      <c r="O183" s="4"/>
      <c r="P183" s="4"/>
      <c r="Q183" s="4"/>
      <c r="R183" s="7"/>
      <c r="S183" s="5"/>
      <c r="T183" s="4"/>
      <c r="U183" s="3">
        <v>180.0</v>
      </c>
      <c r="V183" s="7">
        <v>15.0</v>
      </c>
      <c r="W183" s="3">
        <v>20.0</v>
      </c>
      <c r="X183" s="3">
        <v>180.0</v>
      </c>
      <c r="Y183" s="4">
        <v>15.0</v>
      </c>
      <c r="Z183" s="4"/>
      <c r="AA183" s="4"/>
      <c r="AB183" s="4"/>
      <c r="AC183" s="4"/>
      <c r="AD183" s="4"/>
      <c r="AE183" s="4"/>
    </row>
    <row r="184">
      <c r="A184" s="4"/>
      <c r="B184" s="4"/>
      <c r="C184" s="4"/>
      <c r="D184" s="4"/>
      <c r="E184" s="7">
        <v>6.0</v>
      </c>
      <c r="F184" s="4"/>
      <c r="G184" s="4"/>
      <c r="H184" s="4"/>
      <c r="I184" s="4"/>
      <c r="J184" s="4"/>
      <c r="K184" s="4"/>
      <c r="L184" s="4"/>
      <c r="M184" s="3" t="s">
        <v>45</v>
      </c>
      <c r="N184" s="4"/>
      <c r="O184" s="4"/>
      <c r="P184" s="4"/>
      <c r="Q184" s="4"/>
      <c r="R184" s="7"/>
      <c r="S184" s="5"/>
      <c r="T184" s="4"/>
      <c r="U184" s="3">
        <v>181.0</v>
      </c>
      <c r="V184" s="7">
        <v>6.0</v>
      </c>
      <c r="W184" s="3">
        <v>5.0</v>
      </c>
      <c r="X184" s="3">
        <v>181.0</v>
      </c>
      <c r="Y184" s="4">
        <v>6.0</v>
      </c>
      <c r="Z184" s="4"/>
      <c r="AA184" s="4"/>
      <c r="AB184" s="4"/>
      <c r="AC184" s="4"/>
      <c r="AD184" s="4"/>
      <c r="AE184" s="4"/>
    </row>
    <row r="185">
      <c r="A185" s="4"/>
      <c r="B185" s="4"/>
      <c r="C185" s="4"/>
      <c r="D185" s="4"/>
      <c r="E185" s="7">
        <v>6.0</v>
      </c>
      <c r="F185" s="4"/>
      <c r="G185" s="4"/>
      <c r="H185" s="4"/>
      <c r="I185" s="4"/>
      <c r="J185" s="4"/>
      <c r="K185" s="4"/>
      <c r="L185" s="4"/>
      <c r="M185" s="3" t="s">
        <v>45</v>
      </c>
      <c r="N185" s="4"/>
      <c r="O185" s="4"/>
      <c r="P185" s="4"/>
      <c r="Q185" s="4"/>
      <c r="R185" s="7"/>
      <c r="S185" s="5"/>
      <c r="T185" s="4"/>
      <c r="U185" s="3">
        <v>182.0</v>
      </c>
      <c r="V185" s="7">
        <v>7.0</v>
      </c>
      <c r="W185" s="3">
        <v>12.0</v>
      </c>
      <c r="X185" s="3">
        <v>182.0</v>
      </c>
      <c r="Y185" s="4">
        <v>7.0</v>
      </c>
      <c r="Z185" s="4"/>
      <c r="AA185" s="4"/>
      <c r="AB185" s="4"/>
      <c r="AC185" s="4"/>
      <c r="AD185" s="4"/>
      <c r="AE185" s="4"/>
    </row>
    <row r="186">
      <c r="A186" s="4"/>
      <c r="B186" s="4"/>
      <c r="C186" s="4"/>
      <c r="D186" s="4"/>
      <c r="E186" s="7">
        <v>7.0</v>
      </c>
      <c r="F186" s="4"/>
      <c r="G186" s="4"/>
      <c r="H186" s="4"/>
      <c r="I186" s="4"/>
      <c r="J186" s="4"/>
      <c r="K186" s="4"/>
      <c r="L186" s="4"/>
      <c r="M186" s="3" t="s">
        <v>45</v>
      </c>
      <c r="N186" s="4"/>
      <c r="O186" s="4"/>
      <c r="P186" s="4"/>
      <c r="Q186" s="4"/>
      <c r="R186" s="7"/>
      <c r="S186" s="5"/>
      <c r="T186" s="4"/>
      <c r="U186" s="3">
        <v>183.0</v>
      </c>
      <c r="V186" s="7">
        <v>5.0</v>
      </c>
      <c r="W186" s="3">
        <v>3.0</v>
      </c>
      <c r="X186" s="3">
        <v>183.0</v>
      </c>
      <c r="Y186" s="4">
        <v>5.0</v>
      </c>
      <c r="Z186" s="4"/>
      <c r="AA186" s="4"/>
      <c r="AB186" s="4"/>
      <c r="AC186" s="4"/>
      <c r="AD186" s="4"/>
      <c r="AE186" s="4"/>
    </row>
    <row r="187">
      <c r="A187" s="4"/>
      <c r="B187" s="4"/>
      <c r="C187" s="4"/>
      <c r="D187" s="4"/>
      <c r="E187" s="7">
        <v>8.0</v>
      </c>
      <c r="F187" s="4"/>
      <c r="G187" s="4"/>
      <c r="H187" s="4"/>
      <c r="I187" s="4"/>
      <c r="J187" s="4"/>
      <c r="K187" s="4"/>
      <c r="L187" s="4"/>
      <c r="M187" s="3" t="s">
        <v>45</v>
      </c>
      <c r="N187" s="4"/>
      <c r="O187" s="4"/>
      <c r="P187" s="4"/>
      <c r="Q187" s="4"/>
      <c r="R187" s="7"/>
      <c r="S187" s="5"/>
      <c r="T187" s="4"/>
      <c r="U187" s="3">
        <v>184.0</v>
      </c>
      <c r="V187" s="7">
        <v>4.0</v>
      </c>
      <c r="W187" s="3">
        <v>10.0</v>
      </c>
      <c r="X187" s="3">
        <v>184.0</v>
      </c>
      <c r="Y187" s="4">
        <v>4.0</v>
      </c>
      <c r="Z187" s="4"/>
      <c r="AA187" s="4"/>
      <c r="AB187" s="4"/>
      <c r="AC187" s="4"/>
      <c r="AD187" s="4"/>
      <c r="AE187" s="4"/>
    </row>
    <row r="188">
      <c r="A188" s="4"/>
      <c r="B188" s="4"/>
      <c r="C188" s="4"/>
      <c r="D188" s="4"/>
      <c r="E188" s="7">
        <v>8.0</v>
      </c>
      <c r="F188" s="4"/>
      <c r="G188" s="4"/>
      <c r="H188" s="4"/>
      <c r="I188" s="4"/>
      <c r="J188" s="4"/>
      <c r="K188" s="4"/>
      <c r="L188" s="4"/>
      <c r="M188" s="3" t="s">
        <v>307</v>
      </c>
      <c r="N188" s="4"/>
      <c r="O188" s="4"/>
      <c r="P188" s="4"/>
      <c r="Q188" s="4"/>
      <c r="R188" s="7"/>
      <c r="S188" s="5"/>
      <c r="T188" s="4"/>
      <c r="U188" s="3">
        <v>185.0</v>
      </c>
      <c r="V188" s="7">
        <v>12.0</v>
      </c>
      <c r="W188" s="3">
        <v>5.0</v>
      </c>
      <c r="X188" s="3">
        <v>185.0</v>
      </c>
      <c r="Y188" s="4">
        <v>12.0</v>
      </c>
      <c r="Z188" s="4"/>
      <c r="AA188" s="4"/>
      <c r="AB188" s="4"/>
      <c r="AC188" s="4"/>
      <c r="AD188" s="4"/>
      <c r="AE188" s="4"/>
    </row>
    <row r="189">
      <c r="A189" s="4"/>
      <c r="B189" s="4"/>
      <c r="C189" s="4"/>
      <c r="D189" s="4"/>
      <c r="E189" s="7">
        <v>8.0</v>
      </c>
      <c r="F189" s="4"/>
      <c r="G189" s="4"/>
      <c r="H189" s="4"/>
      <c r="I189" s="4"/>
      <c r="J189" s="4"/>
      <c r="K189" s="4"/>
      <c r="L189" s="4"/>
      <c r="M189" s="3" t="s">
        <v>307</v>
      </c>
      <c r="N189" s="4"/>
      <c r="O189" s="4"/>
      <c r="P189" s="4"/>
      <c r="Q189" s="4"/>
      <c r="R189" s="7"/>
      <c r="S189" s="5"/>
      <c r="T189" s="4"/>
      <c r="U189" s="3">
        <v>186.0</v>
      </c>
      <c r="V189" s="7">
        <v>4.0</v>
      </c>
      <c r="W189" s="3">
        <v>12.0</v>
      </c>
      <c r="X189" s="3">
        <v>186.0</v>
      </c>
      <c r="Y189" s="4">
        <v>4.0</v>
      </c>
      <c r="Z189" s="4"/>
      <c r="AA189" s="4"/>
      <c r="AB189" s="4"/>
      <c r="AC189" s="4"/>
      <c r="AD189" s="4"/>
      <c r="AE189" s="4"/>
    </row>
    <row r="190">
      <c r="A190" s="4"/>
      <c r="B190" s="4"/>
      <c r="C190" s="4"/>
      <c r="D190" s="4"/>
      <c r="E190" s="7">
        <v>8.0</v>
      </c>
      <c r="F190" s="4"/>
      <c r="G190" s="4"/>
      <c r="H190" s="4"/>
      <c r="I190" s="4"/>
      <c r="J190" s="4"/>
      <c r="K190" s="4"/>
      <c r="L190" s="4"/>
      <c r="M190" s="3" t="s">
        <v>307</v>
      </c>
      <c r="N190" s="4"/>
      <c r="O190" s="4"/>
      <c r="P190" s="4"/>
      <c r="Q190" s="4"/>
      <c r="R190" s="7"/>
      <c r="S190" s="5"/>
      <c r="T190" s="4"/>
      <c r="U190" s="3">
        <v>187.0</v>
      </c>
      <c r="V190" s="7">
        <v>10.0</v>
      </c>
      <c r="W190" s="3">
        <v>4.0</v>
      </c>
      <c r="X190" s="3">
        <v>187.0</v>
      </c>
      <c r="Y190" s="4">
        <v>10.0</v>
      </c>
      <c r="Z190" s="4"/>
      <c r="AA190" s="4"/>
      <c r="AB190" s="4"/>
      <c r="AC190" s="4"/>
      <c r="AD190" s="4"/>
      <c r="AE190" s="4"/>
    </row>
    <row r="191">
      <c r="A191" s="4"/>
      <c r="B191" s="4"/>
      <c r="C191" s="4"/>
      <c r="D191" s="4"/>
      <c r="E191" s="7">
        <v>10.0</v>
      </c>
      <c r="F191" s="4"/>
      <c r="G191" s="4"/>
      <c r="H191" s="4"/>
      <c r="I191" s="4"/>
      <c r="J191" s="4"/>
      <c r="K191" s="4"/>
      <c r="L191" s="4"/>
      <c r="M191" s="3" t="s">
        <v>307</v>
      </c>
      <c r="N191" s="4"/>
      <c r="O191" s="4"/>
      <c r="P191" s="4"/>
      <c r="Q191" s="4"/>
      <c r="R191" s="7"/>
      <c r="S191" s="5"/>
      <c r="T191" s="4"/>
      <c r="U191" s="3">
        <v>188.0</v>
      </c>
      <c r="V191" s="7">
        <v>10.0</v>
      </c>
      <c r="W191" s="3">
        <v>5.0</v>
      </c>
      <c r="X191" s="3">
        <v>188.0</v>
      </c>
      <c r="Y191" s="4">
        <v>10.0</v>
      </c>
      <c r="Z191" s="4"/>
      <c r="AA191" s="4"/>
      <c r="AB191" s="4"/>
      <c r="AC191" s="4"/>
      <c r="AD191" s="4"/>
      <c r="AE191" s="4"/>
    </row>
    <row r="192">
      <c r="A192" s="4"/>
      <c r="B192" s="4"/>
      <c r="C192" s="4"/>
      <c r="D192" s="4"/>
      <c r="E192" s="7">
        <v>10.0</v>
      </c>
      <c r="F192" s="4"/>
      <c r="G192" s="4"/>
      <c r="H192" s="4"/>
      <c r="I192" s="4"/>
      <c r="J192" s="4"/>
      <c r="K192" s="4"/>
      <c r="L192" s="4"/>
      <c r="M192" s="3" t="s">
        <v>307</v>
      </c>
      <c r="N192" s="4"/>
      <c r="O192" s="4"/>
      <c r="P192" s="4"/>
      <c r="Q192" s="4"/>
      <c r="R192" s="7"/>
      <c r="S192" s="9"/>
      <c r="T192" s="4"/>
      <c r="U192" s="3">
        <v>189.0</v>
      </c>
      <c r="V192" s="7">
        <v>14.0</v>
      </c>
      <c r="W192" s="3">
        <v>7.0</v>
      </c>
      <c r="X192" s="3">
        <v>189.0</v>
      </c>
      <c r="Y192" s="4">
        <v>14.0</v>
      </c>
      <c r="Z192" s="4"/>
      <c r="AA192" s="4"/>
      <c r="AB192" s="4"/>
      <c r="AC192" s="4"/>
      <c r="AD192" s="4"/>
      <c r="AE192" s="4"/>
    </row>
    <row r="193">
      <c r="A193" s="4"/>
      <c r="B193" s="4"/>
      <c r="C193" s="4"/>
      <c r="D193" s="4"/>
      <c r="E193" s="7">
        <v>10.0</v>
      </c>
      <c r="F193" s="4"/>
      <c r="G193" s="4"/>
      <c r="H193" s="4"/>
      <c r="I193" s="4"/>
      <c r="J193" s="4"/>
      <c r="K193" s="4"/>
      <c r="L193" s="4"/>
      <c r="M193" s="3" t="s">
        <v>307</v>
      </c>
      <c r="N193" s="4"/>
      <c r="O193" s="4"/>
      <c r="P193" s="4"/>
      <c r="Q193" s="4"/>
      <c r="R193" s="7"/>
      <c r="S193" s="5"/>
      <c r="T193" s="4"/>
      <c r="U193" s="3">
        <v>190.0</v>
      </c>
      <c r="V193" s="7">
        <v>10.0</v>
      </c>
      <c r="W193" s="3">
        <v>3.0</v>
      </c>
      <c r="X193" s="3">
        <v>190.0</v>
      </c>
      <c r="Y193" s="4">
        <v>10.0</v>
      </c>
      <c r="Z193" s="4"/>
      <c r="AA193" s="4"/>
      <c r="AB193" s="4"/>
      <c r="AC193" s="4"/>
      <c r="AD193" s="4"/>
      <c r="AE193" s="4"/>
    </row>
    <row r="194">
      <c r="A194" s="4"/>
      <c r="B194" s="4"/>
      <c r="C194" s="4"/>
      <c r="D194" s="4"/>
      <c r="E194" s="7">
        <v>10.0</v>
      </c>
      <c r="F194" s="4"/>
      <c r="G194" s="4"/>
      <c r="H194" s="4"/>
      <c r="I194" s="4"/>
      <c r="J194" s="4"/>
      <c r="K194" s="4"/>
      <c r="L194" s="4"/>
      <c r="M194" s="3" t="s">
        <v>307</v>
      </c>
      <c r="N194" s="4"/>
      <c r="O194" s="4"/>
      <c r="P194" s="4"/>
      <c r="Q194" s="4"/>
      <c r="R194" s="7"/>
      <c r="S194" s="5"/>
      <c r="T194" s="4"/>
      <c r="U194" s="3">
        <v>191.0</v>
      </c>
      <c r="V194" s="7">
        <v>15.0</v>
      </c>
      <c r="W194" s="3">
        <v>20.0</v>
      </c>
      <c r="X194" s="3">
        <v>191.0</v>
      </c>
      <c r="Y194" s="4">
        <v>15.0</v>
      </c>
      <c r="Z194" s="4"/>
      <c r="AA194" s="4"/>
      <c r="AB194" s="4"/>
      <c r="AC194" s="4"/>
      <c r="AD194" s="4"/>
      <c r="AE194" s="4"/>
    </row>
    <row r="195">
      <c r="A195" s="4"/>
      <c r="B195" s="4"/>
      <c r="C195" s="4"/>
      <c r="D195" s="4"/>
      <c r="E195" s="7">
        <v>10.0</v>
      </c>
      <c r="F195" s="4"/>
      <c r="G195" s="4"/>
      <c r="H195" s="4"/>
      <c r="I195" s="4"/>
      <c r="J195" s="4"/>
      <c r="K195" s="4"/>
      <c r="L195" s="4"/>
      <c r="M195" s="3" t="s">
        <v>307</v>
      </c>
      <c r="N195" s="4"/>
      <c r="O195" s="4"/>
      <c r="P195" s="4"/>
      <c r="Q195" s="4"/>
      <c r="R195" s="7"/>
      <c r="S195" s="5"/>
      <c r="T195" s="4"/>
      <c r="U195" s="3">
        <v>192.0</v>
      </c>
      <c r="V195" s="7">
        <v>14.0</v>
      </c>
      <c r="W195" s="3">
        <v>2.0</v>
      </c>
      <c r="X195" s="3">
        <v>192.0</v>
      </c>
      <c r="Y195" s="4">
        <v>14.0</v>
      </c>
      <c r="Z195" s="4"/>
      <c r="AA195" s="4"/>
      <c r="AB195" s="4"/>
      <c r="AC195" s="4"/>
      <c r="AD195" s="4"/>
      <c r="AE195" s="4"/>
    </row>
    <row r="196">
      <c r="A196" s="4"/>
      <c r="B196" s="4"/>
      <c r="C196" s="4"/>
      <c r="D196" s="4"/>
      <c r="E196" s="7">
        <v>10.0</v>
      </c>
      <c r="F196" s="4"/>
      <c r="G196" s="4"/>
      <c r="H196" s="4"/>
      <c r="I196" s="4"/>
      <c r="J196" s="4"/>
      <c r="K196" s="4"/>
      <c r="L196" s="4"/>
      <c r="M196" s="3" t="s">
        <v>307</v>
      </c>
      <c r="N196" s="4"/>
      <c r="O196" s="4"/>
      <c r="P196" s="4"/>
      <c r="Q196" s="4"/>
      <c r="R196" s="7"/>
      <c r="S196" s="5"/>
      <c r="T196" s="4"/>
      <c r="U196" s="3">
        <v>193.0</v>
      </c>
      <c r="V196" s="7">
        <v>9.0</v>
      </c>
      <c r="W196" s="3">
        <v>5.0</v>
      </c>
      <c r="X196" s="3">
        <v>193.0</v>
      </c>
      <c r="Y196" s="4">
        <v>9.0</v>
      </c>
      <c r="Z196" s="4"/>
      <c r="AA196" s="4"/>
      <c r="AB196" s="4"/>
      <c r="AC196" s="4"/>
      <c r="AD196" s="4"/>
      <c r="AE196" s="4"/>
    </row>
    <row r="197">
      <c r="A197" s="4"/>
      <c r="B197" s="4"/>
      <c r="C197" s="4"/>
      <c r="D197" s="4"/>
      <c r="E197" s="7">
        <v>10.0</v>
      </c>
      <c r="F197" s="4"/>
      <c r="G197" s="4"/>
      <c r="H197" s="4"/>
      <c r="I197" s="4"/>
      <c r="J197" s="4"/>
      <c r="K197" s="4"/>
      <c r="L197" s="4"/>
      <c r="M197" s="3" t="s">
        <v>307</v>
      </c>
      <c r="N197" s="4"/>
      <c r="O197" s="4"/>
      <c r="P197" s="4"/>
      <c r="Q197" s="4"/>
      <c r="R197" s="7"/>
      <c r="S197" s="5"/>
      <c r="T197" s="4"/>
      <c r="U197" s="3">
        <v>194.0</v>
      </c>
      <c r="V197" s="7">
        <v>10.0</v>
      </c>
      <c r="W197" s="3">
        <v>4.0</v>
      </c>
      <c r="X197" s="3">
        <v>194.0</v>
      </c>
      <c r="Y197" s="4">
        <v>10.0</v>
      </c>
      <c r="Z197" s="4"/>
      <c r="AA197" s="4"/>
      <c r="AB197" s="4"/>
      <c r="AC197" s="4"/>
      <c r="AD197" s="4"/>
      <c r="AE197" s="4"/>
    </row>
    <row r="198">
      <c r="A198" s="4"/>
      <c r="B198" s="4"/>
      <c r="C198" s="4"/>
      <c r="D198" s="4"/>
      <c r="E198" s="7">
        <v>10.0</v>
      </c>
      <c r="F198" s="4"/>
      <c r="G198" s="4"/>
      <c r="H198" s="4"/>
      <c r="I198" s="4"/>
      <c r="J198" s="4"/>
      <c r="K198" s="4"/>
      <c r="L198" s="4"/>
      <c r="M198" s="3" t="s">
        <v>307</v>
      </c>
      <c r="N198" s="4"/>
      <c r="O198" s="4"/>
      <c r="P198" s="4"/>
      <c r="Q198" s="4"/>
      <c r="R198" s="7"/>
      <c r="S198" s="5"/>
      <c r="T198" s="4"/>
      <c r="U198" s="3">
        <v>195.0</v>
      </c>
      <c r="V198" s="7">
        <v>14.0</v>
      </c>
      <c r="W198" s="3">
        <v>20.0</v>
      </c>
      <c r="X198" s="3">
        <v>195.0</v>
      </c>
      <c r="Y198" s="4">
        <v>14.0</v>
      </c>
      <c r="Z198" s="4"/>
      <c r="AA198" s="4"/>
      <c r="AB198" s="4"/>
      <c r="AC198" s="4"/>
      <c r="AD198" s="4"/>
      <c r="AE198" s="4"/>
    </row>
    <row r="199">
      <c r="A199" s="4"/>
      <c r="B199" s="4"/>
      <c r="C199" s="4"/>
      <c r="D199" s="4"/>
      <c r="E199" s="7">
        <v>10.0</v>
      </c>
      <c r="F199" s="4"/>
      <c r="G199" s="4"/>
      <c r="H199" s="4"/>
      <c r="I199" s="4"/>
      <c r="J199" s="4"/>
      <c r="K199" s="4"/>
      <c r="L199" s="4"/>
      <c r="M199" s="3" t="s">
        <v>307</v>
      </c>
      <c r="N199" s="4"/>
      <c r="O199" s="4"/>
      <c r="P199" s="4"/>
      <c r="Q199" s="4"/>
      <c r="R199" s="7"/>
      <c r="S199" s="5"/>
      <c r="T199" s="4"/>
      <c r="U199" s="3">
        <v>196.0</v>
      </c>
      <c r="V199" s="7">
        <v>5.0</v>
      </c>
      <c r="W199" s="3">
        <v>10.0</v>
      </c>
      <c r="X199" s="3">
        <v>196.0</v>
      </c>
      <c r="Y199" s="4">
        <v>5.0</v>
      </c>
      <c r="Z199" s="4"/>
      <c r="AA199" s="4"/>
      <c r="AB199" s="4"/>
      <c r="AC199" s="4"/>
      <c r="AD199" s="4"/>
      <c r="AE199" s="4"/>
    </row>
    <row r="200">
      <c r="A200" s="4"/>
      <c r="B200" s="4"/>
      <c r="C200" s="4"/>
      <c r="D200" s="4"/>
      <c r="E200" s="7">
        <v>10.0</v>
      </c>
      <c r="F200" s="4"/>
      <c r="G200" s="4"/>
      <c r="H200" s="4"/>
      <c r="I200" s="4"/>
      <c r="J200" s="4"/>
      <c r="K200" s="4"/>
      <c r="L200" s="4"/>
      <c r="M200" s="3" t="s">
        <v>307</v>
      </c>
      <c r="N200" s="4"/>
      <c r="O200" s="4"/>
      <c r="P200" s="4"/>
      <c r="Q200" s="4"/>
      <c r="R200" s="7"/>
      <c r="S200" s="5"/>
      <c r="T200" s="4"/>
      <c r="U200" s="3">
        <v>197.0</v>
      </c>
      <c r="V200" s="7">
        <v>8.0</v>
      </c>
      <c r="W200" s="3">
        <v>2.0</v>
      </c>
      <c r="X200" s="3">
        <v>197.0</v>
      </c>
      <c r="Y200" s="4">
        <v>8.0</v>
      </c>
      <c r="Z200" s="4"/>
      <c r="AA200" s="4"/>
      <c r="AB200" s="4"/>
      <c r="AC200" s="4"/>
      <c r="AD200" s="4"/>
      <c r="AE200" s="4"/>
    </row>
    <row r="201">
      <c r="A201" s="4"/>
      <c r="B201" s="4"/>
      <c r="C201" s="4"/>
      <c r="D201" s="4"/>
      <c r="E201" s="7">
        <v>10.0</v>
      </c>
      <c r="F201" s="4"/>
      <c r="G201" s="4"/>
      <c r="H201" s="4"/>
      <c r="I201" s="4"/>
      <c r="J201" s="4"/>
      <c r="K201" s="4"/>
      <c r="L201" s="4"/>
      <c r="M201" s="3" t="s">
        <v>307</v>
      </c>
      <c r="N201" s="4"/>
      <c r="O201" s="4"/>
      <c r="P201" s="4"/>
      <c r="Q201" s="4"/>
      <c r="R201" s="7"/>
      <c r="S201" s="5"/>
      <c r="T201" s="4"/>
      <c r="U201" s="3">
        <v>198.0</v>
      </c>
      <c r="V201" s="7">
        <v>10.0</v>
      </c>
      <c r="W201" s="3">
        <v>30.0</v>
      </c>
      <c r="X201" s="3">
        <v>198.0</v>
      </c>
      <c r="Y201" s="4">
        <v>10.0</v>
      </c>
      <c r="Z201" s="4"/>
      <c r="AA201" s="4"/>
      <c r="AB201" s="4"/>
      <c r="AC201" s="4"/>
      <c r="AD201" s="4"/>
      <c r="AE201" s="4"/>
    </row>
    <row r="202">
      <c r="A202" s="4"/>
      <c r="B202" s="4"/>
      <c r="C202" s="4"/>
      <c r="D202" s="4"/>
      <c r="E202" s="7">
        <v>10.0</v>
      </c>
      <c r="F202" s="4"/>
      <c r="G202" s="4"/>
      <c r="H202" s="4"/>
      <c r="I202" s="4"/>
      <c r="J202" s="4"/>
      <c r="K202" s="4"/>
      <c r="L202" s="4"/>
      <c r="M202" s="3" t="s">
        <v>307</v>
      </c>
      <c r="N202" s="4"/>
      <c r="O202" s="4"/>
      <c r="P202" s="4"/>
      <c r="Q202" s="4"/>
      <c r="R202" s="7"/>
      <c r="S202" s="5"/>
      <c r="T202" s="4"/>
      <c r="U202" s="3">
        <v>199.0</v>
      </c>
      <c r="V202" s="7">
        <v>10.0</v>
      </c>
      <c r="W202" s="3">
        <v>12.0</v>
      </c>
      <c r="X202" s="3">
        <v>199.0</v>
      </c>
      <c r="Y202" s="4">
        <v>10.0</v>
      </c>
      <c r="Z202" s="4"/>
      <c r="AA202" s="4"/>
      <c r="AB202" s="4"/>
      <c r="AC202" s="4"/>
      <c r="AD202" s="4"/>
      <c r="AE202" s="4"/>
    </row>
    <row r="203">
      <c r="A203" s="4"/>
      <c r="B203" s="4"/>
      <c r="C203" s="4"/>
      <c r="D203" s="4"/>
      <c r="E203" s="7">
        <v>10.0</v>
      </c>
      <c r="F203" s="4"/>
      <c r="G203" s="4"/>
      <c r="H203" s="4"/>
      <c r="I203" s="4"/>
      <c r="J203" s="4"/>
      <c r="K203" s="4"/>
      <c r="L203" s="4"/>
      <c r="M203" s="3" t="s">
        <v>307</v>
      </c>
      <c r="N203" s="4"/>
      <c r="O203" s="4"/>
      <c r="P203" s="4"/>
      <c r="Q203" s="4"/>
      <c r="R203" s="7"/>
      <c r="S203" s="5"/>
      <c r="T203" s="4"/>
      <c r="U203" s="3">
        <v>200.0</v>
      </c>
      <c r="V203" s="7">
        <v>14.0</v>
      </c>
      <c r="W203" s="3">
        <v>20.0</v>
      </c>
      <c r="X203" s="3">
        <v>200.0</v>
      </c>
      <c r="Y203" s="4">
        <v>14.0</v>
      </c>
      <c r="Z203" s="4"/>
      <c r="AA203" s="4"/>
      <c r="AB203" s="4"/>
      <c r="AC203" s="4"/>
      <c r="AD203" s="4"/>
      <c r="AE203" s="4"/>
    </row>
    <row r="204">
      <c r="A204" s="4"/>
      <c r="B204" s="4"/>
      <c r="C204" s="4"/>
      <c r="D204" s="4"/>
      <c r="E204" s="7">
        <v>10.0</v>
      </c>
      <c r="F204" s="4"/>
      <c r="G204" s="4"/>
      <c r="H204" s="4"/>
      <c r="I204" s="4"/>
      <c r="J204" s="4"/>
      <c r="K204" s="4"/>
      <c r="L204" s="4"/>
      <c r="M204" s="3" t="s">
        <v>307</v>
      </c>
      <c r="N204" s="4"/>
      <c r="O204" s="4"/>
      <c r="P204" s="4"/>
      <c r="Q204" s="4"/>
      <c r="R204" s="7"/>
      <c r="S204" s="5"/>
      <c r="T204" s="4"/>
      <c r="U204" s="3">
        <v>201.0</v>
      </c>
      <c r="V204" s="7">
        <v>6.0</v>
      </c>
      <c r="W204" s="3">
        <v>12.0</v>
      </c>
      <c r="X204" s="3">
        <v>201.0</v>
      </c>
      <c r="Y204" s="4">
        <v>6.0</v>
      </c>
      <c r="Z204" s="4"/>
      <c r="AA204" s="4"/>
      <c r="AB204" s="4"/>
      <c r="AC204" s="4"/>
      <c r="AD204" s="4"/>
      <c r="AE204" s="4"/>
    </row>
    <row r="205">
      <c r="A205" s="4"/>
      <c r="B205" s="4"/>
      <c r="C205" s="4"/>
      <c r="D205" s="4"/>
      <c r="E205" s="7">
        <v>10.0</v>
      </c>
      <c r="F205" s="4"/>
      <c r="G205" s="4"/>
      <c r="H205" s="4"/>
      <c r="I205" s="4"/>
      <c r="J205" s="4"/>
      <c r="K205" s="4"/>
      <c r="L205" s="4"/>
      <c r="M205" s="3" t="s">
        <v>307</v>
      </c>
      <c r="N205" s="4"/>
      <c r="O205" s="4"/>
      <c r="P205" s="4"/>
      <c r="Q205" s="4"/>
      <c r="R205" s="7"/>
      <c r="S205" s="5"/>
      <c r="T205" s="4"/>
      <c r="U205" s="3">
        <v>202.0</v>
      </c>
      <c r="V205" s="7">
        <v>12.0</v>
      </c>
      <c r="W205" s="3">
        <v>6.0</v>
      </c>
      <c r="X205" s="3">
        <v>202.0</v>
      </c>
      <c r="Y205" s="4">
        <v>12.0</v>
      </c>
      <c r="Z205" s="4"/>
      <c r="AA205" s="4"/>
      <c r="AB205" s="4"/>
      <c r="AC205" s="4"/>
      <c r="AD205" s="4"/>
      <c r="AE205" s="4"/>
    </row>
    <row r="206">
      <c r="A206" s="4"/>
      <c r="B206" s="4"/>
      <c r="C206" s="4"/>
      <c r="D206" s="4"/>
      <c r="E206" s="7">
        <v>10.0</v>
      </c>
      <c r="F206" s="4"/>
      <c r="G206" s="4"/>
      <c r="H206" s="4"/>
      <c r="I206" s="4"/>
      <c r="J206" s="4"/>
      <c r="K206" s="4"/>
      <c r="L206" s="4"/>
      <c r="M206" s="3" t="s">
        <v>307</v>
      </c>
      <c r="N206" s="4"/>
      <c r="O206" s="4"/>
      <c r="P206" s="4"/>
      <c r="Q206" s="4"/>
      <c r="R206" s="7"/>
      <c r="S206" s="5"/>
      <c r="T206" s="4"/>
      <c r="U206" s="3">
        <v>203.0</v>
      </c>
      <c r="V206" s="7">
        <v>5.0</v>
      </c>
      <c r="W206" s="3">
        <v>12.0</v>
      </c>
      <c r="X206" s="3">
        <v>203.0</v>
      </c>
      <c r="Y206" s="4">
        <v>5.0</v>
      </c>
      <c r="Z206" s="4"/>
      <c r="AA206" s="4"/>
      <c r="AB206" s="4"/>
      <c r="AC206" s="4"/>
      <c r="AD206" s="4"/>
      <c r="AE206" s="4"/>
    </row>
    <row r="207">
      <c r="A207" s="4"/>
      <c r="B207" s="4"/>
      <c r="C207" s="4"/>
      <c r="D207" s="4"/>
      <c r="E207" s="7">
        <v>10.0</v>
      </c>
      <c r="F207" s="4"/>
      <c r="G207" s="4"/>
      <c r="H207" s="4"/>
      <c r="I207" s="4"/>
      <c r="J207" s="4"/>
      <c r="K207" s="4"/>
      <c r="L207" s="4"/>
      <c r="M207" s="3" t="s">
        <v>307</v>
      </c>
      <c r="N207" s="4"/>
      <c r="O207" s="4"/>
      <c r="P207" s="4"/>
      <c r="Q207" s="4"/>
      <c r="R207" s="7"/>
      <c r="S207" s="5"/>
      <c r="T207" s="4"/>
      <c r="U207" s="3">
        <v>204.0</v>
      </c>
      <c r="V207" s="7">
        <v>10.0</v>
      </c>
      <c r="W207" s="3">
        <v>10.0</v>
      </c>
      <c r="X207" s="3">
        <v>204.0</v>
      </c>
      <c r="Y207" s="4">
        <v>10.0</v>
      </c>
      <c r="Z207" s="4"/>
      <c r="AA207" s="4"/>
      <c r="AB207" s="4"/>
      <c r="AC207" s="4"/>
      <c r="AD207" s="4"/>
      <c r="AE207" s="4"/>
    </row>
    <row r="208">
      <c r="A208" s="4"/>
      <c r="B208" s="4"/>
      <c r="C208" s="4"/>
      <c r="D208" s="4"/>
      <c r="E208" s="7">
        <v>10.0</v>
      </c>
      <c r="F208" s="4"/>
      <c r="G208" s="4"/>
      <c r="H208" s="4"/>
      <c r="I208" s="4"/>
      <c r="J208" s="4"/>
      <c r="K208" s="4"/>
      <c r="L208" s="4"/>
      <c r="M208" s="3" t="s">
        <v>307</v>
      </c>
      <c r="N208" s="4"/>
      <c r="O208" s="4"/>
      <c r="P208" s="4"/>
      <c r="Q208" s="4"/>
      <c r="R208" s="7"/>
      <c r="S208" s="5"/>
      <c r="T208" s="4"/>
      <c r="U208" s="3">
        <v>205.0</v>
      </c>
      <c r="V208" s="7">
        <v>9.0</v>
      </c>
      <c r="W208" s="3">
        <v>10.0</v>
      </c>
      <c r="X208" s="3">
        <v>205.0</v>
      </c>
      <c r="Y208" s="4">
        <v>9.0</v>
      </c>
      <c r="Z208" s="4"/>
      <c r="AA208" s="4"/>
      <c r="AB208" s="4"/>
      <c r="AC208" s="4"/>
      <c r="AD208" s="4"/>
      <c r="AE208" s="4"/>
    </row>
    <row r="209">
      <c r="A209" s="4"/>
      <c r="B209" s="4"/>
      <c r="C209" s="4"/>
      <c r="D209" s="4"/>
      <c r="E209" s="7">
        <v>10.0</v>
      </c>
      <c r="F209" s="4"/>
      <c r="G209" s="4"/>
      <c r="H209" s="4"/>
      <c r="I209" s="4"/>
      <c r="J209" s="4"/>
      <c r="K209" s="4"/>
      <c r="L209" s="4"/>
      <c r="M209" s="3" t="s">
        <v>307</v>
      </c>
      <c r="N209" s="4"/>
      <c r="O209" s="4"/>
      <c r="P209" s="4"/>
      <c r="Q209" s="4"/>
      <c r="R209" s="7"/>
      <c r="S209" s="5"/>
      <c r="T209" s="4"/>
      <c r="U209" s="3">
        <v>206.0</v>
      </c>
      <c r="V209" s="7">
        <v>6.0</v>
      </c>
      <c r="W209" s="3">
        <v>10.0</v>
      </c>
      <c r="X209" s="3">
        <v>206.0</v>
      </c>
      <c r="Y209" s="4">
        <v>6.0</v>
      </c>
      <c r="Z209" s="4"/>
      <c r="AA209" s="4"/>
      <c r="AB209" s="4"/>
      <c r="AC209" s="4"/>
      <c r="AD209" s="4"/>
      <c r="AE209" s="4"/>
    </row>
    <row r="210">
      <c r="A210" s="4"/>
      <c r="B210" s="4"/>
      <c r="C210" s="4"/>
      <c r="D210" s="4"/>
      <c r="E210" s="7">
        <v>10.0</v>
      </c>
      <c r="F210" s="4"/>
      <c r="G210" s="4"/>
      <c r="H210" s="4"/>
      <c r="I210" s="4"/>
      <c r="J210" s="4"/>
      <c r="K210" s="4"/>
      <c r="L210" s="4"/>
      <c r="M210" s="3" t="s">
        <v>307</v>
      </c>
      <c r="N210" s="4"/>
      <c r="O210" s="4"/>
      <c r="P210" s="4"/>
      <c r="Q210" s="4"/>
      <c r="R210" s="7"/>
      <c r="S210" s="5"/>
      <c r="T210" s="4"/>
      <c r="U210" s="3">
        <v>207.0</v>
      </c>
      <c r="V210" s="7">
        <v>11.0</v>
      </c>
      <c r="W210" s="3">
        <v>4.0</v>
      </c>
      <c r="X210" s="3">
        <v>207.0</v>
      </c>
      <c r="Y210" s="4">
        <v>11.0</v>
      </c>
      <c r="Z210" s="4"/>
      <c r="AA210" s="4"/>
      <c r="AB210" s="4"/>
      <c r="AC210" s="4"/>
      <c r="AD210" s="4"/>
      <c r="AE210" s="4"/>
    </row>
    <row r="211">
      <c r="A211" s="4"/>
      <c r="B211" s="4"/>
      <c r="C211" s="4"/>
      <c r="D211" s="4"/>
      <c r="E211" s="7">
        <v>10.0</v>
      </c>
      <c r="F211" s="4"/>
      <c r="G211" s="4"/>
      <c r="H211" s="4"/>
      <c r="I211" s="4"/>
      <c r="J211" s="4"/>
      <c r="K211" s="4"/>
      <c r="L211" s="4"/>
      <c r="M211" s="3" t="s">
        <v>307</v>
      </c>
      <c r="N211" s="4"/>
      <c r="O211" s="4"/>
      <c r="P211" s="4"/>
      <c r="Q211" s="4"/>
      <c r="R211" s="7"/>
      <c r="S211" s="5"/>
      <c r="T211" s="4"/>
      <c r="U211" s="3">
        <v>208.0</v>
      </c>
      <c r="V211" s="7">
        <v>18.0</v>
      </c>
      <c r="W211" s="3">
        <v>0.0</v>
      </c>
      <c r="X211" s="3">
        <v>208.0</v>
      </c>
      <c r="Y211" s="4">
        <v>18.0</v>
      </c>
      <c r="Z211" s="4"/>
      <c r="AA211" s="4"/>
      <c r="AB211" s="4"/>
      <c r="AC211" s="4"/>
      <c r="AD211" s="4"/>
      <c r="AE211" s="4"/>
    </row>
    <row r="212">
      <c r="A212" s="4"/>
      <c r="B212" s="4"/>
      <c r="C212" s="4"/>
      <c r="D212" s="4"/>
      <c r="E212" s="7">
        <v>10.0</v>
      </c>
      <c r="F212" s="4"/>
      <c r="G212" s="4"/>
      <c r="H212" s="4"/>
      <c r="I212" s="4"/>
      <c r="J212" s="4"/>
      <c r="K212" s="4"/>
      <c r="L212" s="4"/>
      <c r="M212" s="3" t="s">
        <v>307</v>
      </c>
      <c r="N212" s="4"/>
      <c r="O212" s="4"/>
      <c r="P212" s="4"/>
      <c r="Q212" s="4"/>
      <c r="R212" s="7"/>
      <c r="S212" s="5"/>
      <c r="T212" s="4"/>
      <c r="U212" s="3">
        <v>209.0</v>
      </c>
      <c r="V212" s="7">
        <v>12.0</v>
      </c>
      <c r="W212" s="3">
        <v>15.0</v>
      </c>
      <c r="X212" s="3">
        <v>209.0</v>
      </c>
      <c r="Y212" s="4">
        <v>12.0</v>
      </c>
      <c r="Z212" s="4"/>
      <c r="AA212" s="4"/>
      <c r="AB212" s="4"/>
      <c r="AC212" s="4"/>
      <c r="AD212" s="4"/>
      <c r="AE212" s="4"/>
    </row>
    <row r="213">
      <c r="A213" s="4"/>
      <c r="B213" s="4"/>
      <c r="C213" s="4"/>
      <c r="D213" s="4"/>
      <c r="E213" s="7">
        <v>10.0</v>
      </c>
      <c r="F213" s="4"/>
      <c r="G213" s="4"/>
      <c r="H213" s="4"/>
      <c r="I213" s="4"/>
      <c r="J213" s="4"/>
      <c r="K213" s="4"/>
      <c r="L213" s="4"/>
      <c r="M213" s="3" t="s">
        <v>307</v>
      </c>
      <c r="N213" s="4"/>
      <c r="O213" s="4"/>
      <c r="P213" s="4"/>
      <c r="Q213" s="4"/>
      <c r="R213" s="7"/>
      <c r="S213" s="5"/>
      <c r="T213" s="4"/>
      <c r="U213" s="3">
        <v>210.0</v>
      </c>
      <c r="V213" s="7">
        <v>10.0</v>
      </c>
      <c r="W213" s="3">
        <v>5.0</v>
      </c>
      <c r="X213" s="3">
        <v>210.0</v>
      </c>
      <c r="Y213" s="4">
        <v>10.0</v>
      </c>
      <c r="Z213" s="4"/>
      <c r="AA213" s="4"/>
      <c r="AB213" s="4"/>
      <c r="AC213" s="4"/>
      <c r="AD213" s="4"/>
      <c r="AE213" s="4"/>
    </row>
    <row r="214">
      <c r="A214" s="4"/>
      <c r="B214" s="4"/>
      <c r="C214" s="4"/>
      <c r="D214" s="4"/>
      <c r="E214" s="7">
        <v>13.0</v>
      </c>
      <c r="F214" s="4"/>
      <c r="G214" s="4"/>
      <c r="H214" s="4"/>
      <c r="I214" s="4"/>
      <c r="J214" s="4"/>
      <c r="K214" s="4"/>
      <c r="L214" s="4"/>
      <c r="M214" s="3" t="s">
        <v>307</v>
      </c>
      <c r="N214" s="4"/>
      <c r="O214" s="4"/>
      <c r="P214" s="4"/>
      <c r="Q214" s="4"/>
      <c r="R214" s="7"/>
      <c r="S214" s="5"/>
      <c r="T214" s="4"/>
      <c r="U214" s="3">
        <v>211.0</v>
      </c>
      <c r="V214" s="7">
        <v>8.0</v>
      </c>
      <c r="W214" s="3">
        <v>1.0</v>
      </c>
      <c r="X214" s="3">
        <v>211.0</v>
      </c>
      <c r="Y214" s="4">
        <v>8.0</v>
      </c>
      <c r="Z214" s="4"/>
      <c r="AA214" s="4"/>
      <c r="AB214" s="4"/>
      <c r="AC214" s="4"/>
      <c r="AD214" s="4"/>
      <c r="AE214" s="4"/>
    </row>
    <row r="215">
      <c r="A215" s="4"/>
      <c r="B215" s="4"/>
      <c r="C215" s="4"/>
      <c r="D215" s="4"/>
      <c r="E215" s="7">
        <v>13.0</v>
      </c>
      <c r="F215" s="4"/>
      <c r="G215" s="4"/>
      <c r="H215" s="4"/>
      <c r="I215" s="4"/>
      <c r="J215" s="4"/>
      <c r="K215" s="4"/>
      <c r="L215" s="4"/>
      <c r="M215" s="3" t="s">
        <v>307</v>
      </c>
      <c r="N215" s="4"/>
      <c r="O215" s="4"/>
      <c r="P215" s="4"/>
      <c r="Q215" s="4"/>
      <c r="R215" s="7"/>
      <c r="S215" s="5"/>
      <c r="T215" s="4"/>
      <c r="U215" s="3">
        <v>212.0</v>
      </c>
      <c r="V215" s="7">
        <v>8.0</v>
      </c>
      <c r="W215" s="3">
        <v>10.0</v>
      </c>
      <c r="X215" s="3">
        <v>212.0</v>
      </c>
      <c r="Y215" s="4">
        <v>8.0</v>
      </c>
      <c r="Z215" s="4"/>
      <c r="AA215" s="4"/>
      <c r="AB215" s="4"/>
      <c r="AC215" s="4"/>
      <c r="AD215" s="4"/>
      <c r="AE215" s="4"/>
    </row>
    <row r="216">
      <c r="A216" s="4"/>
      <c r="B216" s="4"/>
      <c r="C216" s="4"/>
      <c r="D216" s="4"/>
      <c r="E216" s="7">
        <v>15.0</v>
      </c>
      <c r="F216" s="4"/>
      <c r="G216" s="4"/>
      <c r="H216" s="4"/>
      <c r="I216" s="4"/>
      <c r="J216" s="4"/>
      <c r="K216" s="4"/>
      <c r="L216" s="4"/>
      <c r="M216" s="3" t="s">
        <v>307</v>
      </c>
      <c r="N216" s="4"/>
      <c r="O216" s="4"/>
      <c r="P216" s="4"/>
      <c r="Q216" s="4"/>
      <c r="R216" s="7"/>
      <c r="S216" s="5"/>
      <c r="T216" s="4"/>
      <c r="U216" s="3">
        <v>213.0</v>
      </c>
      <c r="V216" s="7">
        <v>5.0</v>
      </c>
      <c r="W216" s="3">
        <v>20.0</v>
      </c>
      <c r="X216" s="3">
        <v>213.0</v>
      </c>
      <c r="Y216" s="4">
        <v>5.0</v>
      </c>
      <c r="Z216" s="4"/>
      <c r="AA216" s="4"/>
      <c r="AB216" s="4"/>
      <c r="AC216" s="4"/>
      <c r="AD216" s="4"/>
      <c r="AE216" s="4"/>
    </row>
    <row r="217">
      <c r="A217" s="4"/>
      <c r="B217" s="4"/>
      <c r="C217" s="4"/>
      <c r="D217" s="4"/>
      <c r="E217" s="7">
        <v>15.0</v>
      </c>
      <c r="F217" s="4"/>
      <c r="G217" s="4"/>
      <c r="H217" s="4"/>
      <c r="I217" s="4"/>
      <c r="J217" s="4"/>
      <c r="K217" s="4"/>
      <c r="L217" s="4"/>
      <c r="M217" s="3" t="s">
        <v>307</v>
      </c>
      <c r="N217" s="4"/>
      <c r="O217" s="4"/>
      <c r="P217" s="4"/>
      <c r="Q217" s="4"/>
      <c r="R217" s="7"/>
      <c r="S217" s="9"/>
      <c r="T217" s="4"/>
      <c r="U217" s="3">
        <v>214.0</v>
      </c>
      <c r="V217" s="7">
        <v>8.0</v>
      </c>
      <c r="W217" s="3">
        <v>3.0</v>
      </c>
      <c r="X217" s="3">
        <v>214.0</v>
      </c>
      <c r="Y217" s="4">
        <v>8.0</v>
      </c>
      <c r="Z217" s="4"/>
      <c r="AA217" s="4"/>
      <c r="AB217" s="4"/>
      <c r="AC217" s="4"/>
      <c r="AD217" s="4"/>
      <c r="AE217" s="4"/>
    </row>
    <row r="218">
      <c r="A218" s="4"/>
      <c r="B218" s="4"/>
      <c r="C218" s="4"/>
      <c r="D218" s="4"/>
      <c r="E218" s="7">
        <v>15.0</v>
      </c>
      <c r="F218" s="4"/>
      <c r="G218" s="4"/>
      <c r="H218" s="4"/>
      <c r="I218" s="4"/>
      <c r="J218" s="4"/>
      <c r="K218" s="4"/>
      <c r="L218" s="4"/>
      <c r="M218" s="3" t="s">
        <v>307</v>
      </c>
      <c r="N218" s="4"/>
      <c r="O218" s="4"/>
      <c r="P218" s="4"/>
      <c r="Q218" s="4"/>
      <c r="R218" s="7"/>
      <c r="S218" s="5"/>
      <c r="T218" s="4"/>
      <c r="U218" s="3">
        <v>215.0</v>
      </c>
      <c r="V218" s="7">
        <v>8.0</v>
      </c>
      <c r="W218" s="3">
        <v>1.0</v>
      </c>
      <c r="X218" s="3">
        <v>215.0</v>
      </c>
      <c r="Y218" s="4">
        <v>8.0</v>
      </c>
      <c r="Z218" s="4"/>
      <c r="AA218" s="4"/>
      <c r="AB218" s="4"/>
      <c r="AC218" s="4"/>
      <c r="AD218" s="4"/>
      <c r="AE218" s="4"/>
    </row>
    <row r="219">
      <c r="A219" s="4"/>
      <c r="B219" s="4"/>
      <c r="C219" s="4"/>
      <c r="D219" s="4"/>
      <c r="E219" s="7">
        <v>15.0</v>
      </c>
      <c r="F219" s="4"/>
      <c r="G219" s="4"/>
      <c r="H219" s="4"/>
      <c r="I219" s="4"/>
      <c r="J219" s="4"/>
      <c r="K219" s="4"/>
      <c r="L219" s="4"/>
      <c r="M219" s="3" t="s">
        <v>307</v>
      </c>
      <c r="N219" s="4"/>
      <c r="O219" s="4"/>
      <c r="P219" s="4"/>
      <c r="Q219" s="4"/>
      <c r="R219" s="7"/>
      <c r="S219" s="5"/>
      <c r="T219" s="4"/>
      <c r="U219" s="3">
        <v>216.0</v>
      </c>
      <c r="V219" s="7">
        <v>7.0</v>
      </c>
      <c r="W219" s="3">
        <v>0.0</v>
      </c>
      <c r="X219" s="3">
        <v>216.0</v>
      </c>
      <c r="Y219" s="4">
        <v>7.0</v>
      </c>
      <c r="Z219" s="4"/>
      <c r="AA219" s="4"/>
      <c r="AB219" s="4"/>
      <c r="AC219" s="4"/>
      <c r="AD219" s="4"/>
      <c r="AE219" s="4"/>
    </row>
    <row r="220">
      <c r="A220" s="4"/>
      <c r="B220" s="4"/>
      <c r="C220" s="4"/>
      <c r="D220" s="4"/>
      <c r="E220" s="7">
        <v>15.0</v>
      </c>
      <c r="F220" s="4"/>
      <c r="G220" s="4"/>
      <c r="H220" s="4"/>
      <c r="I220" s="4"/>
      <c r="J220" s="4"/>
      <c r="K220" s="4"/>
      <c r="L220" s="4"/>
      <c r="M220" s="3" t="s">
        <v>307</v>
      </c>
      <c r="N220" s="4"/>
      <c r="O220" s="4"/>
      <c r="P220" s="4"/>
      <c r="Q220" s="4"/>
      <c r="R220" s="7"/>
      <c r="S220" s="9"/>
      <c r="T220" s="4"/>
      <c r="U220" s="3">
        <v>217.0</v>
      </c>
      <c r="V220" s="7">
        <v>7.0</v>
      </c>
      <c r="W220" s="3">
        <v>2.0</v>
      </c>
      <c r="X220" s="3">
        <v>217.0</v>
      </c>
      <c r="Y220" s="4">
        <v>7.0</v>
      </c>
      <c r="Z220" s="4"/>
      <c r="AA220" s="4"/>
      <c r="AB220" s="4"/>
      <c r="AC220" s="4"/>
      <c r="AD220" s="4"/>
      <c r="AE220" s="4"/>
    </row>
    <row r="221">
      <c r="A221" s="4"/>
      <c r="B221" s="4"/>
      <c r="C221" s="4"/>
      <c r="D221" s="4"/>
      <c r="E221" s="7">
        <v>15.0</v>
      </c>
      <c r="F221" s="4"/>
      <c r="G221" s="4"/>
      <c r="H221" s="4"/>
      <c r="I221" s="4"/>
      <c r="J221" s="4"/>
      <c r="K221" s="4"/>
      <c r="L221" s="4"/>
      <c r="M221" s="3" t="s">
        <v>307</v>
      </c>
      <c r="N221" s="4"/>
      <c r="O221" s="4"/>
      <c r="P221" s="4"/>
      <c r="Q221" s="4"/>
      <c r="R221" s="7"/>
      <c r="S221" s="5"/>
      <c r="T221" s="4"/>
      <c r="U221" s="3">
        <v>218.0</v>
      </c>
      <c r="V221" s="7">
        <v>10.0</v>
      </c>
      <c r="W221" s="3">
        <v>16.0</v>
      </c>
      <c r="X221" s="3">
        <v>218.0</v>
      </c>
      <c r="Y221" s="4">
        <v>10.0</v>
      </c>
      <c r="Z221" s="4"/>
      <c r="AA221" s="4"/>
      <c r="AB221" s="4"/>
      <c r="AC221" s="4"/>
      <c r="AD221" s="4"/>
      <c r="AE221" s="4"/>
    </row>
    <row r="222">
      <c r="A222" s="4"/>
      <c r="B222" s="4"/>
      <c r="C222" s="4"/>
      <c r="D222" s="4"/>
      <c r="E222" s="7">
        <v>15.0</v>
      </c>
      <c r="F222" s="4"/>
      <c r="G222" s="4"/>
      <c r="H222" s="4"/>
      <c r="I222" s="4"/>
      <c r="J222" s="4"/>
      <c r="K222" s="4"/>
      <c r="L222" s="4"/>
      <c r="M222" s="3" t="s">
        <v>307</v>
      </c>
      <c r="N222" s="4"/>
      <c r="O222" s="4"/>
      <c r="P222" s="4"/>
      <c r="Q222" s="4"/>
      <c r="R222" s="7"/>
      <c r="S222" s="5"/>
      <c r="T222" s="4"/>
      <c r="U222" s="3">
        <v>219.0</v>
      </c>
      <c r="V222" s="7">
        <v>10.0</v>
      </c>
      <c r="W222" s="3">
        <v>3.0</v>
      </c>
      <c r="X222" s="3">
        <v>219.0</v>
      </c>
      <c r="Y222" s="4">
        <v>10.0</v>
      </c>
      <c r="Z222" s="4"/>
      <c r="AA222" s="4"/>
      <c r="AB222" s="4"/>
      <c r="AC222" s="4"/>
      <c r="AD222" s="4"/>
      <c r="AE222" s="4"/>
    </row>
    <row r="223">
      <c r="A223" s="4"/>
      <c r="B223" s="4"/>
      <c r="C223" s="4"/>
      <c r="D223" s="4"/>
      <c r="E223" s="7">
        <v>15.0</v>
      </c>
      <c r="F223" s="4"/>
      <c r="G223" s="4"/>
      <c r="H223" s="4"/>
      <c r="I223" s="4"/>
      <c r="J223" s="4"/>
      <c r="K223" s="4"/>
      <c r="L223" s="4"/>
      <c r="M223" s="3" t="s">
        <v>307</v>
      </c>
      <c r="N223" s="4"/>
      <c r="O223" s="4"/>
      <c r="P223" s="4"/>
      <c r="Q223" s="4"/>
      <c r="R223" s="7"/>
      <c r="S223" s="5"/>
      <c r="T223" s="4"/>
      <c r="U223" s="3">
        <v>220.0</v>
      </c>
      <c r="V223" s="7">
        <v>10.0</v>
      </c>
      <c r="W223" s="3">
        <v>12.0</v>
      </c>
      <c r="X223" s="3">
        <v>220.0</v>
      </c>
      <c r="Y223" s="4">
        <v>10.0</v>
      </c>
      <c r="Z223" s="4"/>
      <c r="AA223" s="4"/>
      <c r="AB223" s="4"/>
      <c r="AC223" s="4"/>
      <c r="AD223" s="4"/>
      <c r="AE223" s="4"/>
    </row>
    <row r="224">
      <c r="A224" s="4"/>
      <c r="B224" s="4"/>
      <c r="C224" s="4"/>
      <c r="D224" s="4"/>
      <c r="E224" s="7">
        <v>15.0</v>
      </c>
      <c r="F224" s="4"/>
      <c r="G224" s="4"/>
      <c r="H224" s="4"/>
      <c r="I224" s="4"/>
      <c r="J224" s="4"/>
      <c r="K224" s="4"/>
      <c r="L224" s="4"/>
      <c r="M224" s="3" t="s">
        <v>307</v>
      </c>
      <c r="N224" s="4"/>
      <c r="O224" s="4"/>
      <c r="P224" s="4"/>
      <c r="Q224" s="4"/>
      <c r="R224" s="7"/>
      <c r="S224" s="5"/>
      <c r="T224" s="4"/>
      <c r="U224" s="3">
        <v>221.0</v>
      </c>
      <c r="V224" s="7">
        <v>6.0</v>
      </c>
      <c r="W224" s="3">
        <v>6.0</v>
      </c>
      <c r="X224" s="3">
        <v>221.0</v>
      </c>
      <c r="Y224" s="4">
        <v>6.0</v>
      </c>
      <c r="Z224" s="4"/>
      <c r="AA224" s="4"/>
      <c r="AB224" s="4"/>
      <c r="AC224" s="4"/>
      <c r="AD224" s="4"/>
      <c r="AE224" s="4"/>
    </row>
    <row r="225">
      <c r="A225" s="4"/>
      <c r="B225" s="4"/>
      <c r="C225" s="4"/>
      <c r="D225" s="4"/>
      <c r="E225" s="7">
        <v>15.0</v>
      </c>
      <c r="F225" s="4"/>
      <c r="G225" s="4"/>
      <c r="H225" s="4"/>
      <c r="I225" s="4"/>
      <c r="J225" s="4"/>
      <c r="K225" s="4"/>
      <c r="L225" s="4"/>
      <c r="M225" s="3" t="s">
        <v>307</v>
      </c>
      <c r="N225" s="4"/>
      <c r="O225" s="4"/>
      <c r="P225" s="4"/>
      <c r="Q225" s="4"/>
      <c r="R225" s="7"/>
      <c r="S225" s="5"/>
      <c r="T225" s="4"/>
      <c r="U225" s="3">
        <v>222.0</v>
      </c>
      <c r="V225" s="7">
        <v>5.0</v>
      </c>
      <c r="W225" s="3">
        <v>3.0</v>
      </c>
      <c r="X225" s="3">
        <v>222.0</v>
      </c>
      <c r="Y225" s="4">
        <v>5.0</v>
      </c>
      <c r="Z225" s="4"/>
      <c r="AA225" s="4"/>
      <c r="AB225" s="4"/>
      <c r="AC225" s="4"/>
      <c r="AD225" s="4"/>
      <c r="AE225" s="4"/>
    </row>
    <row r="226">
      <c r="A226" s="4"/>
      <c r="B226" s="4"/>
      <c r="C226" s="4"/>
      <c r="D226" s="4"/>
      <c r="E226" s="7">
        <v>15.0</v>
      </c>
      <c r="F226" s="4"/>
      <c r="G226" s="4"/>
      <c r="H226" s="4"/>
      <c r="I226" s="4"/>
      <c r="J226" s="4"/>
      <c r="K226" s="4"/>
      <c r="L226" s="4"/>
      <c r="M226" s="3" t="s">
        <v>307</v>
      </c>
      <c r="N226" s="4"/>
      <c r="O226" s="4"/>
      <c r="P226" s="4"/>
      <c r="Q226" s="4"/>
      <c r="R226" s="7"/>
      <c r="S226" s="5"/>
      <c r="T226" s="4"/>
      <c r="U226" s="3">
        <v>223.0</v>
      </c>
      <c r="V226" s="7">
        <v>10.0</v>
      </c>
      <c r="W226" s="3">
        <v>5.0</v>
      </c>
      <c r="X226" s="3">
        <v>223.0</v>
      </c>
      <c r="Y226" s="4">
        <v>10.0</v>
      </c>
      <c r="Z226" s="4"/>
      <c r="AA226" s="4"/>
      <c r="AB226" s="4"/>
      <c r="AC226" s="4"/>
      <c r="AD226" s="4"/>
      <c r="AE226" s="4"/>
    </row>
    <row r="227">
      <c r="A227" s="4"/>
      <c r="B227" s="4"/>
      <c r="C227" s="4"/>
      <c r="D227" s="4"/>
      <c r="E227" s="7">
        <v>15.0</v>
      </c>
      <c r="F227" s="4"/>
      <c r="G227" s="4"/>
      <c r="H227" s="4"/>
      <c r="I227" s="4"/>
      <c r="J227" s="4"/>
      <c r="K227" s="4"/>
      <c r="L227" s="4"/>
      <c r="M227" s="3" t="s">
        <v>307</v>
      </c>
      <c r="N227" s="4"/>
      <c r="O227" s="4"/>
      <c r="P227" s="4"/>
      <c r="Q227" s="4"/>
      <c r="R227" s="7"/>
      <c r="S227" s="5"/>
      <c r="T227" s="4"/>
      <c r="U227" s="3">
        <v>224.0</v>
      </c>
      <c r="V227" s="7">
        <v>10.0</v>
      </c>
      <c r="W227" s="3">
        <v>3.0</v>
      </c>
      <c r="X227" s="3">
        <v>224.0</v>
      </c>
      <c r="Y227" s="4">
        <v>10.0</v>
      </c>
      <c r="Z227" s="4"/>
      <c r="AA227" s="4"/>
      <c r="AB227" s="4"/>
      <c r="AC227" s="4"/>
      <c r="AD227" s="4"/>
      <c r="AE227" s="4"/>
    </row>
    <row r="228">
      <c r="A228" s="4"/>
      <c r="B228" s="4"/>
      <c r="C228" s="4"/>
      <c r="D228" s="4"/>
      <c r="E228" s="7">
        <v>15.0</v>
      </c>
      <c r="F228" s="4"/>
      <c r="G228" s="4"/>
      <c r="H228" s="4"/>
      <c r="I228" s="4"/>
      <c r="J228" s="4"/>
      <c r="K228" s="4"/>
      <c r="L228" s="4"/>
      <c r="M228" s="3" t="s">
        <v>307</v>
      </c>
      <c r="N228" s="4"/>
      <c r="O228" s="4"/>
      <c r="P228" s="4"/>
      <c r="Q228" s="4"/>
      <c r="R228" s="7"/>
      <c r="S228" s="5"/>
      <c r="T228" s="4"/>
      <c r="U228" s="3">
        <v>225.0</v>
      </c>
      <c r="V228" s="7">
        <v>9.0</v>
      </c>
      <c r="W228" s="3">
        <v>30.0</v>
      </c>
      <c r="X228" s="3">
        <v>225.0</v>
      </c>
      <c r="Y228" s="4">
        <v>9.0</v>
      </c>
      <c r="Z228" s="4"/>
      <c r="AA228" s="4"/>
      <c r="AB228" s="4"/>
      <c r="AC228" s="4"/>
      <c r="AD228" s="4"/>
      <c r="AE228" s="4"/>
    </row>
    <row r="229">
      <c r="A229" s="4"/>
      <c r="B229" s="4"/>
      <c r="C229" s="4"/>
      <c r="D229" s="4"/>
      <c r="E229" s="7">
        <v>15.0</v>
      </c>
      <c r="F229" s="4"/>
      <c r="G229" s="4"/>
      <c r="H229" s="4"/>
      <c r="I229" s="4"/>
      <c r="J229" s="4"/>
      <c r="K229" s="4"/>
      <c r="L229" s="4"/>
      <c r="M229" s="3" t="s">
        <v>307</v>
      </c>
      <c r="N229" s="4"/>
      <c r="O229" s="4"/>
      <c r="P229" s="4"/>
      <c r="Q229" s="4"/>
      <c r="R229" s="7"/>
      <c r="S229" s="5"/>
      <c r="T229" s="4"/>
      <c r="U229" s="3">
        <v>226.0</v>
      </c>
      <c r="V229" s="7">
        <v>8.0</v>
      </c>
      <c r="W229" s="3">
        <v>12.0</v>
      </c>
      <c r="X229" s="3">
        <v>226.0</v>
      </c>
      <c r="Y229" s="4">
        <v>8.0</v>
      </c>
      <c r="Z229" s="4"/>
      <c r="AA229" s="4"/>
      <c r="AB229" s="4"/>
      <c r="AC229" s="4"/>
      <c r="AD229" s="4"/>
      <c r="AE229" s="4"/>
    </row>
    <row r="230">
      <c r="A230" s="4"/>
      <c r="B230" s="4"/>
      <c r="C230" s="4"/>
      <c r="D230" s="4"/>
      <c r="E230" s="7">
        <v>15.0</v>
      </c>
      <c r="F230" s="4"/>
      <c r="G230" s="4"/>
      <c r="H230" s="4"/>
      <c r="I230" s="4"/>
      <c r="J230" s="4"/>
      <c r="K230" s="4"/>
      <c r="L230" s="4"/>
      <c r="M230" s="3" t="s">
        <v>307</v>
      </c>
      <c r="N230" s="4"/>
      <c r="O230" s="4"/>
      <c r="P230" s="4"/>
      <c r="Q230" s="4"/>
      <c r="R230" s="7"/>
      <c r="S230" s="5"/>
      <c r="T230" s="4"/>
      <c r="U230" s="3">
        <v>227.0</v>
      </c>
      <c r="V230" s="7">
        <v>8.0</v>
      </c>
      <c r="W230" s="3">
        <v>5.0</v>
      </c>
      <c r="X230" s="3">
        <v>227.0</v>
      </c>
      <c r="Y230" s="4">
        <v>8.0</v>
      </c>
      <c r="Z230" s="4"/>
      <c r="AA230" s="4"/>
      <c r="AB230" s="4"/>
      <c r="AC230" s="4"/>
      <c r="AD230" s="4"/>
      <c r="AE230" s="4"/>
    </row>
    <row r="231">
      <c r="A231" s="4"/>
      <c r="B231" s="4"/>
      <c r="C231" s="4"/>
      <c r="D231" s="4"/>
      <c r="E231" s="7">
        <v>15.0</v>
      </c>
      <c r="F231" s="4"/>
      <c r="G231" s="4"/>
      <c r="H231" s="4"/>
      <c r="I231" s="4"/>
      <c r="J231" s="4"/>
      <c r="K231" s="4"/>
      <c r="L231" s="4"/>
      <c r="M231" s="3" t="s">
        <v>307</v>
      </c>
      <c r="N231" s="4"/>
      <c r="O231" s="4"/>
      <c r="P231" s="4"/>
      <c r="Q231" s="4"/>
      <c r="R231" s="7"/>
      <c r="S231" s="5"/>
      <c r="T231" s="4"/>
      <c r="U231" s="3">
        <v>228.0</v>
      </c>
      <c r="V231" s="7">
        <v>8.0</v>
      </c>
      <c r="W231" s="3">
        <v>6.0</v>
      </c>
      <c r="X231" s="3">
        <v>228.0</v>
      </c>
      <c r="Y231" s="4">
        <v>8.0</v>
      </c>
      <c r="Z231" s="4"/>
      <c r="AA231" s="4"/>
      <c r="AB231" s="4"/>
      <c r="AC231" s="4"/>
      <c r="AD231" s="4"/>
      <c r="AE231" s="4"/>
    </row>
    <row r="232">
      <c r="A232" s="4"/>
      <c r="B232" s="4"/>
      <c r="C232" s="4"/>
      <c r="D232" s="4"/>
      <c r="E232" s="7">
        <v>15.0</v>
      </c>
      <c r="F232" s="4"/>
      <c r="G232" s="4"/>
      <c r="H232" s="4"/>
      <c r="I232" s="4"/>
      <c r="J232" s="4"/>
      <c r="K232" s="4"/>
      <c r="L232" s="4"/>
      <c r="M232" s="3" t="s">
        <v>307</v>
      </c>
      <c r="N232" s="4"/>
      <c r="O232" s="4"/>
      <c r="P232" s="4"/>
      <c r="Q232" s="4"/>
      <c r="R232" s="7"/>
      <c r="S232" s="5"/>
      <c r="T232" s="4"/>
      <c r="U232" s="3">
        <v>229.0</v>
      </c>
      <c r="V232" s="7">
        <v>8.0</v>
      </c>
      <c r="W232" s="3">
        <v>5.0</v>
      </c>
      <c r="X232" s="3">
        <v>229.0</v>
      </c>
      <c r="Y232" s="4">
        <v>8.0</v>
      </c>
      <c r="Z232" s="4"/>
      <c r="AA232" s="4"/>
      <c r="AB232" s="4"/>
      <c r="AC232" s="4"/>
      <c r="AD232" s="4"/>
      <c r="AE232" s="4"/>
    </row>
    <row r="233">
      <c r="A233" s="4"/>
      <c r="B233" s="4"/>
      <c r="C233" s="4"/>
      <c r="D233" s="4"/>
      <c r="E233" s="7">
        <v>15.0</v>
      </c>
      <c r="F233" s="4"/>
      <c r="G233" s="4"/>
      <c r="H233" s="4"/>
      <c r="I233" s="4"/>
      <c r="J233" s="4"/>
      <c r="K233" s="4"/>
      <c r="L233" s="4"/>
      <c r="M233" s="3" t="s">
        <v>307</v>
      </c>
      <c r="N233" s="4"/>
      <c r="O233" s="4"/>
      <c r="P233" s="4"/>
      <c r="Q233" s="4"/>
      <c r="R233" s="7"/>
      <c r="S233" s="5"/>
      <c r="T233" s="4"/>
      <c r="U233" s="3">
        <v>230.0</v>
      </c>
      <c r="V233" s="7">
        <v>14.0</v>
      </c>
      <c r="W233" s="3">
        <v>12.0</v>
      </c>
      <c r="X233" s="3">
        <v>230.0</v>
      </c>
      <c r="Y233" s="4">
        <v>14.0</v>
      </c>
      <c r="Z233" s="4"/>
      <c r="AA233" s="4"/>
      <c r="AB233" s="4"/>
      <c r="AC233" s="4"/>
      <c r="AD233" s="4"/>
      <c r="AE233" s="4"/>
    </row>
    <row r="234">
      <c r="A234" s="4"/>
      <c r="B234" s="4"/>
      <c r="C234" s="4"/>
      <c r="D234" s="4"/>
      <c r="E234" s="7">
        <v>15.0</v>
      </c>
      <c r="F234" s="4"/>
      <c r="G234" s="4"/>
      <c r="H234" s="4"/>
      <c r="I234" s="4"/>
      <c r="J234" s="4"/>
      <c r="K234" s="4"/>
      <c r="L234" s="4"/>
      <c r="M234" s="3" t="s">
        <v>307</v>
      </c>
      <c r="N234" s="4"/>
      <c r="O234" s="4"/>
      <c r="P234" s="4"/>
      <c r="Q234" s="4"/>
      <c r="R234" s="7"/>
      <c r="S234" s="5"/>
      <c r="T234" s="4"/>
      <c r="U234" s="3">
        <v>231.0</v>
      </c>
      <c r="V234" s="7">
        <v>15.0</v>
      </c>
      <c r="W234" s="3">
        <v>2.0</v>
      </c>
      <c r="X234" s="3">
        <v>231.0</v>
      </c>
      <c r="Y234" s="4">
        <v>15.0</v>
      </c>
      <c r="Z234" s="4"/>
      <c r="AA234" s="4"/>
      <c r="AB234" s="4"/>
      <c r="AC234" s="4"/>
      <c r="AD234" s="4"/>
      <c r="AE234" s="4"/>
    </row>
    <row r="235">
      <c r="A235" s="4"/>
      <c r="B235" s="4"/>
      <c r="C235" s="4"/>
      <c r="D235" s="4"/>
      <c r="E235" s="7">
        <v>15.0</v>
      </c>
      <c r="F235" s="4"/>
      <c r="G235" s="4"/>
      <c r="H235" s="4"/>
      <c r="I235" s="4"/>
      <c r="J235" s="4"/>
      <c r="K235" s="4"/>
      <c r="L235" s="4"/>
      <c r="M235" s="3" t="s">
        <v>307</v>
      </c>
      <c r="N235" s="4"/>
      <c r="O235" s="4"/>
      <c r="P235" s="4"/>
      <c r="Q235" s="4"/>
      <c r="R235" s="7"/>
      <c r="S235" s="5"/>
      <c r="T235" s="4"/>
      <c r="U235" s="3">
        <v>232.0</v>
      </c>
      <c r="V235" s="7">
        <v>14.0</v>
      </c>
      <c r="W235" s="3">
        <v>4.0</v>
      </c>
      <c r="X235" s="3">
        <v>232.0</v>
      </c>
      <c r="Y235" s="4">
        <v>14.0</v>
      </c>
      <c r="Z235" s="4"/>
      <c r="AA235" s="4"/>
      <c r="AB235" s="4"/>
      <c r="AC235" s="4"/>
      <c r="AD235" s="4"/>
      <c r="AE235" s="4"/>
    </row>
    <row r="236">
      <c r="A236" s="4"/>
      <c r="B236" s="4"/>
      <c r="C236" s="4"/>
      <c r="D236" s="4"/>
      <c r="E236" s="7">
        <v>15.0</v>
      </c>
      <c r="F236" s="4"/>
      <c r="G236" s="4"/>
      <c r="H236" s="4"/>
      <c r="I236" s="4"/>
      <c r="J236" s="4"/>
      <c r="K236" s="4"/>
      <c r="L236" s="4"/>
      <c r="M236" s="3" t="s">
        <v>307</v>
      </c>
      <c r="N236" s="4"/>
      <c r="O236" s="4"/>
      <c r="P236" s="4"/>
      <c r="Q236" s="4"/>
      <c r="R236" s="7"/>
      <c r="S236" s="5"/>
      <c r="T236" s="4"/>
      <c r="U236" s="3">
        <v>233.0</v>
      </c>
      <c r="V236" s="7">
        <v>9.0</v>
      </c>
      <c r="W236" s="3">
        <v>20.0</v>
      </c>
      <c r="X236" s="3">
        <v>233.0</v>
      </c>
      <c r="Y236" s="4">
        <v>9.0</v>
      </c>
      <c r="Z236" s="4"/>
      <c r="AA236" s="4"/>
      <c r="AB236" s="4"/>
      <c r="AC236" s="4"/>
      <c r="AD236" s="4"/>
      <c r="AE236" s="4"/>
    </row>
    <row r="237">
      <c r="A237" s="4"/>
      <c r="B237" s="4"/>
      <c r="C237" s="4"/>
      <c r="D237" s="4"/>
      <c r="E237" s="7">
        <v>20.0</v>
      </c>
      <c r="F237" s="4"/>
      <c r="G237" s="4"/>
      <c r="H237" s="4"/>
      <c r="I237" s="4"/>
      <c r="J237" s="4"/>
      <c r="K237" s="4"/>
      <c r="L237" s="4"/>
      <c r="M237" s="3" t="s">
        <v>307</v>
      </c>
      <c r="N237" s="4"/>
      <c r="O237" s="4"/>
      <c r="P237" s="4"/>
      <c r="Q237" s="4"/>
      <c r="R237" s="7"/>
      <c r="S237" s="5"/>
      <c r="T237" s="4"/>
      <c r="U237" s="3">
        <v>234.0</v>
      </c>
      <c r="V237" s="7">
        <v>10.0</v>
      </c>
      <c r="W237" s="3">
        <v>10.0</v>
      </c>
      <c r="X237" s="3">
        <v>234.0</v>
      </c>
      <c r="Y237" s="4">
        <v>10.0</v>
      </c>
      <c r="Z237" s="4"/>
      <c r="AA237" s="4"/>
      <c r="AB237" s="4"/>
      <c r="AC237" s="4"/>
      <c r="AD237" s="4"/>
      <c r="AE237" s="4"/>
    </row>
    <row r="238">
      <c r="A238" s="4"/>
      <c r="B238" s="4"/>
      <c r="C238" s="4"/>
      <c r="D238" s="4"/>
      <c r="E238" s="7">
        <v>20.0</v>
      </c>
      <c r="F238" s="4"/>
      <c r="G238" s="4"/>
      <c r="H238" s="4"/>
      <c r="I238" s="4"/>
      <c r="J238" s="4"/>
      <c r="K238" s="4"/>
      <c r="L238" s="4"/>
      <c r="M238" s="3" t="s">
        <v>307</v>
      </c>
      <c r="N238" s="4"/>
      <c r="O238" s="4"/>
      <c r="P238" s="4"/>
      <c r="Q238" s="4"/>
      <c r="R238" s="7"/>
      <c r="S238" s="5"/>
      <c r="T238" s="4"/>
      <c r="U238" s="3">
        <v>235.0</v>
      </c>
      <c r="V238" s="7">
        <v>10.0</v>
      </c>
      <c r="W238" s="3">
        <v>5.0</v>
      </c>
      <c r="X238" s="3">
        <v>235.0</v>
      </c>
      <c r="Y238" s="4">
        <v>10.0</v>
      </c>
      <c r="Z238" s="4"/>
      <c r="AA238" s="4"/>
      <c r="AB238" s="4"/>
      <c r="AC238" s="4"/>
      <c r="AD238" s="4"/>
      <c r="AE238" s="4"/>
    </row>
    <row r="239">
      <c r="A239" s="4"/>
      <c r="B239" s="4"/>
      <c r="C239" s="4"/>
      <c r="D239" s="4"/>
      <c r="E239" s="7">
        <v>20.0</v>
      </c>
      <c r="F239" s="4"/>
      <c r="G239" s="4"/>
      <c r="H239" s="4"/>
      <c r="I239" s="4"/>
      <c r="J239" s="4"/>
      <c r="K239" s="4"/>
      <c r="L239" s="4"/>
      <c r="M239" s="3" t="s">
        <v>307</v>
      </c>
      <c r="N239" s="4"/>
      <c r="O239" s="4"/>
      <c r="P239" s="4"/>
      <c r="Q239" s="4"/>
      <c r="R239" s="7"/>
      <c r="S239" s="5"/>
      <c r="T239" s="4"/>
      <c r="U239" s="3">
        <v>236.0</v>
      </c>
      <c r="V239" s="7">
        <v>4.0</v>
      </c>
      <c r="W239" s="3">
        <v>5.0</v>
      </c>
      <c r="X239" s="3">
        <v>236.0</v>
      </c>
      <c r="Y239" s="4">
        <v>4.0</v>
      </c>
      <c r="Z239" s="4"/>
      <c r="AA239" s="4"/>
      <c r="AB239" s="4"/>
      <c r="AC239" s="4"/>
      <c r="AD239" s="4"/>
      <c r="AE239" s="4"/>
    </row>
    <row r="240">
      <c r="A240" s="4"/>
      <c r="B240" s="4"/>
      <c r="C240" s="4"/>
      <c r="D240" s="4"/>
      <c r="E240" s="7">
        <v>20.0</v>
      </c>
      <c r="F240" s="4"/>
      <c r="G240" s="4"/>
      <c r="H240" s="4"/>
      <c r="I240" s="4"/>
      <c r="J240" s="4"/>
      <c r="K240" s="4"/>
      <c r="L240" s="4"/>
      <c r="M240" s="3" t="s">
        <v>307</v>
      </c>
      <c r="N240" s="4"/>
      <c r="O240" s="4"/>
      <c r="P240" s="4"/>
      <c r="Q240" s="4"/>
      <c r="R240" s="7"/>
      <c r="S240" s="5"/>
      <c r="T240" s="4"/>
      <c r="U240" s="3">
        <v>237.0</v>
      </c>
      <c r="V240" s="7">
        <v>10.0</v>
      </c>
      <c r="W240" s="3">
        <v>12.0</v>
      </c>
      <c r="X240" s="3">
        <v>237.0</v>
      </c>
      <c r="Y240" s="4">
        <v>10.0</v>
      </c>
      <c r="Z240" s="4"/>
      <c r="AA240" s="4"/>
      <c r="AB240" s="4"/>
      <c r="AC240" s="4"/>
      <c r="AD240" s="4"/>
      <c r="AE240" s="4"/>
    </row>
    <row r="241">
      <c r="A241" s="4"/>
      <c r="B241" s="4"/>
      <c r="C241" s="4"/>
      <c r="D241" s="4"/>
      <c r="E241" s="7">
        <v>20.0</v>
      </c>
      <c r="F241" s="4"/>
      <c r="G241" s="4"/>
      <c r="H241" s="4"/>
      <c r="I241" s="4"/>
      <c r="J241" s="4"/>
      <c r="K241" s="4"/>
      <c r="L241" s="4"/>
      <c r="M241" s="3" t="s">
        <v>307</v>
      </c>
      <c r="N241" s="4"/>
      <c r="O241" s="4"/>
      <c r="P241" s="4"/>
      <c r="Q241" s="4"/>
      <c r="R241" s="7"/>
      <c r="S241" s="5"/>
      <c r="T241" s="4"/>
      <c r="U241" s="3">
        <v>238.0</v>
      </c>
      <c r="V241" s="7">
        <v>8.0</v>
      </c>
      <c r="W241" s="3">
        <v>15.0</v>
      </c>
      <c r="X241" s="3">
        <v>238.0</v>
      </c>
      <c r="Y241" s="4">
        <v>8.0</v>
      </c>
      <c r="Z241" s="4"/>
      <c r="AA241" s="4"/>
      <c r="AB241" s="4"/>
      <c r="AC241" s="4"/>
      <c r="AD241" s="4"/>
      <c r="AE241" s="4"/>
    </row>
    <row r="242">
      <c r="A242" s="4"/>
      <c r="B242" s="4"/>
      <c r="C242" s="4"/>
      <c r="D242" s="4"/>
      <c r="E242" s="7">
        <v>20.0</v>
      </c>
      <c r="F242" s="4"/>
      <c r="G242" s="4"/>
      <c r="H242" s="4"/>
      <c r="I242" s="4"/>
      <c r="J242" s="4"/>
      <c r="K242" s="4"/>
      <c r="L242" s="4"/>
      <c r="M242" s="3" t="s">
        <v>307</v>
      </c>
      <c r="N242" s="4"/>
      <c r="O242" s="4"/>
      <c r="P242" s="4"/>
      <c r="Q242" s="4"/>
      <c r="R242" s="7"/>
      <c r="S242" s="5"/>
      <c r="T242" s="4"/>
      <c r="U242" s="3">
        <v>239.0</v>
      </c>
      <c r="V242" s="7">
        <v>10.0</v>
      </c>
      <c r="W242" s="3">
        <v>8.0</v>
      </c>
      <c r="X242" s="3">
        <v>239.0</v>
      </c>
      <c r="Y242" s="4">
        <v>10.0</v>
      </c>
      <c r="Z242" s="4"/>
      <c r="AA242" s="4"/>
      <c r="AB242" s="4"/>
      <c r="AC242" s="4"/>
      <c r="AD242" s="4"/>
      <c r="AE242" s="4"/>
    </row>
    <row r="243">
      <c r="A243" s="4"/>
      <c r="B243" s="4"/>
      <c r="C243" s="4"/>
      <c r="D243" s="4"/>
      <c r="E243" s="7">
        <v>20.0</v>
      </c>
      <c r="F243" s="4"/>
      <c r="G243" s="4"/>
      <c r="H243" s="4"/>
      <c r="I243" s="4"/>
      <c r="J243" s="4"/>
      <c r="K243" s="4"/>
      <c r="L243" s="4"/>
      <c r="M243" s="3" t="s">
        <v>307</v>
      </c>
      <c r="N243" s="4"/>
      <c r="O243" s="4"/>
      <c r="P243" s="4"/>
      <c r="Q243" s="4"/>
      <c r="R243" s="7"/>
      <c r="S243" s="5"/>
      <c r="T243" s="4"/>
      <c r="U243" s="3">
        <v>240.0</v>
      </c>
      <c r="V243" s="7">
        <v>12.0</v>
      </c>
      <c r="W243" s="3">
        <v>24.0</v>
      </c>
      <c r="X243" s="3">
        <v>240.0</v>
      </c>
      <c r="Y243" s="4">
        <v>12.0</v>
      </c>
      <c r="Z243" s="4"/>
      <c r="AA243" s="4"/>
      <c r="AB243" s="4"/>
      <c r="AC243" s="4"/>
      <c r="AD243" s="4"/>
      <c r="AE243" s="4"/>
    </row>
    <row r="244">
      <c r="A244" s="4"/>
      <c r="B244" s="4"/>
      <c r="C244" s="4"/>
      <c r="D244" s="4"/>
      <c r="E244" s="7">
        <v>20.0</v>
      </c>
      <c r="F244" s="4"/>
      <c r="G244" s="4"/>
      <c r="H244" s="4"/>
      <c r="I244" s="4"/>
      <c r="J244" s="4"/>
      <c r="K244" s="4"/>
      <c r="L244" s="4"/>
      <c r="M244" s="3" t="s">
        <v>307</v>
      </c>
      <c r="N244" s="4"/>
      <c r="O244" s="4"/>
      <c r="P244" s="4"/>
      <c r="Q244" s="4"/>
      <c r="R244" s="7"/>
      <c r="S244" s="5"/>
      <c r="T244" s="4"/>
      <c r="U244" s="3">
        <v>241.0</v>
      </c>
      <c r="V244" s="7">
        <v>14.0</v>
      </c>
      <c r="W244" s="3">
        <v>2.0</v>
      </c>
      <c r="X244" s="3">
        <v>241.0</v>
      </c>
      <c r="Y244" s="4">
        <v>14.0</v>
      </c>
      <c r="Z244" s="4"/>
      <c r="AA244" s="4"/>
      <c r="AB244" s="4"/>
      <c r="AC244" s="4"/>
      <c r="AD244" s="4"/>
      <c r="AE244" s="4"/>
    </row>
    <row r="245">
      <c r="A245" s="4"/>
      <c r="B245" s="4"/>
      <c r="C245" s="4"/>
      <c r="D245" s="4"/>
      <c r="E245" s="7">
        <v>20.0</v>
      </c>
      <c r="F245" s="4"/>
      <c r="G245" s="4"/>
      <c r="H245" s="4"/>
      <c r="I245" s="4"/>
      <c r="J245" s="4"/>
      <c r="K245" s="4"/>
      <c r="L245" s="4"/>
      <c r="M245" s="3" t="s">
        <v>307</v>
      </c>
      <c r="N245" s="4"/>
      <c r="O245" s="4"/>
      <c r="P245" s="4"/>
      <c r="Q245" s="4"/>
      <c r="R245" s="7"/>
      <c r="S245" s="5"/>
      <c r="T245" s="4"/>
      <c r="U245" s="3">
        <v>242.0</v>
      </c>
      <c r="V245" s="7">
        <v>12.0</v>
      </c>
      <c r="W245" s="3">
        <v>15.0</v>
      </c>
      <c r="X245" s="3">
        <v>242.0</v>
      </c>
      <c r="Y245" s="4">
        <v>12.0</v>
      </c>
      <c r="Z245" s="4"/>
      <c r="AA245" s="4"/>
      <c r="AB245" s="4"/>
      <c r="AC245" s="4"/>
      <c r="AD245" s="4"/>
      <c r="AE245" s="4"/>
    </row>
    <row r="246">
      <c r="A246" s="4"/>
      <c r="B246" s="4"/>
      <c r="C246" s="4"/>
      <c r="D246" s="4"/>
      <c r="E246" s="7">
        <v>20.0</v>
      </c>
      <c r="F246" s="4"/>
      <c r="G246" s="4"/>
      <c r="H246" s="4"/>
      <c r="I246" s="4"/>
      <c r="J246" s="4"/>
      <c r="K246" s="4"/>
      <c r="L246" s="4"/>
      <c r="M246" s="3" t="s">
        <v>307</v>
      </c>
      <c r="N246" s="4"/>
      <c r="O246" s="4"/>
      <c r="P246" s="4"/>
      <c r="Q246" s="4"/>
      <c r="R246" s="7"/>
      <c r="S246" s="5"/>
      <c r="T246" s="4"/>
      <c r="U246" s="3">
        <v>243.0</v>
      </c>
      <c r="V246" s="7">
        <v>9.0</v>
      </c>
      <c r="W246" s="3">
        <v>4.0</v>
      </c>
      <c r="X246" s="3">
        <v>243.0</v>
      </c>
      <c r="Y246" s="4">
        <v>9.0</v>
      </c>
      <c r="Z246" s="4"/>
      <c r="AA246" s="4"/>
      <c r="AB246" s="4"/>
      <c r="AC246" s="4"/>
      <c r="AD246" s="4"/>
      <c r="AE246" s="4"/>
    </row>
    <row r="247">
      <c r="A247" s="4"/>
      <c r="B247" s="4"/>
      <c r="C247" s="4"/>
      <c r="D247" s="4"/>
      <c r="E247" s="7">
        <v>20.0</v>
      </c>
      <c r="F247" s="4"/>
      <c r="G247" s="4"/>
      <c r="H247" s="4"/>
      <c r="I247" s="4"/>
      <c r="J247" s="4"/>
      <c r="K247" s="4"/>
      <c r="L247" s="4"/>
      <c r="M247" s="3" t="s">
        <v>307</v>
      </c>
      <c r="N247" s="4"/>
      <c r="O247" s="4"/>
      <c r="P247" s="4"/>
      <c r="Q247" s="4"/>
      <c r="R247" s="7"/>
      <c r="S247" s="5"/>
      <c r="T247" s="4"/>
      <c r="U247" s="3">
        <v>244.0</v>
      </c>
      <c r="V247" s="7">
        <v>9.0</v>
      </c>
      <c r="W247" s="3">
        <v>12.0</v>
      </c>
      <c r="X247" s="3">
        <v>244.0</v>
      </c>
      <c r="Y247" s="4">
        <v>9.0</v>
      </c>
      <c r="Z247" s="4"/>
      <c r="AA247" s="4"/>
      <c r="AB247" s="4"/>
      <c r="AC247" s="4"/>
      <c r="AD247" s="4"/>
      <c r="AE247" s="4"/>
    </row>
    <row r="248">
      <c r="A248" s="4"/>
      <c r="B248" s="4"/>
      <c r="C248" s="4"/>
      <c r="D248" s="4"/>
      <c r="E248" s="7">
        <v>20.0</v>
      </c>
      <c r="F248" s="4"/>
      <c r="G248" s="4"/>
      <c r="H248" s="4"/>
      <c r="I248" s="4"/>
      <c r="J248" s="4"/>
      <c r="K248" s="4"/>
      <c r="L248" s="4"/>
      <c r="M248" s="3" t="s">
        <v>307</v>
      </c>
      <c r="N248" s="4"/>
      <c r="O248" s="4"/>
      <c r="P248" s="4"/>
      <c r="Q248" s="4"/>
      <c r="R248" s="7"/>
      <c r="S248" s="5"/>
      <c r="T248" s="4"/>
      <c r="U248" s="3">
        <v>245.0</v>
      </c>
      <c r="V248" s="7">
        <v>12.0</v>
      </c>
      <c r="W248" s="3">
        <v>5.0</v>
      </c>
      <c r="X248" s="3">
        <v>245.0</v>
      </c>
      <c r="Y248" s="4">
        <v>12.0</v>
      </c>
      <c r="Z248" s="4"/>
      <c r="AA248" s="4"/>
      <c r="AB248" s="4"/>
      <c r="AC248" s="4"/>
      <c r="AD248" s="4"/>
      <c r="AE248" s="4"/>
    </row>
    <row r="249">
      <c r="A249" s="4"/>
      <c r="B249" s="4"/>
      <c r="C249" s="4"/>
      <c r="D249" s="4"/>
      <c r="E249" s="7">
        <v>20.0</v>
      </c>
      <c r="F249" s="4"/>
      <c r="G249" s="4"/>
      <c r="H249" s="4"/>
      <c r="I249" s="4"/>
      <c r="J249" s="4"/>
      <c r="K249" s="4"/>
      <c r="L249" s="4"/>
      <c r="M249" s="3" t="s">
        <v>307</v>
      </c>
      <c r="N249" s="4"/>
      <c r="O249" s="4"/>
      <c r="P249" s="4"/>
      <c r="Q249" s="4"/>
      <c r="R249" s="7"/>
      <c r="S249" s="5"/>
      <c r="T249" s="4"/>
      <c r="U249" s="3">
        <v>246.0</v>
      </c>
      <c r="V249" s="7">
        <v>9.0</v>
      </c>
      <c r="W249" s="3">
        <v>10.0</v>
      </c>
      <c r="X249" s="3">
        <v>246.0</v>
      </c>
      <c r="Y249" s="4">
        <v>9.0</v>
      </c>
      <c r="Z249" s="4"/>
      <c r="AA249" s="4"/>
      <c r="AB249" s="4"/>
      <c r="AC249" s="4"/>
      <c r="AD249" s="4"/>
      <c r="AE249" s="4"/>
    </row>
    <row r="250">
      <c r="A250" s="4"/>
      <c r="B250" s="4"/>
      <c r="C250" s="4"/>
      <c r="D250" s="4"/>
      <c r="E250" s="7">
        <v>20.0</v>
      </c>
      <c r="F250" s="4"/>
      <c r="G250" s="4"/>
      <c r="H250" s="4"/>
      <c r="I250" s="4"/>
      <c r="J250" s="4"/>
      <c r="K250" s="4"/>
      <c r="L250" s="4"/>
      <c r="M250" s="3" t="s">
        <v>307</v>
      </c>
      <c r="N250" s="4"/>
      <c r="O250" s="4"/>
      <c r="P250" s="4"/>
      <c r="Q250" s="4"/>
      <c r="R250" s="7"/>
      <c r="S250" s="5"/>
      <c r="T250" s="4"/>
      <c r="U250" s="3">
        <v>247.0</v>
      </c>
      <c r="V250" s="7">
        <v>10.0</v>
      </c>
      <c r="W250" s="3">
        <v>3.0</v>
      </c>
      <c r="X250" s="3">
        <v>247.0</v>
      </c>
      <c r="Y250" s="4">
        <v>10.0</v>
      </c>
      <c r="Z250" s="4"/>
      <c r="AA250" s="4"/>
      <c r="AB250" s="4"/>
      <c r="AC250" s="4"/>
      <c r="AD250" s="4"/>
      <c r="AE250" s="4"/>
    </row>
    <row r="251">
      <c r="A251" s="4"/>
      <c r="B251" s="4"/>
      <c r="C251" s="4"/>
      <c r="D251" s="4"/>
      <c r="E251" s="7">
        <v>20.0</v>
      </c>
      <c r="F251" s="4"/>
      <c r="G251" s="4"/>
      <c r="H251" s="4"/>
      <c r="I251" s="4"/>
      <c r="J251" s="4"/>
      <c r="K251" s="4"/>
      <c r="L251" s="4"/>
      <c r="M251" s="3" t="s">
        <v>307</v>
      </c>
      <c r="N251" s="4"/>
      <c r="O251" s="4"/>
      <c r="P251" s="4"/>
      <c r="Q251" s="4"/>
      <c r="R251" s="7"/>
      <c r="S251" s="5"/>
      <c r="T251" s="4"/>
      <c r="U251" s="3">
        <v>248.0</v>
      </c>
      <c r="V251" s="7">
        <v>10.0</v>
      </c>
      <c r="W251" s="3">
        <v>5.0</v>
      </c>
      <c r="X251" s="3">
        <v>248.0</v>
      </c>
      <c r="Y251" s="4">
        <v>10.0</v>
      </c>
      <c r="Z251" s="4"/>
      <c r="AA251" s="4"/>
      <c r="AB251" s="4"/>
      <c r="AC251" s="4"/>
      <c r="AD251" s="4"/>
      <c r="AE251" s="4"/>
    </row>
    <row r="252">
      <c r="A252" s="4"/>
      <c r="B252" s="4"/>
      <c r="C252" s="4"/>
      <c r="D252" s="4"/>
      <c r="E252" s="7">
        <v>20.0</v>
      </c>
      <c r="F252" s="4"/>
      <c r="G252" s="4"/>
      <c r="H252" s="4"/>
      <c r="I252" s="4"/>
      <c r="J252" s="4"/>
      <c r="K252" s="4"/>
      <c r="L252" s="4"/>
      <c r="M252" s="3" t="s">
        <v>307</v>
      </c>
      <c r="N252" s="4"/>
      <c r="O252" s="4"/>
      <c r="P252" s="4"/>
      <c r="Q252" s="4"/>
      <c r="R252" s="7"/>
      <c r="S252" s="5"/>
      <c r="T252" s="4"/>
      <c r="U252" s="3">
        <v>249.0</v>
      </c>
      <c r="V252" s="7">
        <v>8.0</v>
      </c>
      <c r="W252" s="3">
        <v>0.0</v>
      </c>
      <c r="X252" s="3">
        <v>249.0</v>
      </c>
      <c r="Y252" s="4">
        <v>8.0</v>
      </c>
      <c r="Z252" s="4"/>
      <c r="AA252" s="4"/>
      <c r="AB252" s="4"/>
      <c r="AC252" s="4"/>
      <c r="AD252" s="4"/>
      <c r="AE252" s="4"/>
    </row>
    <row r="253">
      <c r="A253" s="4"/>
      <c r="B253" s="4"/>
      <c r="C253" s="4"/>
      <c r="D253" s="4"/>
      <c r="E253" s="7">
        <v>20.0</v>
      </c>
      <c r="F253" s="4"/>
      <c r="G253" s="4"/>
      <c r="H253" s="4"/>
      <c r="I253" s="4"/>
      <c r="J253" s="4"/>
      <c r="K253" s="4"/>
      <c r="L253" s="4"/>
      <c r="M253" s="3" t="s">
        <v>307</v>
      </c>
      <c r="N253" s="4"/>
      <c r="O253" s="4"/>
      <c r="P253" s="4"/>
      <c r="Q253" s="4"/>
      <c r="R253" s="7"/>
      <c r="S253" s="5"/>
      <c r="T253" s="4"/>
      <c r="U253" s="3">
        <v>250.0</v>
      </c>
      <c r="V253" s="7">
        <v>8.0</v>
      </c>
      <c r="W253" s="3">
        <v>15.0</v>
      </c>
      <c r="X253" s="3">
        <v>250.0</v>
      </c>
      <c r="Y253" s="4">
        <v>8.0</v>
      </c>
      <c r="Z253" s="4"/>
      <c r="AA253" s="4"/>
      <c r="AB253" s="4"/>
      <c r="AC253" s="4"/>
      <c r="AD253" s="4"/>
      <c r="AE253" s="4"/>
    </row>
    <row r="254">
      <c r="A254" s="4"/>
      <c r="B254" s="4"/>
      <c r="C254" s="4"/>
      <c r="D254" s="4"/>
      <c r="E254" s="7">
        <v>20.0</v>
      </c>
      <c r="F254" s="4"/>
      <c r="G254" s="4"/>
      <c r="H254" s="4"/>
      <c r="I254" s="4"/>
      <c r="J254" s="4"/>
      <c r="K254" s="4"/>
      <c r="L254" s="4"/>
      <c r="M254" s="3" t="s">
        <v>307</v>
      </c>
      <c r="N254" s="4"/>
      <c r="O254" s="4"/>
      <c r="P254" s="4"/>
      <c r="Q254" s="4"/>
      <c r="R254" s="7"/>
      <c r="S254" s="5"/>
      <c r="T254" s="4"/>
      <c r="U254" s="3">
        <v>251.0</v>
      </c>
      <c r="V254" s="7">
        <v>10.0</v>
      </c>
      <c r="W254" s="3">
        <v>60.0</v>
      </c>
      <c r="X254" s="3">
        <v>251.0</v>
      </c>
      <c r="Y254" s="4">
        <v>10.0</v>
      </c>
      <c r="Z254" s="4"/>
      <c r="AA254" s="4"/>
      <c r="AB254" s="4"/>
      <c r="AC254" s="4"/>
      <c r="AD254" s="4"/>
      <c r="AE254" s="4"/>
    </row>
    <row r="255">
      <c r="A255" s="4"/>
      <c r="B255" s="4"/>
      <c r="C255" s="4"/>
      <c r="D255" s="4"/>
      <c r="E255" s="7">
        <v>20.0</v>
      </c>
      <c r="F255" s="4"/>
      <c r="G255" s="4"/>
      <c r="H255" s="4"/>
      <c r="I255" s="4"/>
      <c r="J255" s="4"/>
      <c r="K255" s="4"/>
      <c r="L255" s="4"/>
      <c r="M255" s="3" t="s">
        <v>307</v>
      </c>
      <c r="N255" s="4"/>
      <c r="O255" s="4"/>
      <c r="P255" s="4"/>
      <c r="Q255" s="4"/>
      <c r="R255" s="7"/>
      <c r="S255" s="5"/>
      <c r="T255" s="4"/>
      <c r="U255" s="3">
        <v>252.0</v>
      </c>
      <c r="V255" s="7">
        <v>12.0</v>
      </c>
      <c r="W255" s="3">
        <v>12.0</v>
      </c>
      <c r="X255" s="3">
        <v>252.0</v>
      </c>
      <c r="Y255" s="4">
        <v>12.0</v>
      </c>
      <c r="Z255" s="4"/>
      <c r="AA255" s="4"/>
      <c r="AB255" s="4"/>
      <c r="AC255" s="4"/>
      <c r="AD255" s="4"/>
      <c r="AE255" s="4"/>
    </row>
    <row r="256">
      <c r="A256" s="4"/>
      <c r="B256" s="4"/>
      <c r="C256" s="4"/>
      <c r="D256" s="4"/>
      <c r="E256" s="7">
        <v>20.0</v>
      </c>
      <c r="F256" s="4"/>
      <c r="G256" s="4"/>
      <c r="H256" s="4"/>
      <c r="I256" s="4"/>
      <c r="J256" s="4"/>
      <c r="K256" s="4"/>
      <c r="L256" s="4"/>
      <c r="M256" s="3" t="s">
        <v>84</v>
      </c>
      <c r="N256" s="4"/>
      <c r="O256" s="4"/>
      <c r="P256" s="4"/>
      <c r="Q256" s="4"/>
      <c r="R256" s="7"/>
      <c r="S256" s="5"/>
      <c r="T256" s="4"/>
      <c r="U256" s="3">
        <v>253.0</v>
      </c>
      <c r="V256" s="7">
        <v>5.0</v>
      </c>
      <c r="W256" s="3">
        <v>18.0</v>
      </c>
      <c r="X256" s="3">
        <v>253.0</v>
      </c>
      <c r="Y256" s="4">
        <v>5.0</v>
      </c>
      <c r="Z256" s="4"/>
      <c r="AA256" s="4"/>
      <c r="AB256" s="4"/>
      <c r="AC256" s="4"/>
      <c r="AD256" s="4"/>
      <c r="AE256" s="4"/>
    </row>
    <row r="257">
      <c r="A257" s="4"/>
      <c r="B257" s="4"/>
      <c r="C257" s="4"/>
      <c r="D257" s="4"/>
      <c r="E257" s="7">
        <v>20.0</v>
      </c>
      <c r="F257" s="4"/>
      <c r="G257" s="4"/>
      <c r="H257" s="4"/>
      <c r="I257" s="4"/>
      <c r="J257" s="4"/>
      <c r="K257" s="4"/>
      <c r="L257" s="4"/>
      <c r="M257" s="3" t="s">
        <v>84</v>
      </c>
      <c r="N257" s="4"/>
      <c r="O257" s="4"/>
      <c r="P257" s="4"/>
      <c r="Q257" s="4"/>
      <c r="R257" s="7"/>
      <c r="S257" s="5"/>
      <c r="T257" s="4"/>
      <c r="U257" s="3">
        <v>254.0</v>
      </c>
      <c r="V257" s="7">
        <v>13.0</v>
      </c>
      <c r="W257" s="3">
        <v>10.0</v>
      </c>
      <c r="X257" s="3">
        <v>254.0</v>
      </c>
      <c r="Y257" s="4">
        <v>13.0</v>
      </c>
      <c r="Z257" s="4"/>
      <c r="AA257" s="4"/>
      <c r="AB257" s="4"/>
      <c r="AC257" s="4"/>
      <c r="AD257" s="4"/>
      <c r="AE257" s="4"/>
    </row>
    <row r="258">
      <c r="A258" s="4"/>
      <c r="B258" s="4"/>
      <c r="C258" s="4"/>
      <c r="D258" s="4"/>
      <c r="E258" s="7">
        <v>20.0</v>
      </c>
      <c r="F258" s="4"/>
      <c r="G258" s="4"/>
      <c r="H258" s="4"/>
      <c r="I258" s="4"/>
      <c r="J258" s="4"/>
      <c r="K258" s="4"/>
      <c r="L258" s="4"/>
      <c r="M258" s="3" t="s">
        <v>84</v>
      </c>
      <c r="N258" s="4"/>
      <c r="O258" s="4"/>
      <c r="P258" s="4"/>
      <c r="Q258" s="4"/>
      <c r="R258" s="7"/>
      <c r="S258" s="5"/>
      <c r="T258" s="4"/>
      <c r="U258" s="3">
        <v>255.0</v>
      </c>
      <c r="V258" s="7">
        <v>5.0</v>
      </c>
      <c r="W258" s="3">
        <v>5.0</v>
      </c>
      <c r="X258" s="3">
        <v>255.0</v>
      </c>
      <c r="Y258" s="4">
        <v>5.0</v>
      </c>
      <c r="Z258" s="4"/>
      <c r="AA258" s="4"/>
      <c r="AB258" s="4"/>
      <c r="AC258" s="4"/>
      <c r="AD258" s="4"/>
      <c r="AE258" s="4"/>
    </row>
    <row r="259">
      <c r="A259" s="4"/>
      <c r="B259" s="4"/>
      <c r="C259" s="4"/>
      <c r="D259" s="4"/>
      <c r="E259" s="7">
        <v>20.0</v>
      </c>
      <c r="F259" s="4"/>
      <c r="G259" s="4"/>
      <c r="H259" s="4"/>
      <c r="I259" s="4"/>
      <c r="J259" s="4"/>
      <c r="K259" s="4"/>
      <c r="L259" s="4"/>
      <c r="M259" s="3" t="s">
        <v>84</v>
      </c>
      <c r="N259" s="4"/>
      <c r="O259" s="4"/>
      <c r="P259" s="4"/>
      <c r="Q259" s="4"/>
      <c r="R259" s="7"/>
      <c r="S259" s="5"/>
      <c r="T259" s="4"/>
      <c r="U259" s="3">
        <v>256.0</v>
      </c>
      <c r="V259" s="7">
        <v>8.0</v>
      </c>
      <c r="W259" s="3">
        <v>50.0</v>
      </c>
      <c r="X259" s="3">
        <v>256.0</v>
      </c>
      <c r="Y259" s="4">
        <v>8.0</v>
      </c>
      <c r="Z259" s="4"/>
      <c r="AA259" s="4"/>
      <c r="AB259" s="4"/>
      <c r="AC259" s="4"/>
      <c r="AD259" s="4"/>
      <c r="AE259" s="4"/>
    </row>
    <row r="260">
      <c r="A260" s="4"/>
      <c r="B260" s="4"/>
      <c r="C260" s="4"/>
      <c r="D260" s="4"/>
      <c r="E260" s="7">
        <v>20.0</v>
      </c>
      <c r="F260" s="4"/>
      <c r="G260" s="4"/>
      <c r="H260" s="4"/>
      <c r="I260" s="4"/>
      <c r="J260" s="4"/>
      <c r="K260" s="4"/>
      <c r="L260" s="4"/>
      <c r="M260" s="3" t="s">
        <v>84</v>
      </c>
      <c r="N260" s="4"/>
      <c r="O260" s="4"/>
      <c r="P260" s="4"/>
      <c r="Q260" s="4"/>
      <c r="R260" s="7"/>
      <c r="S260" s="5"/>
      <c r="T260" s="4"/>
      <c r="U260" s="3">
        <v>257.0</v>
      </c>
      <c r="V260" s="7">
        <v>11.0</v>
      </c>
      <c r="W260" s="3">
        <v>10.0</v>
      </c>
      <c r="X260" s="3">
        <v>257.0</v>
      </c>
      <c r="Y260" s="4">
        <v>11.0</v>
      </c>
      <c r="Z260" s="4"/>
      <c r="AA260" s="4"/>
      <c r="AB260" s="4"/>
      <c r="AC260" s="4"/>
      <c r="AD260" s="4"/>
      <c r="AE260" s="4"/>
    </row>
    <row r="261">
      <c r="A261" s="4"/>
      <c r="B261" s="4"/>
      <c r="C261" s="4"/>
      <c r="D261" s="4"/>
      <c r="E261" s="7">
        <v>20.0</v>
      </c>
      <c r="F261" s="4"/>
      <c r="G261" s="4"/>
      <c r="H261" s="4"/>
      <c r="I261" s="4"/>
      <c r="J261" s="4"/>
      <c r="K261" s="4"/>
      <c r="L261" s="4"/>
      <c r="M261" s="3" t="s">
        <v>84</v>
      </c>
      <c r="N261" s="4"/>
      <c r="O261" s="4"/>
      <c r="P261" s="4"/>
      <c r="Q261" s="4"/>
      <c r="R261" s="7"/>
      <c r="S261" s="5"/>
      <c r="T261" s="4"/>
      <c r="U261" s="3">
        <v>258.0</v>
      </c>
      <c r="V261" s="7">
        <v>3.0</v>
      </c>
      <c r="W261" s="3">
        <v>12.0</v>
      </c>
      <c r="X261" s="3">
        <v>258.0</v>
      </c>
      <c r="Y261" s="4">
        <v>3.0</v>
      </c>
      <c r="Z261" s="4"/>
      <c r="AA261" s="4"/>
      <c r="AB261" s="4"/>
      <c r="AC261" s="4"/>
      <c r="AD261" s="4"/>
      <c r="AE261" s="4"/>
    </row>
    <row r="262">
      <c r="A262" s="4"/>
      <c r="B262" s="4"/>
      <c r="C262" s="4"/>
      <c r="D262" s="4"/>
      <c r="E262" s="7">
        <v>20.0</v>
      </c>
      <c r="F262" s="4"/>
      <c r="G262" s="4"/>
      <c r="H262" s="4"/>
      <c r="I262" s="4"/>
      <c r="J262" s="4"/>
      <c r="K262" s="4"/>
      <c r="L262" s="4"/>
      <c r="M262" s="3" t="s">
        <v>84</v>
      </c>
      <c r="N262" s="4"/>
      <c r="O262" s="4"/>
      <c r="P262" s="4"/>
      <c r="Q262" s="4"/>
      <c r="R262" s="7"/>
      <c r="S262" s="5"/>
      <c r="T262" s="4"/>
      <c r="U262" s="3">
        <v>259.0</v>
      </c>
      <c r="V262" s="7">
        <v>16.0</v>
      </c>
      <c r="W262" s="3">
        <v>5.0</v>
      </c>
      <c r="X262" s="3">
        <v>259.0</v>
      </c>
      <c r="Y262" s="4">
        <v>16.0</v>
      </c>
      <c r="Z262" s="4"/>
      <c r="AA262" s="4"/>
      <c r="AB262" s="4"/>
      <c r="AC262" s="4"/>
      <c r="AD262" s="4"/>
      <c r="AE262" s="4"/>
    </row>
    <row r="263">
      <c r="A263" s="4"/>
      <c r="B263" s="4"/>
      <c r="C263" s="4"/>
      <c r="D263" s="4"/>
      <c r="E263" s="7">
        <v>20.0</v>
      </c>
      <c r="F263" s="4"/>
      <c r="G263" s="4"/>
      <c r="H263" s="4"/>
      <c r="I263" s="4"/>
      <c r="J263" s="4"/>
      <c r="K263" s="4"/>
      <c r="L263" s="4"/>
      <c r="M263" s="3" t="s">
        <v>84</v>
      </c>
      <c r="N263" s="4"/>
      <c r="O263" s="4"/>
      <c r="P263" s="4"/>
      <c r="Q263" s="4"/>
      <c r="R263" s="7"/>
      <c r="S263" s="5"/>
      <c r="T263" s="4"/>
      <c r="U263" s="3">
        <v>260.0</v>
      </c>
      <c r="V263" s="7">
        <v>5.0</v>
      </c>
      <c r="W263" s="3">
        <v>5.0</v>
      </c>
      <c r="X263" s="3">
        <v>260.0</v>
      </c>
      <c r="Y263" s="4">
        <v>5.0</v>
      </c>
      <c r="Z263" s="4"/>
      <c r="AA263" s="4"/>
      <c r="AB263" s="4"/>
      <c r="AC263" s="4"/>
      <c r="AD263" s="4"/>
      <c r="AE263" s="4"/>
    </row>
    <row r="264">
      <c r="A264" s="4"/>
      <c r="B264" s="4"/>
      <c r="C264" s="4"/>
      <c r="D264" s="4"/>
      <c r="E264" s="7">
        <v>20.0</v>
      </c>
      <c r="F264" s="4"/>
      <c r="G264" s="4"/>
      <c r="H264" s="4"/>
      <c r="I264" s="4"/>
      <c r="J264" s="4"/>
      <c r="K264" s="4"/>
      <c r="L264" s="4"/>
      <c r="M264" s="3" t="s">
        <v>84</v>
      </c>
      <c r="N264" s="4"/>
      <c r="O264" s="4"/>
      <c r="P264" s="4"/>
      <c r="Q264" s="4"/>
      <c r="R264" s="7"/>
      <c r="S264" s="5"/>
      <c r="T264" s="4"/>
      <c r="U264" s="3">
        <v>261.0</v>
      </c>
      <c r="V264" s="7">
        <v>15.0</v>
      </c>
      <c r="W264" s="3">
        <v>6.0</v>
      </c>
      <c r="X264" s="3">
        <v>261.0</v>
      </c>
      <c r="Y264" s="4">
        <v>15.0</v>
      </c>
      <c r="Z264" s="4"/>
      <c r="AA264" s="4"/>
      <c r="AB264" s="4"/>
      <c r="AC264" s="4"/>
      <c r="AD264" s="4"/>
      <c r="AE264" s="4"/>
    </row>
    <row r="265">
      <c r="A265" s="4"/>
      <c r="B265" s="4"/>
      <c r="C265" s="4"/>
      <c r="D265" s="4"/>
      <c r="E265" s="7">
        <v>20.0</v>
      </c>
      <c r="F265" s="4"/>
      <c r="G265" s="4"/>
      <c r="H265" s="4"/>
      <c r="I265" s="4"/>
      <c r="J265" s="4"/>
      <c r="K265" s="4"/>
      <c r="L265" s="4"/>
      <c r="M265" s="3" t="s">
        <v>84</v>
      </c>
      <c r="N265" s="4"/>
      <c r="O265" s="4"/>
      <c r="P265" s="4"/>
      <c r="Q265" s="4"/>
      <c r="R265" s="7"/>
      <c r="S265" s="5"/>
      <c r="T265" s="4"/>
      <c r="U265" s="3">
        <v>262.0</v>
      </c>
      <c r="V265" s="7">
        <v>10.0</v>
      </c>
      <c r="W265" s="3">
        <v>20.0</v>
      </c>
      <c r="X265" s="3">
        <v>262.0</v>
      </c>
      <c r="Y265" s="4">
        <v>10.0</v>
      </c>
      <c r="Z265" s="4"/>
      <c r="AA265" s="4"/>
      <c r="AB265" s="4"/>
      <c r="AC265" s="4"/>
      <c r="AD265" s="4"/>
      <c r="AE265" s="4"/>
    </row>
    <row r="266">
      <c r="A266" s="4"/>
      <c r="B266" s="4"/>
      <c r="C266" s="4"/>
      <c r="D266" s="4"/>
      <c r="E266" s="7">
        <v>20.0</v>
      </c>
      <c r="F266" s="4"/>
      <c r="G266" s="4"/>
      <c r="H266" s="4"/>
      <c r="I266" s="4"/>
      <c r="J266" s="4"/>
      <c r="K266" s="4"/>
      <c r="L266" s="4"/>
      <c r="M266" s="3" t="s">
        <v>84</v>
      </c>
      <c r="N266" s="4"/>
      <c r="O266" s="4"/>
      <c r="P266" s="4"/>
      <c r="Q266" s="4"/>
      <c r="R266" s="7"/>
      <c r="S266" s="5"/>
      <c r="T266" s="4"/>
      <c r="U266" s="3">
        <v>263.0</v>
      </c>
      <c r="V266" s="7">
        <v>12.0</v>
      </c>
      <c r="W266" s="3">
        <v>4.0</v>
      </c>
      <c r="X266" s="3">
        <v>263.0</v>
      </c>
      <c r="Y266" s="4">
        <v>12.0</v>
      </c>
      <c r="Z266" s="4"/>
      <c r="AA266" s="4"/>
      <c r="AB266" s="4"/>
      <c r="AC266" s="4"/>
      <c r="AD266" s="4"/>
      <c r="AE266" s="4"/>
    </row>
    <row r="267">
      <c r="A267" s="4"/>
      <c r="B267" s="4"/>
      <c r="C267" s="4"/>
      <c r="D267" s="4"/>
      <c r="E267" s="7">
        <v>20.0</v>
      </c>
      <c r="F267" s="4"/>
      <c r="G267" s="4"/>
      <c r="H267" s="4"/>
      <c r="I267" s="4"/>
      <c r="J267" s="4"/>
      <c r="K267" s="4"/>
      <c r="L267" s="4"/>
      <c r="M267" s="3" t="s">
        <v>84</v>
      </c>
      <c r="N267" s="4"/>
      <c r="O267" s="4"/>
      <c r="P267" s="4"/>
      <c r="Q267" s="4"/>
      <c r="R267" s="7"/>
      <c r="S267" s="5"/>
      <c r="T267" s="4"/>
      <c r="U267" s="3">
        <v>264.0</v>
      </c>
      <c r="V267" s="7">
        <v>5.0</v>
      </c>
      <c r="W267" s="3">
        <v>32.0</v>
      </c>
      <c r="X267" s="3">
        <v>264.0</v>
      </c>
      <c r="Y267" s="4">
        <v>5.0</v>
      </c>
      <c r="Z267" s="4"/>
      <c r="AA267" s="4"/>
      <c r="AB267" s="4"/>
      <c r="AC267" s="4"/>
      <c r="AD267" s="4"/>
      <c r="AE267" s="4"/>
    </row>
    <row r="268">
      <c r="A268" s="4"/>
      <c r="B268" s="4"/>
      <c r="C268" s="4"/>
      <c r="D268" s="4"/>
      <c r="E268" s="7">
        <v>20.0</v>
      </c>
      <c r="F268" s="4"/>
      <c r="G268" s="4"/>
      <c r="H268" s="4"/>
      <c r="I268" s="4"/>
      <c r="J268" s="4"/>
      <c r="K268" s="4"/>
      <c r="L268" s="4"/>
      <c r="M268" s="3" t="s">
        <v>84</v>
      </c>
      <c r="N268" s="4"/>
      <c r="O268" s="4"/>
      <c r="P268" s="4"/>
      <c r="Q268" s="4"/>
      <c r="R268" s="7"/>
      <c r="S268" s="5"/>
      <c r="T268" s="4"/>
      <c r="U268" s="3">
        <v>265.0</v>
      </c>
      <c r="V268" s="7">
        <v>12.0</v>
      </c>
      <c r="W268" s="3">
        <v>3.0</v>
      </c>
      <c r="X268" s="3">
        <v>265.0</v>
      </c>
      <c r="Y268" s="4">
        <v>12.0</v>
      </c>
      <c r="Z268" s="4"/>
      <c r="AA268" s="4"/>
      <c r="AB268" s="4"/>
      <c r="AC268" s="4"/>
      <c r="AD268" s="4"/>
      <c r="AE268" s="4"/>
    </row>
    <row r="269">
      <c r="A269" s="4"/>
      <c r="B269" s="4"/>
      <c r="C269" s="4"/>
      <c r="D269" s="4"/>
      <c r="E269" s="7">
        <v>20.0</v>
      </c>
      <c r="F269" s="4"/>
      <c r="G269" s="4"/>
      <c r="H269" s="4"/>
      <c r="I269" s="4"/>
      <c r="J269" s="4"/>
      <c r="K269" s="4"/>
      <c r="L269" s="4"/>
      <c r="M269" s="3" t="s">
        <v>84</v>
      </c>
      <c r="N269" s="4"/>
      <c r="O269" s="4"/>
      <c r="P269" s="4"/>
      <c r="Q269" s="4"/>
      <c r="R269" s="7"/>
      <c r="S269" s="5"/>
      <c r="T269" s="4"/>
      <c r="U269" s="3">
        <v>266.0</v>
      </c>
      <c r="V269" s="7">
        <v>9.0</v>
      </c>
      <c r="W269" s="3">
        <v>2.0</v>
      </c>
      <c r="X269" s="3">
        <v>266.0</v>
      </c>
      <c r="Y269" s="4">
        <v>9.0</v>
      </c>
      <c r="Z269" s="4"/>
      <c r="AA269" s="4"/>
      <c r="AB269" s="4"/>
      <c r="AC269" s="4"/>
      <c r="AD269" s="4"/>
      <c r="AE269" s="4"/>
    </row>
    <row r="270">
      <c r="A270" s="4"/>
      <c r="B270" s="4"/>
      <c r="C270" s="4"/>
      <c r="D270" s="4"/>
      <c r="E270" s="7">
        <v>20.0</v>
      </c>
      <c r="F270" s="4"/>
      <c r="G270" s="4"/>
      <c r="H270" s="4"/>
      <c r="I270" s="4"/>
      <c r="J270" s="4"/>
      <c r="K270" s="4"/>
      <c r="L270" s="4"/>
      <c r="M270" s="3" t="s">
        <v>84</v>
      </c>
      <c r="N270" s="4"/>
      <c r="O270" s="4"/>
      <c r="P270" s="4"/>
      <c r="Q270" s="4"/>
      <c r="R270" s="7"/>
      <c r="S270" s="5"/>
      <c r="T270" s="4"/>
      <c r="U270" s="3">
        <v>267.0</v>
      </c>
      <c r="V270" s="7">
        <v>12.0</v>
      </c>
      <c r="W270" s="3">
        <v>10.0</v>
      </c>
      <c r="X270" s="3">
        <v>267.0</v>
      </c>
      <c r="Y270" s="4">
        <v>12.0</v>
      </c>
      <c r="Z270" s="4"/>
      <c r="AA270" s="4"/>
      <c r="AB270" s="4"/>
      <c r="AC270" s="4"/>
      <c r="AD270" s="4"/>
      <c r="AE270" s="4"/>
    </row>
    <row r="271">
      <c r="A271" s="4"/>
      <c r="B271" s="4"/>
      <c r="C271" s="4"/>
      <c r="D271" s="4"/>
      <c r="E271" s="7">
        <v>20.0</v>
      </c>
      <c r="F271" s="4"/>
      <c r="G271" s="4"/>
      <c r="H271" s="4"/>
      <c r="I271" s="4"/>
      <c r="J271" s="4"/>
      <c r="K271" s="4"/>
      <c r="L271" s="4"/>
      <c r="M271" s="3" t="s">
        <v>84</v>
      </c>
      <c r="N271" s="4"/>
      <c r="O271" s="4"/>
      <c r="P271" s="4"/>
      <c r="Q271" s="4"/>
      <c r="R271" s="7"/>
      <c r="S271" s="5"/>
      <c r="T271" s="4"/>
      <c r="U271" s="3">
        <v>268.0</v>
      </c>
      <c r="V271" s="7">
        <v>7.0</v>
      </c>
      <c r="W271" s="3">
        <v>4.0</v>
      </c>
      <c r="X271" s="3">
        <v>268.0</v>
      </c>
      <c r="Y271" s="4">
        <v>7.0</v>
      </c>
      <c r="Z271" s="4"/>
      <c r="AA271" s="4"/>
      <c r="AB271" s="4"/>
      <c r="AC271" s="4"/>
      <c r="AD271" s="4"/>
      <c r="AE271" s="4"/>
    </row>
    <row r="272">
      <c r="A272" s="4"/>
      <c r="B272" s="4"/>
      <c r="C272" s="4"/>
      <c r="D272" s="4"/>
      <c r="E272" s="7">
        <v>20.0</v>
      </c>
      <c r="F272" s="4"/>
      <c r="G272" s="4"/>
      <c r="H272" s="4"/>
      <c r="I272" s="4"/>
      <c r="J272" s="4"/>
      <c r="K272" s="4"/>
      <c r="L272" s="4"/>
      <c r="M272" s="3" t="s">
        <v>84</v>
      </c>
      <c r="N272" s="4"/>
      <c r="O272" s="4"/>
      <c r="P272" s="4"/>
      <c r="Q272" s="4"/>
      <c r="R272" s="7"/>
      <c r="S272" s="5"/>
      <c r="T272" s="4"/>
      <c r="U272" s="3">
        <v>269.0</v>
      </c>
      <c r="V272" s="7">
        <v>15.0</v>
      </c>
      <c r="W272" s="3">
        <v>26.0</v>
      </c>
      <c r="X272" s="3">
        <v>269.0</v>
      </c>
      <c r="Y272" s="4">
        <v>15.0</v>
      </c>
      <c r="Z272" s="4"/>
      <c r="AA272" s="4"/>
      <c r="AB272" s="4"/>
      <c r="AC272" s="4"/>
      <c r="AD272" s="4"/>
      <c r="AE272" s="4"/>
    </row>
    <row r="273">
      <c r="A273" s="4"/>
      <c r="B273" s="4"/>
      <c r="C273" s="4"/>
      <c r="D273" s="4"/>
      <c r="E273" s="7">
        <v>21.0</v>
      </c>
      <c r="F273" s="4"/>
      <c r="G273" s="4"/>
      <c r="H273" s="4"/>
      <c r="I273" s="4"/>
      <c r="J273" s="4"/>
      <c r="K273" s="4"/>
      <c r="L273" s="4"/>
      <c r="M273" s="3" t="s">
        <v>84</v>
      </c>
      <c r="N273" s="4"/>
      <c r="O273" s="4"/>
      <c r="P273" s="4"/>
      <c r="Q273" s="4"/>
      <c r="R273" s="7"/>
      <c r="S273" s="5"/>
      <c r="T273" s="4"/>
      <c r="U273" s="3">
        <v>270.0</v>
      </c>
      <c r="V273" s="7">
        <v>8.0</v>
      </c>
      <c r="W273" s="3">
        <v>10.0</v>
      </c>
      <c r="X273" s="3">
        <v>270.0</v>
      </c>
      <c r="Y273" s="4">
        <v>8.0</v>
      </c>
      <c r="Z273" s="4"/>
      <c r="AA273" s="4"/>
      <c r="AB273" s="4"/>
      <c r="AC273" s="4"/>
      <c r="AD273" s="4"/>
      <c r="AE273" s="4"/>
    </row>
    <row r="274">
      <c r="A274" s="4"/>
      <c r="B274" s="4"/>
      <c r="C274" s="4"/>
      <c r="D274" s="4"/>
      <c r="E274" s="7">
        <v>25.0</v>
      </c>
      <c r="F274" s="4"/>
      <c r="G274" s="4"/>
      <c r="H274" s="4"/>
      <c r="I274" s="4"/>
      <c r="J274" s="4"/>
      <c r="K274" s="4"/>
      <c r="L274" s="4"/>
      <c r="M274" s="3" t="s">
        <v>84</v>
      </c>
      <c r="N274" s="4"/>
      <c r="O274" s="4"/>
      <c r="P274" s="4"/>
      <c r="Q274" s="4"/>
      <c r="R274" s="7"/>
      <c r="S274" s="5"/>
      <c r="T274" s="4"/>
      <c r="U274" s="3">
        <v>271.0</v>
      </c>
      <c r="V274" s="7">
        <v>10.0</v>
      </c>
      <c r="W274" s="3">
        <v>10.0</v>
      </c>
      <c r="X274" s="3">
        <v>271.0</v>
      </c>
      <c r="Y274" s="4">
        <v>10.0</v>
      </c>
      <c r="Z274" s="4"/>
      <c r="AA274" s="4"/>
      <c r="AB274" s="4"/>
      <c r="AC274" s="4"/>
      <c r="AD274" s="4"/>
      <c r="AE274" s="4"/>
    </row>
    <row r="275">
      <c r="A275" s="4"/>
      <c r="B275" s="4"/>
      <c r="C275" s="4"/>
      <c r="D275" s="4"/>
      <c r="E275" s="7">
        <v>25.0</v>
      </c>
      <c r="F275" s="4"/>
      <c r="G275" s="4"/>
      <c r="H275" s="4"/>
      <c r="I275" s="4"/>
      <c r="J275" s="4"/>
      <c r="K275" s="4"/>
      <c r="L275" s="4"/>
      <c r="M275" s="3" t="s">
        <v>84</v>
      </c>
      <c r="N275" s="4"/>
      <c r="O275" s="4"/>
      <c r="P275" s="4"/>
      <c r="Q275" s="4"/>
      <c r="R275" s="7"/>
      <c r="S275" s="5"/>
      <c r="T275" s="4"/>
      <c r="U275" s="3">
        <v>272.0</v>
      </c>
      <c r="V275" s="7">
        <v>10.0</v>
      </c>
      <c r="W275" s="3">
        <v>2.0</v>
      </c>
      <c r="X275" s="3">
        <v>272.0</v>
      </c>
      <c r="Y275" s="4">
        <v>10.0</v>
      </c>
      <c r="Z275" s="4"/>
      <c r="AA275" s="4"/>
      <c r="AB275" s="4"/>
      <c r="AC275" s="4"/>
      <c r="AD275" s="4"/>
      <c r="AE275" s="4"/>
    </row>
    <row r="276">
      <c r="A276" s="4"/>
      <c r="B276" s="4"/>
      <c r="C276" s="4"/>
      <c r="D276" s="4"/>
      <c r="E276" s="7">
        <v>25.0</v>
      </c>
      <c r="F276" s="4"/>
      <c r="G276" s="4"/>
      <c r="H276" s="4"/>
      <c r="I276" s="4"/>
      <c r="J276" s="4"/>
      <c r="K276" s="4"/>
      <c r="L276" s="4"/>
      <c r="M276" s="3" t="s">
        <v>84</v>
      </c>
      <c r="N276" s="4"/>
      <c r="O276" s="4"/>
      <c r="P276" s="4"/>
      <c r="Q276" s="4"/>
      <c r="R276" s="7"/>
      <c r="S276" s="5"/>
      <c r="T276" s="4"/>
      <c r="U276" s="3">
        <v>273.0</v>
      </c>
      <c r="V276" s="7">
        <v>10.0</v>
      </c>
      <c r="W276" s="3">
        <v>10.0</v>
      </c>
      <c r="X276" s="3">
        <v>273.0</v>
      </c>
      <c r="Y276" s="4">
        <v>10.0</v>
      </c>
      <c r="Z276" s="4"/>
      <c r="AA276" s="4"/>
      <c r="AB276" s="4"/>
      <c r="AC276" s="4"/>
      <c r="AD276" s="4"/>
      <c r="AE276" s="4"/>
    </row>
    <row r="277">
      <c r="A277" s="4"/>
      <c r="B277" s="4"/>
      <c r="C277" s="4"/>
      <c r="D277" s="4"/>
      <c r="E277" s="7">
        <v>25.0</v>
      </c>
      <c r="F277" s="4"/>
      <c r="G277" s="4"/>
      <c r="H277" s="4"/>
      <c r="I277" s="4"/>
      <c r="J277" s="4"/>
      <c r="K277" s="4"/>
      <c r="L277" s="4"/>
      <c r="M277" s="3" t="s">
        <v>84</v>
      </c>
      <c r="N277" s="4"/>
      <c r="O277" s="4"/>
      <c r="P277" s="4"/>
      <c r="Q277" s="4"/>
      <c r="R277" s="7"/>
      <c r="S277" s="5"/>
      <c r="T277" s="4"/>
      <c r="U277" s="3">
        <v>274.0</v>
      </c>
      <c r="V277" s="7">
        <v>11.0</v>
      </c>
      <c r="W277" s="3">
        <v>6.0</v>
      </c>
      <c r="X277" s="3">
        <v>274.0</v>
      </c>
      <c r="Y277" s="4">
        <v>11.0</v>
      </c>
      <c r="Z277" s="4"/>
      <c r="AA277" s="4"/>
      <c r="AB277" s="4"/>
      <c r="AC277" s="4"/>
      <c r="AD277" s="4"/>
      <c r="AE277" s="4"/>
    </row>
    <row r="278">
      <c r="A278" s="4"/>
      <c r="B278" s="4"/>
      <c r="C278" s="4"/>
      <c r="D278" s="4"/>
      <c r="E278" s="7">
        <v>25.0</v>
      </c>
      <c r="F278" s="4"/>
      <c r="G278" s="4"/>
      <c r="H278" s="4"/>
      <c r="I278" s="4"/>
      <c r="J278" s="4"/>
      <c r="K278" s="4"/>
      <c r="L278" s="4"/>
      <c r="M278" s="3" t="s">
        <v>84</v>
      </c>
      <c r="N278" s="4"/>
      <c r="O278" s="4"/>
      <c r="P278" s="4"/>
      <c r="Q278" s="4"/>
      <c r="R278" s="7"/>
      <c r="S278" s="5"/>
      <c r="T278" s="4"/>
      <c r="U278" s="3">
        <v>275.0</v>
      </c>
      <c r="V278" s="7">
        <v>11.0</v>
      </c>
      <c r="W278" s="3">
        <v>5.0</v>
      </c>
      <c r="X278" s="3">
        <v>275.0</v>
      </c>
      <c r="Y278" s="4">
        <v>11.0</v>
      </c>
      <c r="Z278" s="4"/>
      <c r="AA278" s="4"/>
      <c r="AB278" s="4"/>
      <c r="AC278" s="4"/>
      <c r="AD278" s="4"/>
      <c r="AE278" s="4"/>
    </row>
    <row r="279">
      <c r="A279" s="4"/>
      <c r="B279" s="4"/>
      <c r="C279" s="4"/>
      <c r="D279" s="4"/>
      <c r="E279" s="7">
        <v>25.0</v>
      </c>
      <c r="F279" s="4"/>
      <c r="G279" s="4"/>
      <c r="H279" s="4"/>
      <c r="I279" s="4"/>
      <c r="J279" s="4"/>
      <c r="K279" s="4"/>
      <c r="L279" s="4"/>
      <c r="M279" s="3" t="s">
        <v>84</v>
      </c>
      <c r="N279" s="4"/>
      <c r="O279" s="4"/>
      <c r="P279" s="4"/>
      <c r="Q279" s="4"/>
      <c r="R279" s="7"/>
      <c r="S279" s="5"/>
      <c r="T279" s="4"/>
      <c r="U279" s="3">
        <v>276.0</v>
      </c>
      <c r="V279" s="7">
        <v>13.0</v>
      </c>
      <c r="W279" s="3">
        <v>3.0</v>
      </c>
      <c r="X279" s="3">
        <v>276.0</v>
      </c>
      <c r="Y279" s="4">
        <v>13.0</v>
      </c>
      <c r="Z279" s="4"/>
      <c r="AA279" s="4"/>
      <c r="AB279" s="4"/>
      <c r="AC279" s="4"/>
      <c r="AD279" s="4"/>
      <c r="AE279" s="4"/>
    </row>
    <row r="280">
      <c r="A280" s="4"/>
      <c r="B280" s="4"/>
      <c r="C280" s="4"/>
      <c r="D280" s="4"/>
      <c r="E280" s="7">
        <v>25.0</v>
      </c>
      <c r="F280" s="4"/>
      <c r="G280" s="4"/>
      <c r="H280" s="4"/>
      <c r="I280" s="4"/>
      <c r="J280" s="4"/>
      <c r="K280" s="4"/>
      <c r="L280" s="4"/>
      <c r="M280" s="3" t="s">
        <v>84</v>
      </c>
      <c r="N280" s="4"/>
      <c r="O280" s="4"/>
      <c r="P280" s="4"/>
      <c r="Q280" s="4"/>
      <c r="R280" s="7"/>
      <c r="S280" s="5"/>
      <c r="T280" s="4"/>
      <c r="U280" s="3">
        <v>277.0</v>
      </c>
      <c r="V280" s="7">
        <v>10.0</v>
      </c>
      <c r="W280" s="3">
        <v>10.0</v>
      </c>
      <c r="X280" s="3">
        <v>277.0</v>
      </c>
      <c r="Y280" s="4">
        <v>10.0</v>
      </c>
      <c r="Z280" s="4"/>
      <c r="AA280" s="4"/>
      <c r="AB280" s="4"/>
      <c r="AC280" s="4"/>
      <c r="AD280" s="4"/>
      <c r="AE280" s="4"/>
    </row>
    <row r="281">
      <c r="A281" s="4"/>
      <c r="B281" s="4"/>
      <c r="C281" s="4"/>
      <c r="D281" s="4"/>
      <c r="E281" s="7">
        <v>25.0</v>
      </c>
      <c r="F281" s="4"/>
      <c r="G281" s="4"/>
      <c r="H281" s="4"/>
      <c r="I281" s="4"/>
      <c r="J281" s="4"/>
      <c r="K281" s="4"/>
      <c r="L281" s="4"/>
      <c r="M281" s="3" t="s">
        <v>84</v>
      </c>
      <c r="N281" s="4"/>
      <c r="O281" s="4"/>
      <c r="P281" s="4"/>
      <c r="Q281" s="4"/>
      <c r="R281" s="7"/>
      <c r="S281" s="5"/>
      <c r="T281" s="4"/>
      <c r="U281" s="3">
        <v>278.0</v>
      </c>
      <c r="V281" s="7">
        <v>14.0</v>
      </c>
      <c r="W281" s="3">
        <v>6.0</v>
      </c>
      <c r="X281" s="3">
        <v>278.0</v>
      </c>
      <c r="Y281" s="4">
        <v>14.0</v>
      </c>
      <c r="Z281" s="4"/>
      <c r="AA281" s="4"/>
      <c r="AB281" s="4"/>
      <c r="AC281" s="4"/>
      <c r="AD281" s="4"/>
      <c r="AE281" s="4"/>
    </row>
    <row r="282">
      <c r="A282" s="4"/>
      <c r="B282" s="4"/>
      <c r="C282" s="4"/>
      <c r="D282" s="4"/>
      <c r="E282" s="7">
        <v>25.0</v>
      </c>
      <c r="F282" s="4"/>
      <c r="G282" s="4"/>
      <c r="H282" s="4"/>
      <c r="I282" s="4"/>
      <c r="J282" s="4"/>
      <c r="K282" s="4"/>
      <c r="L282" s="4"/>
      <c r="M282" s="3" t="s">
        <v>84</v>
      </c>
      <c r="N282" s="4"/>
      <c r="O282" s="4"/>
      <c r="P282" s="4"/>
      <c r="Q282" s="4"/>
      <c r="R282" s="7"/>
      <c r="S282" s="5"/>
      <c r="T282" s="4"/>
      <c r="U282" s="3">
        <v>279.0</v>
      </c>
      <c r="V282" s="7">
        <v>3.0</v>
      </c>
      <c r="W282" s="3">
        <v>5.0</v>
      </c>
      <c r="X282" s="3">
        <v>279.0</v>
      </c>
      <c r="Y282" s="4">
        <v>3.0</v>
      </c>
      <c r="Z282" s="4"/>
      <c r="AA282" s="4"/>
      <c r="AB282" s="4"/>
      <c r="AC282" s="4"/>
      <c r="AD282" s="4"/>
      <c r="AE282" s="4"/>
    </row>
    <row r="283">
      <c r="A283" s="4"/>
      <c r="B283" s="4"/>
      <c r="C283" s="4"/>
      <c r="D283" s="4"/>
      <c r="E283" s="7">
        <v>28.0</v>
      </c>
      <c r="F283" s="4"/>
      <c r="G283" s="4"/>
      <c r="H283" s="4"/>
      <c r="I283" s="4"/>
      <c r="J283" s="4"/>
      <c r="K283" s="4"/>
      <c r="L283" s="4"/>
      <c r="M283" s="3" t="s">
        <v>84</v>
      </c>
      <c r="N283" s="4"/>
      <c r="O283" s="4"/>
      <c r="P283" s="4"/>
      <c r="Q283" s="4"/>
      <c r="R283" s="7"/>
      <c r="S283" s="5"/>
      <c r="T283" s="4"/>
      <c r="U283" s="3">
        <v>280.0</v>
      </c>
      <c r="V283" s="7">
        <v>10.0</v>
      </c>
      <c r="W283" s="3">
        <v>10.0</v>
      </c>
      <c r="X283" s="3">
        <v>280.0</v>
      </c>
      <c r="Y283" s="4">
        <v>10.0</v>
      </c>
      <c r="Z283" s="4"/>
      <c r="AA283" s="4"/>
      <c r="AB283" s="4"/>
      <c r="AC283" s="4"/>
      <c r="AD283" s="4"/>
      <c r="AE283" s="4"/>
    </row>
    <row r="284">
      <c r="A284" s="4"/>
      <c r="B284" s="4"/>
      <c r="C284" s="4"/>
      <c r="D284" s="4"/>
      <c r="E284" s="7">
        <v>30.0</v>
      </c>
      <c r="F284" s="4"/>
      <c r="G284" s="4"/>
      <c r="H284" s="4"/>
      <c r="I284" s="4"/>
      <c r="J284" s="4"/>
      <c r="K284" s="4"/>
      <c r="L284" s="4"/>
      <c r="M284" s="3" t="s">
        <v>84</v>
      </c>
      <c r="N284" s="4"/>
      <c r="O284" s="4"/>
      <c r="P284" s="4"/>
      <c r="Q284" s="4"/>
      <c r="R284" s="7"/>
      <c r="S284" s="5"/>
      <c r="T284" s="4"/>
      <c r="U284" s="3">
        <v>281.0</v>
      </c>
      <c r="V284" s="7">
        <v>8.0</v>
      </c>
      <c r="W284" s="3">
        <v>10.0</v>
      </c>
      <c r="X284" s="3">
        <v>281.0</v>
      </c>
      <c r="Y284" s="4">
        <v>8.0</v>
      </c>
      <c r="Z284" s="4"/>
      <c r="AA284" s="4"/>
      <c r="AB284" s="4"/>
      <c r="AC284" s="4"/>
      <c r="AD284" s="4"/>
      <c r="AE284" s="4"/>
    </row>
    <row r="285">
      <c r="A285" s="4"/>
      <c r="B285" s="4"/>
      <c r="C285" s="4"/>
      <c r="D285" s="4"/>
      <c r="E285" s="7">
        <v>30.0</v>
      </c>
      <c r="F285" s="4"/>
      <c r="G285" s="4"/>
      <c r="H285" s="4"/>
      <c r="I285" s="4"/>
      <c r="J285" s="4"/>
      <c r="K285" s="4"/>
      <c r="L285" s="4"/>
      <c r="M285" s="3" t="s">
        <v>84</v>
      </c>
      <c r="N285" s="4"/>
      <c r="O285" s="4"/>
      <c r="P285" s="4"/>
      <c r="Q285" s="4"/>
      <c r="R285" s="7"/>
      <c r="S285" s="5"/>
      <c r="T285" s="4"/>
      <c r="U285" s="3">
        <v>282.0</v>
      </c>
      <c r="V285" s="7">
        <v>12.0</v>
      </c>
      <c r="W285" s="3">
        <v>2.0</v>
      </c>
      <c r="X285" s="3">
        <v>282.0</v>
      </c>
      <c r="Y285" s="4">
        <v>12.0</v>
      </c>
      <c r="Z285" s="4"/>
      <c r="AA285" s="4"/>
      <c r="AB285" s="4"/>
      <c r="AC285" s="4"/>
      <c r="AD285" s="4"/>
      <c r="AE285" s="4"/>
    </row>
    <row r="286">
      <c r="A286" s="4"/>
      <c r="B286" s="4"/>
      <c r="C286" s="4"/>
      <c r="D286" s="4"/>
      <c r="E286" s="7">
        <v>30.0</v>
      </c>
      <c r="F286" s="4"/>
      <c r="G286" s="4"/>
      <c r="H286" s="4"/>
      <c r="I286" s="4"/>
      <c r="J286" s="4"/>
      <c r="K286" s="4"/>
      <c r="L286" s="4"/>
      <c r="M286" s="3" t="s">
        <v>84</v>
      </c>
      <c r="N286" s="4"/>
      <c r="O286" s="4"/>
      <c r="P286" s="4"/>
      <c r="Q286" s="4"/>
      <c r="R286" s="7"/>
      <c r="S286" s="5"/>
      <c r="T286" s="4"/>
      <c r="U286" s="3">
        <v>283.0</v>
      </c>
      <c r="V286" s="7">
        <v>10.0</v>
      </c>
      <c r="W286" s="3">
        <v>18.0</v>
      </c>
      <c r="X286" s="3">
        <v>283.0</v>
      </c>
      <c r="Y286" s="4">
        <v>10.0</v>
      </c>
      <c r="Z286" s="4"/>
      <c r="AA286" s="4"/>
      <c r="AB286" s="4"/>
      <c r="AC286" s="4"/>
      <c r="AD286" s="4"/>
      <c r="AE286" s="4"/>
    </row>
    <row r="287">
      <c r="A287" s="4"/>
      <c r="B287" s="4"/>
      <c r="C287" s="4"/>
      <c r="D287" s="4"/>
      <c r="E287" s="7">
        <v>30.0</v>
      </c>
      <c r="F287" s="4"/>
      <c r="G287" s="4"/>
      <c r="H287" s="4"/>
      <c r="I287" s="4"/>
      <c r="J287" s="4"/>
      <c r="K287" s="4"/>
      <c r="L287" s="4"/>
      <c r="M287" s="3" t="s">
        <v>84</v>
      </c>
      <c r="N287" s="4"/>
      <c r="O287" s="4"/>
      <c r="P287" s="4"/>
      <c r="Q287" s="4"/>
      <c r="R287" s="7"/>
      <c r="S287" s="5"/>
      <c r="T287" s="4"/>
      <c r="U287" s="3">
        <v>284.0</v>
      </c>
      <c r="V287" s="7">
        <v>13.0</v>
      </c>
      <c r="W287" s="3">
        <v>5.0</v>
      </c>
      <c r="X287" s="3">
        <v>284.0</v>
      </c>
      <c r="Y287" s="4">
        <v>13.0</v>
      </c>
      <c r="Z287" s="4"/>
      <c r="AA287" s="4"/>
      <c r="AB287" s="4"/>
      <c r="AC287" s="4"/>
      <c r="AD287" s="4"/>
      <c r="AE287" s="4"/>
    </row>
    <row r="288">
      <c r="A288" s="4"/>
      <c r="B288" s="4"/>
      <c r="C288" s="4"/>
      <c r="D288" s="4"/>
      <c r="E288" s="7">
        <v>30.0</v>
      </c>
      <c r="F288" s="4"/>
      <c r="G288" s="4"/>
      <c r="H288" s="4"/>
      <c r="I288" s="4"/>
      <c r="J288" s="4"/>
      <c r="K288" s="4"/>
      <c r="L288" s="4"/>
      <c r="M288" s="3" t="s">
        <v>84</v>
      </c>
      <c r="N288" s="4"/>
      <c r="O288" s="4"/>
      <c r="P288" s="4"/>
      <c r="Q288" s="4"/>
      <c r="R288" s="7"/>
      <c r="S288" s="5"/>
      <c r="T288" s="4"/>
      <c r="U288" s="3">
        <v>285.0</v>
      </c>
      <c r="V288" s="7">
        <v>7.0</v>
      </c>
      <c r="W288" s="3">
        <v>10.0</v>
      </c>
      <c r="X288" s="3">
        <v>285.0</v>
      </c>
      <c r="Y288" s="4">
        <v>7.0</v>
      </c>
      <c r="Z288" s="4"/>
      <c r="AA288" s="4"/>
      <c r="AB288" s="4"/>
      <c r="AC288" s="4"/>
      <c r="AD288" s="4"/>
      <c r="AE288" s="4"/>
    </row>
    <row r="289">
      <c r="A289" s="4"/>
      <c r="B289" s="4"/>
      <c r="C289" s="4"/>
      <c r="D289" s="4"/>
      <c r="E289" s="7">
        <v>30.0</v>
      </c>
      <c r="F289" s="4"/>
      <c r="G289" s="4"/>
      <c r="H289" s="4"/>
      <c r="I289" s="4"/>
      <c r="J289" s="4"/>
      <c r="K289" s="4"/>
      <c r="L289" s="4"/>
      <c r="M289" s="3" t="s">
        <v>84</v>
      </c>
      <c r="N289" s="4"/>
      <c r="O289" s="4"/>
      <c r="P289" s="4"/>
      <c r="Q289" s="4"/>
      <c r="R289" s="7"/>
      <c r="S289" s="5"/>
      <c r="T289" s="4"/>
      <c r="U289" s="3">
        <v>286.0</v>
      </c>
      <c r="V289" s="7">
        <v>12.0</v>
      </c>
      <c r="W289" s="3">
        <v>2.0</v>
      </c>
      <c r="X289" s="3">
        <v>286.0</v>
      </c>
      <c r="Y289" s="4">
        <v>12.0</v>
      </c>
      <c r="Z289" s="4"/>
      <c r="AA289" s="4"/>
      <c r="AB289" s="4"/>
      <c r="AC289" s="4"/>
      <c r="AD289" s="4"/>
      <c r="AE289" s="4"/>
    </row>
    <row r="290">
      <c r="A290" s="4"/>
      <c r="B290" s="4"/>
      <c r="C290" s="4"/>
      <c r="D290" s="4"/>
      <c r="E290" s="7">
        <v>30.0</v>
      </c>
      <c r="F290" s="4"/>
      <c r="G290" s="4"/>
      <c r="H290" s="4"/>
      <c r="I290" s="4"/>
      <c r="J290" s="4"/>
      <c r="K290" s="4"/>
      <c r="L290" s="4"/>
      <c r="M290" s="3" t="s">
        <v>84</v>
      </c>
      <c r="N290" s="4"/>
      <c r="O290" s="4"/>
      <c r="P290" s="4"/>
      <c r="Q290" s="4"/>
      <c r="R290" s="7"/>
      <c r="S290" s="5"/>
      <c r="T290" s="4"/>
      <c r="U290" s="3">
        <v>287.0</v>
      </c>
      <c r="V290" s="7">
        <v>10.0</v>
      </c>
      <c r="W290" s="3">
        <v>10.0</v>
      </c>
      <c r="X290" s="3">
        <v>287.0</v>
      </c>
      <c r="Y290" s="4">
        <v>10.0</v>
      </c>
      <c r="Z290" s="4"/>
      <c r="AA290" s="4"/>
      <c r="AB290" s="4"/>
      <c r="AC290" s="4"/>
      <c r="AD290" s="4"/>
      <c r="AE290" s="4"/>
    </row>
    <row r="291">
      <c r="A291" s="4"/>
      <c r="B291" s="4"/>
      <c r="C291" s="4"/>
      <c r="D291" s="4"/>
      <c r="E291" s="7">
        <v>30.0</v>
      </c>
      <c r="F291" s="4"/>
      <c r="G291" s="4"/>
      <c r="H291" s="4"/>
      <c r="I291" s="4"/>
      <c r="J291" s="4"/>
      <c r="K291" s="4"/>
      <c r="L291" s="4"/>
      <c r="M291" s="3" t="s">
        <v>84</v>
      </c>
      <c r="N291" s="4"/>
      <c r="O291" s="4"/>
      <c r="P291" s="4"/>
      <c r="Q291" s="4"/>
      <c r="R291" s="7"/>
      <c r="S291" s="5"/>
      <c r="T291" s="4"/>
      <c r="U291" s="3">
        <v>288.0</v>
      </c>
      <c r="V291" s="7">
        <v>10.0</v>
      </c>
      <c r="W291" s="3">
        <v>1.0</v>
      </c>
      <c r="X291" s="3">
        <v>288.0</v>
      </c>
      <c r="Y291" s="4">
        <v>10.0</v>
      </c>
      <c r="Z291" s="4"/>
      <c r="AA291" s="4"/>
      <c r="AB291" s="4"/>
      <c r="AC291" s="4"/>
      <c r="AD291" s="4"/>
      <c r="AE291" s="4"/>
    </row>
    <row r="292">
      <c r="A292" s="4"/>
      <c r="B292" s="4"/>
      <c r="C292" s="4"/>
      <c r="D292" s="4"/>
      <c r="E292" s="7">
        <v>30.0</v>
      </c>
      <c r="F292" s="4"/>
      <c r="G292" s="4"/>
      <c r="H292" s="4"/>
      <c r="I292" s="4"/>
      <c r="J292" s="4"/>
      <c r="K292" s="4"/>
      <c r="L292" s="4"/>
      <c r="M292" s="3" t="s">
        <v>84</v>
      </c>
      <c r="N292" s="4"/>
      <c r="O292" s="4"/>
      <c r="P292" s="4"/>
      <c r="Q292" s="4"/>
      <c r="R292" s="7"/>
      <c r="S292" s="5"/>
      <c r="T292" s="4"/>
      <c r="U292" s="3">
        <v>289.0</v>
      </c>
      <c r="V292" s="7">
        <v>10.0</v>
      </c>
      <c r="W292" s="3">
        <v>5.0</v>
      </c>
      <c r="X292" s="3">
        <v>289.0</v>
      </c>
      <c r="Y292" s="4">
        <v>10.0</v>
      </c>
      <c r="Z292" s="4"/>
      <c r="AA292" s="4"/>
      <c r="AB292" s="4"/>
      <c r="AC292" s="4"/>
      <c r="AD292" s="4"/>
      <c r="AE292" s="4"/>
    </row>
    <row r="293">
      <c r="A293" s="4"/>
      <c r="B293" s="4"/>
      <c r="C293" s="4"/>
      <c r="D293" s="4"/>
      <c r="E293" s="7">
        <v>30.0</v>
      </c>
      <c r="F293" s="4"/>
      <c r="G293" s="4"/>
      <c r="H293" s="4"/>
      <c r="I293" s="4"/>
      <c r="J293" s="4"/>
      <c r="K293" s="4"/>
      <c r="L293" s="4"/>
      <c r="M293" s="3" t="s">
        <v>84</v>
      </c>
      <c r="N293" s="4"/>
      <c r="O293" s="4"/>
      <c r="P293" s="4"/>
      <c r="Q293" s="4"/>
      <c r="R293" s="7"/>
      <c r="S293" s="5"/>
      <c r="T293" s="4"/>
      <c r="U293" s="3">
        <v>290.0</v>
      </c>
      <c r="V293" s="7">
        <v>7.0</v>
      </c>
      <c r="W293" s="3">
        <v>5.0</v>
      </c>
      <c r="X293" s="3">
        <v>290.0</v>
      </c>
      <c r="Y293" s="4">
        <v>7.0</v>
      </c>
      <c r="Z293" s="4"/>
      <c r="AA293" s="4"/>
      <c r="AB293" s="4"/>
      <c r="AC293" s="4"/>
      <c r="AD293" s="4"/>
      <c r="AE293" s="4"/>
    </row>
    <row r="294">
      <c r="A294" s="4"/>
      <c r="B294" s="4"/>
      <c r="C294" s="4"/>
      <c r="D294" s="4"/>
      <c r="E294" s="7">
        <v>30.0</v>
      </c>
      <c r="F294" s="4"/>
      <c r="G294" s="4"/>
      <c r="H294" s="4"/>
      <c r="I294" s="4"/>
      <c r="J294" s="4"/>
      <c r="K294" s="4"/>
      <c r="L294" s="4"/>
      <c r="M294" s="3" t="s">
        <v>84</v>
      </c>
      <c r="N294" s="4"/>
      <c r="O294" s="4"/>
      <c r="P294" s="4"/>
      <c r="Q294" s="4"/>
      <c r="R294" s="7"/>
      <c r="S294" s="5"/>
      <c r="T294" s="4"/>
      <c r="U294" s="3">
        <v>291.0</v>
      </c>
      <c r="V294" s="7">
        <v>10.0</v>
      </c>
      <c r="W294" s="3">
        <v>40.0</v>
      </c>
      <c r="X294" s="3">
        <v>291.0</v>
      </c>
      <c r="Y294" s="4">
        <v>10.0</v>
      </c>
      <c r="Z294" s="4"/>
      <c r="AA294" s="4"/>
      <c r="AB294" s="4"/>
      <c r="AC294" s="4"/>
      <c r="AD294" s="4"/>
      <c r="AE294" s="4"/>
    </row>
    <row r="295">
      <c r="A295" s="4"/>
      <c r="B295" s="4"/>
      <c r="C295" s="4"/>
      <c r="D295" s="4"/>
      <c r="E295" s="7">
        <v>30.0</v>
      </c>
      <c r="F295" s="4"/>
      <c r="G295" s="4"/>
      <c r="H295" s="4"/>
      <c r="I295" s="4"/>
      <c r="J295" s="4"/>
      <c r="K295" s="4"/>
      <c r="L295" s="4"/>
      <c r="M295" s="3" t="s">
        <v>84</v>
      </c>
      <c r="N295" s="4"/>
      <c r="O295" s="4"/>
      <c r="P295" s="4"/>
      <c r="Q295" s="4"/>
      <c r="R295" s="7"/>
      <c r="S295" s="5"/>
      <c r="T295" s="4"/>
      <c r="U295" s="3">
        <v>292.0</v>
      </c>
      <c r="V295" s="7">
        <v>10.0</v>
      </c>
      <c r="W295" s="3">
        <v>10.0</v>
      </c>
      <c r="X295" s="3">
        <v>292.0</v>
      </c>
      <c r="Y295" s="4">
        <v>10.0</v>
      </c>
      <c r="Z295" s="4"/>
      <c r="AA295" s="4"/>
      <c r="AB295" s="4"/>
      <c r="AC295" s="4"/>
      <c r="AD295" s="4"/>
      <c r="AE295" s="4"/>
    </row>
    <row r="296">
      <c r="A296" s="4"/>
      <c r="B296" s="4"/>
      <c r="C296" s="4"/>
      <c r="D296" s="4"/>
      <c r="E296" s="7">
        <v>30.0</v>
      </c>
      <c r="F296" s="4"/>
      <c r="G296" s="4"/>
      <c r="H296" s="4"/>
      <c r="I296" s="4"/>
      <c r="J296" s="4"/>
      <c r="K296" s="4"/>
      <c r="L296" s="4"/>
      <c r="M296" s="3" t="s">
        <v>84</v>
      </c>
      <c r="N296" s="4"/>
      <c r="O296" s="4"/>
      <c r="P296" s="4"/>
      <c r="Q296" s="4"/>
      <c r="R296" s="7"/>
      <c r="S296" s="5"/>
      <c r="T296" s="4"/>
      <c r="U296" s="3">
        <v>293.0</v>
      </c>
      <c r="V296" s="7">
        <v>9.0</v>
      </c>
      <c r="W296" s="3">
        <v>4.0</v>
      </c>
      <c r="X296" s="3">
        <v>293.0</v>
      </c>
      <c r="Y296" s="4">
        <v>9.0</v>
      </c>
      <c r="Z296" s="4"/>
      <c r="AA296" s="4"/>
      <c r="AB296" s="4"/>
      <c r="AC296" s="4"/>
      <c r="AD296" s="4"/>
      <c r="AE296" s="4"/>
    </row>
    <row r="297">
      <c r="A297" s="4"/>
      <c r="B297" s="4"/>
      <c r="C297" s="4"/>
      <c r="D297" s="4"/>
      <c r="E297" s="7">
        <v>30.0</v>
      </c>
      <c r="F297" s="4"/>
      <c r="G297" s="4"/>
      <c r="H297" s="4"/>
      <c r="I297" s="4"/>
      <c r="J297" s="4"/>
      <c r="K297" s="4"/>
      <c r="L297" s="4"/>
      <c r="M297" s="3" t="s">
        <v>84</v>
      </c>
      <c r="N297" s="4"/>
      <c r="O297" s="4"/>
      <c r="P297" s="4"/>
      <c r="Q297" s="4"/>
      <c r="R297" s="7"/>
      <c r="S297" s="5"/>
      <c r="T297" s="4"/>
      <c r="U297" s="3">
        <v>294.0</v>
      </c>
      <c r="V297" s="7">
        <v>15.0</v>
      </c>
      <c r="W297" s="3">
        <v>2.0</v>
      </c>
      <c r="X297" s="3">
        <v>294.0</v>
      </c>
      <c r="Y297" s="4">
        <v>15.0</v>
      </c>
      <c r="Z297" s="4"/>
      <c r="AA297" s="4"/>
      <c r="AB297" s="4"/>
      <c r="AC297" s="4"/>
      <c r="AD297" s="4"/>
      <c r="AE297" s="4"/>
    </row>
    <row r="298">
      <c r="A298" s="4"/>
      <c r="B298" s="4"/>
      <c r="C298" s="4"/>
      <c r="D298" s="4"/>
      <c r="E298" s="7">
        <v>30.0</v>
      </c>
      <c r="F298" s="4"/>
      <c r="G298" s="4"/>
      <c r="H298" s="4"/>
      <c r="I298" s="4"/>
      <c r="J298" s="4"/>
      <c r="K298" s="4"/>
      <c r="L298" s="4"/>
      <c r="M298" s="3" t="s">
        <v>84</v>
      </c>
      <c r="N298" s="4"/>
      <c r="O298" s="4"/>
      <c r="P298" s="4"/>
      <c r="Q298" s="4"/>
      <c r="R298" s="7"/>
      <c r="S298" s="5"/>
      <c r="T298" s="4"/>
      <c r="U298" s="3">
        <v>295.0</v>
      </c>
      <c r="V298" s="7">
        <v>88.0</v>
      </c>
      <c r="W298" s="3">
        <v>2.0</v>
      </c>
      <c r="X298" s="7">
        <v>88.0</v>
      </c>
      <c r="Y298" s="4"/>
      <c r="Z298" s="4"/>
      <c r="AA298" s="4"/>
      <c r="AB298" s="4"/>
      <c r="AC298" s="4"/>
      <c r="AD298" s="4"/>
      <c r="AE298" s="4"/>
    </row>
    <row r="299">
      <c r="A299" s="4"/>
      <c r="B299" s="4"/>
      <c r="C299" s="4"/>
      <c r="D299" s="4"/>
      <c r="E299" s="7">
        <v>30.0</v>
      </c>
      <c r="F299" s="4"/>
      <c r="G299" s="4"/>
      <c r="H299" s="4"/>
      <c r="I299" s="4"/>
      <c r="J299" s="4"/>
      <c r="K299" s="4"/>
      <c r="L299" s="4"/>
      <c r="M299" s="3" t="s">
        <v>84</v>
      </c>
      <c r="N299" s="4"/>
      <c r="O299" s="4"/>
      <c r="P299" s="4"/>
      <c r="Q299" s="4"/>
      <c r="R299" s="7"/>
      <c r="S299" s="5"/>
      <c r="T299" s="4"/>
      <c r="U299" s="3">
        <v>296.0</v>
      </c>
      <c r="V299" s="7">
        <v>10.0</v>
      </c>
      <c r="W299" s="3">
        <v>30.0</v>
      </c>
      <c r="X299" s="3">
        <v>296.0</v>
      </c>
      <c r="Y299" s="4">
        <v>10.0</v>
      </c>
      <c r="Z299" s="4"/>
      <c r="AA299" s="4"/>
      <c r="AB299" s="4"/>
      <c r="AC299" s="4"/>
      <c r="AD299" s="4"/>
      <c r="AE299" s="4"/>
    </row>
    <row r="300">
      <c r="A300" s="4"/>
      <c r="B300" s="4"/>
      <c r="C300" s="4"/>
      <c r="D300" s="4"/>
      <c r="E300" s="7">
        <v>30.0</v>
      </c>
      <c r="F300" s="4"/>
      <c r="G300" s="4"/>
      <c r="H300" s="4"/>
      <c r="I300" s="4"/>
      <c r="J300" s="4"/>
      <c r="K300" s="4"/>
      <c r="L300" s="4"/>
      <c r="M300" s="3" t="s">
        <v>84</v>
      </c>
      <c r="N300" s="4"/>
      <c r="O300" s="4"/>
      <c r="P300" s="4"/>
      <c r="Q300" s="4"/>
      <c r="R300" s="7"/>
      <c r="S300" s="5"/>
      <c r="T300" s="4"/>
      <c r="U300" s="3">
        <v>297.0</v>
      </c>
      <c r="V300" s="7">
        <v>12.0</v>
      </c>
      <c r="W300" s="3">
        <v>8.0</v>
      </c>
      <c r="X300" s="3">
        <v>297.0</v>
      </c>
      <c r="Y300" s="4">
        <v>12.0</v>
      </c>
      <c r="Z300" s="4"/>
      <c r="AA300" s="4"/>
      <c r="AB300" s="4"/>
      <c r="AC300" s="4"/>
      <c r="AD300" s="4"/>
      <c r="AE300" s="4"/>
    </row>
    <row r="301">
      <c r="A301" s="4"/>
      <c r="B301" s="4"/>
      <c r="C301" s="4"/>
      <c r="D301" s="4"/>
      <c r="E301" s="7">
        <v>30.0</v>
      </c>
      <c r="F301" s="4"/>
      <c r="G301" s="4"/>
      <c r="H301" s="4"/>
      <c r="I301" s="4"/>
      <c r="J301" s="4"/>
      <c r="K301" s="4"/>
      <c r="L301" s="4"/>
      <c r="M301" s="3" t="s">
        <v>84</v>
      </c>
      <c r="N301" s="4"/>
      <c r="O301" s="4"/>
      <c r="P301" s="4"/>
      <c r="Q301" s="4"/>
      <c r="R301" s="7"/>
      <c r="S301" s="5"/>
      <c r="T301" s="4"/>
      <c r="U301" s="3">
        <v>298.0</v>
      </c>
      <c r="V301" s="7">
        <v>10.0</v>
      </c>
      <c r="W301" s="3">
        <v>20.0</v>
      </c>
      <c r="X301" s="3">
        <v>298.0</v>
      </c>
      <c r="Y301" s="4">
        <v>10.0</v>
      </c>
      <c r="Z301" s="4"/>
      <c r="AA301" s="4"/>
      <c r="AB301" s="4"/>
      <c r="AC301" s="4"/>
      <c r="AD301" s="4"/>
      <c r="AE301" s="4"/>
    </row>
    <row r="302">
      <c r="A302" s="4"/>
      <c r="B302" s="4"/>
      <c r="C302" s="4"/>
      <c r="D302" s="4"/>
      <c r="E302" s="7">
        <v>30.0</v>
      </c>
      <c r="F302" s="4"/>
      <c r="G302" s="4"/>
      <c r="H302" s="4"/>
      <c r="I302" s="4"/>
      <c r="J302" s="4"/>
      <c r="K302" s="4"/>
      <c r="L302" s="4"/>
      <c r="M302" s="3" t="s">
        <v>84</v>
      </c>
      <c r="N302" s="4"/>
      <c r="O302" s="4"/>
      <c r="P302" s="4"/>
      <c r="Q302" s="4"/>
      <c r="R302" s="7"/>
      <c r="S302" s="5"/>
      <c r="T302" s="4"/>
      <c r="U302" s="3">
        <v>299.0</v>
      </c>
      <c r="V302" s="7">
        <v>10.0</v>
      </c>
      <c r="W302" s="3">
        <v>6.0</v>
      </c>
      <c r="X302" s="3">
        <v>299.0</v>
      </c>
      <c r="Y302" s="4">
        <v>10.0</v>
      </c>
      <c r="Z302" s="4"/>
      <c r="AA302" s="4"/>
      <c r="AB302" s="4"/>
      <c r="AC302" s="4"/>
      <c r="AD302" s="4"/>
      <c r="AE302" s="4"/>
    </row>
    <row r="303">
      <c r="A303" s="4"/>
      <c r="B303" s="4"/>
      <c r="C303" s="4"/>
      <c r="D303" s="4"/>
      <c r="E303" s="7">
        <v>30.0</v>
      </c>
      <c r="F303" s="4"/>
      <c r="G303" s="4"/>
      <c r="H303" s="4"/>
      <c r="I303" s="4"/>
      <c r="J303" s="4"/>
      <c r="K303" s="4"/>
      <c r="L303" s="4"/>
      <c r="M303" s="3" t="s">
        <v>84</v>
      </c>
      <c r="N303" s="4"/>
      <c r="O303" s="4"/>
      <c r="P303" s="4"/>
      <c r="Q303" s="4"/>
      <c r="R303" s="7"/>
      <c r="S303" s="5"/>
      <c r="T303" s="4"/>
      <c r="U303" s="3">
        <v>300.0</v>
      </c>
      <c r="V303" s="7">
        <v>12.0</v>
      </c>
      <c r="W303" s="3">
        <v>4.0</v>
      </c>
      <c r="X303" s="3">
        <v>300.0</v>
      </c>
      <c r="Y303" s="4">
        <v>12.0</v>
      </c>
      <c r="Z303" s="4"/>
      <c r="AA303" s="4"/>
      <c r="AB303" s="4"/>
      <c r="AC303" s="4"/>
      <c r="AD303" s="4"/>
      <c r="AE303" s="4"/>
    </row>
    <row r="304">
      <c r="A304" s="4"/>
      <c r="B304" s="4"/>
      <c r="C304" s="4"/>
      <c r="D304" s="4"/>
      <c r="E304" s="7">
        <v>30.0</v>
      </c>
      <c r="F304" s="4"/>
      <c r="G304" s="4"/>
      <c r="H304" s="4"/>
      <c r="I304" s="4"/>
      <c r="J304" s="4"/>
      <c r="K304" s="4"/>
      <c r="L304" s="4"/>
      <c r="M304" s="3" t="s">
        <v>84</v>
      </c>
      <c r="N304" s="4"/>
      <c r="O304" s="4"/>
      <c r="P304" s="4"/>
      <c r="Q304" s="4"/>
      <c r="R304" s="7"/>
      <c r="S304" s="5"/>
      <c r="T304" s="4"/>
      <c r="U304" s="3">
        <v>301.0</v>
      </c>
      <c r="V304" s="7">
        <v>11.0</v>
      </c>
      <c r="W304" s="3">
        <v>25.0</v>
      </c>
      <c r="X304" s="3">
        <v>301.0</v>
      </c>
      <c r="Y304" s="4">
        <v>11.0</v>
      </c>
      <c r="Z304" s="4"/>
      <c r="AA304" s="4"/>
      <c r="AB304" s="4"/>
      <c r="AC304" s="4"/>
      <c r="AD304" s="4"/>
      <c r="AE304" s="4"/>
    </row>
    <row r="305">
      <c r="A305" s="4"/>
      <c r="B305" s="4"/>
      <c r="C305" s="4"/>
      <c r="D305" s="4"/>
      <c r="E305" s="7">
        <v>30.0</v>
      </c>
      <c r="F305" s="4"/>
      <c r="G305" s="4"/>
      <c r="H305" s="4"/>
      <c r="I305" s="4"/>
      <c r="J305" s="4"/>
      <c r="K305" s="4"/>
      <c r="L305" s="4"/>
      <c r="M305" s="3" t="s">
        <v>84</v>
      </c>
      <c r="N305" s="4"/>
      <c r="O305" s="4"/>
      <c r="P305" s="4"/>
      <c r="Q305" s="4"/>
      <c r="R305" s="7"/>
      <c r="S305" s="5"/>
      <c r="T305" s="4"/>
      <c r="U305" s="3">
        <v>302.0</v>
      </c>
      <c r="V305" s="7">
        <v>9.0</v>
      </c>
      <c r="W305" s="3">
        <v>20.0</v>
      </c>
      <c r="X305" s="3">
        <v>302.0</v>
      </c>
      <c r="Y305" s="4">
        <v>9.0</v>
      </c>
      <c r="Z305" s="4"/>
      <c r="AA305" s="4"/>
      <c r="AB305" s="4"/>
      <c r="AC305" s="4"/>
      <c r="AD305" s="4"/>
      <c r="AE305" s="4"/>
    </row>
    <row r="306">
      <c r="A306" s="4"/>
      <c r="B306" s="4"/>
      <c r="C306" s="4"/>
      <c r="D306" s="4"/>
      <c r="E306" s="7">
        <v>30.0</v>
      </c>
      <c r="F306" s="4"/>
      <c r="G306" s="4"/>
      <c r="H306" s="4"/>
      <c r="I306" s="4"/>
      <c r="J306" s="4"/>
      <c r="K306" s="4"/>
      <c r="L306" s="4"/>
      <c r="M306" s="3" t="s">
        <v>84</v>
      </c>
      <c r="N306" s="4"/>
      <c r="O306" s="4"/>
      <c r="P306" s="4"/>
      <c r="Q306" s="4"/>
      <c r="R306" s="7"/>
      <c r="S306" s="5"/>
      <c r="T306" s="4"/>
      <c r="U306" s="3">
        <v>303.0</v>
      </c>
      <c r="V306" s="7">
        <v>8.0</v>
      </c>
      <c r="W306" s="3">
        <v>30.0</v>
      </c>
      <c r="X306" s="3">
        <v>303.0</v>
      </c>
      <c r="Y306" s="4">
        <v>8.0</v>
      </c>
      <c r="Z306" s="4"/>
      <c r="AA306" s="4"/>
      <c r="AB306" s="4"/>
      <c r="AC306" s="4"/>
      <c r="AD306" s="4"/>
      <c r="AE306" s="4"/>
    </row>
    <row r="307">
      <c r="A307" s="4"/>
      <c r="B307" s="4"/>
      <c r="C307" s="4"/>
      <c r="D307" s="4"/>
      <c r="E307" s="7">
        <v>30.0</v>
      </c>
      <c r="F307" s="4"/>
      <c r="G307" s="4"/>
      <c r="H307" s="4"/>
      <c r="I307" s="4"/>
      <c r="J307" s="4"/>
      <c r="K307" s="4"/>
      <c r="L307" s="4"/>
      <c r="M307" s="3" t="s">
        <v>84</v>
      </c>
      <c r="N307" s="4"/>
      <c r="O307" s="4"/>
      <c r="P307" s="4"/>
      <c r="Q307" s="4"/>
      <c r="R307" s="7"/>
      <c r="S307" s="5"/>
      <c r="T307" s="4"/>
      <c r="U307" s="3">
        <v>304.0</v>
      </c>
      <c r="V307" s="7">
        <v>8.0</v>
      </c>
      <c r="W307" s="3">
        <v>5.0</v>
      </c>
      <c r="X307" s="3">
        <v>304.0</v>
      </c>
      <c r="Y307" s="4">
        <v>8.0</v>
      </c>
      <c r="Z307" s="4"/>
      <c r="AA307" s="4"/>
      <c r="AB307" s="4"/>
      <c r="AC307" s="4"/>
      <c r="AD307" s="4"/>
      <c r="AE307" s="4"/>
    </row>
    <row r="308">
      <c r="A308" s="4"/>
      <c r="B308" s="4"/>
      <c r="C308" s="4"/>
      <c r="D308" s="4"/>
      <c r="E308" s="7">
        <v>30.0</v>
      </c>
      <c r="F308" s="4"/>
      <c r="G308" s="4"/>
      <c r="H308" s="4"/>
      <c r="I308" s="4"/>
      <c r="J308" s="4"/>
      <c r="K308" s="4"/>
      <c r="L308" s="4"/>
      <c r="M308" s="3" t="s">
        <v>84</v>
      </c>
      <c r="N308" s="4"/>
      <c r="O308" s="4"/>
      <c r="P308" s="4"/>
      <c r="Q308" s="4"/>
      <c r="R308" s="7"/>
      <c r="S308" s="5"/>
      <c r="T308" s="4"/>
      <c r="U308" s="3">
        <v>305.0</v>
      </c>
      <c r="V308" s="7">
        <v>12.0</v>
      </c>
      <c r="W308" s="3">
        <v>4.0</v>
      </c>
      <c r="X308" s="3">
        <v>305.0</v>
      </c>
      <c r="Y308" s="4">
        <v>12.0</v>
      </c>
      <c r="Z308" s="4"/>
      <c r="AA308" s="4"/>
      <c r="AB308" s="4"/>
      <c r="AC308" s="4"/>
      <c r="AD308" s="4"/>
      <c r="AE308" s="4"/>
    </row>
    <row r="309">
      <c r="A309" s="4"/>
      <c r="B309" s="4"/>
      <c r="C309" s="4"/>
      <c r="D309" s="4"/>
      <c r="E309" s="7">
        <v>30.0</v>
      </c>
      <c r="F309" s="4"/>
      <c r="G309" s="4"/>
      <c r="H309" s="4"/>
      <c r="I309" s="4"/>
      <c r="J309" s="4"/>
      <c r="K309" s="4"/>
      <c r="L309" s="4"/>
      <c r="M309" s="3" t="s">
        <v>84</v>
      </c>
      <c r="N309" s="4"/>
      <c r="O309" s="4"/>
      <c r="P309" s="4"/>
      <c r="Q309" s="4"/>
      <c r="R309" s="7"/>
      <c r="S309" s="5"/>
      <c r="T309" s="4"/>
      <c r="U309" s="3">
        <v>306.0</v>
      </c>
      <c r="V309" s="7">
        <v>6.0</v>
      </c>
      <c r="W309" s="3">
        <v>5.0</v>
      </c>
      <c r="X309" s="3">
        <v>306.0</v>
      </c>
      <c r="Y309" s="4">
        <v>6.0</v>
      </c>
      <c r="Z309" s="4"/>
      <c r="AA309" s="4"/>
      <c r="AB309" s="4"/>
      <c r="AC309" s="4"/>
      <c r="AD309" s="4"/>
      <c r="AE309" s="4"/>
    </row>
    <row r="310">
      <c r="A310" s="4"/>
      <c r="B310" s="4"/>
      <c r="C310" s="4"/>
      <c r="D310" s="4"/>
      <c r="E310" s="7">
        <v>30.0</v>
      </c>
      <c r="F310" s="4"/>
      <c r="G310" s="4"/>
      <c r="H310" s="4"/>
      <c r="I310" s="4"/>
      <c r="J310" s="4"/>
      <c r="K310" s="4"/>
      <c r="L310" s="4"/>
      <c r="M310" s="3" t="s">
        <v>84</v>
      </c>
      <c r="N310" s="4"/>
      <c r="O310" s="4"/>
      <c r="P310" s="4"/>
      <c r="Q310" s="4"/>
      <c r="R310" s="7"/>
      <c r="S310" s="5"/>
      <c r="T310" s="4"/>
      <c r="U310" s="3">
        <v>307.0</v>
      </c>
      <c r="V310" s="7">
        <v>13.0</v>
      </c>
      <c r="W310" s="3">
        <v>5.0</v>
      </c>
      <c r="X310" s="3">
        <v>307.0</v>
      </c>
      <c r="Y310" s="4">
        <v>13.0</v>
      </c>
      <c r="Z310" s="4"/>
      <c r="AA310" s="4"/>
      <c r="AB310" s="4"/>
      <c r="AC310" s="4"/>
      <c r="AD310" s="4"/>
      <c r="AE310" s="4"/>
    </row>
    <row r="311">
      <c r="A311" s="4"/>
      <c r="B311" s="4"/>
      <c r="C311" s="4"/>
      <c r="D311" s="4"/>
      <c r="E311" s="7">
        <v>30.0</v>
      </c>
      <c r="F311" s="4"/>
      <c r="G311" s="4"/>
      <c r="H311" s="4"/>
      <c r="I311" s="4"/>
      <c r="J311" s="4"/>
      <c r="K311" s="4"/>
      <c r="L311" s="4"/>
      <c r="M311" s="3" t="s">
        <v>84</v>
      </c>
      <c r="N311" s="4"/>
      <c r="O311" s="4"/>
      <c r="P311" s="4"/>
      <c r="Q311" s="4"/>
      <c r="R311" s="7"/>
      <c r="S311" s="5"/>
      <c r="T311" s="4"/>
      <c r="U311" s="3">
        <v>308.0</v>
      </c>
      <c r="V311" s="7">
        <v>11.0</v>
      </c>
      <c r="W311" s="3">
        <v>2.0</v>
      </c>
      <c r="X311" s="3">
        <v>308.0</v>
      </c>
      <c r="Y311" s="4">
        <v>11.0</v>
      </c>
      <c r="Z311" s="4"/>
      <c r="AA311" s="4"/>
      <c r="AB311" s="4"/>
      <c r="AC311" s="4"/>
      <c r="AD311" s="4"/>
      <c r="AE311" s="4"/>
    </row>
    <row r="312">
      <c r="A312" s="4"/>
      <c r="B312" s="4"/>
      <c r="C312" s="4"/>
      <c r="D312" s="4"/>
      <c r="E312" s="7">
        <v>30.0</v>
      </c>
      <c r="F312" s="4"/>
      <c r="G312" s="4"/>
      <c r="H312" s="4"/>
      <c r="I312" s="4"/>
      <c r="J312" s="4"/>
      <c r="K312" s="4"/>
      <c r="L312" s="4"/>
      <c r="M312" s="3" t="s">
        <v>84</v>
      </c>
      <c r="N312" s="4"/>
      <c r="O312" s="4"/>
      <c r="P312" s="4"/>
      <c r="Q312" s="4"/>
      <c r="R312" s="7"/>
      <c r="S312" s="5"/>
      <c r="T312" s="4"/>
      <c r="U312" s="3">
        <v>309.0</v>
      </c>
      <c r="V312" s="7">
        <v>8.0</v>
      </c>
      <c r="W312" s="3">
        <v>2.0</v>
      </c>
      <c r="X312" s="3">
        <v>309.0</v>
      </c>
      <c r="Y312" s="4">
        <v>8.0</v>
      </c>
      <c r="Z312" s="4"/>
      <c r="AA312" s="4"/>
      <c r="AB312" s="4"/>
      <c r="AC312" s="4"/>
      <c r="AD312" s="4"/>
      <c r="AE312" s="4"/>
    </row>
    <row r="313">
      <c r="A313" s="4"/>
      <c r="B313" s="4"/>
      <c r="C313" s="4"/>
      <c r="D313" s="4"/>
      <c r="E313" s="7">
        <v>30.0</v>
      </c>
      <c r="F313" s="4"/>
      <c r="G313" s="4"/>
      <c r="H313" s="4"/>
      <c r="I313" s="4"/>
      <c r="J313" s="4"/>
      <c r="K313" s="4"/>
      <c r="L313" s="4"/>
      <c r="M313" s="3" t="s">
        <v>92</v>
      </c>
      <c r="N313" s="4"/>
      <c r="O313" s="4"/>
      <c r="P313" s="4"/>
      <c r="Q313" s="4"/>
      <c r="R313" s="7"/>
      <c r="S313" s="5"/>
      <c r="T313" s="4"/>
      <c r="U313" s="3">
        <v>310.0</v>
      </c>
      <c r="V313" s="7">
        <v>10.0</v>
      </c>
      <c r="W313" s="3">
        <v>10.0</v>
      </c>
      <c r="X313" s="3">
        <v>310.0</v>
      </c>
      <c r="Y313" s="4">
        <v>10.0</v>
      </c>
      <c r="Z313" s="4"/>
      <c r="AA313" s="4"/>
      <c r="AB313" s="4"/>
      <c r="AC313" s="4"/>
      <c r="AD313" s="4"/>
      <c r="AE313" s="4"/>
    </row>
    <row r="314">
      <c r="A314" s="4"/>
      <c r="B314" s="4"/>
      <c r="C314" s="4"/>
      <c r="D314" s="4"/>
      <c r="E314" s="7">
        <v>30.0</v>
      </c>
      <c r="F314" s="4"/>
      <c r="G314" s="4"/>
      <c r="H314" s="4"/>
      <c r="I314" s="4"/>
      <c r="J314" s="4"/>
      <c r="K314" s="4"/>
      <c r="L314" s="4"/>
      <c r="M314" s="3" t="s">
        <v>92</v>
      </c>
      <c r="N314" s="4"/>
      <c r="O314" s="4"/>
      <c r="P314" s="4"/>
      <c r="Q314" s="4"/>
      <c r="R314" s="7"/>
      <c r="S314" s="5"/>
      <c r="T314" s="4"/>
      <c r="U314" s="3">
        <v>311.0</v>
      </c>
      <c r="V314" s="7">
        <v>12.0</v>
      </c>
      <c r="W314" s="3">
        <v>2.0</v>
      </c>
      <c r="X314" s="3">
        <v>311.0</v>
      </c>
      <c r="Y314" s="4">
        <v>12.0</v>
      </c>
      <c r="Z314" s="4"/>
      <c r="AA314" s="4"/>
      <c r="AB314" s="4"/>
      <c r="AC314" s="4"/>
      <c r="AD314" s="4"/>
      <c r="AE314" s="4"/>
    </row>
    <row r="315">
      <c r="A315" s="4"/>
      <c r="B315" s="4"/>
      <c r="C315" s="4"/>
      <c r="D315" s="4"/>
      <c r="E315" s="7">
        <v>30.0</v>
      </c>
      <c r="F315" s="4"/>
      <c r="G315" s="4"/>
      <c r="H315" s="4"/>
      <c r="I315" s="4"/>
      <c r="J315" s="4"/>
      <c r="K315" s="4"/>
      <c r="L315" s="4"/>
      <c r="M315" s="3" t="s">
        <v>92</v>
      </c>
      <c r="N315" s="4"/>
      <c r="O315" s="4"/>
      <c r="P315" s="4"/>
      <c r="Q315" s="4"/>
      <c r="R315" s="7"/>
      <c r="S315" s="5"/>
      <c r="T315" s="4"/>
      <c r="U315" s="3">
        <v>312.0</v>
      </c>
      <c r="V315" s="7">
        <v>10.0</v>
      </c>
      <c r="W315" s="3">
        <v>20.0</v>
      </c>
      <c r="X315" s="3">
        <v>312.0</v>
      </c>
      <c r="Y315" s="4">
        <v>10.0</v>
      </c>
      <c r="Z315" s="4"/>
      <c r="AA315" s="4"/>
      <c r="AB315" s="4"/>
      <c r="AC315" s="4"/>
      <c r="AD315" s="4"/>
      <c r="AE315" s="4"/>
    </row>
    <row r="316">
      <c r="A316" s="4"/>
      <c r="B316" s="4"/>
      <c r="C316" s="4"/>
      <c r="D316" s="4"/>
      <c r="E316" s="7">
        <v>30.0</v>
      </c>
      <c r="F316" s="4"/>
      <c r="G316" s="4"/>
      <c r="H316" s="4"/>
      <c r="I316" s="4"/>
      <c r="J316" s="4"/>
      <c r="K316" s="4"/>
      <c r="L316" s="4"/>
      <c r="M316" s="3" t="s">
        <v>92</v>
      </c>
      <c r="N316" s="4"/>
      <c r="O316" s="4"/>
      <c r="P316" s="4"/>
      <c r="Q316" s="4"/>
      <c r="R316" s="7"/>
      <c r="S316" s="5"/>
      <c r="T316" s="4"/>
      <c r="U316" s="3">
        <v>313.0</v>
      </c>
      <c r="V316" s="7">
        <v>6.0</v>
      </c>
      <c r="W316" s="3">
        <v>20.0</v>
      </c>
      <c r="X316" s="3">
        <v>313.0</v>
      </c>
      <c r="Y316" s="4">
        <v>6.0</v>
      </c>
      <c r="Z316" s="4"/>
      <c r="AA316" s="4"/>
      <c r="AB316" s="4"/>
      <c r="AC316" s="4"/>
      <c r="AD316" s="4"/>
      <c r="AE316" s="4"/>
    </row>
    <row r="317">
      <c r="A317" s="4"/>
      <c r="B317" s="4"/>
      <c r="C317" s="4"/>
      <c r="D317" s="4"/>
      <c r="E317" s="7">
        <v>30.0</v>
      </c>
      <c r="F317" s="4"/>
      <c r="G317" s="4"/>
      <c r="H317" s="4"/>
      <c r="I317" s="4"/>
      <c r="J317" s="4"/>
      <c r="K317" s="4"/>
      <c r="L317" s="4"/>
      <c r="M317" s="3" t="s">
        <v>92</v>
      </c>
      <c r="N317" s="4"/>
      <c r="O317" s="4"/>
      <c r="P317" s="4"/>
      <c r="Q317" s="4"/>
      <c r="R317" s="7"/>
      <c r="S317" s="5"/>
      <c r="T317" s="4"/>
      <c r="U317" s="3">
        <v>314.0</v>
      </c>
      <c r="V317" s="7">
        <v>13.0</v>
      </c>
      <c r="W317" s="3">
        <v>6.0</v>
      </c>
      <c r="X317" s="3">
        <v>314.0</v>
      </c>
      <c r="Y317" s="4">
        <v>13.0</v>
      </c>
      <c r="Z317" s="4"/>
      <c r="AA317" s="4"/>
      <c r="AB317" s="4"/>
      <c r="AC317" s="4"/>
      <c r="AD317" s="4"/>
      <c r="AE317" s="4"/>
    </row>
    <row r="318">
      <c r="A318" s="4"/>
      <c r="B318" s="4"/>
      <c r="C318" s="4"/>
      <c r="D318" s="4"/>
      <c r="E318" s="7">
        <v>30.0</v>
      </c>
      <c r="F318" s="4"/>
      <c r="G318" s="4"/>
      <c r="H318" s="4"/>
      <c r="I318" s="4"/>
      <c r="J318" s="4"/>
      <c r="K318" s="4"/>
      <c r="L318" s="4"/>
      <c r="M318" s="3" t="s">
        <v>92</v>
      </c>
      <c r="N318" s="4"/>
      <c r="O318" s="4"/>
      <c r="P318" s="4"/>
      <c r="Q318" s="4"/>
      <c r="R318" s="7"/>
      <c r="S318" s="5"/>
      <c r="T318" s="4"/>
      <c r="U318" s="3">
        <v>315.0</v>
      </c>
      <c r="V318" s="7">
        <v>8.0</v>
      </c>
      <c r="W318" s="3">
        <v>7.0</v>
      </c>
      <c r="X318" s="3">
        <v>315.0</v>
      </c>
      <c r="Y318" s="4">
        <v>8.0</v>
      </c>
      <c r="Z318" s="4"/>
      <c r="AA318" s="4"/>
      <c r="AB318" s="4"/>
      <c r="AC318" s="4"/>
      <c r="AD318" s="4"/>
      <c r="AE318" s="4"/>
    </row>
    <row r="319">
      <c r="A319" s="4"/>
      <c r="B319" s="4"/>
      <c r="C319" s="4"/>
      <c r="D319" s="4"/>
      <c r="E319" s="7">
        <v>30.0</v>
      </c>
      <c r="F319" s="4"/>
      <c r="G319" s="4"/>
      <c r="H319" s="4"/>
      <c r="I319" s="4"/>
      <c r="J319" s="4"/>
      <c r="K319" s="4"/>
      <c r="L319" s="4"/>
      <c r="M319" s="3" t="s">
        <v>92</v>
      </c>
      <c r="N319" s="4"/>
      <c r="O319" s="4"/>
      <c r="P319" s="4"/>
      <c r="Q319" s="4"/>
      <c r="R319" s="7"/>
      <c r="S319" s="5"/>
      <c r="T319" s="4"/>
      <c r="U319" s="3">
        <v>316.0</v>
      </c>
      <c r="V319" s="7">
        <v>12.0</v>
      </c>
      <c r="W319" s="3">
        <v>25.0</v>
      </c>
      <c r="X319" s="3">
        <v>316.0</v>
      </c>
      <c r="Y319" s="4">
        <v>12.0</v>
      </c>
      <c r="Z319" s="4"/>
      <c r="AA319" s="4"/>
      <c r="AB319" s="4"/>
      <c r="AC319" s="4"/>
      <c r="AD319" s="4"/>
      <c r="AE319" s="4"/>
    </row>
    <row r="320">
      <c r="A320" s="4"/>
      <c r="B320" s="4"/>
      <c r="C320" s="4"/>
      <c r="D320" s="4"/>
      <c r="E320" s="7">
        <v>30.0</v>
      </c>
      <c r="F320" s="4"/>
      <c r="G320" s="4"/>
      <c r="H320" s="4"/>
      <c r="I320" s="4"/>
      <c r="J320" s="4"/>
      <c r="K320" s="4"/>
      <c r="L320" s="4"/>
      <c r="M320" s="3" t="s">
        <v>92</v>
      </c>
      <c r="N320" s="4"/>
      <c r="O320" s="4"/>
      <c r="P320" s="4"/>
      <c r="Q320" s="4"/>
      <c r="R320" s="7"/>
      <c r="S320" s="5"/>
      <c r="T320" s="4"/>
      <c r="U320" s="3">
        <v>317.0</v>
      </c>
      <c r="V320" s="7">
        <v>10.0</v>
      </c>
      <c r="W320" s="3">
        <v>20.0</v>
      </c>
      <c r="X320" s="3">
        <v>317.0</v>
      </c>
      <c r="Y320" s="4">
        <v>10.0</v>
      </c>
      <c r="Z320" s="4"/>
      <c r="AA320" s="4"/>
      <c r="AB320" s="4"/>
      <c r="AC320" s="4"/>
      <c r="AD320" s="4"/>
      <c r="AE320" s="4"/>
    </row>
    <row r="321">
      <c r="A321" s="4"/>
      <c r="B321" s="4"/>
      <c r="C321" s="4"/>
      <c r="D321" s="4"/>
      <c r="E321" s="7">
        <v>30.0</v>
      </c>
      <c r="F321" s="4"/>
      <c r="G321" s="4"/>
      <c r="H321" s="4"/>
      <c r="I321" s="4"/>
      <c r="J321" s="4"/>
      <c r="K321" s="4"/>
      <c r="L321" s="4"/>
      <c r="M321" s="3" t="s">
        <v>92</v>
      </c>
      <c r="N321" s="4"/>
      <c r="O321" s="4"/>
      <c r="P321" s="4"/>
      <c r="Q321" s="4"/>
      <c r="R321" s="7"/>
      <c r="S321" s="5"/>
      <c r="T321" s="4"/>
      <c r="U321" s="3">
        <v>318.0</v>
      </c>
      <c r="V321" s="7">
        <v>6.0</v>
      </c>
      <c r="W321" s="3">
        <v>15.0</v>
      </c>
      <c r="X321" s="3">
        <v>318.0</v>
      </c>
      <c r="Y321" s="4">
        <v>6.0</v>
      </c>
      <c r="Z321" s="4"/>
      <c r="AA321" s="4"/>
      <c r="AB321" s="4"/>
      <c r="AC321" s="4"/>
      <c r="AD321" s="4"/>
      <c r="AE321" s="4"/>
    </row>
    <row r="322">
      <c r="A322" s="4"/>
      <c r="B322" s="4"/>
      <c r="C322" s="4"/>
      <c r="D322" s="4"/>
      <c r="E322" s="7">
        <v>30.0</v>
      </c>
      <c r="F322" s="4"/>
      <c r="G322" s="4"/>
      <c r="H322" s="4"/>
      <c r="I322" s="4"/>
      <c r="J322" s="4"/>
      <c r="K322" s="4"/>
      <c r="L322" s="4"/>
      <c r="M322" s="3" t="s">
        <v>92</v>
      </c>
      <c r="N322" s="4"/>
      <c r="O322" s="4"/>
      <c r="P322" s="4"/>
      <c r="Q322" s="4"/>
      <c r="R322" s="7"/>
      <c r="S322" s="5"/>
      <c r="T322" s="4"/>
      <c r="U322" s="3">
        <v>319.0</v>
      </c>
      <c r="V322" s="7">
        <v>12.0</v>
      </c>
      <c r="W322" s="3">
        <v>30.0</v>
      </c>
      <c r="X322" s="3">
        <v>319.0</v>
      </c>
      <c r="Y322" s="4">
        <v>12.0</v>
      </c>
      <c r="Z322" s="4"/>
      <c r="AA322" s="4"/>
      <c r="AB322" s="4"/>
      <c r="AC322" s="4"/>
      <c r="AD322" s="4"/>
      <c r="AE322" s="4"/>
    </row>
    <row r="323">
      <c r="A323" s="4"/>
      <c r="B323" s="4"/>
      <c r="C323" s="4"/>
      <c r="D323" s="4"/>
      <c r="E323" s="7">
        <v>30.0</v>
      </c>
      <c r="F323" s="4"/>
      <c r="G323" s="4"/>
      <c r="H323" s="4"/>
      <c r="I323" s="4"/>
      <c r="J323" s="4"/>
      <c r="K323" s="4"/>
      <c r="L323" s="4"/>
      <c r="M323" s="3" t="s">
        <v>92</v>
      </c>
      <c r="N323" s="4"/>
      <c r="O323" s="4"/>
      <c r="P323" s="4"/>
      <c r="Q323" s="4"/>
      <c r="R323" s="7"/>
      <c r="S323" s="5"/>
      <c r="T323" s="4"/>
      <c r="U323" s="3">
        <v>320.0</v>
      </c>
      <c r="V323" s="7">
        <v>14.0</v>
      </c>
      <c r="W323" s="3">
        <v>2.0</v>
      </c>
      <c r="X323" s="3">
        <v>320.0</v>
      </c>
      <c r="Y323" s="4">
        <v>14.0</v>
      </c>
      <c r="Z323" s="4"/>
      <c r="AA323" s="4"/>
      <c r="AB323" s="4"/>
      <c r="AC323" s="4"/>
      <c r="AD323" s="4"/>
      <c r="AE323" s="4"/>
    </row>
    <row r="324">
      <c r="A324" s="4"/>
      <c r="B324" s="4"/>
      <c r="C324" s="4"/>
      <c r="D324" s="4"/>
      <c r="E324" s="7">
        <v>30.0</v>
      </c>
      <c r="F324" s="4"/>
      <c r="G324" s="4"/>
      <c r="H324" s="4"/>
      <c r="I324" s="4"/>
      <c r="J324" s="4"/>
      <c r="K324" s="4"/>
      <c r="L324" s="4"/>
      <c r="M324" s="3" t="s">
        <v>92</v>
      </c>
      <c r="N324" s="4"/>
      <c r="O324" s="4"/>
      <c r="P324" s="4"/>
      <c r="Q324" s="4"/>
      <c r="R324" s="7"/>
      <c r="S324" s="5"/>
      <c r="T324" s="4"/>
      <c r="U324" s="3">
        <v>321.0</v>
      </c>
      <c r="V324" s="7">
        <v>10.0</v>
      </c>
      <c r="W324" s="3">
        <v>30.0</v>
      </c>
      <c r="X324" s="3">
        <v>321.0</v>
      </c>
      <c r="Y324" s="4">
        <v>10.0</v>
      </c>
      <c r="Z324" s="4"/>
      <c r="AA324" s="4"/>
      <c r="AB324" s="4"/>
      <c r="AC324" s="4"/>
      <c r="AD324" s="4"/>
      <c r="AE324" s="4"/>
    </row>
    <row r="325">
      <c r="A325" s="4"/>
      <c r="B325" s="4"/>
      <c r="C325" s="4"/>
      <c r="D325" s="4"/>
      <c r="E325" s="7">
        <v>30.0</v>
      </c>
      <c r="F325" s="4"/>
      <c r="G325" s="4"/>
      <c r="H325" s="4"/>
      <c r="I325" s="4"/>
      <c r="J325" s="4"/>
      <c r="K325" s="4"/>
      <c r="L325" s="4"/>
      <c r="M325" s="3" t="s">
        <v>92</v>
      </c>
      <c r="N325" s="4"/>
      <c r="O325" s="4"/>
      <c r="P325" s="4"/>
      <c r="Q325" s="4"/>
      <c r="R325" s="7"/>
      <c r="S325" s="5"/>
      <c r="T325" s="4"/>
      <c r="U325" s="3">
        <v>322.0</v>
      </c>
      <c r="V325" s="7">
        <v>7.0</v>
      </c>
      <c r="W325" s="3">
        <v>1.0</v>
      </c>
      <c r="X325" s="3">
        <v>322.0</v>
      </c>
      <c r="Y325" s="4">
        <v>7.0</v>
      </c>
      <c r="Z325" s="4"/>
      <c r="AA325" s="4"/>
      <c r="AB325" s="4"/>
      <c r="AC325" s="4"/>
      <c r="AD325" s="4"/>
      <c r="AE325" s="4"/>
    </row>
    <row r="326">
      <c r="A326" s="4"/>
      <c r="B326" s="4"/>
      <c r="C326" s="4"/>
      <c r="D326" s="4"/>
      <c r="E326" s="7">
        <v>30.0</v>
      </c>
      <c r="F326" s="4"/>
      <c r="G326" s="4"/>
      <c r="H326" s="4"/>
      <c r="I326" s="4"/>
      <c r="J326" s="4"/>
      <c r="K326" s="4"/>
      <c r="L326" s="4"/>
      <c r="M326" s="3" t="s">
        <v>92</v>
      </c>
      <c r="N326" s="4"/>
      <c r="O326" s="4"/>
      <c r="P326" s="4"/>
      <c r="Q326" s="4"/>
      <c r="R326" s="7"/>
      <c r="S326" s="5"/>
      <c r="T326" s="4"/>
      <c r="U326" s="3">
        <v>323.0</v>
      </c>
      <c r="V326" s="7">
        <v>12.0</v>
      </c>
      <c r="W326" s="3">
        <v>12.0</v>
      </c>
      <c r="X326" s="3">
        <v>323.0</v>
      </c>
      <c r="Y326" s="4">
        <v>12.0</v>
      </c>
      <c r="Z326" s="4"/>
      <c r="AA326" s="4"/>
      <c r="AB326" s="4"/>
      <c r="AC326" s="4"/>
      <c r="AD326" s="4"/>
      <c r="AE326" s="4"/>
    </row>
    <row r="327">
      <c r="A327" s="4"/>
      <c r="B327" s="4"/>
      <c r="C327" s="4"/>
      <c r="D327" s="4"/>
      <c r="E327" s="7">
        <v>30.0</v>
      </c>
      <c r="F327" s="4"/>
      <c r="G327" s="4"/>
      <c r="H327" s="4"/>
      <c r="I327" s="4"/>
      <c r="J327" s="4"/>
      <c r="K327" s="4"/>
      <c r="L327" s="4"/>
      <c r="M327" s="3" t="s">
        <v>92</v>
      </c>
      <c r="N327" s="4"/>
      <c r="O327" s="4"/>
      <c r="P327" s="4"/>
      <c r="Q327" s="4"/>
      <c r="R327" s="7"/>
      <c r="S327" s="5"/>
      <c r="T327" s="4"/>
      <c r="U327" s="3">
        <v>324.0</v>
      </c>
      <c r="V327" s="7">
        <v>12.0</v>
      </c>
      <c r="W327" s="3">
        <v>12.0</v>
      </c>
      <c r="X327" s="3">
        <v>324.0</v>
      </c>
      <c r="Y327" s="4">
        <v>12.0</v>
      </c>
      <c r="Z327" s="4"/>
      <c r="AA327" s="4"/>
      <c r="AB327" s="4"/>
      <c r="AC327" s="4"/>
      <c r="AD327" s="4"/>
      <c r="AE327" s="4"/>
    </row>
    <row r="328">
      <c r="A328" s="4"/>
      <c r="B328" s="4"/>
      <c r="C328" s="4"/>
      <c r="D328" s="4"/>
      <c r="E328" s="7">
        <v>30.0</v>
      </c>
      <c r="F328" s="4"/>
      <c r="G328" s="4"/>
      <c r="H328" s="4"/>
      <c r="I328" s="4"/>
      <c r="J328" s="4"/>
      <c r="K328" s="4"/>
      <c r="L328" s="4"/>
      <c r="M328" s="3" t="s">
        <v>92</v>
      </c>
      <c r="N328" s="4"/>
      <c r="O328" s="4"/>
      <c r="P328" s="4"/>
      <c r="Q328" s="4"/>
      <c r="R328" s="7"/>
      <c r="S328" s="5"/>
      <c r="T328" s="4"/>
      <c r="U328" s="3">
        <v>325.0</v>
      </c>
      <c r="V328" s="7">
        <v>5.0</v>
      </c>
      <c r="W328" s="3">
        <v>10.0</v>
      </c>
      <c r="X328" s="3">
        <v>325.0</v>
      </c>
      <c r="Y328" s="4">
        <v>5.0</v>
      </c>
      <c r="Z328" s="4"/>
      <c r="AA328" s="4"/>
      <c r="AB328" s="4"/>
      <c r="AC328" s="4"/>
      <c r="AD328" s="4"/>
      <c r="AE328" s="4"/>
    </row>
    <row r="329">
      <c r="A329" s="4"/>
      <c r="B329" s="4"/>
      <c r="C329" s="4"/>
      <c r="D329" s="4"/>
      <c r="E329" s="7">
        <v>30.0</v>
      </c>
      <c r="F329" s="4"/>
      <c r="G329" s="4"/>
      <c r="H329" s="4"/>
      <c r="I329" s="4"/>
      <c r="J329" s="4"/>
      <c r="K329" s="4"/>
      <c r="L329" s="4"/>
      <c r="M329" s="3" t="s">
        <v>92</v>
      </c>
      <c r="N329" s="4"/>
      <c r="O329" s="4"/>
      <c r="P329" s="4"/>
      <c r="Q329" s="4"/>
      <c r="R329" s="7"/>
      <c r="S329" s="5"/>
      <c r="T329" s="4"/>
      <c r="U329" s="3">
        <v>326.0</v>
      </c>
      <c r="V329" s="7">
        <v>9.0</v>
      </c>
      <c r="W329" s="3">
        <v>20.0</v>
      </c>
      <c r="X329" s="3">
        <v>326.0</v>
      </c>
      <c r="Y329" s="4">
        <v>9.0</v>
      </c>
      <c r="Z329" s="4"/>
      <c r="AA329" s="4"/>
      <c r="AB329" s="4"/>
      <c r="AC329" s="4"/>
      <c r="AD329" s="4"/>
      <c r="AE329" s="4"/>
    </row>
    <row r="330">
      <c r="A330" s="4"/>
      <c r="B330" s="4"/>
      <c r="C330" s="4"/>
      <c r="D330" s="4"/>
      <c r="E330" s="7">
        <v>30.0</v>
      </c>
      <c r="F330" s="4"/>
      <c r="G330" s="4"/>
      <c r="H330" s="4"/>
      <c r="I330" s="4"/>
      <c r="J330" s="4"/>
      <c r="K330" s="4"/>
      <c r="L330" s="4"/>
      <c r="M330" s="3" t="s">
        <v>92</v>
      </c>
      <c r="N330" s="4"/>
      <c r="O330" s="4"/>
      <c r="P330" s="4"/>
      <c r="Q330" s="4"/>
      <c r="R330" s="7"/>
      <c r="S330" s="5"/>
      <c r="T330" s="4"/>
      <c r="U330" s="3">
        <v>327.0</v>
      </c>
      <c r="V330" s="7">
        <v>10.0</v>
      </c>
      <c r="W330" s="3">
        <v>5.0</v>
      </c>
      <c r="X330" s="3">
        <v>327.0</v>
      </c>
      <c r="Y330" s="4">
        <v>10.0</v>
      </c>
      <c r="Z330" s="4"/>
      <c r="AA330" s="4"/>
      <c r="AB330" s="4"/>
      <c r="AC330" s="4"/>
      <c r="AD330" s="4"/>
      <c r="AE330" s="4"/>
    </row>
    <row r="331">
      <c r="A331" s="4"/>
      <c r="B331" s="4"/>
      <c r="C331" s="4"/>
      <c r="D331" s="4"/>
      <c r="E331" s="7">
        <v>30.0</v>
      </c>
      <c r="F331" s="4"/>
      <c r="G331" s="4"/>
      <c r="H331" s="4"/>
      <c r="I331" s="4"/>
      <c r="J331" s="4"/>
      <c r="K331" s="4"/>
      <c r="L331" s="4"/>
      <c r="M331" s="3" t="s">
        <v>92</v>
      </c>
      <c r="N331" s="4"/>
      <c r="O331" s="4"/>
      <c r="P331" s="4"/>
      <c r="Q331" s="4"/>
      <c r="R331" s="7"/>
      <c r="S331" s="5"/>
      <c r="T331" s="4"/>
      <c r="U331" s="3">
        <v>328.0</v>
      </c>
      <c r="V331" s="7">
        <v>10.0</v>
      </c>
      <c r="W331" s="3">
        <v>50.0</v>
      </c>
      <c r="X331" s="3">
        <v>328.0</v>
      </c>
      <c r="Y331" s="4">
        <v>10.0</v>
      </c>
      <c r="Z331" s="4"/>
      <c r="AA331" s="4"/>
      <c r="AB331" s="4"/>
      <c r="AC331" s="4"/>
      <c r="AD331" s="4"/>
      <c r="AE331" s="4"/>
    </row>
    <row r="332">
      <c r="A332" s="4"/>
      <c r="B332" s="4"/>
      <c r="C332" s="4"/>
      <c r="D332" s="4"/>
      <c r="E332" s="7">
        <v>30.0</v>
      </c>
      <c r="F332" s="4"/>
      <c r="G332" s="4"/>
      <c r="H332" s="4"/>
      <c r="I332" s="4"/>
      <c r="J332" s="4"/>
      <c r="K332" s="4"/>
      <c r="L332" s="4"/>
      <c r="M332" s="3" t="s">
        <v>92</v>
      </c>
      <c r="N332" s="4"/>
      <c r="O332" s="4"/>
      <c r="P332" s="4"/>
      <c r="Q332" s="4"/>
      <c r="R332" s="7"/>
      <c r="S332" s="5"/>
      <c r="T332" s="4"/>
      <c r="U332" s="3">
        <v>329.0</v>
      </c>
      <c r="V332" s="7">
        <v>8.0</v>
      </c>
      <c r="W332" s="3">
        <v>2.0</v>
      </c>
      <c r="X332" s="3">
        <v>329.0</v>
      </c>
      <c r="Y332" s="4">
        <v>8.0</v>
      </c>
      <c r="Z332" s="4"/>
      <c r="AA332" s="4"/>
      <c r="AB332" s="4"/>
      <c r="AC332" s="4"/>
      <c r="AD332" s="4"/>
      <c r="AE332" s="4"/>
    </row>
    <row r="333">
      <c r="A333" s="4"/>
      <c r="B333" s="4"/>
      <c r="C333" s="4"/>
      <c r="D333" s="4"/>
      <c r="E333" s="7">
        <v>30.0</v>
      </c>
      <c r="F333" s="4"/>
      <c r="G333" s="4"/>
      <c r="H333" s="4"/>
      <c r="I333" s="4"/>
      <c r="J333" s="4"/>
      <c r="K333" s="4"/>
      <c r="L333" s="4"/>
      <c r="M333" s="3" t="s">
        <v>92</v>
      </c>
      <c r="N333" s="4"/>
      <c r="O333" s="4"/>
      <c r="P333" s="4"/>
      <c r="Q333" s="4"/>
      <c r="R333" s="7"/>
      <c r="S333" s="5"/>
      <c r="T333" s="4"/>
      <c r="U333" s="3">
        <v>330.0</v>
      </c>
      <c r="V333" s="7">
        <v>14.0</v>
      </c>
      <c r="W333" s="3">
        <v>2.0</v>
      </c>
      <c r="X333" s="3">
        <v>330.0</v>
      </c>
      <c r="Y333" s="4">
        <v>14.0</v>
      </c>
      <c r="Z333" s="4"/>
      <c r="AA333" s="4"/>
      <c r="AB333" s="4"/>
      <c r="AC333" s="4"/>
      <c r="AD333" s="4"/>
      <c r="AE333" s="4"/>
    </row>
    <row r="334">
      <c r="A334" s="4"/>
      <c r="B334" s="4"/>
      <c r="C334" s="4"/>
      <c r="D334" s="4"/>
      <c r="E334" s="7">
        <v>30.0</v>
      </c>
      <c r="F334" s="4"/>
      <c r="G334" s="4"/>
      <c r="H334" s="4"/>
      <c r="I334" s="4"/>
      <c r="J334" s="4"/>
      <c r="K334" s="4"/>
      <c r="L334" s="4"/>
      <c r="M334" s="3" t="s">
        <v>92</v>
      </c>
      <c r="N334" s="4"/>
      <c r="O334" s="4"/>
      <c r="P334" s="4"/>
      <c r="Q334" s="4"/>
      <c r="R334" s="7"/>
      <c r="S334" s="5"/>
      <c r="T334" s="4"/>
      <c r="U334" s="3">
        <v>331.0</v>
      </c>
      <c r="V334" s="7">
        <v>7.0</v>
      </c>
      <c r="W334" s="3">
        <v>10.0</v>
      </c>
      <c r="X334" s="3">
        <v>331.0</v>
      </c>
      <c r="Y334" s="4">
        <v>7.0</v>
      </c>
      <c r="Z334" s="4"/>
      <c r="AA334" s="4"/>
      <c r="AB334" s="4"/>
      <c r="AC334" s="4"/>
      <c r="AD334" s="4"/>
      <c r="AE334" s="4"/>
    </row>
    <row r="335">
      <c r="A335" s="4"/>
      <c r="B335" s="4"/>
      <c r="C335" s="4"/>
      <c r="D335" s="4"/>
      <c r="E335" s="7">
        <v>30.0</v>
      </c>
      <c r="F335" s="4"/>
      <c r="G335" s="4"/>
      <c r="H335" s="4"/>
      <c r="I335" s="4"/>
      <c r="J335" s="4"/>
      <c r="K335" s="4"/>
      <c r="L335" s="4"/>
      <c r="M335" s="3" t="s">
        <v>92</v>
      </c>
      <c r="N335" s="4"/>
      <c r="O335" s="4"/>
      <c r="P335" s="4"/>
      <c r="Q335" s="4"/>
      <c r="R335" s="7"/>
      <c r="S335" s="5"/>
      <c r="T335" s="4"/>
      <c r="U335" s="3">
        <v>332.0</v>
      </c>
      <c r="V335" s="7">
        <v>10.0</v>
      </c>
      <c r="W335" s="3">
        <v>0.0</v>
      </c>
      <c r="X335" s="3">
        <v>332.0</v>
      </c>
      <c r="Y335" s="4">
        <v>10.0</v>
      </c>
      <c r="Z335" s="4"/>
      <c r="AA335" s="4"/>
      <c r="AB335" s="4"/>
      <c r="AC335" s="4"/>
      <c r="AD335" s="4"/>
      <c r="AE335" s="4"/>
    </row>
    <row r="336">
      <c r="A336" s="4"/>
      <c r="B336" s="4"/>
      <c r="C336" s="4"/>
      <c r="D336" s="4"/>
      <c r="E336" s="7">
        <v>30.0</v>
      </c>
      <c r="F336" s="4"/>
      <c r="G336" s="4"/>
      <c r="H336" s="4"/>
      <c r="I336" s="4"/>
      <c r="J336" s="4"/>
      <c r="K336" s="4"/>
      <c r="L336" s="4"/>
      <c r="M336" s="3" t="s">
        <v>92</v>
      </c>
      <c r="N336" s="4"/>
      <c r="O336" s="4"/>
      <c r="P336" s="4"/>
      <c r="Q336" s="4"/>
      <c r="R336" s="7"/>
      <c r="S336" s="5"/>
      <c r="T336" s="4"/>
      <c r="U336" s="3">
        <v>333.0</v>
      </c>
      <c r="V336" s="7">
        <v>11.0</v>
      </c>
      <c r="W336" s="3">
        <v>20.0</v>
      </c>
      <c r="X336" s="3">
        <v>333.0</v>
      </c>
      <c r="Y336" s="4">
        <v>11.0</v>
      </c>
      <c r="Z336" s="4"/>
      <c r="AA336" s="4"/>
      <c r="AB336" s="4"/>
      <c r="AC336" s="4"/>
      <c r="AD336" s="4"/>
      <c r="AE336" s="4"/>
    </row>
    <row r="337">
      <c r="A337" s="4"/>
      <c r="B337" s="4"/>
      <c r="C337" s="4"/>
      <c r="D337" s="4"/>
      <c r="E337" s="7">
        <v>30.0</v>
      </c>
      <c r="F337" s="4"/>
      <c r="G337" s="4"/>
      <c r="H337" s="4"/>
      <c r="I337" s="4"/>
      <c r="J337" s="4"/>
      <c r="K337" s="4"/>
      <c r="L337" s="4"/>
      <c r="M337" s="3" t="s">
        <v>92</v>
      </c>
      <c r="N337" s="4"/>
      <c r="O337" s="4"/>
      <c r="P337" s="4"/>
      <c r="Q337" s="4"/>
      <c r="R337" s="7"/>
      <c r="S337" s="5"/>
      <c r="T337" s="4"/>
      <c r="U337" s="3">
        <v>334.0</v>
      </c>
      <c r="V337" s="7">
        <v>16.0</v>
      </c>
      <c r="W337" s="3">
        <v>2.0</v>
      </c>
      <c r="X337" s="3">
        <v>334.0</v>
      </c>
      <c r="Y337" s="4">
        <v>16.0</v>
      </c>
      <c r="Z337" s="4"/>
      <c r="AA337" s="4"/>
      <c r="AB337" s="4"/>
      <c r="AC337" s="4"/>
      <c r="AD337" s="4"/>
      <c r="AE337" s="4"/>
    </row>
    <row r="338">
      <c r="A338" s="4"/>
      <c r="B338" s="4"/>
      <c r="C338" s="4"/>
      <c r="D338" s="4"/>
      <c r="E338" s="7">
        <v>30.0</v>
      </c>
      <c r="F338" s="4"/>
      <c r="G338" s="4"/>
      <c r="H338" s="4"/>
      <c r="I338" s="4"/>
      <c r="J338" s="4"/>
      <c r="K338" s="4"/>
      <c r="L338" s="4"/>
      <c r="M338" s="3" t="s">
        <v>92</v>
      </c>
      <c r="N338" s="4"/>
      <c r="O338" s="4"/>
      <c r="P338" s="4"/>
      <c r="Q338" s="4"/>
      <c r="R338" s="7"/>
      <c r="S338" s="9"/>
      <c r="T338" s="4"/>
      <c r="U338" s="3">
        <v>335.0</v>
      </c>
      <c r="V338" s="7">
        <v>9.0</v>
      </c>
      <c r="W338" s="3">
        <v>10.0</v>
      </c>
      <c r="X338" s="3">
        <v>335.0</v>
      </c>
      <c r="Y338" s="4">
        <v>9.0</v>
      </c>
      <c r="Z338" s="4"/>
      <c r="AA338" s="4"/>
      <c r="AB338" s="4"/>
      <c r="AC338" s="4"/>
      <c r="AD338" s="4"/>
      <c r="AE338" s="4"/>
    </row>
    <row r="339">
      <c r="A339" s="4"/>
      <c r="B339" s="4"/>
      <c r="C339" s="4"/>
      <c r="D339" s="4"/>
      <c r="E339" s="7">
        <v>30.0</v>
      </c>
      <c r="F339" s="4"/>
      <c r="G339" s="4"/>
      <c r="H339" s="4"/>
      <c r="I339" s="4"/>
      <c r="J339" s="4"/>
      <c r="K339" s="4"/>
      <c r="L339" s="4"/>
      <c r="M339" s="3" t="s">
        <v>92</v>
      </c>
      <c r="N339" s="4"/>
      <c r="O339" s="4"/>
      <c r="P339" s="4"/>
      <c r="Q339" s="4"/>
      <c r="R339" s="7"/>
      <c r="S339" s="5"/>
      <c r="T339" s="4"/>
      <c r="U339" s="3">
        <v>336.0</v>
      </c>
      <c r="V339" s="7">
        <v>4.0</v>
      </c>
      <c r="W339" s="3">
        <v>20.0</v>
      </c>
      <c r="X339" s="3">
        <v>336.0</v>
      </c>
      <c r="Y339" s="4">
        <v>4.0</v>
      </c>
      <c r="Z339" s="4"/>
      <c r="AA339" s="4"/>
      <c r="AB339" s="4"/>
      <c r="AC339" s="4"/>
      <c r="AD339" s="4"/>
      <c r="AE339" s="4"/>
    </row>
    <row r="340">
      <c r="A340" s="4"/>
      <c r="B340" s="4"/>
      <c r="C340" s="4"/>
      <c r="D340" s="4"/>
      <c r="E340" s="7">
        <v>30.0</v>
      </c>
      <c r="F340" s="4"/>
      <c r="G340" s="4"/>
      <c r="H340" s="4"/>
      <c r="I340" s="4"/>
      <c r="J340" s="4"/>
      <c r="K340" s="4"/>
      <c r="L340" s="4"/>
      <c r="M340" s="3" t="s">
        <v>92</v>
      </c>
      <c r="N340" s="4"/>
      <c r="O340" s="4"/>
      <c r="P340" s="4"/>
      <c r="Q340" s="4"/>
      <c r="R340" s="7"/>
      <c r="S340" s="5"/>
      <c r="T340" s="4"/>
      <c r="U340" s="3">
        <v>337.0</v>
      </c>
      <c r="V340" s="7">
        <v>12.0</v>
      </c>
      <c r="W340" s="3">
        <v>3.0</v>
      </c>
      <c r="X340" s="3">
        <v>337.0</v>
      </c>
      <c r="Y340" s="4">
        <v>12.0</v>
      </c>
      <c r="Z340" s="4"/>
      <c r="AA340" s="4"/>
      <c r="AB340" s="4"/>
      <c r="AC340" s="4"/>
      <c r="AD340" s="4"/>
      <c r="AE340" s="4"/>
    </row>
    <row r="341">
      <c r="A341" s="4"/>
      <c r="B341" s="4"/>
      <c r="C341" s="4"/>
      <c r="D341" s="4"/>
      <c r="E341" s="7">
        <v>30.0</v>
      </c>
      <c r="F341" s="4"/>
      <c r="G341" s="4"/>
      <c r="H341" s="4"/>
      <c r="I341" s="4"/>
      <c r="J341" s="4"/>
      <c r="K341" s="4"/>
      <c r="L341" s="4"/>
      <c r="M341" s="3" t="s">
        <v>92</v>
      </c>
      <c r="N341" s="4"/>
      <c r="O341" s="4"/>
      <c r="P341" s="4"/>
      <c r="Q341" s="4"/>
      <c r="R341" s="7"/>
      <c r="S341" s="5"/>
      <c r="T341" s="4"/>
      <c r="U341" s="3">
        <v>338.0</v>
      </c>
      <c r="V341" s="7">
        <v>12.0</v>
      </c>
      <c r="W341" s="3">
        <v>5.0</v>
      </c>
      <c r="X341" s="3">
        <v>338.0</v>
      </c>
      <c r="Y341" s="4">
        <v>12.0</v>
      </c>
      <c r="Z341" s="4"/>
      <c r="AA341" s="4"/>
      <c r="AB341" s="4"/>
      <c r="AC341" s="4"/>
      <c r="AD341" s="4"/>
      <c r="AE341" s="4"/>
    </row>
    <row r="342">
      <c r="A342" s="4"/>
      <c r="B342" s="4"/>
      <c r="C342" s="4"/>
      <c r="D342" s="4"/>
      <c r="E342" s="7">
        <v>30.0</v>
      </c>
      <c r="F342" s="4"/>
      <c r="G342" s="4"/>
      <c r="H342" s="4"/>
      <c r="I342" s="4"/>
      <c r="J342" s="4"/>
      <c r="K342" s="4"/>
      <c r="L342" s="4"/>
      <c r="M342" s="3" t="s">
        <v>92</v>
      </c>
      <c r="N342" s="4"/>
      <c r="O342" s="4"/>
      <c r="P342" s="4"/>
      <c r="Q342" s="4"/>
      <c r="R342" s="7"/>
      <c r="S342" s="5"/>
      <c r="T342" s="4"/>
      <c r="U342" s="3">
        <v>339.0</v>
      </c>
      <c r="V342" s="7">
        <v>12.0</v>
      </c>
      <c r="W342" s="3">
        <v>4.0</v>
      </c>
      <c r="X342" s="3">
        <v>339.0</v>
      </c>
      <c r="Y342" s="4">
        <v>12.0</v>
      </c>
      <c r="Z342" s="4"/>
      <c r="AA342" s="4"/>
      <c r="AB342" s="4"/>
      <c r="AC342" s="4"/>
      <c r="AD342" s="4"/>
      <c r="AE342" s="4"/>
    </row>
    <row r="343">
      <c r="A343" s="4"/>
      <c r="B343" s="4"/>
      <c r="C343" s="4"/>
      <c r="D343" s="4"/>
      <c r="E343" s="7">
        <v>30.0</v>
      </c>
      <c r="F343" s="4"/>
      <c r="G343" s="4"/>
      <c r="H343" s="4"/>
      <c r="I343" s="4"/>
      <c r="J343" s="4"/>
      <c r="K343" s="4"/>
      <c r="L343" s="4"/>
      <c r="M343" s="3" t="s">
        <v>92</v>
      </c>
      <c r="N343" s="4"/>
      <c r="O343" s="4"/>
      <c r="P343" s="4"/>
      <c r="Q343" s="4"/>
      <c r="R343" s="7"/>
      <c r="S343" s="5"/>
      <c r="T343" s="4"/>
      <c r="U343" s="3">
        <v>340.0</v>
      </c>
      <c r="V343" s="7">
        <v>10.0</v>
      </c>
      <c r="W343" s="3">
        <v>10.0</v>
      </c>
      <c r="X343" s="3">
        <v>340.0</v>
      </c>
      <c r="Y343" s="4">
        <v>10.0</v>
      </c>
      <c r="Z343" s="4"/>
      <c r="AA343" s="4"/>
      <c r="AB343" s="4"/>
      <c r="AC343" s="4"/>
      <c r="AD343" s="4"/>
      <c r="AE343" s="4"/>
    </row>
    <row r="344">
      <c r="A344" s="4"/>
      <c r="B344" s="4"/>
      <c r="C344" s="4"/>
      <c r="D344" s="4"/>
      <c r="E344" s="7">
        <v>30.0</v>
      </c>
      <c r="F344" s="4"/>
      <c r="G344" s="4"/>
      <c r="H344" s="4"/>
      <c r="I344" s="4"/>
      <c r="J344" s="4"/>
      <c r="K344" s="4"/>
      <c r="L344" s="4"/>
      <c r="M344" s="3" t="s">
        <v>92</v>
      </c>
      <c r="N344" s="4"/>
      <c r="O344" s="4"/>
      <c r="P344" s="4"/>
      <c r="Q344" s="4"/>
      <c r="R344" s="7"/>
      <c r="S344" s="5"/>
      <c r="T344" s="4"/>
      <c r="U344" s="3">
        <v>341.0</v>
      </c>
      <c r="V344" s="7">
        <v>5.0</v>
      </c>
      <c r="W344" s="3">
        <v>3.0</v>
      </c>
      <c r="X344" s="3">
        <v>341.0</v>
      </c>
      <c r="Y344" s="4">
        <v>5.0</v>
      </c>
      <c r="Z344" s="4"/>
      <c r="AA344" s="4"/>
      <c r="AB344" s="4"/>
      <c r="AC344" s="4"/>
      <c r="AD344" s="4"/>
      <c r="AE344" s="4"/>
    </row>
    <row r="345">
      <c r="A345" s="4"/>
      <c r="B345" s="4"/>
      <c r="C345" s="4"/>
      <c r="D345" s="4"/>
      <c r="E345" s="7">
        <v>30.0</v>
      </c>
      <c r="F345" s="4"/>
      <c r="G345" s="4"/>
      <c r="H345" s="4"/>
      <c r="I345" s="4"/>
      <c r="J345" s="4"/>
      <c r="K345" s="4"/>
      <c r="L345" s="4"/>
      <c r="M345" s="3" t="s">
        <v>92</v>
      </c>
      <c r="N345" s="4"/>
      <c r="O345" s="4"/>
      <c r="P345" s="4"/>
      <c r="Q345" s="4"/>
      <c r="R345" s="7"/>
      <c r="S345" s="5"/>
      <c r="T345" s="4"/>
      <c r="U345" s="3">
        <v>342.0</v>
      </c>
      <c r="V345" s="7">
        <v>10.0</v>
      </c>
      <c r="W345" s="3">
        <v>45.0</v>
      </c>
      <c r="X345" s="3">
        <v>342.0</v>
      </c>
      <c r="Y345" s="4">
        <v>10.0</v>
      </c>
      <c r="Z345" s="4"/>
      <c r="AA345" s="4"/>
      <c r="AB345" s="4"/>
      <c r="AC345" s="4"/>
      <c r="AD345" s="4"/>
      <c r="AE345" s="4"/>
    </row>
    <row r="346">
      <c r="A346" s="4"/>
      <c r="B346" s="4"/>
      <c r="C346" s="4"/>
      <c r="D346" s="4"/>
      <c r="E346" s="7">
        <v>30.0</v>
      </c>
      <c r="F346" s="4"/>
      <c r="G346" s="4"/>
      <c r="H346" s="4"/>
      <c r="I346" s="4"/>
      <c r="J346" s="4"/>
      <c r="K346" s="4"/>
      <c r="L346" s="4"/>
      <c r="M346" s="3" t="s">
        <v>92</v>
      </c>
      <c r="N346" s="4"/>
      <c r="O346" s="4"/>
      <c r="P346" s="4"/>
      <c r="Q346" s="4"/>
      <c r="R346" s="7"/>
      <c r="S346" s="5"/>
      <c r="T346" s="4"/>
      <c r="U346" s="3">
        <v>343.0</v>
      </c>
      <c r="V346" s="7">
        <v>9.0</v>
      </c>
      <c r="W346" s="3">
        <v>8.0</v>
      </c>
      <c r="X346" s="3">
        <v>343.0</v>
      </c>
      <c r="Y346" s="4">
        <v>9.0</v>
      </c>
      <c r="Z346" s="4"/>
      <c r="AA346" s="4"/>
      <c r="AB346" s="4"/>
      <c r="AC346" s="4"/>
      <c r="AD346" s="4"/>
      <c r="AE346" s="4"/>
    </row>
    <row r="347">
      <c r="A347" s="4"/>
      <c r="B347" s="4"/>
      <c r="C347" s="4"/>
      <c r="D347" s="4"/>
      <c r="E347" s="7">
        <v>30.0</v>
      </c>
      <c r="F347" s="4"/>
      <c r="G347" s="4"/>
      <c r="H347" s="4"/>
      <c r="I347" s="4"/>
      <c r="J347" s="4"/>
      <c r="K347" s="4"/>
      <c r="L347" s="4"/>
      <c r="M347" s="3" t="s">
        <v>92</v>
      </c>
      <c r="N347" s="4"/>
      <c r="O347" s="4"/>
      <c r="P347" s="4"/>
      <c r="Q347" s="4"/>
      <c r="R347" s="7"/>
      <c r="S347" s="5"/>
      <c r="T347" s="4"/>
      <c r="U347" s="3">
        <v>344.0</v>
      </c>
      <c r="V347" s="7">
        <v>4.0</v>
      </c>
      <c r="W347" s="3">
        <v>56.0</v>
      </c>
      <c r="X347" s="3">
        <v>344.0</v>
      </c>
      <c r="Y347" s="4">
        <v>4.0</v>
      </c>
      <c r="Z347" s="4"/>
      <c r="AA347" s="4"/>
      <c r="AB347" s="4"/>
      <c r="AC347" s="4"/>
      <c r="AD347" s="4"/>
      <c r="AE347" s="4"/>
    </row>
    <row r="348">
      <c r="A348" s="4"/>
      <c r="B348" s="4"/>
      <c r="C348" s="4"/>
      <c r="D348" s="4"/>
      <c r="E348" s="7">
        <v>30.0</v>
      </c>
      <c r="F348" s="4"/>
      <c r="G348" s="4"/>
      <c r="H348" s="4"/>
      <c r="I348" s="4"/>
      <c r="J348" s="4"/>
      <c r="K348" s="4"/>
      <c r="L348" s="4"/>
      <c r="M348" s="3" t="s">
        <v>92</v>
      </c>
      <c r="N348" s="4"/>
      <c r="O348" s="4"/>
      <c r="P348" s="4"/>
      <c r="Q348" s="4"/>
      <c r="R348" s="7"/>
      <c r="S348" s="5"/>
      <c r="T348" s="4"/>
      <c r="U348" s="3">
        <v>345.0</v>
      </c>
      <c r="V348" s="7">
        <v>10.0</v>
      </c>
      <c r="W348" s="3">
        <v>3.0</v>
      </c>
      <c r="X348" s="3">
        <v>345.0</v>
      </c>
      <c r="Y348" s="4">
        <v>10.0</v>
      </c>
      <c r="Z348" s="4"/>
      <c r="AA348" s="4"/>
      <c r="AB348" s="4"/>
      <c r="AC348" s="4"/>
      <c r="AD348" s="4"/>
      <c r="AE348" s="4"/>
    </row>
    <row r="349">
      <c r="A349" s="4"/>
      <c r="B349" s="4"/>
      <c r="C349" s="4"/>
      <c r="D349" s="4"/>
      <c r="E349" s="7">
        <v>30.0</v>
      </c>
      <c r="F349" s="4"/>
      <c r="G349" s="4"/>
      <c r="H349" s="4"/>
      <c r="I349" s="4"/>
      <c r="J349" s="4"/>
      <c r="K349" s="4"/>
      <c r="L349" s="4"/>
      <c r="M349" s="3" t="s">
        <v>92</v>
      </c>
      <c r="N349" s="4"/>
      <c r="O349" s="4"/>
      <c r="P349" s="4"/>
      <c r="Q349" s="4"/>
      <c r="R349" s="7"/>
      <c r="S349" s="5"/>
      <c r="T349" s="4"/>
      <c r="U349" s="3">
        <v>346.0</v>
      </c>
      <c r="V349" s="7">
        <v>7.0</v>
      </c>
      <c r="W349" s="3">
        <v>3.0</v>
      </c>
      <c r="X349" s="3">
        <v>346.0</v>
      </c>
      <c r="Y349" s="4">
        <v>7.0</v>
      </c>
      <c r="Z349" s="4"/>
      <c r="AA349" s="4"/>
      <c r="AB349" s="4"/>
      <c r="AC349" s="4"/>
      <c r="AD349" s="4"/>
      <c r="AE349" s="4"/>
    </row>
    <row r="350">
      <c r="A350" s="4"/>
      <c r="B350" s="4"/>
      <c r="C350" s="4"/>
      <c r="D350" s="4"/>
      <c r="E350" s="7">
        <v>30.0</v>
      </c>
      <c r="F350" s="4"/>
      <c r="G350" s="4"/>
      <c r="H350" s="4"/>
      <c r="I350" s="4"/>
      <c r="J350" s="4"/>
      <c r="K350" s="4"/>
      <c r="L350" s="4"/>
      <c r="M350" s="3" t="s">
        <v>92</v>
      </c>
      <c r="N350" s="4"/>
      <c r="O350" s="4"/>
      <c r="P350" s="4"/>
      <c r="Q350" s="4"/>
      <c r="R350" s="7"/>
      <c r="S350" s="5"/>
      <c r="T350" s="4"/>
      <c r="U350" s="3">
        <v>347.0</v>
      </c>
      <c r="V350" s="7">
        <v>10.0</v>
      </c>
      <c r="W350" s="3">
        <v>8.0</v>
      </c>
      <c r="X350" s="3">
        <v>347.0</v>
      </c>
      <c r="Y350" s="4">
        <v>10.0</v>
      </c>
      <c r="Z350" s="4"/>
      <c r="AA350" s="4"/>
      <c r="AB350" s="4"/>
      <c r="AC350" s="4"/>
      <c r="AD350" s="4"/>
      <c r="AE350" s="4"/>
    </row>
    <row r="351">
      <c r="A351" s="4"/>
      <c r="B351" s="4"/>
      <c r="C351" s="4"/>
      <c r="D351" s="4"/>
      <c r="E351" s="7">
        <v>30.0</v>
      </c>
      <c r="F351" s="4"/>
      <c r="G351" s="4"/>
      <c r="H351" s="4"/>
      <c r="I351" s="4"/>
      <c r="J351" s="4"/>
      <c r="K351" s="4"/>
      <c r="L351" s="4"/>
      <c r="M351" s="3" t="s">
        <v>92</v>
      </c>
      <c r="N351" s="4"/>
      <c r="O351" s="4"/>
      <c r="P351" s="4"/>
      <c r="Q351" s="4"/>
      <c r="R351" s="7"/>
      <c r="S351" s="5"/>
      <c r="T351" s="4"/>
      <c r="U351" s="3">
        <v>348.0</v>
      </c>
      <c r="V351" s="7">
        <v>8.0</v>
      </c>
      <c r="W351" s="3">
        <v>12.0</v>
      </c>
      <c r="X351" s="3">
        <v>348.0</v>
      </c>
      <c r="Y351" s="4">
        <v>8.0</v>
      </c>
      <c r="Z351" s="4"/>
      <c r="AA351" s="4"/>
      <c r="AB351" s="4"/>
      <c r="AC351" s="4"/>
      <c r="AD351" s="4"/>
      <c r="AE351" s="4"/>
    </row>
    <row r="352">
      <c r="A352" s="4"/>
      <c r="B352" s="4"/>
      <c r="C352" s="4"/>
      <c r="D352" s="4"/>
      <c r="E352" s="7">
        <v>30.0</v>
      </c>
      <c r="F352" s="4"/>
      <c r="G352" s="4"/>
      <c r="H352" s="4"/>
      <c r="I352" s="4"/>
      <c r="J352" s="4"/>
      <c r="K352" s="4"/>
      <c r="L352" s="4"/>
      <c r="M352" s="3" t="s">
        <v>92</v>
      </c>
      <c r="N352" s="4"/>
      <c r="O352" s="4"/>
      <c r="P352" s="4"/>
      <c r="Q352" s="4"/>
      <c r="R352" s="7"/>
      <c r="S352" s="9"/>
      <c r="T352" s="4"/>
      <c r="U352" s="3">
        <v>349.0</v>
      </c>
      <c r="V352" s="7">
        <v>12.0</v>
      </c>
      <c r="W352" s="3">
        <v>5.0</v>
      </c>
      <c r="X352" s="3">
        <v>349.0</v>
      </c>
      <c r="Y352" s="4">
        <v>12.0</v>
      </c>
      <c r="Z352" s="4"/>
      <c r="AA352" s="4"/>
      <c r="AB352" s="4"/>
      <c r="AC352" s="4"/>
      <c r="AD352" s="4"/>
      <c r="AE352" s="4"/>
    </row>
    <row r="353">
      <c r="A353" s="4"/>
      <c r="B353" s="4"/>
      <c r="C353" s="4"/>
      <c r="D353" s="4"/>
      <c r="E353" s="7">
        <v>30.0</v>
      </c>
      <c r="F353" s="4"/>
      <c r="G353" s="4"/>
      <c r="H353" s="4"/>
      <c r="I353" s="4"/>
      <c r="J353" s="4"/>
      <c r="K353" s="4"/>
      <c r="L353" s="4"/>
      <c r="M353" s="3" t="s">
        <v>92</v>
      </c>
      <c r="N353" s="4"/>
      <c r="O353" s="4"/>
      <c r="P353" s="4"/>
      <c r="Q353" s="4"/>
      <c r="R353" s="7"/>
      <c r="S353" s="5"/>
      <c r="T353" s="4"/>
      <c r="U353" s="3">
        <v>350.0</v>
      </c>
      <c r="V353" s="7">
        <v>12.0</v>
      </c>
      <c r="W353" s="3">
        <v>15.0</v>
      </c>
      <c r="X353" s="3">
        <v>350.0</v>
      </c>
      <c r="Y353" s="4">
        <v>12.0</v>
      </c>
      <c r="Z353" s="4"/>
      <c r="AA353" s="4"/>
      <c r="AB353" s="4"/>
      <c r="AC353" s="4"/>
      <c r="AD353" s="4"/>
      <c r="AE353" s="4"/>
    </row>
    <row r="354">
      <c r="A354" s="4"/>
      <c r="B354" s="4"/>
      <c r="C354" s="4"/>
      <c r="D354" s="4"/>
      <c r="E354" s="7">
        <v>30.0</v>
      </c>
      <c r="F354" s="4"/>
      <c r="G354" s="4"/>
      <c r="H354" s="4"/>
      <c r="I354" s="4"/>
      <c r="J354" s="4"/>
      <c r="K354" s="4"/>
      <c r="L354" s="4"/>
      <c r="M354" s="3" t="s">
        <v>92</v>
      </c>
      <c r="N354" s="4"/>
      <c r="O354" s="4"/>
      <c r="P354" s="4"/>
      <c r="Q354" s="4"/>
      <c r="R354" s="7"/>
      <c r="S354" s="5"/>
      <c r="T354" s="4"/>
      <c r="U354" s="3">
        <v>351.0</v>
      </c>
      <c r="V354" s="7">
        <v>12.0</v>
      </c>
      <c r="W354" s="3">
        <v>2.0</v>
      </c>
      <c r="X354" s="3">
        <v>351.0</v>
      </c>
      <c r="Y354" s="4">
        <v>12.0</v>
      </c>
      <c r="Z354" s="4"/>
      <c r="AA354" s="4"/>
      <c r="AB354" s="4"/>
      <c r="AC354" s="4"/>
      <c r="AD354" s="4"/>
      <c r="AE354" s="4"/>
    </row>
    <row r="355">
      <c r="A355" s="4"/>
      <c r="B355" s="4"/>
      <c r="C355" s="4"/>
      <c r="D355" s="4"/>
      <c r="E355" s="7">
        <v>30.0</v>
      </c>
      <c r="F355" s="4"/>
      <c r="G355" s="4"/>
      <c r="H355" s="4"/>
      <c r="I355" s="4"/>
      <c r="J355" s="4"/>
      <c r="K355" s="4"/>
      <c r="L355" s="4"/>
      <c r="M355" s="3" t="s">
        <v>92</v>
      </c>
      <c r="N355" s="4"/>
      <c r="O355" s="4"/>
      <c r="P355" s="4"/>
      <c r="Q355" s="4"/>
      <c r="R355" s="7"/>
      <c r="S355" s="5"/>
      <c r="T355" s="4"/>
      <c r="U355" s="3">
        <v>352.0</v>
      </c>
      <c r="V355" s="7">
        <v>7.0</v>
      </c>
      <c r="W355" s="3">
        <v>12.0</v>
      </c>
      <c r="X355" s="3">
        <v>352.0</v>
      </c>
      <c r="Y355" s="4">
        <v>7.0</v>
      </c>
      <c r="Z355" s="4"/>
      <c r="AA355" s="4"/>
      <c r="AB355" s="4"/>
      <c r="AC355" s="4"/>
      <c r="AD355" s="4"/>
      <c r="AE355" s="4"/>
    </row>
    <row r="356">
      <c r="A356" s="4"/>
      <c r="B356" s="4"/>
      <c r="C356" s="4"/>
      <c r="D356" s="4"/>
      <c r="E356" s="7">
        <v>30.0</v>
      </c>
      <c r="F356" s="4"/>
      <c r="G356" s="4"/>
      <c r="H356" s="4"/>
      <c r="I356" s="4"/>
      <c r="J356" s="4"/>
      <c r="K356" s="4"/>
      <c r="L356" s="4"/>
      <c r="M356" s="3" t="s">
        <v>92</v>
      </c>
      <c r="N356" s="4"/>
      <c r="O356" s="4"/>
      <c r="P356" s="4"/>
      <c r="Q356" s="4"/>
      <c r="R356" s="7"/>
      <c r="S356" s="5"/>
      <c r="T356" s="4"/>
      <c r="U356" s="3">
        <v>353.0</v>
      </c>
      <c r="V356" s="7">
        <v>5.0</v>
      </c>
      <c r="W356" s="3">
        <v>1.0</v>
      </c>
      <c r="X356" s="3">
        <v>353.0</v>
      </c>
      <c r="Y356" s="4">
        <v>5.0</v>
      </c>
      <c r="Z356" s="4"/>
      <c r="AA356" s="4"/>
      <c r="AB356" s="4"/>
      <c r="AC356" s="4"/>
      <c r="AD356" s="4"/>
      <c r="AE356" s="4"/>
    </row>
    <row r="357">
      <c r="A357" s="4"/>
      <c r="B357" s="4"/>
      <c r="C357" s="4"/>
      <c r="D357" s="4"/>
      <c r="E357" s="7">
        <v>30.0</v>
      </c>
      <c r="F357" s="4"/>
      <c r="G357" s="4"/>
      <c r="H357" s="4"/>
      <c r="I357" s="4"/>
      <c r="J357" s="4"/>
      <c r="K357" s="4"/>
      <c r="L357" s="4"/>
      <c r="M357" s="3" t="s">
        <v>92</v>
      </c>
      <c r="N357" s="4"/>
      <c r="O357" s="4"/>
      <c r="P357" s="4"/>
      <c r="Q357" s="4"/>
      <c r="R357" s="7"/>
      <c r="S357" s="5"/>
      <c r="T357" s="4"/>
      <c r="U357" s="3">
        <v>354.0</v>
      </c>
      <c r="V357" s="7">
        <v>10.0</v>
      </c>
      <c r="W357" s="3">
        <v>3.0</v>
      </c>
      <c r="X357" s="3">
        <v>354.0</v>
      </c>
      <c r="Y357" s="4">
        <v>10.0</v>
      </c>
      <c r="Z357" s="4"/>
      <c r="AA357" s="4"/>
      <c r="AB357" s="4"/>
      <c r="AC357" s="4"/>
      <c r="AD357" s="4"/>
      <c r="AE357" s="4"/>
    </row>
    <row r="358">
      <c r="A358" s="4"/>
      <c r="B358" s="4"/>
      <c r="C358" s="4"/>
      <c r="D358" s="4"/>
      <c r="E358" s="7">
        <v>30.0</v>
      </c>
      <c r="F358" s="4"/>
      <c r="G358" s="4"/>
      <c r="H358" s="4"/>
      <c r="I358" s="4"/>
      <c r="J358" s="4"/>
      <c r="K358" s="4"/>
      <c r="L358" s="4"/>
      <c r="M358" s="3" t="s">
        <v>92</v>
      </c>
      <c r="N358" s="4"/>
      <c r="O358" s="4"/>
      <c r="P358" s="4"/>
      <c r="Q358" s="4"/>
      <c r="R358" s="7"/>
      <c r="S358" s="5"/>
      <c r="T358" s="4"/>
      <c r="U358" s="3">
        <v>355.0</v>
      </c>
      <c r="V358" s="7">
        <v>10.0</v>
      </c>
      <c r="W358" s="3">
        <v>4.0</v>
      </c>
      <c r="X358" s="3">
        <v>355.0</v>
      </c>
      <c r="Y358" s="4">
        <v>10.0</v>
      </c>
      <c r="Z358" s="4"/>
      <c r="AA358" s="4"/>
      <c r="AB358" s="4"/>
      <c r="AC358" s="4"/>
      <c r="AD358" s="4"/>
      <c r="AE358" s="4"/>
    </row>
    <row r="359">
      <c r="A359" s="4"/>
      <c r="B359" s="4"/>
      <c r="C359" s="4"/>
      <c r="D359" s="4"/>
      <c r="E359" s="7">
        <v>30.0</v>
      </c>
      <c r="F359" s="4"/>
      <c r="G359" s="4"/>
      <c r="H359" s="4"/>
      <c r="I359" s="4"/>
      <c r="J359" s="4"/>
      <c r="K359" s="4"/>
      <c r="L359" s="4"/>
      <c r="M359" s="3" t="s">
        <v>92</v>
      </c>
      <c r="N359" s="4"/>
      <c r="O359" s="4"/>
      <c r="P359" s="4"/>
      <c r="Q359" s="4"/>
      <c r="R359" s="7"/>
      <c r="S359" s="5"/>
      <c r="T359" s="4"/>
      <c r="U359" s="3">
        <v>356.0</v>
      </c>
      <c r="V359" s="7">
        <v>13.0</v>
      </c>
      <c r="W359" s="3">
        <v>10.0</v>
      </c>
      <c r="X359" s="3">
        <v>356.0</v>
      </c>
      <c r="Y359" s="4">
        <v>13.0</v>
      </c>
      <c r="Z359" s="4"/>
      <c r="AA359" s="4"/>
      <c r="AB359" s="4"/>
      <c r="AC359" s="4"/>
      <c r="AD359" s="4"/>
      <c r="AE359" s="4"/>
    </row>
    <row r="360">
      <c r="A360" s="4"/>
      <c r="B360" s="4"/>
      <c r="C360" s="4"/>
      <c r="D360" s="4"/>
      <c r="E360" s="7">
        <v>30.0</v>
      </c>
      <c r="F360" s="4"/>
      <c r="G360" s="4"/>
      <c r="H360" s="4"/>
      <c r="I360" s="4"/>
      <c r="J360" s="4"/>
      <c r="K360" s="4"/>
      <c r="L360" s="4"/>
      <c r="M360" s="3" t="s">
        <v>92</v>
      </c>
      <c r="N360" s="4"/>
      <c r="O360" s="4"/>
      <c r="P360" s="4"/>
      <c r="Q360" s="4"/>
      <c r="R360" s="7"/>
      <c r="S360" s="5"/>
      <c r="T360" s="4"/>
      <c r="U360" s="3">
        <v>357.0</v>
      </c>
      <c r="V360" s="7">
        <v>12.0</v>
      </c>
      <c r="W360" s="3">
        <v>2.0</v>
      </c>
      <c r="X360" s="3">
        <v>357.0</v>
      </c>
      <c r="Y360" s="4">
        <v>12.0</v>
      </c>
      <c r="Z360" s="4"/>
      <c r="AA360" s="4"/>
      <c r="AB360" s="4"/>
      <c r="AC360" s="4"/>
      <c r="AD360" s="4"/>
      <c r="AE360" s="4"/>
    </row>
    <row r="361">
      <c r="A361" s="4"/>
      <c r="B361" s="4"/>
      <c r="C361" s="4"/>
      <c r="D361" s="4"/>
      <c r="E361" s="7">
        <v>30.0</v>
      </c>
      <c r="F361" s="4"/>
      <c r="G361" s="4"/>
      <c r="H361" s="4"/>
      <c r="I361" s="4"/>
      <c r="J361" s="4"/>
      <c r="K361" s="4"/>
      <c r="L361" s="4"/>
      <c r="M361" s="3" t="s">
        <v>92</v>
      </c>
      <c r="N361" s="4"/>
      <c r="O361" s="4"/>
      <c r="P361" s="4"/>
      <c r="Q361" s="4"/>
      <c r="R361" s="7"/>
      <c r="S361" s="5"/>
      <c r="T361" s="4"/>
      <c r="U361" s="3">
        <v>358.0</v>
      </c>
      <c r="V361" s="7">
        <v>9.0</v>
      </c>
      <c r="W361" s="3">
        <v>3.0</v>
      </c>
      <c r="X361" s="3">
        <v>358.0</v>
      </c>
      <c r="Y361" s="4">
        <v>9.0</v>
      </c>
      <c r="Z361" s="4"/>
      <c r="AA361" s="4"/>
      <c r="AB361" s="4"/>
      <c r="AC361" s="4"/>
      <c r="AD361" s="4"/>
      <c r="AE361" s="4"/>
    </row>
    <row r="362">
      <c r="A362" s="4"/>
      <c r="B362" s="4"/>
      <c r="C362" s="4"/>
      <c r="D362" s="4"/>
      <c r="E362" s="7">
        <v>30.0</v>
      </c>
      <c r="F362" s="4"/>
      <c r="G362" s="4"/>
      <c r="H362" s="4"/>
      <c r="I362" s="4"/>
      <c r="J362" s="4"/>
      <c r="K362" s="4"/>
      <c r="L362" s="4"/>
      <c r="M362" s="3" t="s">
        <v>92</v>
      </c>
      <c r="N362" s="4"/>
      <c r="O362" s="4"/>
      <c r="P362" s="4"/>
      <c r="Q362" s="4"/>
      <c r="R362" s="7"/>
      <c r="S362" s="5"/>
      <c r="T362" s="4"/>
      <c r="U362" s="3">
        <v>359.0</v>
      </c>
      <c r="V362" s="7">
        <v>7.0</v>
      </c>
      <c r="W362" s="3">
        <v>5.0</v>
      </c>
      <c r="X362" s="3">
        <v>359.0</v>
      </c>
      <c r="Y362" s="4">
        <v>7.0</v>
      </c>
      <c r="Z362" s="4"/>
      <c r="AA362" s="4"/>
      <c r="AB362" s="4"/>
      <c r="AC362" s="4"/>
      <c r="AD362" s="4"/>
      <c r="AE362" s="4"/>
    </row>
    <row r="363">
      <c r="A363" s="4"/>
      <c r="B363" s="4"/>
      <c r="C363" s="4"/>
      <c r="D363" s="4"/>
      <c r="E363" s="7">
        <v>30.0</v>
      </c>
      <c r="F363" s="4"/>
      <c r="G363" s="4"/>
      <c r="H363" s="4"/>
      <c r="I363" s="4"/>
      <c r="J363" s="4"/>
      <c r="K363" s="4"/>
      <c r="L363" s="4"/>
      <c r="M363" s="3" t="s">
        <v>92</v>
      </c>
      <c r="N363" s="4"/>
      <c r="O363" s="4"/>
      <c r="P363" s="4"/>
      <c r="Q363" s="4"/>
      <c r="R363" s="7"/>
      <c r="S363" s="5"/>
      <c r="T363" s="4"/>
      <c r="U363" s="3">
        <v>360.0</v>
      </c>
      <c r="V363" s="7">
        <v>12.0</v>
      </c>
      <c r="W363" s="3">
        <v>15.0</v>
      </c>
      <c r="X363" s="3">
        <v>360.0</v>
      </c>
      <c r="Y363" s="4">
        <v>12.0</v>
      </c>
      <c r="Z363" s="4"/>
      <c r="AA363" s="4"/>
      <c r="AB363" s="4"/>
      <c r="AC363" s="4"/>
      <c r="AD363" s="4"/>
      <c r="AE363" s="4"/>
    </row>
    <row r="364">
      <c r="A364" s="4"/>
      <c r="B364" s="4"/>
      <c r="C364" s="4"/>
      <c r="D364" s="4"/>
      <c r="E364" s="7">
        <v>30.0</v>
      </c>
      <c r="F364" s="4"/>
      <c r="G364" s="4"/>
      <c r="H364" s="4"/>
      <c r="I364" s="4"/>
      <c r="J364" s="4"/>
      <c r="K364" s="4"/>
      <c r="L364" s="4"/>
      <c r="M364" s="3" t="s">
        <v>92</v>
      </c>
      <c r="N364" s="4"/>
      <c r="O364" s="4"/>
      <c r="P364" s="4"/>
      <c r="Q364" s="4"/>
      <c r="R364" s="7"/>
      <c r="S364" s="5"/>
      <c r="T364" s="4"/>
      <c r="U364" s="3">
        <v>361.0</v>
      </c>
      <c r="V364" s="7">
        <v>13.0</v>
      </c>
      <c r="W364" s="3">
        <v>20.0</v>
      </c>
      <c r="X364" s="3">
        <v>361.0</v>
      </c>
      <c r="Y364" s="4">
        <v>13.0</v>
      </c>
      <c r="Z364" s="4"/>
      <c r="AA364" s="4"/>
      <c r="AB364" s="4"/>
      <c r="AC364" s="4"/>
      <c r="AD364" s="4"/>
      <c r="AE364" s="4"/>
    </row>
    <row r="365">
      <c r="A365" s="4"/>
      <c r="B365" s="4"/>
      <c r="C365" s="4"/>
      <c r="D365" s="4"/>
      <c r="E365" s="7">
        <v>30.0</v>
      </c>
      <c r="F365" s="4"/>
      <c r="G365" s="4"/>
      <c r="H365" s="4"/>
      <c r="I365" s="4"/>
      <c r="J365" s="4"/>
      <c r="K365" s="4"/>
      <c r="L365" s="4"/>
      <c r="M365" s="3" t="s">
        <v>92</v>
      </c>
      <c r="N365" s="4"/>
      <c r="O365" s="4"/>
      <c r="P365" s="4"/>
      <c r="Q365" s="4"/>
      <c r="R365" s="7"/>
      <c r="S365" s="5"/>
      <c r="T365" s="4"/>
      <c r="U365" s="3">
        <v>362.0</v>
      </c>
      <c r="V365" s="7">
        <v>10.0</v>
      </c>
      <c r="W365" s="3">
        <v>7.0</v>
      </c>
      <c r="X365" s="3">
        <v>362.0</v>
      </c>
      <c r="Y365" s="4">
        <v>10.0</v>
      </c>
      <c r="Z365" s="4"/>
      <c r="AA365" s="4"/>
      <c r="AB365" s="4"/>
      <c r="AC365" s="4"/>
      <c r="AD365" s="4"/>
      <c r="AE365" s="4"/>
    </row>
    <row r="366">
      <c r="A366" s="4"/>
      <c r="B366" s="4"/>
      <c r="C366" s="4"/>
      <c r="D366" s="4"/>
      <c r="E366" s="7">
        <v>30.0</v>
      </c>
      <c r="F366" s="4"/>
      <c r="G366" s="4"/>
      <c r="H366" s="4"/>
      <c r="I366" s="4"/>
      <c r="J366" s="4"/>
      <c r="K366" s="4"/>
      <c r="L366" s="4"/>
      <c r="M366" s="3" t="s">
        <v>92</v>
      </c>
      <c r="N366" s="4"/>
      <c r="O366" s="4"/>
      <c r="P366" s="4"/>
      <c r="Q366" s="4"/>
      <c r="R366" s="7"/>
      <c r="S366" s="5"/>
      <c r="T366" s="4"/>
      <c r="U366" s="3">
        <v>363.0</v>
      </c>
      <c r="V366" s="7">
        <v>10.0</v>
      </c>
      <c r="W366" s="3">
        <v>1.0</v>
      </c>
      <c r="X366" s="3">
        <v>363.0</v>
      </c>
      <c r="Y366" s="4">
        <v>10.0</v>
      </c>
      <c r="Z366" s="4"/>
      <c r="AA366" s="4"/>
      <c r="AB366" s="4"/>
      <c r="AC366" s="4"/>
      <c r="AD366" s="4"/>
      <c r="AE366" s="4"/>
    </row>
    <row r="367">
      <c r="A367" s="4"/>
      <c r="B367" s="4"/>
      <c r="C367" s="4"/>
      <c r="D367" s="4"/>
      <c r="E367" s="7">
        <v>30.0</v>
      </c>
      <c r="F367" s="4"/>
      <c r="G367" s="4"/>
      <c r="H367" s="4"/>
      <c r="I367" s="4"/>
      <c r="J367" s="4"/>
      <c r="K367" s="4"/>
      <c r="L367" s="4"/>
      <c r="M367" s="3" t="s">
        <v>92</v>
      </c>
      <c r="N367" s="4"/>
      <c r="O367" s="4"/>
      <c r="P367" s="4"/>
      <c r="Q367" s="4"/>
      <c r="R367" s="7"/>
      <c r="S367" s="5"/>
      <c r="T367" s="4"/>
      <c r="U367" s="3">
        <v>364.0</v>
      </c>
      <c r="V367" s="7">
        <v>8.0</v>
      </c>
      <c r="W367" s="3">
        <v>12.0</v>
      </c>
      <c r="X367" s="3">
        <v>364.0</v>
      </c>
      <c r="Y367" s="4">
        <v>8.0</v>
      </c>
      <c r="Z367" s="4"/>
      <c r="AA367" s="4"/>
      <c r="AB367" s="4"/>
      <c r="AC367" s="4"/>
      <c r="AD367" s="4"/>
      <c r="AE367" s="4"/>
    </row>
    <row r="368">
      <c r="A368" s="4"/>
      <c r="B368" s="4"/>
      <c r="C368" s="4"/>
      <c r="D368" s="4"/>
      <c r="E368" s="7">
        <v>30.0</v>
      </c>
      <c r="F368" s="4"/>
      <c r="G368" s="4"/>
      <c r="H368" s="4"/>
      <c r="I368" s="4"/>
      <c r="J368" s="4"/>
      <c r="K368" s="4"/>
      <c r="L368" s="4"/>
      <c r="M368" s="3" t="s">
        <v>92</v>
      </c>
      <c r="N368" s="4"/>
      <c r="O368" s="4"/>
      <c r="P368" s="4"/>
      <c r="Q368" s="4"/>
      <c r="R368" s="7"/>
      <c r="S368" s="5"/>
      <c r="T368" s="4"/>
      <c r="U368" s="3">
        <v>365.0</v>
      </c>
      <c r="V368" s="7">
        <v>12.0</v>
      </c>
      <c r="W368" s="3">
        <v>3.0</v>
      </c>
      <c r="X368" s="3">
        <v>365.0</v>
      </c>
      <c r="Y368" s="4">
        <v>12.0</v>
      </c>
      <c r="Z368" s="4"/>
      <c r="AA368" s="4"/>
      <c r="AB368" s="4"/>
      <c r="AC368" s="4"/>
      <c r="AD368" s="4"/>
      <c r="AE368" s="4"/>
    </row>
    <row r="369">
      <c r="A369" s="4"/>
      <c r="B369" s="4"/>
      <c r="C369" s="4"/>
      <c r="D369" s="4"/>
      <c r="E369" s="7">
        <v>30.0</v>
      </c>
      <c r="F369" s="4"/>
      <c r="G369" s="4"/>
      <c r="H369" s="4"/>
      <c r="I369" s="4"/>
      <c r="J369" s="4"/>
      <c r="K369" s="4"/>
      <c r="L369" s="4"/>
      <c r="M369" s="3" t="s">
        <v>92</v>
      </c>
      <c r="N369" s="4"/>
      <c r="O369" s="4"/>
      <c r="P369" s="4"/>
      <c r="Q369" s="4"/>
      <c r="R369" s="7"/>
      <c r="S369" s="5"/>
      <c r="T369" s="4"/>
      <c r="U369" s="3">
        <v>366.0</v>
      </c>
      <c r="V369" s="7">
        <v>8.0</v>
      </c>
      <c r="W369" s="3">
        <v>2.0</v>
      </c>
      <c r="X369" s="3">
        <v>366.0</v>
      </c>
      <c r="Y369" s="4">
        <v>8.0</v>
      </c>
      <c r="Z369" s="4"/>
      <c r="AA369" s="4"/>
      <c r="AB369" s="4"/>
      <c r="AC369" s="4"/>
      <c r="AD369" s="4"/>
      <c r="AE369" s="4"/>
    </row>
    <row r="370">
      <c r="A370" s="4"/>
      <c r="B370" s="4"/>
      <c r="C370" s="4"/>
      <c r="D370" s="4"/>
      <c r="E370" s="7">
        <v>30.0</v>
      </c>
      <c r="F370" s="4"/>
      <c r="G370" s="4"/>
      <c r="H370" s="4"/>
      <c r="I370" s="4"/>
      <c r="J370" s="4"/>
      <c r="K370" s="4"/>
      <c r="L370" s="4"/>
      <c r="M370" s="3" t="s">
        <v>92</v>
      </c>
      <c r="N370" s="4"/>
      <c r="O370" s="4"/>
      <c r="P370" s="4"/>
      <c r="Q370" s="4"/>
      <c r="R370" s="7"/>
      <c r="S370" s="9"/>
      <c r="T370" s="4"/>
      <c r="U370" s="3">
        <v>367.0</v>
      </c>
      <c r="V370" s="7">
        <v>10.0</v>
      </c>
      <c r="W370" s="3">
        <v>10.0</v>
      </c>
      <c r="X370" s="3">
        <v>367.0</v>
      </c>
      <c r="Y370" s="4">
        <v>10.0</v>
      </c>
      <c r="Z370" s="4"/>
      <c r="AA370" s="4"/>
      <c r="AB370" s="4"/>
      <c r="AC370" s="4"/>
      <c r="AD370" s="4"/>
      <c r="AE370" s="4"/>
    </row>
    <row r="371">
      <c r="A371" s="4"/>
      <c r="B371" s="4"/>
      <c r="C371" s="4"/>
      <c r="D371" s="4"/>
      <c r="E371" s="7">
        <v>30.0</v>
      </c>
      <c r="F371" s="4"/>
      <c r="G371" s="4"/>
      <c r="H371" s="4"/>
      <c r="I371" s="4"/>
      <c r="J371" s="4"/>
      <c r="K371" s="4"/>
      <c r="L371" s="4"/>
      <c r="M371" s="3" t="s">
        <v>92</v>
      </c>
      <c r="N371" s="4"/>
      <c r="O371" s="4"/>
      <c r="P371" s="4"/>
      <c r="Q371" s="4"/>
      <c r="R371" s="7"/>
      <c r="S371" s="5"/>
      <c r="T371" s="4"/>
      <c r="U371" s="3">
        <v>368.0</v>
      </c>
      <c r="V371" s="7">
        <v>10.0</v>
      </c>
      <c r="W371" s="3">
        <v>12.0</v>
      </c>
      <c r="X371" s="3">
        <v>368.0</v>
      </c>
      <c r="Y371" s="4">
        <v>10.0</v>
      </c>
      <c r="Z371" s="4"/>
      <c r="AA371" s="4"/>
      <c r="AB371" s="4"/>
      <c r="AC371" s="4"/>
      <c r="AD371" s="4"/>
      <c r="AE371" s="4"/>
    </row>
    <row r="372">
      <c r="A372" s="4"/>
      <c r="B372" s="4"/>
      <c r="C372" s="4"/>
      <c r="D372" s="4"/>
      <c r="E372" s="7">
        <v>35.0</v>
      </c>
      <c r="F372" s="4"/>
      <c r="G372" s="4"/>
      <c r="H372" s="4"/>
      <c r="I372" s="4"/>
      <c r="J372" s="4"/>
      <c r="K372" s="4"/>
      <c r="L372" s="4"/>
      <c r="M372" s="3" t="s">
        <v>92</v>
      </c>
      <c r="N372" s="4"/>
      <c r="O372" s="4"/>
      <c r="P372" s="4"/>
      <c r="Q372" s="4"/>
      <c r="R372" s="7"/>
      <c r="S372" s="5"/>
      <c r="T372" s="4"/>
      <c r="U372" s="3">
        <v>369.0</v>
      </c>
      <c r="V372" s="7">
        <v>8.0</v>
      </c>
      <c r="W372" s="3">
        <v>8.0</v>
      </c>
      <c r="X372" s="3">
        <v>369.0</v>
      </c>
      <c r="Y372" s="4">
        <v>8.0</v>
      </c>
      <c r="Z372" s="4"/>
      <c r="AA372" s="4"/>
      <c r="AB372" s="4"/>
      <c r="AC372" s="4"/>
      <c r="AD372" s="4"/>
      <c r="AE372" s="4"/>
    </row>
    <row r="373">
      <c r="A373" s="4"/>
      <c r="B373" s="4"/>
      <c r="C373" s="4"/>
      <c r="D373" s="4"/>
      <c r="E373" s="7">
        <v>35.0</v>
      </c>
      <c r="F373" s="4"/>
      <c r="G373" s="4"/>
      <c r="H373" s="4"/>
      <c r="I373" s="4"/>
      <c r="J373" s="4"/>
      <c r="K373" s="4"/>
      <c r="L373" s="4"/>
      <c r="M373" s="3" t="s">
        <v>92</v>
      </c>
      <c r="N373" s="4"/>
      <c r="O373" s="4"/>
      <c r="P373" s="4"/>
      <c r="Q373" s="4"/>
      <c r="R373" s="7"/>
      <c r="S373" s="5"/>
      <c r="T373" s="4"/>
      <c r="U373" s="3">
        <v>370.0</v>
      </c>
      <c r="V373" s="7">
        <v>4.0</v>
      </c>
      <c r="W373" s="3">
        <v>10.0</v>
      </c>
      <c r="X373" s="3">
        <v>370.0</v>
      </c>
      <c r="Y373" s="4">
        <v>4.0</v>
      </c>
      <c r="Z373" s="4"/>
      <c r="AA373" s="4"/>
      <c r="AB373" s="4"/>
      <c r="AC373" s="4"/>
      <c r="AD373" s="4"/>
      <c r="AE373" s="4"/>
    </row>
    <row r="374">
      <c r="A374" s="4"/>
      <c r="B374" s="4"/>
      <c r="C374" s="4"/>
      <c r="D374" s="4"/>
      <c r="E374" s="7">
        <v>35.0</v>
      </c>
      <c r="F374" s="4"/>
      <c r="G374" s="4"/>
      <c r="H374" s="4"/>
      <c r="I374" s="4"/>
      <c r="J374" s="4"/>
      <c r="K374" s="4"/>
      <c r="L374" s="4"/>
      <c r="M374" s="3" t="s">
        <v>92</v>
      </c>
      <c r="N374" s="4"/>
      <c r="O374" s="4"/>
      <c r="P374" s="4"/>
      <c r="Q374" s="4"/>
      <c r="R374" s="7"/>
      <c r="S374" s="5"/>
      <c r="T374" s="4"/>
      <c r="U374" s="3">
        <v>371.0</v>
      </c>
      <c r="V374" s="7">
        <v>9.0</v>
      </c>
      <c r="W374" s="3">
        <v>30.0</v>
      </c>
      <c r="X374" s="3">
        <v>371.0</v>
      </c>
      <c r="Y374" s="4">
        <v>9.0</v>
      </c>
      <c r="Z374" s="4"/>
      <c r="AA374" s="4"/>
      <c r="AB374" s="4"/>
      <c r="AC374" s="4"/>
      <c r="AD374" s="4"/>
      <c r="AE374" s="4"/>
    </row>
    <row r="375">
      <c r="A375" s="4"/>
      <c r="B375" s="4"/>
      <c r="C375" s="4"/>
      <c r="D375" s="4"/>
      <c r="E375" s="7">
        <v>35.0</v>
      </c>
      <c r="F375" s="4"/>
      <c r="G375" s="4"/>
      <c r="H375" s="4"/>
      <c r="I375" s="4"/>
      <c r="J375" s="4"/>
      <c r="K375" s="4"/>
      <c r="L375" s="4"/>
      <c r="M375" s="3" t="s">
        <v>117</v>
      </c>
      <c r="N375" s="4"/>
      <c r="O375" s="4"/>
      <c r="P375" s="4"/>
      <c r="Q375" s="4"/>
      <c r="R375" s="7"/>
      <c r="S375" s="5"/>
      <c r="T375" s="4"/>
      <c r="U375" s="3">
        <v>372.0</v>
      </c>
      <c r="V375" s="7">
        <v>12.0</v>
      </c>
      <c r="W375" s="3">
        <v>5.0</v>
      </c>
      <c r="X375" s="3">
        <v>372.0</v>
      </c>
      <c r="Y375" s="4">
        <v>12.0</v>
      </c>
      <c r="Z375" s="4"/>
      <c r="AA375" s="4"/>
      <c r="AB375" s="4"/>
      <c r="AC375" s="4"/>
      <c r="AD375" s="4"/>
      <c r="AE375" s="4"/>
    </row>
    <row r="376">
      <c r="A376" s="4"/>
      <c r="B376" s="4"/>
      <c r="C376" s="4"/>
      <c r="D376" s="4"/>
      <c r="E376" s="7">
        <v>35.0</v>
      </c>
      <c r="F376" s="4"/>
      <c r="G376" s="4"/>
      <c r="H376" s="4"/>
      <c r="I376" s="4"/>
      <c r="J376" s="4"/>
      <c r="K376" s="4"/>
      <c r="L376" s="4"/>
      <c r="M376" s="3" t="s">
        <v>117</v>
      </c>
      <c r="N376" s="4"/>
      <c r="O376" s="4"/>
      <c r="P376" s="4"/>
      <c r="Q376" s="4"/>
      <c r="R376" s="7"/>
      <c r="S376" s="5"/>
      <c r="T376" s="4"/>
      <c r="U376" s="3">
        <v>373.0</v>
      </c>
      <c r="V376" s="7">
        <v>8.0</v>
      </c>
      <c r="W376" s="3">
        <v>25.0</v>
      </c>
      <c r="X376" s="3">
        <v>373.0</v>
      </c>
      <c r="Y376" s="4">
        <v>8.0</v>
      </c>
      <c r="Z376" s="4"/>
      <c r="AA376" s="4"/>
      <c r="AB376" s="4"/>
      <c r="AC376" s="4"/>
      <c r="AD376" s="4"/>
      <c r="AE376" s="4"/>
    </row>
    <row r="377">
      <c r="A377" s="4"/>
      <c r="B377" s="4"/>
      <c r="C377" s="4"/>
      <c r="D377" s="4"/>
      <c r="E377" s="7">
        <v>35.0</v>
      </c>
      <c r="F377" s="4"/>
      <c r="G377" s="4"/>
      <c r="H377" s="4"/>
      <c r="I377" s="4"/>
      <c r="J377" s="4"/>
      <c r="K377" s="4"/>
      <c r="L377" s="4"/>
      <c r="M377" s="3" t="s">
        <v>117</v>
      </c>
      <c r="N377" s="4"/>
      <c r="O377" s="4"/>
      <c r="P377" s="4"/>
      <c r="Q377" s="4"/>
      <c r="R377" s="7"/>
      <c r="S377" s="5"/>
      <c r="T377" s="4"/>
      <c r="U377" s="3">
        <v>374.0</v>
      </c>
      <c r="V377" s="7">
        <v>6.0</v>
      </c>
      <c r="W377" s="3">
        <v>25.0</v>
      </c>
      <c r="X377" s="3">
        <v>374.0</v>
      </c>
      <c r="Y377" s="4">
        <v>6.0</v>
      </c>
      <c r="Z377" s="4"/>
      <c r="AA377" s="4"/>
      <c r="AB377" s="4"/>
      <c r="AC377" s="4"/>
      <c r="AD377" s="4"/>
      <c r="AE377" s="4"/>
    </row>
    <row r="378">
      <c r="A378" s="4"/>
      <c r="B378" s="4"/>
      <c r="C378" s="4"/>
      <c r="D378" s="4"/>
      <c r="E378" s="7">
        <v>35.0</v>
      </c>
      <c r="F378" s="4"/>
      <c r="G378" s="4"/>
      <c r="H378" s="4"/>
      <c r="I378" s="4"/>
      <c r="J378" s="4"/>
      <c r="K378" s="4"/>
      <c r="L378" s="4"/>
      <c r="M378" s="3" t="s">
        <v>117</v>
      </c>
      <c r="N378" s="4"/>
      <c r="O378" s="4"/>
      <c r="P378" s="4"/>
      <c r="Q378" s="4"/>
      <c r="R378" s="7"/>
      <c r="S378" s="5"/>
      <c r="T378" s="4"/>
      <c r="U378" s="3">
        <v>375.0</v>
      </c>
      <c r="V378" s="7">
        <v>9.0</v>
      </c>
      <c r="W378" s="3">
        <v>3.0</v>
      </c>
      <c r="X378" s="3">
        <v>375.0</v>
      </c>
      <c r="Y378" s="4">
        <v>9.0</v>
      </c>
      <c r="Z378" s="4"/>
      <c r="AA378" s="4"/>
      <c r="AB378" s="4"/>
      <c r="AC378" s="4"/>
      <c r="AD378" s="4"/>
      <c r="AE378" s="4"/>
    </row>
    <row r="379">
      <c r="A379" s="4"/>
      <c r="B379" s="4"/>
      <c r="C379" s="4"/>
      <c r="D379" s="4"/>
      <c r="E379" s="7">
        <v>40.0</v>
      </c>
      <c r="F379" s="4"/>
      <c r="G379" s="4"/>
      <c r="H379" s="4"/>
      <c r="I379" s="4"/>
      <c r="J379" s="4"/>
      <c r="K379" s="4"/>
      <c r="L379" s="4"/>
      <c r="M379" s="3" t="s">
        <v>117</v>
      </c>
      <c r="N379" s="4"/>
      <c r="O379" s="4"/>
      <c r="P379" s="4"/>
      <c r="Q379" s="4"/>
      <c r="R379" s="7"/>
      <c r="S379" s="5"/>
      <c r="T379" s="4"/>
      <c r="U379" s="3">
        <v>376.0</v>
      </c>
      <c r="V379" s="7">
        <v>9.0</v>
      </c>
      <c r="W379" s="3">
        <v>15.0</v>
      </c>
      <c r="X379" s="3">
        <v>376.0</v>
      </c>
      <c r="Y379" s="4">
        <v>9.0</v>
      </c>
      <c r="Z379" s="4"/>
      <c r="AA379" s="4"/>
      <c r="AB379" s="4"/>
      <c r="AC379" s="4"/>
      <c r="AD379" s="4"/>
      <c r="AE379" s="4"/>
    </row>
    <row r="380">
      <c r="A380" s="4"/>
      <c r="B380" s="4"/>
      <c r="C380" s="4"/>
      <c r="D380" s="4"/>
      <c r="E380" s="7">
        <v>40.0</v>
      </c>
      <c r="F380" s="4"/>
      <c r="G380" s="4"/>
      <c r="H380" s="4"/>
      <c r="I380" s="4"/>
      <c r="J380" s="4"/>
      <c r="K380" s="4"/>
      <c r="L380" s="4"/>
      <c r="M380" s="3" t="s">
        <v>117</v>
      </c>
      <c r="N380" s="4"/>
      <c r="O380" s="4"/>
      <c r="P380" s="4"/>
      <c r="Q380" s="4"/>
      <c r="R380" s="7"/>
      <c r="S380" s="5"/>
      <c r="T380" s="4"/>
      <c r="U380" s="3">
        <v>377.0</v>
      </c>
      <c r="V380" s="7">
        <v>14.0</v>
      </c>
      <c r="W380" s="3">
        <v>12.0</v>
      </c>
      <c r="X380" s="3">
        <v>377.0</v>
      </c>
      <c r="Y380" s="4">
        <v>14.0</v>
      </c>
      <c r="Z380" s="4"/>
      <c r="AA380" s="4"/>
      <c r="AB380" s="4"/>
      <c r="AC380" s="4"/>
      <c r="AD380" s="4"/>
      <c r="AE380" s="4"/>
    </row>
    <row r="381">
      <c r="A381" s="4"/>
      <c r="B381" s="4"/>
      <c r="C381" s="4"/>
      <c r="D381" s="4"/>
      <c r="E381" s="7">
        <v>40.0</v>
      </c>
      <c r="F381" s="4"/>
      <c r="G381" s="4"/>
      <c r="H381" s="4"/>
      <c r="I381" s="4"/>
      <c r="J381" s="4"/>
      <c r="K381" s="4"/>
      <c r="L381" s="4"/>
      <c r="M381" s="3" t="s">
        <v>117</v>
      </c>
      <c r="N381" s="4"/>
      <c r="O381" s="4"/>
      <c r="P381" s="4"/>
      <c r="Q381" s="4"/>
      <c r="R381" s="7"/>
      <c r="S381" s="5"/>
      <c r="T381" s="4"/>
      <c r="U381" s="3">
        <v>378.0</v>
      </c>
      <c r="V381" s="7">
        <v>6.0</v>
      </c>
      <c r="W381" s="3">
        <v>3.0</v>
      </c>
      <c r="X381" s="3">
        <v>378.0</v>
      </c>
      <c r="Y381" s="4">
        <v>6.0</v>
      </c>
      <c r="Z381" s="4"/>
      <c r="AA381" s="4"/>
      <c r="AB381" s="4"/>
      <c r="AC381" s="4"/>
      <c r="AD381" s="4"/>
      <c r="AE381" s="4"/>
    </row>
    <row r="382">
      <c r="A382" s="4"/>
      <c r="B382" s="4"/>
      <c r="C382" s="4"/>
      <c r="D382" s="4"/>
      <c r="E382" s="7">
        <v>40.0</v>
      </c>
      <c r="F382" s="4"/>
      <c r="G382" s="4"/>
      <c r="H382" s="4"/>
      <c r="I382" s="4"/>
      <c r="J382" s="4"/>
      <c r="K382" s="4"/>
      <c r="L382" s="4"/>
      <c r="M382" s="3" t="s">
        <v>117</v>
      </c>
      <c r="N382" s="4"/>
      <c r="O382" s="4"/>
      <c r="P382" s="4"/>
      <c r="Q382" s="4"/>
      <c r="R382" s="7"/>
      <c r="S382" s="5"/>
      <c r="T382" s="4"/>
      <c r="U382" s="3">
        <v>379.0</v>
      </c>
      <c r="V382" s="7">
        <v>12.0</v>
      </c>
      <c r="W382" s="3">
        <v>15.0</v>
      </c>
      <c r="X382" s="3">
        <v>379.0</v>
      </c>
      <c r="Y382" s="4">
        <v>12.0</v>
      </c>
      <c r="Z382" s="4"/>
      <c r="AA382" s="4"/>
      <c r="AB382" s="4"/>
      <c r="AC382" s="4"/>
      <c r="AD382" s="4"/>
      <c r="AE382" s="4"/>
    </row>
    <row r="383">
      <c r="A383" s="4"/>
      <c r="B383" s="4"/>
      <c r="C383" s="4"/>
      <c r="D383" s="4"/>
      <c r="E383" s="7">
        <v>40.0</v>
      </c>
      <c r="F383" s="4"/>
      <c r="G383" s="4"/>
      <c r="H383" s="4"/>
      <c r="I383" s="4"/>
      <c r="J383" s="4"/>
      <c r="K383" s="4"/>
      <c r="L383" s="4"/>
      <c r="M383" s="3" t="s">
        <v>117</v>
      </c>
      <c r="N383" s="4"/>
      <c r="O383" s="4"/>
      <c r="P383" s="4"/>
      <c r="Q383" s="4"/>
      <c r="R383" s="7"/>
      <c r="S383" s="5"/>
      <c r="T383" s="4"/>
      <c r="U383" s="3">
        <v>380.0</v>
      </c>
      <c r="V383" s="7">
        <v>10.0</v>
      </c>
      <c r="W383" s="3">
        <v>5.0</v>
      </c>
      <c r="X383" s="3">
        <v>380.0</v>
      </c>
      <c r="Y383" s="4">
        <v>10.0</v>
      </c>
      <c r="Z383" s="4"/>
      <c r="AA383" s="4"/>
      <c r="AB383" s="4"/>
      <c r="AC383" s="4"/>
      <c r="AD383" s="4"/>
      <c r="AE383" s="4"/>
    </row>
    <row r="384">
      <c r="A384" s="4"/>
      <c r="B384" s="4"/>
      <c r="C384" s="4"/>
      <c r="D384" s="4"/>
      <c r="E384" s="7">
        <v>40.0</v>
      </c>
      <c r="F384" s="4"/>
      <c r="G384" s="4"/>
      <c r="H384" s="4"/>
      <c r="I384" s="4"/>
      <c r="J384" s="4"/>
      <c r="K384" s="4"/>
      <c r="L384" s="4"/>
      <c r="M384" s="3" t="s">
        <v>117</v>
      </c>
      <c r="N384" s="4"/>
      <c r="O384" s="4"/>
      <c r="P384" s="4"/>
      <c r="Q384" s="4"/>
      <c r="R384" s="7"/>
      <c r="S384" s="5"/>
      <c r="T384" s="4"/>
      <c r="U384" s="3">
        <v>381.0</v>
      </c>
      <c r="V384" s="7">
        <v>12.0</v>
      </c>
      <c r="W384" s="3">
        <v>24.0</v>
      </c>
      <c r="X384" s="3">
        <v>381.0</v>
      </c>
      <c r="Y384" s="4">
        <v>12.0</v>
      </c>
      <c r="Z384" s="4"/>
      <c r="AA384" s="4"/>
      <c r="AB384" s="4"/>
      <c r="AC384" s="4"/>
      <c r="AD384" s="4"/>
      <c r="AE384" s="4"/>
    </row>
    <row r="385">
      <c r="A385" s="4"/>
      <c r="B385" s="4"/>
      <c r="C385" s="4"/>
      <c r="D385" s="4"/>
      <c r="E385" s="7">
        <v>40.0</v>
      </c>
      <c r="F385" s="4"/>
      <c r="G385" s="4"/>
      <c r="H385" s="4"/>
      <c r="I385" s="4"/>
      <c r="J385" s="4"/>
      <c r="K385" s="4"/>
      <c r="L385" s="4"/>
      <c r="M385" s="3" t="s">
        <v>117</v>
      </c>
      <c r="N385" s="4"/>
      <c r="O385" s="4"/>
      <c r="P385" s="4"/>
      <c r="Q385" s="4"/>
      <c r="R385" s="7"/>
      <c r="S385" s="5"/>
      <c r="T385" s="4"/>
      <c r="U385" s="3">
        <v>382.0</v>
      </c>
      <c r="V385" s="7">
        <v>7.0</v>
      </c>
      <c r="W385" s="3">
        <v>2.0</v>
      </c>
      <c r="X385" s="3">
        <v>382.0</v>
      </c>
      <c r="Y385" s="4">
        <v>7.0</v>
      </c>
      <c r="Z385" s="4"/>
      <c r="AA385" s="4"/>
      <c r="AB385" s="4"/>
      <c r="AC385" s="4"/>
      <c r="AD385" s="4"/>
      <c r="AE385" s="4"/>
    </row>
    <row r="386">
      <c r="A386" s="4"/>
      <c r="B386" s="4"/>
      <c r="C386" s="4"/>
      <c r="D386" s="4"/>
      <c r="E386" s="7">
        <v>40.0</v>
      </c>
      <c r="F386" s="4"/>
      <c r="G386" s="4"/>
      <c r="H386" s="4"/>
      <c r="I386" s="4"/>
      <c r="J386" s="4"/>
      <c r="K386" s="4"/>
      <c r="L386" s="4"/>
      <c r="M386" s="3" t="s">
        <v>117</v>
      </c>
      <c r="N386" s="4"/>
      <c r="O386" s="4"/>
      <c r="P386" s="4"/>
      <c r="Q386" s="4"/>
      <c r="R386" s="7"/>
      <c r="S386" s="5"/>
      <c r="T386" s="4"/>
      <c r="U386" s="3">
        <v>383.0</v>
      </c>
      <c r="V386" s="7">
        <v>10.0</v>
      </c>
      <c r="W386" s="3">
        <v>3.0</v>
      </c>
      <c r="X386" s="3">
        <v>383.0</v>
      </c>
      <c r="Y386" s="4">
        <v>10.0</v>
      </c>
      <c r="Z386" s="4"/>
      <c r="AA386" s="4"/>
      <c r="AB386" s="4"/>
      <c r="AC386" s="4"/>
      <c r="AD386" s="4"/>
      <c r="AE386" s="4"/>
    </row>
    <row r="387">
      <c r="A387" s="4"/>
      <c r="B387" s="4"/>
      <c r="C387" s="4"/>
      <c r="D387" s="4"/>
      <c r="E387" s="7">
        <v>40.0</v>
      </c>
      <c r="F387" s="4"/>
      <c r="G387" s="4"/>
      <c r="H387" s="4"/>
      <c r="I387" s="4"/>
      <c r="J387" s="4"/>
      <c r="K387" s="4"/>
      <c r="L387" s="4"/>
      <c r="M387" s="3" t="s">
        <v>117</v>
      </c>
      <c r="N387" s="4"/>
      <c r="O387" s="4"/>
      <c r="P387" s="4"/>
      <c r="Q387" s="4"/>
      <c r="R387" s="7"/>
      <c r="S387" s="5"/>
      <c r="T387" s="4"/>
      <c r="U387" s="3">
        <v>384.0</v>
      </c>
      <c r="V387" s="7">
        <v>8.0</v>
      </c>
      <c r="W387" s="3">
        <v>12.0</v>
      </c>
      <c r="X387" s="3">
        <v>384.0</v>
      </c>
      <c r="Y387" s="4">
        <v>8.0</v>
      </c>
      <c r="Z387" s="4"/>
      <c r="AA387" s="4"/>
      <c r="AB387" s="4"/>
      <c r="AC387" s="4"/>
      <c r="AD387" s="4"/>
      <c r="AE387" s="4"/>
    </row>
    <row r="388">
      <c r="A388" s="4"/>
      <c r="B388" s="4"/>
      <c r="C388" s="4"/>
      <c r="D388" s="4"/>
      <c r="E388" s="7">
        <v>40.0</v>
      </c>
      <c r="F388" s="4"/>
      <c r="G388" s="4"/>
      <c r="H388" s="4"/>
      <c r="I388" s="4"/>
      <c r="J388" s="4"/>
      <c r="K388" s="4"/>
      <c r="L388" s="4"/>
      <c r="M388" s="3" t="s">
        <v>117</v>
      </c>
      <c r="N388" s="4"/>
      <c r="O388" s="4"/>
      <c r="P388" s="4"/>
      <c r="Q388" s="4"/>
      <c r="R388" s="7"/>
      <c r="S388" s="5"/>
      <c r="T388" s="4"/>
      <c r="U388" s="3">
        <v>385.0</v>
      </c>
      <c r="V388" s="7">
        <v>7.0</v>
      </c>
      <c r="W388" s="3">
        <v>2.0</v>
      </c>
      <c r="X388" s="3">
        <v>385.0</v>
      </c>
      <c r="Y388" s="4">
        <v>7.0</v>
      </c>
      <c r="Z388" s="4"/>
      <c r="AA388" s="4"/>
      <c r="AB388" s="4"/>
      <c r="AC388" s="4"/>
      <c r="AD388" s="4"/>
      <c r="AE388" s="4"/>
    </row>
    <row r="389">
      <c r="A389" s="4"/>
      <c r="B389" s="4"/>
      <c r="C389" s="4"/>
      <c r="D389" s="4"/>
      <c r="E389" s="7">
        <v>40.0</v>
      </c>
      <c r="F389" s="4"/>
      <c r="G389" s="4"/>
      <c r="H389" s="4"/>
      <c r="I389" s="4"/>
      <c r="J389" s="4"/>
      <c r="K389" s="4"/>
      <c r="L389" s="4"/>
      <c r="M389" s="3" t="s">
        <v>117</v>
      </c>
      <c r="N389" s="4"/>
      <c r="O389" s="4"/>
      <c r="P389" s="4"/>
      <c r="Q389" s="4"/>
      <c r="R389" s="7"/>
      <c r="S389" s="5"/>
      <c r="T389" s="4"/>
      <c r="U389" s="3">
        <v>386.0</v>
      </c>
      <c r="V389" s="7">
        <v>8.0</v>
      </c>
      <c r="W389" s="3">
        <v>3.0</v>
      </c>
      <c r="X389" s="3">
        <v>386.0</v>
      </c>
      <c r="Y389" s="4">
        <v>8.0</v>
      </c>
      <c r="Z389" s="4"/>
      <c r="AA389" s="4"/>
      <c r="AB389" s="4"/>
      <c r="AC389" s="4"/>
      <c r="AD389" s="4"/>
      <c r="AE389" s="4"/>
    </row>
    <row r="390">
      <c r="A390" s="4"/>
      <c r="B390" s="4"/>
      <c r="C390" s="4"/>
      <c r="D390" s="4"/>
      <c r="E390" s="7">
        <v>40.0</v>
      </c>
      <c r="F390" s="4"/>
      <c r="G390" s="4"/>
      <c r="H390" s="4"/>
      <c r="I390" s="4"/>
      <c r="J390" s="4"/>
      <c r="K390" s="4"/>
      <c r="L390" s="4"/>
      <c r="M390" s="3" t="s">
        <v>117</v>
      </c>
      <c r="N390" s="4"/>
      <c r="O390" s="4"/>
      <c r="P390" s="4"/>
      <c r="Q390" s="4"/>
      <c r="R390" s="7"/>
      <c r="S390" s="5"/>
      <c r="T390" s="4"/>
      <c r="U390" s="3">
        <v>387.0</v>
      </c>
      <c r="V390" s="7">
        <v>6.0</v>
      </c>
      <c r="W390" s="3">
        <v>2.0</v>
      </c>
      <c r="X390" s="3">
        <v>387.0</v>
      </c>
      <c r="Y390" s="4">
        <v>6.0</v>
      </c>
      <c r="Z390" s="4"/>
      <c r="AA390" s="4"/>
      <c r="AB390" s="4"/>
      <c r="AC390" s="4"/>
      <c r="AD390" s="4"/>
      <c r="AE390" s="4"/>
    </row>
    <row r="391">
      <c r="A391" s="4"/>
      <c r="B391" s="4"/>
      <c r="C391" s="4"/>
      <c r="D391" s="4"/>
      <c r="E391" s="7">
        <v>40.0</v>
      </c>
      <c r="F391" s="4"/>
      <c r="G391" s="4"/>
      <c r="H391" s="4"/>
      <c r="I391" s="4"/>
      <c r="J391" s="4"/>
      <c r="K391" s="4"/>
      <c r="L391" s="4"/>
      <c r="M391" s="3" t="s">
        <v>117</v>
      </c>
      <c r="N391" s="4"/>
      <c r="O391" s="4"/>
      <c r="P391" s="4"/>
      <c r="Q391" s="4"/>
      <c r="R391" s="7"/>
      <c r="S391" s="5"/>
      <c r="T391" s="4"/>
      <c r="U391" s="3">
        <v>388.0</v>
      </c>
      <c r="V391" s="7">
        <v>5.0</v>
      </c>
      <c r="W391" s="3">
        <v>4.0</v>
      </c>
      <c r="X391" s="3">
        <v>388.0</v>
      </c>
      <c r="Y391" s="4">
        <v>5.0</v>
      </c>
      <c r="Z391" s="4"/>
      <c r="AA391" s="4"/>
      <c r="AB391" s="4"/>
      <c r="AC391" s="4"/>
      <c r="AD391" s="4"/>
      <c r="AE391" s="4"/>
    </row>
    <row r="392">
      <c r="A392" s="4"/>
      <c r="B392" s="4"/>
      <c r="C392" s="4"/>
      <c r="D392" s="4"/>
      <c r="E392" s="7">
        <v>40.0</v>
      </c>
      <c r="F392" s="4"/>
      <c r="G392" s="4"/>
      <c r="H392" s="4"/>
      <c r="I392" s="4"/>
      <c r="J392" s="4"/>
      <c r="K392" s="4"/>
      <c r="L392" s="4"/>
      <c r="M392" s="3" t="s">
        <v>117</v>
      </c>
      <c r="N392" s="4"/>
      <c r="O392" s="4"/>
      <c r="P392" s="4"/>
      <c r="Q392" s="4"/>
      <c r="R392" s="7"/>
      <c r="S392" s="5"/>
      <c r="T392" s="4"/>
      <c r="U392" s="3">
        <v>389.0</v>
      </c>
      <c r="V392" s="7">
        <v>8.0</v>
      </c>
      <c r="W392" s="3">
        <v>3.0</v>
      </c>
      <c r="X392" s="3">
        <v>389.0</v>
      </c>
      <c r="Y392" s="4">
        <v>8.0</v>
      </c>
      <c r="Z392" s="4"/>
      <c r="AA392" s="4"/>
      <c r="AB392" s="4"/>
      <c r="AC392" s="4"/>
      <c r="AD392" s="4"/>
      <c r="AE392" s="4"/>
    </row>
    <row r="393">
      <c r="A393" s="4"/>
      <c r="B393" s="4"/>
      <c r="C393" s="4"/>
      <c r="D393" s="4"/>
      <c r="E393" s="7">
        <v>40.0</v>
      </c>
      <c r="F393" s="4"/>
      <c r="G393" s="4"/>
      <c r="H393" s="4"/>
      <c r="I393" s="4"/>
      <c r="J393" s="4"/>
      <c r="K393" s="4"/>
      <c r="L393" s="4"/>
      <c r="M393" s="3" t="s">
        <v>117</v>
      </c>
      <c r="N393" s="4"/>
      <c r="O393" s="4"/>
      <c r="P393" s="4"/>
      <c r="Q393" s="4"/>
      <c r="R393" s="7"/>
      <c r="S393" s="5"/>
      <c r="T393" s="4"/>
      <c r="U393" s="3">
        <v>390.0</v>
      </c>
      <c r="V393" s="7">
        <v>10.0</v>
      </c>
      <c r="W393" s="3">
        <v>6.0</v>
      </c>
      <c r="X393" s="3">
        <v>390.0</v>
      </c>
      <c r="Y393" s="4">
        <v>10.0</v>
      </c>
      <c r="Z393" s="4"/>
      <c r="AA393" s="4"/>
      <c r="AB393" s="4"/>
      <c r="AC393" s="4"/>
      <c r="AD393" s="4"/>
      <c r="AE393" s="4"/>
    </row>
    <row r="394">
      <c r="A394" s="4"/>
      <c r="B394" s="4"/>
      <c r="C394" s="4"/>
      <c r="D394" s="4"/>
      <c r="E394" s="7">
        <v>40.0</v>
      </c>
      <c r="F394" s="4"/>
      <c r="G394" s="4"/>
      <c r="H394" s="4"/>
      <c r="I394" s="4"/>
      <c r="J394" s="4"/>
      <c r="K394" s="4"/>
      <c r="L394" s="4"/>
      <c r="M394" s="3" t="s">
        <v>117</v>
      </c>
      <c r="N394" s="4"/>
      <c r="O394" s="4"/>
      <c r="P394" s="4"/>
      <c r="Q394" s="4"/>
      <c r="R394" s="7"/>
      <c r="S394" s="5"/>
      <c r="T394" s="4"/>
      <c r="U394" s="3">
        <v>391.0</v>
      </c>
      <c r="V394" s="7">
        <v>10.0</v>
      </c>
      <c r="W394" s="3">
        <v>5.0</v>
      </c>
      <c r="X394" s="3">
        <v>391.0</v>
      </c>
      <c r="Y394" s="4">
        <v>10.0</v>
      </c>
      <c r="Z394" s="4"/>
      <c r="AA394" s="4"/>
      <c r="AB394" s="4"/>
      <c r="AC394" s="4"/>
      <c r="AD394" s="4"/>
      <c r="AE394" s="4"/>
    </row>
    <row r="395">
      <c r="A395" s="4"/>
      <c r="B395" s="4"/>
      <c r="C395" s="4"/>
      <c r="D395" s="4"/>
      <c r="E395" s="7">
        <v>40.0</v>
      </c>
      <c r="F395" s="4"/>
      <c r="G395" s="4"/>
      <c r="H395" s="4"/>
      <c r="I395" s="4"/>
      <c r="J395" s="4"/>
      <c r="K395" s="4"/>
      <c r="L395" s="4"/>
      <c r="M395" s="3" t="s">
        <v>117</v>
      </c>
      <c r="N395" s="4"/>
      <c r="O395" s="4"/>
      <c r="P395" s="4"/>
      <c r="Q395" s="4"/>
      <c r="R395" s="7"/>
      <c r="S395" s="5"/>
      <c r="T395" s="4"/>
      <c r="U395" s="3">
        <v>392.0</v>
      </c>
      <c r="V395" s="7">
        <v>10.0</v>
      </c>
      <c r="W395" s="3">
        <v>4.0</v>
      </c>
      <c r="X395" s="3">
        <v>392.0</v>
      </c>
      <c r="Y395" s="4">
        <v>10.0</v>
      </c>
      <c r="Z395" s="4"/>
      <c r="AA395" s="4"/>
      <c r="AB395" s="4"/>
      <c r="AC395" s="4"/>
      <c r="AD395" s="4"/>
      <c r="AE395" s="4"/>
    </row>
    <row r="396">
      <c r="A396" s="4"/>
      <c r="B396" s="4"/>
      <c r="C396" s="4"/>
      <c r="D396" s="4"/>
      <c r="E396" s="7">
        <v>40.0</v>
      </c>
      <c r="F396" s="4"/>
      <c r="G396" s="4"/>
      <c r="H396" s="4"/>
      <c r="I396" s="4"/>
      <c r="J396" s="4"/>
      <c r="K396" s="4"/>
      <c r="L396" s="4"/>
      <c r="M396" s="3" t="s">
        <v>117</v>
      </c>
      <c r="N396" s="4"/>
      <c r="O396" s="4"/>
      <c r="P396" s="4"/>
      <c r="Q396" s="4"/>
      <c r="R396" s="7"/>
      <c r="S396" s="5"/>
      <c r="T396" s="4"/>
      <c r="U396" s="3">
        <v>393.0</v>
      </c>
      <c r="V396" s="7">
        <v>12.0</v>
      </c>
      <c r="W396" s="3">
        <v>75.0</v>
      </c>
      <c r="X396" s="3">
        <v>393.0</v>
      </c>
      <c r="Y396" s="4">
        <v>12.0</v>
      </c>
      <c r="Z396" s="4"/>
      <c r="AA396" s="4"/>
      <c r="AB396" s="4"/>
      <c r="AC396" s="4"/>
      <c r="AD396" s="4"/>
      <c r="AE396" s="4"/>
    </row>
    <row r="397">
      <c r="A397" s="4"/>
      <c r="B397" s="4"/>
      <c r="C397" s="4"/>
      <c r="D397" s="4"/>
      <c r="E397" s="7">
        <v>40.0</v>
      </c>
      <c r="F397" s="4"/>
      <c r="G397" s="4"/>
      <c r="H397" s="4"/>
      <c r="I397" s="4"/>
      <c r="J397" s="4"/>
      <c r="K397" s="4"/>
      <c r="L397" s="4"/>
      <c r="M397" s="3" t="s">
        <v>117</v>
      </c>
      <c r="N397" s="4"/>
      <c r="O397" s="4"/>
      <c r="P397" s="4"/>
      <c r="Q397" s="4"/>
      <c r="R397" s="7"/>
      <c r="S397" s="5"/>
      <c r="T397" s="4"/>
      <c r="U397" s="3">
        <v>394.0</v>
      </c>
      <c r="V397" s="7">
        <v>2.0</v>
      </c>
      <c r="W397" s="3">
        <v>0.0</v>
      </c>
      <c r="X397" s="3">
        <v>394.0</v>
      </c>
      <c r="Y397" s="4">
        <v>2.0</v>
      </c>
      <c r="Z397" s="4"/>
      <c r="AA397" s="4"/>
      <c r="AB397" s="4"/>
      <c r="AC397" s="4"/>
      <c r="AD397" s="4"/>
      <c r="AE397" s="4"/>
    </row>
    <row r="398">
      <c r="A398" s="4"/>
      <c r="B398" s="4"/>
      <c r="C398" s="4"/>
      <c r="D398" s="4"/>
      <c r="E398" s="7">
        <v>40.0</v>
      </c>
      <c r="F398" s="4"/>
      <c r="G398" s="4"/>
      <c r="H398" s="4"/>
      <c r="I398" s="4"/>
      <c r="J398" s="4"/>
      <c r="K398" s="4"/>
      <c r="L398" s="4"/>
      <c r="M398" s="3" t="s">
        <v>117</v>
      </c>
      <c r="N398" s="4"/>
      <c r="O398" s="4"/>
      <c r="P398" s="4"/>
      <c r="Q398" s="4"/>
      <c r="R398" s="7"/>
      <c r="S398" s="5"/>
      <c r="T398" s="4"/>
      <c r="U398" s="3">
        <v>395.0</v>
      </c>
      <c r="V398" s="7">
        <v>15.0</v>
      </c>
      <c r="W398" s="3">
        <v>7.0</v>
      </c>
      <c r="X398" s="3">
        <v>395.0</v>
      </c>
      <c r="Y398" s="4">
        <v>15.0</v>
      </c>
      <c r="Z398" s="4"/>
      <c r="AA398" s="4"/>
      <c r="AB398" s="4"/>
      <c r="AC398" s="4"/>
      <c r="AD398" s="4"/>
      <c r="AE398" s="4"/>
    </row>
    <row r="399">
      <c r="A399" s="4"/>
      <c r="B399" s="4"/>
      <c r="C399" s="4"/>
      <c r="D399" s="4"/>
      <c r="E399" s="7">
        <v>40.0</v>
      </c>
      <c r="F399" s="4"/>
      <c r="G399" s="4"/>
      <c r="H399" s="4"/>
      <c r="I399" s="4"/>
      <c r="J399" s="4"/>
      <c r="K399" s="4"/>
      <c r="L399" s="4"/>
      <c r="M399" s="3" t="s">
        <v>117</v>
      </c>
      <c r="N399" s="4"/>
      <c r="O399" s="4"/>
      <c r="P399" s="4"/>
      <c r="Q399" s="4"/>
      <c r="R399" s="7"/>
      <c r="S399" s="5"/>
      <c r="T399" s="4"/>
      <c r="U399" s="3">
        <v>396.0</v>
      </c>
      <c r="V399" s="7">
        <v>8.0</v>
      </c>
      <c r="W399" s="3">
        <v>10.0</v>
      </c>
      <c r="X399" s="3">
        <v>396.0</v>
      </c>
      <c r="Y399" s="4">
        <v>8.0</v>
      </c>
      <c r="Z399" s="4"/>
      <c r="AA399" s="4"/>
      <c r="AB399" s="4"/>
      <c r="AC399" s="4"/>
      <c r="AD399" s="4"/>
      <c r="AE399" s="4"/>
    </row>
    <row r="400">
      <c r="A400" s="4"/>
      <c r="B400" s="4"/>
      <c r="C400" s="4"/>
      <c r="D400" s="4"/>
      <c r="E400" s="7">
        <v>40.0</v>
      </c>
      <c r="F400" s="4"/>
      <c r="G400" s="4"/>
      <c r="H400" s="4"/>
      <c r="I400" s="4"/>
      <c r="J400" s="4"/>
      <c r="K400" s="4"/>
      <c r="L400" s="4"/>
      <c r="M400" s="3" t="s">
        <v>117</v>
      </c>
      <c r="N400" s="4"/>
      <c r="O400" s="4"/>
      <c r="P400" s="4"/>
      <c r="Q400" s="4"/>
      <c r="R400" s="7"/>
      <c r="S400" s="5"/>
      <c r="T400" s="4"/>
      <c r="U400" s="3">
        <v>397.0</v>
      </c>
      <c r="V400" s="7">
        <v>6.0</v>
      </c>
      <c r="W400" s="3">
        <v>0.0</v>
      </c>
      <c r="X400" s="3">
        <v>397.0</v>
      </c>
      <c r="Y400" s="4">
        <v>6.0</v>
      </c>
      <c r="Z400" s="4"/>
      <c r="AA400" s="4"/>
      <c r="AB400" s="4"/>
      <c r="AC400" s="4"/>
      <c r="AD400" s="4"/>
      <c r="AE400" s="4"/>
    </row>
    <row r="401">
      <c r="A401" s="4"/>
      <c r="B401" s="4"/>
      <c r="C401" s="4"/>
      <c r="D401" s="4"/>
      <c r="E401" s="7">
        <v>40.0</v>
      </c>
      <c r="F401" s="4"/>
      <c r="G401" s="4"/>
      <c r="H401" s="4"/>
      <c r="I401" s="4"/>
      <c r="J401" s="4"/>
      <c r="K401" s="4"/>
      <c r="L401" s="4"/>
      <c r="M401" s="3" t="s">
        <v>117</v>
      </c>
      <c r="N401" s="4"/>
      <c r="O401" s="4"/>
      <c r="P401" s="4"/>
      <c r="Q401" s="4"/>
      <c r="R401" s="7"/>
      <c r="S401" s="5"/>
      <c r="T401" s="4"/>
      <c r="U401" s="3">
        <v>398.0</v>
      </c>
      <c r="V401" s="7">
        <v>13.0</v>
      </c>
      <c r="W401" s="3">
        <v>20.0</v>
      </c>
      <c r="X401" s="3">
        <v>398.0</v>
      </c>
      <c r="Y401" s="4">
        <v>13.0</v>
      </c>
      <c r="Z401" s="4"/>
      <c r="AA401" s="4"/>
      <c r="AB401" s="4"/>
      <c r="AC401" s="4"/>
      <c r="AD401" s="4"/>
      <c r="AE401" s="4"/>
    </row>
    <row r="402">
      <c r="A402" s="4"/>
      <c r="B402" s="4"/>
      <c r="C402" s="4"/>
      <c r="D402" s="4"/>
      <c r="E402" s="7">
        <v>40.0</v>
      </c>
      <c r="F402" s="4"/>
      <c r="G402" s="4"/>
      <c r="H402" s="4"/>
      <c r="I402" s="4"/>
      <c r="J402" s="4"/>
      <c r="K402" s="4"/>
      <c r="L402" s="4"/>
      <c r="M402" s="3" t="s">
        <v>117</v>
      </c>
      <c r="N402" s="4"/>
      <c r="O402" s="4"/>
      <c r="P402" s="4"/>
      <c r="Q402" s="4"/>
      <c r="R402" s="7"/>
      <c r="S402" s="5"/>
      <c r="T402" s="4"/>
      <c r="U402" s="3">
        <v>399.0</v>
      </c>
      <c r="V402" s="7">
        <v>8.0</v>
      </c>
      <c r="W402" s="3">
        <v>10.0</v>
      </c>
      <c r="X402" s="3">
        <v>399.0</v>
      </c>
      <c r="Y402" s="4">
        <v>8.0</v>
      </c>
      <c r="Z402" s="4"/>
      <c r="AA402" s="4"/>
      <c r="AB402" s="4"/>
      <c r="AC402" s="4"/>
      <c r="AD402" s="4"/>
      <c r="AE402" s="4"/>
    </row>
    <row r="403">
      <c r="A403" s="4"/>
      <c r="B403" s="4"/>
      <c r="C403" s="4"/>
      <c r="D403" s="4"/>
      <c r="E403" s="7">
        <v>40.0</v>
      </c>
      <c r="F403" s="4"/>
      <c r="G403" s="4"/>
      <c r="H403" s="4"/>
      <c r="I403" s="4"/>
      <c r="J403" s="4"/>
      <c r="K403" s="4"/>
      <c r="L403" s="4"/>
      <c r="M403" s="3" t="s">
        <v>117</v>
      </c>
      <c r="N403" s="4"/>
      <c r="O403" s="4"/>
      <c r="P403" s="4"/>
      <c r="Q403" s="4"/>
      <c r="R403" s="7"/>
      <c r="S403" s="5"/>
      <c r="T403" s="4"/>
      <c r="U403" s="3">
        <v>400.0</v>
      </c>
      <c r="V403" s="7">
        <v>12.0</v>
      </c>
      <c r="W403" s="3">
        <v>25.0</v>
      </c>
      <c r="X403" s="3">
        <v>400.0</v>
      </c>
      <c r="Y403" s="4">
        <v>12.0</v>
      </c>
      <c r="Z403" s="4"/>
      <c r="AA403" s="4"/>
      <c r="AB403" s="4"/>
      <c r="AC403" s="4"/>
      <c r="AD403" s="4"/>
      <c r="AE403" s="4"/>
    </row>
    <row r="404">
      <c r="A404" s="4"/>
      <c r="B404" s="4"/>
      <c r="C404" s="4"/>
      <c r="D404" s="4"/>
      <c r="E404" s="7">
        <v>40.0</v>
      </c>
      <c r="F404" s="4"/>
      <c r="G404" s="4"/>
      <c r="H404" s="4"/>
      <c r="I404" s="4"/>
      <c r="J404" s="4"/>
      <c r="K404" s="4"/>
      <c r="L404" s="4"/>
      <c r="M404" s="3" t="s">
        <v>117</v>
      </c>
      <c r="N404" s="4"/>
      <c r="O404" s="4"/>
      <c r="P404" s="4"/>
      <c r="Q404" s="4"/>
      <c r="R404" s="7"/>
      <c r="S404" s="5"/>
      <c r="T404" s="4"/>
      <c r="U404" s="3">
        <v>401.0</v>
      </c>
      <c r="V404" s="7">
        <v>11.0</v>
      </c>
      <c r="W404" s="3">
        <v>6.0</v>
      </c>
      <c r="X404" s="3">
        <v>401.0</v>
      </c>
      <c r="Y404" s="4">
        <v>11.0</v>
      </c>
      <c r="Z404" s="4"/>
      <c r="AA404" s="4"/>
      <c r="AB404" s="4"/>
      <c r="AC404" s="4"/>
      <c r="AD404" s="4"/>
      <c r="AE404" s="4"/>
    </row>
    <row r="405">
      <c r="A405" s="4"/>
      <c r="B405" s="4"/>
      <c r="C405" s="4"/>
      <c r="D405" s="4"/>
      <c r="E405" s="7">
        <v>40.0</v>
      </c>
      <c r="F405" s="4"/>
      <c r="G405" s="4"/>
      <c r="H405" s="4"/>
      <c r="I405" s="4"/>
      <c r="J405" s="4"/>
      <c r="K405" s="4"/>
      <c r="L405" s="4"/>
      <c r="M405" s="3" t="s">
        <v>117</v>
      </c>
      <c r="N405" s="4"/>
      <c r="O405" s="4"/>
      <c r="P405" s="4"/>
      <c r="Q405" s="4"/>
      <c r="R405" s="7"/>
      <c r="S405" s="5"/>
      <c r="T405" s="4"/>
      <c r="U405" s="3">
        <v>402.0</v>
      </c>
      <c r="V405" s="7">
        <v>10.0</v>
      </c>
      <c r="W405" s="3">
        <v>15.0</v>
      </c>
      <c r="X405" s="3">
        <v>402.0</v>
      </c>
      <c r="Y405" s="4">
        <v>10.0</v>
      </c>
      <c r="Z405" s="4"/>
      <c r="AA405" s="4"/>
      <c r="AB405" s="4"/>
      <c r="AC405" s="4"/>
      <c r="AD405" s="4"/>
      <c r="AE405" s="4"/>
    </row>
    <row r="406">
      <c r="A406" s="4"/>
      <c r="B406" s="4"/>
      <c r="C406" s="4"/>
      <c r="D406" s="4"/>
      <c r="E406" s="7">
        <v>40.0</v>
      </c>
      <c r="F406" s="4"/>
      <c r="G406" s="4"/>
      <c r="H406" s="4"/>
      <c r="I406" s="4"/>
      <c r="J406" s="4"/>
      <c r="K406" s="4"/>
      <c r="L406" s="4"/>
      <c r="M406" s="3" t="s">
        <v>117</v>
      </c>
      <c r="N406" s="4"/>
      <c r="O406" s="4"/>
      <c r="P406" s="4"/>
      <c r="Q406" s="4"/>
      <c r="R406" s="7"/>
      <c r="S406" s="5"/>
      <c r="T406" s="4"/>
      <c r="U406" s="3">
        <v>403.0</v>
      </c>
      <c r="V406" s="7">
        <v>12.0</v>
      </c>
      <c r="W406" s="3">
        <v>2.0</v>
      </c>
      <c r="X406" s="3">
        <v>403.0</v>
      </c>
      <c r="Y406" s="4">
        <v>12.0</v>
      </c>
      <c r="Z406" s="4"/>
      <c r="AA406" s="4"/>
      <c r="AB406" s="4"/>
      <c r="AC406" s="4"/>
      <c r="AD406" s="4"/>
      <c r="AE406" s="4"/>
    </row>
    <row r="407">
      <c r="A407" s="4"/>
      <c r="B407" s="4"/>
      <c r="C407" s="4"/>
      <c r="D407" s="4"/>
      <c r="E407" s="7">
        <v>40.0</v>
      </c>
      <c r="F407" s="4"/>
      <c r="G407" s="4"/>
      <c r="H407" s="4"/>
      <c r="I407" s="4"/>
      <c r="J407" s="4"/>
      <c r="K407" s="4"/>
      <c r="L407" s="4"/>
      <c r="M407" s="3" t="s">
        <v>117</v>
      </c>
      <c r="N407" s="4"/>
      <c r="O407" s="4"/>
      <c r="P407" s="4"/>
      <c r="Q407" s="4"/>
      <c r="R407" s="7"/>
      <c r="S407" s="5"/>
      <c r="T407" s="4"/>
      <c r="U407" s="3">
        <v>404.0</v>
      </c>
      <c r="V407" s="7">
        <v>8.0</v>
      </c>
      <c r="W407" s="3">
        <v>2.0</v>
      </c>
      <c r="X407" s="3">
        <v>404.0</v>
      </c>
      <c r="Y407" s="4">
        <v>8.0</v>
      </c>
      <c r="Z407" s="4"/>
      <c r="AA407" s="4"/>
      <c r="AB407" s="4"/>
      <c r="AC407" s="4"/>
      <c r="AD407" s="4"/>
      <c r="AE407" s="4"/>
    </row>
    <row r="408">
      <c r="A408" s="4"/>
      <c r="B408" s="4"/>
      <c r="C408" s="4"/>
      <c r="D408" s="4"/>
      <c r="E408" s="7">
        <v>40.0</v>
      </c>
      <c r="F408" s="4"/>
      <c r="G408" s="4"/>
      <c r="H408" s="4"/>
      <c r="I408" s="4"/>
      <c r="J408" s="4"/>
      <c r="K408" s="4"/>
      <c r="L408" s="4"/>
      <c r="M408" s="3" t="s">
        <v>117</v>
      </c>
      <c r="N408" s="4"/>
      <c r="O408" s="4"/>
      <c r="P408" s="4"/>
      <c r="Q408" s="4"/>
      <c r="R408" s="7"/>
      <c r="S408" s="5"/>
      <c r="T408" s="4"/>
      <c r="U408" s="3">
        <v>405.0</v>
      </c>
      <c r="V408" s="7">
        <v>10.0</v>
      </c>
      <c r="W408" s="3">
        <v>14.0</v>
      </c>
      <c r="X408" s="3">
        <v>405.0</v>
      </c>
      <c r="Y408" s="4">
        <v>10.0</v>
      </c>
      <c r="Z408" s="4"/>
      <c r="AA408" s="4"/>
      <c r="AB408" s="4"/>
      <c r="AC408" s="4"/>
      <c r="AD408" s="4"/>
      <c r="AE408" s="4"/>
    </row>
    <row r="409">
      <c r="A409" s="4"/>
      <c r="B409" s="4"/>
      <c r="C409" s="4"/>
      <c r="D409" s="4"/>
      <c r="E409" s="7">
        <v>40.0</v>
      </c>
      <c r="F409" s="4"/>
      <c r="G409" s="4"/>
      <c r="H409" s="4"/>
      <c r="I409" s="4"/>
      <c r="J409" s="4"/>
      <c r="K409" s="4"/>
      <c r="L409" s="4"/>
      <c r="M409" s="3" t="s">
        <v>117</v>
      </c>
      <c r="N409" s="4"/>
      <c r="O409" s="4"/>
      <c r="P409" s="4"/>
      <c r="Q409" s="4"/>
      <c r="R409" s="7"/>
      <c r="S409" s="5"/>
      <c r="T409" s="4"/>
      <c r="U409" s="3">
        <v>406.0</v>
      </c>
      <c r="V409" s="7">
        <v>10.0</v>
      </c>
      <c r="W409" s="3">
        <v>20.0</v>
      </c>
      <c r="X409" s="3">
        <v>406.0</v>
      </c>
      <c r="Y409" s="4">
        <v>10.0</v>
      </c>
      <c r="Z409" s="4"/>
      <c r="AA409" s="4"/>
      <c r="AB409" s="4"/>
      <c r="AC409" s="4"/>
      <c r="AD409" s="4"/>
      <c r="AE409" s="4"/>
    </row>
    <row r="410">
      <c r="A410" s="4"/>
      <c r="B410" s="4"/>
      <c r="C410" s="4"/>
      <c r="D410" s="4"/>
      <c r="E410" s="7">
        <v>40.0</v>
      </c>
      <c r="F410" s="4"/>
      <c r="G410" s="4"/>
      <c r="H410" s="4"/>
      <c r="I410" s="4"/>
      <c r="J410" s="4"/>
      <c r="K410" s="4"/>
      <c r="L410" s="4"/>
      <c r="M410" s="3" t="s">
        <v>117</v>
      </c>
      <c r="N410" s="4"/>
      <c r="O410" s="4"/>
      <c r="P410" s="4"/>
      <c r="Q410" s="4"/>
      <c r="R410" s="7"/>
      <c r="S410" s="5"/>
      <c r="T410" s="4"/>
      <c r="U410" s="3">
        <v>407.0</v>
      </c>
      <c r="V410" s="7">
        <v>12.0</v>
      </c>
      <c r="W410" s="3">
        <v>2.0</v>
      </c>
      <c r="X410" s="3">
        <v>407.0</v>
      </c>
      <c r="Y410" s="4">
        <v>12.0</v>
      </c>
      <c r="Z410" s="4"/>
      <c r="AA410" s="4"/>
      <c r="AB410" s="4"/>
      <c r="AC410" s="4"/>
      <c r="AD410" s="4"/>
      <c r="AE410" s="4"/>
    </row>
    <row r="411">
      <c r="A411" s="4"/>
      <c r="B411" s="4"/>
      <c r="C411" s="4"/>
      <c r="D411" s="4"/>
      <c r="E411" s="7">
        <v>40.0</v>
      </c>
      <c r="F411" s="4"/>
      <c r="G411" s="4"/>
      <c r="H411" s="4"/>
      <c r="I411" s="4"/>
      <c r="J411" s="4"/>
      <c r="K411" s="4"/>
      <c r="L411" s="4"/>
      <c r="M411" s="3" t="s">
        <v>117</v>
      </c>
      <c r="N411" s="4"/>
      <c r="O411" s="4"/>
      <c r="P411" s="4"/>
      <c r="Q411" s="4"/>
      <c r="R411" s="7"/>
      <c r="S411" s="5"/>
      <c r="T411" s="4"/>
      <c r="U411" s="3">
        <v>408.0</v>
      </c>
      <c r="V411" s="7">
        <v>8.0</v>
      </c>
      <c r="W411" s="3">
        <v>30.0</v>
      </c>
      <c r="X411" s="3">
        <v>408.0</v>
      </c>
      <c r="Y411" s="4">
        <v>8.0</v>
      </c>
      <c r="Z411" s="4"/>
      <c r="AA411" s="4"/>
      <c r="AB411" s="4"/>
      <c r="AC411" s="4"/>
      <c r="AD411" s="4"/>
      <c r="AE411" s="4"/>
    </row>
    <row r="412">
      <c r="A412" s="4"/>
      <c r="B412" s="4"/>
      <c r="C412" s="4"/>
      <c r="D412" s="4"/>
      <c r="E412" s="7">
        <v>40.0</v>
      </c>
      <c r="F412" s="4"/>
      <c r="G412" s="4"/>
      <c r="H412" s="4"/>
      <c r="I412" s="4"/>
      <c r="J412" s="4"/>
      <c r="K412" s="4"/>
      <c r="L412" s="4"/>
      <c r="M412" s="3" t="s">
        <v>117</v>
      </c>
      <c r="N412" s="4"/>
      <c r="O412" s="4"/>
      <c r="P412" s="4"/>
      <c r="Q412" s="4"/>
      <c r="R412" s="7"/>
      <c r="S412" s="9"/>
      <c r="T412" s="4"/>
      <c r="U412" s="3">
        <v>409.0</v>
      </c>
      <c r="V412" s="7">
        <v>6.0</v>
      </c>
      <c r="W412" s="3">
        <v>5.0</v>
      </c>
      <c r="X412" s="3">
        <v>409.0</v>
      </c>
      <c r="Y412" s="4">
        <v>6.0</v>
      </c>
      <c r="Z412" s="4"/>
      <c r="AA412" s="4"/>
      <c r="AB412" s="4"/>
      <c r="AC412" s="4"/>
      <c r="AD412" s="4"/>
      <c r="AE412" s="4"/>
    </row>
    <row r="413">
      <c r="A413" s="4"/>
      <c r="B413" s="4"/>
      <c r="C413" s="4"/>
      <c r="D413" s="4"/>
      <c r="E413" s="7">
        <v>40.0</v>
      </c>
      <c r="F413" s="4"/>
      <c r="G413" s="4"/>
      <c r="H413" s="4"/>
      <c r="I413" s="4"/>
      <c r="J413" s="4"/>
      <c r="K413" s="4"/>
      <c r="L413" s="4"/>
      <c r="M413" s="3" t="s">
        <v>117</v>
      </c>
      <c r="N413" s="4"/>
      <c r="O413" s="4"/>
      <c r="P413" s="4"/>
      <c r="Q413" s="4"/>
      <c r="R413" s="7"/>
      <c r="S413" s="5"/>
      <c r="T413" s="4"/>
      <c r="U413" s="3">
        <v>410.0</v>
      </c>
      <c r="V413" s="7">
        <v>9.0</v>
      </c>
      <c r="W413" s="3">
        <v>5.0</v>
      </c>
      <c r="X413" s="3">
        <v>410.0</v>
      </c>
      <c r="Y413" s="4">
        <v>9.0</v>
      </c>
      <c r="Z413" s="4"/>
      <c r="AA413" s="4"/>
      <c r="AB413" s="4"/>
      <c r="AC413" s="4"/>
      <c r="AD413" s="4"/>
      <c r="AE413" s="4"/>
    </row>
    <row r="414">
      <c r="A414" s="4"/>
      <c r="B414" s="4"/>
      <c r="C414" s="4"/>
      <c r="D414" s="4"/>
      <c r="E414" s="7">
        <v>40.0</v>
      </c>
      <c r="F414" s="4"/>
      <c r="G414" s="4"/>
      <c r="H414" s="4"/>
      <c r="I414" s="4"/>
      <c r="J414" s="4"/>
      <c r="K414" s="4"/>
      <c r="L414" s="4"/>
      <c r="M414" s="3" t="s">
        <v>117</v>
      </c>
      <c r="N414" s="4"/>
      <c r="O414" s="4"/>
      <c r="P414" s="4"/>
      <c r="Q414" s="4"/>
      <c r="R414" s="7"/>
      <c r="S414" s="5"/>
      <c r="T414" s="4"/>
      <c r="U414" s="3">
        <v>411.0</v>
      </c>
      <c r="V414" s="7">
        <v>10.0</v>
      </c>
      <c r="W414" s="3">
        <v>12.0</v>
      </c>
      <c r="X414" s="3">
        <v>411.0</v>
      </c>
      <c r="Y414" s="4">
        <v>10.0</v>
      </c>
      <c r="Z414" s="4"/>
      <c r="AA414" s="4"/>
      <c r="AB414" s="4"/>
      <c r="AC414" s="4"/>
      <c r="AD414" s="4"/>
      <c r="AE414" s="4"/>
    </row>
    <row r="415">
      <c r="A415" s="4"/>
      <c r="B415" s="4"/>
      <c r="C415" s="4"/>
      <c r="D415" s="4"/>
      <c r="E415" s="7">
        <v>40.0</v>
      </c>
      <c r="F415" s="4"/>
      <c r="G415" s="4"/>
      <c r="H415" s="4"/>
      <c r="I415" s="4"/>
      <c r="J415" s="4"/>
      <c r="K415" s="4"/>
      <c r="L415" s="4"/>
      <c r="M415" s="3" t="s">
        <v>117</v>
      </c>
      <c r="N415" s="4"/>
      <c r="O415" s="4"/>
      <c r="P415" s="4"/>
      <c r="Q415" s="4"/>
      <c r="R415" s="7"/>
      <c r="S415" s="5"/>
      <c r="T415" s="4"/>
      <c r="U415" s="3">
        <v>412.0</v>
      </c>
      <c r="V415" s="7">
        <v>10.0</v>
      </c>
      <c r="W415" s="3">
        <v>10.0</v>
      </c>
      <c r="X415" s="3">
        <v>412.0</v>
      </c>
      <c r="Y415" s="4">
        <v>10.0</v>
      </c>
      <c r="Z415" s="4"/>
      <c r="AA415" s="4"/>
      <c r="AB415" s="4"/>
      <c r="AC415" s="4"/>
      <c r="AD415" s="4"/>
      <c r="AE415" s="4"/>
    </row>
    <row r="416">
      <c r="A416" s="4"/>
      <c r="B416" s="4"/>
      <c r="C416" s="4"/>
      <c r="D416" s="4"/>
      <c r="E416" s="7">
        <v>40.0</v>
      </c>
      <c r="F416" s="4"/>
      <c r="G416" s="4"/>
      <c r="H416" s="4"/>
      <c r="I416" s="4"/>
      <c r="J416" s="4"/>
      <c r="K416" s="4"/>
      <c r="L416" s="4"/>
      <c r="M416" s="3" t="s">
        <v>117</v>
      </c>
      <c r="N416" s="4"/>
      <c r="O416" s="4"/>
      <c r="P416" s="4"/>
      <c r="Q416" s="4"/>
      <c r="R416" s="7"/>
      <c r="S416" s="5"/>
      <c r="T416" s="4"/>
      <c r="U416" s="3">
        <v>413.0</v>
      </c>
      <c r="V416" s="7">
        <v>10.0</v>
      </c>
      <c r="W416" s="3">
        <v>20.0</v>
      </c>
      <c r="X416" s="3">
        <v>413.0</v>
      </c>
      <c r="Y416" s="4">
        <v>10.0</v>
      </c>
      <c r="Z416" s="4"/>
      <c r="AA416" s="4"/>
      <c r="AB416" s="4"/>
      <c r="AC416" s="4"/>
      <c r="AD416" s="4"/>
      <c r="AE416" s="4"/>
    </row>
    <row r="417">
      <c r="A417" s="4"/>
      <c r="B417" s="4"/>
      <c r="C417" s="4"/>
      <c r="D417" s="4"/>
      <c r="E417" s="7">
        <v>40.0</v>
      </c>
      <c r="F417" s="4"/>
      <c r="G417" s="4"/>
      <c r="H417" s="4"/>
      <c r="I417" s="4"/>
      <c r="J417" s="4"/>
      <c r="K417" s="4"/>
      <c r="L417" s="4"/>
      <c r="M417" s="3" t="s">
        <v>117</v>
      </c>
      <c r="N417" s="4"/>
      <c r="O417" s="4"/>
      <c r="P417" s="4"/>
      <c r="Q417" s="4"/>
      <c r="R417" s="7"/>
      <c r="S417" s="5"/>
      <c r="T417" s="4"/>
      <c r="U417" s="3">
        <v>414.0</v>
      </c>
      <c r="V417" s="7">
        <v>12.0</v>
      </c>
      <c r="W417" s="3">
        <v>10.0</v>
      </c>
      <c r="X417" s="3">
        <v>414.0</v>
      </c>
      <c r="Y417" s="4">
        <v>12.0</v>
      </c>
      <c r="Z417" s="4"/>
      <c r="AA417" s="4"/>
      <c r="AB417" s="4"/>
      <c r="AC417" s="4"/>
      <c r="AD417" s="4"/>
      <c r="AE417" s="4"/>
    </row>
    <row r="418">
      <c r="A418" s="4"/>
      <c r="B418" s="4"/>
      <c r="C418" s="4"/>
      <c r="D418" s="4"/>
      <c r="E418" s="7">
        <v>40.0</v>
      </c>
      <c r="F418" s="4"/>
      <c r="G418" s="4"/>
      <c r="H418" s="4"/>
      <c r="I418" s="4"/>
      <c r="J418" s="4"/>
      <c r="K418" s="4"/>
      <c r="L418" s="4"/>
      <c r="M418" s="3" t="s">
        <v>117</v>
      </c>
      <c r="N418" s="4"/>
      <c r="O418" s="4"/>
      <c r="P418" s="4"/>
      <c r="Q418" s="4"/>
      <c r="R418" s="7"/>
      <c r="S418" s="5"/>
      <c r="T418" s="4"/>
      <c r="U418" s="3">
        <v>415.0</v>
      </c>
      <c r="V418" s="7">
        <v>8.0</v>
      </c>
      <c r="W418" s="3">
        <v>2.0</v>
      </c>
      <c r="X418" s="3">
        <v>415.0</v>
      </c>
      <c r="Y418" s="4">
        <v>8.0</v>
      </c>
      <c r="Z418" s="4"/>
      <c r="AA418" s="4"/>
      <c r="AB418" s="4"/>
      <c r="AC418" s="4"/>
      <c r="AD418" s="4"/>
      <c r="AE418" s="4"/>
    </row>
    <row r="419">
      <c r="A419" s="4"/>
      <c r="B419" s="4"/>
      <c r="C419" s="4"/>
      <c r="D419" s="4"/>
      <c r="E419" s="7">
        <v>40.0</v>
      </c>
      <c r="F419" s="4"/>
      <c r="G419" s="4"/>
      <c r="H419" s="4"/>
      <c r="I419" s="4"/>
      <c r="J419" s="4"/>
      <c r="K419" s="4"/>
      <c r="L419" s="4"/>
      <c r="M419" s="3" t="s">
        <v>117</v>
      </c>
      <c r="N419" s="4"/>
      <c r="O419" s="4"/>
      <c r="P419" s="4"/>
      <c r="Q419" s="4"/>
      <c r="R419" s="7"/>
      <c r="S419" s="5"/>
      <c r="T419" s="4"/>
      <c r="U419" s="3">
        <v>416.0</v>
      </c>
      <c r="V419" s="7">
        <v>8.0</v>
      </c>
      <c r="W419" s="3">
        <v>3.0</v>
      </c>
      <c r="X419" s="3">
        <v>416.0</v>
      </c>
      <c r="Y419" s="4">
        <v>8.0</v>
      </c>
      <c r="Z419" s="4"/>
      <c r="AA419" s="4"/>
      <c r="AB419" s="4"/>
      <c r="AC419" s="4"/>
      <c r="AD419" s="4"/>
      <c r="AE419" s="4"/>
    </row>
    <row r="420">
      <c r="A420" s="4"/>
      <c r="B420" s="4"/>
      <c r="C420" s="4"/>
      <c r="D420" s="4"/>
      <c r="E420" s="7">
        <v>40.0</v>
      </c>
      <c r="F420" s="4"/>
      <c r="G420" s="4"/>
      <c r="H420" s="4"/>
      <c r="I420" s="4"/>
      <c r="J420" s="4"/>
      <c r="K420" s="4"/>
      <c r="L420" s="4"/>
      <c r="M420" s="3" t="s">
        <v>117</v>
      </c>
      <c r="N420" s="4"/>
      <c r="O420" s="4"/>
      <c r="P420" s="4"/>
      <c r="Q420" s="4"/>
      <c r="R420" s="7"/>
      <c r="S420" s="5"/>
      <c r="T420" s="4"/>
      <c r="U420" s="3">
        <v>417.0</v>
      </c>
      <c r="V420" s="7">
        <v>16.0</v>
      </c>
      <c r="W420" s="3">
        <v>12.0</v>
      </c>
      <c r="X420" s="3">
        <v>417.0</v>
      </c>
      <c r="Y420" s="4">
        <v>16.0</v>
      </c>
      <c r="Z420" s="4"/>
      <c r="AA420" s="4"/>
      <c r="AB420" s="4"/>
      <c r="AC420" s="4"/>
      <c r="AD420" s="4"/>
      <c r="AE420" s="4"/>
    </row>
    <row r="421">
      <c r="A421" s="4"/>
      <c r="B421" s="4"/>
      <c r="C421" s="4"/>
      <c r="D421" s="4"/>
      <c r="E421" s="7">
        <v>40.0</v>
      </c>
      <c r="F421" s="4"/>
      <c r="G421" s="4"/>
      <c r="H421" s="4"/>
      <c r="I421" s="4"/>
      <c r="J421" s="4"/>
      <c r="K421" s="4"/>
      <c r="L421" s="4"/>
      <c r="M421" s="3" t="s">
        <v>117</v>
      </c>
      <c r="N421" s="4"/>
      <c r="O421" s="4"/>
      <c r="P421" s="4"/>
      <c r="Q421" s="4"/>
      <c r="R421" s="7"/>
      <c r="S421" s="5"/>
      <c r="T421" s="4"/>
      <c r="U421" s="3">
        <v>418.0</v>
      </c>
      <c r="V421" s="7">
        <v>6.0</v>
      </c>
      <c r="W421" s="3">
        <v>200.0</v>
      </c>
      <c r="X421" s="3">
        <v>418.0</v>
      </c>
      <c r="Y421" s="4">
        <v>6.0</v>
      </c>
      <c r="Z421" s="4"/>
      <c r="AA421" s="4"/>
      <c r="AB421" s="4"/>
      <c r="AC421" s="4"/>
      <c r="AD421" s="4"/>
      <c r="AE421" s="4"/>
    </row>
    <row r="422">
      <c r="A422" s="4"/>
      <c r="B422" s="4"/>
      <c r="C422" s="4"/>
      <c r="D422" s="4"/>
      <c r="E422" s="7">
        <v>40.0</v>
      </c>
      <c r="F422" s="4"/>
      <c r="G422" s="4"/>
      <c r="H422" s="4"/>
      <c r="I422" s="4"/>
      <c r="J422" s="4"/>
      <c r="K422" s="4"/>
      <c r="L422" s="4"/>
      <c r="M422" s="3" t="s">
        <v>117</v>
      </c>
      <c r="N422" s="4"/>
      <c r="O422" s="4"/>
      <c r="P422" s="4"/>
      <c r="Q422" s="4"/>
      <c r="R422" s="7"/>
      <c r="S422" s="5"/>
      <c r="T422" s="4"/>
      <c r="U422" s="3">
        <v>419.0</v>
      </c>
      <c r="V422" s="7">
        <v>540.0</v>
      </c>
      <c r="W422" s="3">
        <v>12.0</v>
      </c>
      <c r="X422" s="7">
        <v>540.0</v>
      </c>
      <c r="Y422" s="4"/>
      <c r="Z422" s="4"/>
      <c r="AA422" s="4"/>
      <c r="AB422" s="4"/>
      <c r="AC422" s="4"/>
      <c r="AD422" s="4"/>
      <c r="AE422" s="4"/>
    </row>
    <row r="423">
      <c r="A423" s="4"/>
      <c r="B423" s="4"/>
      <c r="C423" s="4"/>
      <c r="D423" s="4"/>
      <c r="E423" s="7">
        <v>40.0</v>
      </c>
      <c r="F423" s="4"/>
      <c r="G423" s="4"/>
      <c r="H423" s="4"/>
      <c r="I423" s="4"/>
      <c r="J423" s="4"/>
      <c r="K423" s="4"/>
      <c r="L423" s="4"/>
      <c r="M423" s="3" t="s">
        <v>117</v>
      </c>
      <c r="N423" s="4"/>
      <c r="O423" s="4"/>
      <c r="P423" s="4"/>
      <c r="Q423" s="4"/>
      <c r="R423" s="7"/>
      <c r="S423" s="5"/>
      <c r="T423" s="4"/>
      <c r="U423" s="3">
        <v>420.0</v>
      </c>
      <c r="V423" s="7">
        <v>8.0</v>
      </c>
      <c r="W423" s="3">
        <v>6.0</v>
      </c>
      <c r="X423" s="3">
        <v>420.0</v>
      </c>
      <c r="Y423" s="4">
        <v>8.0</v>
      </c>
      <c r="Z423" s="4"/>
      <c r="AA423" s="4"/>
      <c r="AB423" s="4"/>
      <c r="AC423" s="4"/>
      <c r="AD423" s="4"/>
      <c r="AE423" s="4"/>
    </row>
    <row r="424">
      <c r="A424" s="4"/>
      <c r="B424" s="4"/>
      <c r="C424" s="4"/>
      <c r="D424" s="4"/>
      <c r="E424" s="7">
        <v>40.0</v>
      </c>
      <c r="F424" s="4"/>
      <c r="G424" s="4"/>
      <c r="H424" s="4"/>
      <c r="I424" s="4"/>
      <c r="J424" s="4"/>
      <c r="K424" s="4"/>
      <c r="L424" s="4"/>
      <c r="M424" s="3" t="s">
        <v>117</v>
      </c>
      <c r="N424" s="4"/>
      <c r="O424" s="4"/>
      <c r="P424" s="4"/>
      <c r="Q424" s="4"/>
      <c r="R424" s="7"/>
      <c r="S424" s="5"/>
      <c r="T424" s="4"/>
      <c r="U424" s="3">
        <v>421.0</v>
      </c>
      <c r="V424" s="7">
        <v>10.0</v>
      </c>
      <c r="W424" s="3">
        <v>2.0</v>
      </c>
      <c r="X424" s="3">
        <v>421.0</v>
      </c>
      <c r="Y424" s="4">
        <v>10.0</v>
      </c>
      <c r="Z424" s="4"/>
      <c r="AA424" s="4"/>
      <c r="AB424" s="4"/>
      <c r="AC424" s="4"/>
      <c r="AD424" s="4"/>
      <c r="AE424" s="4"/>
    </row>
    <row r="425">
      <c r="A425" s="4"/>
      <c r="B425" s="4"/>
      <c r="C425" s="4"/>
      <c r="D425" s="4"/>
      <c r="E425" s="7">
        <v>40.0</v>
      </c>
      <c r="F425" s="4"/>
      <c r="G425" s="4"/>
      <c r="H425" s="4"/>
      <c r="I425" s="4"/>
      <c r="J425" s="4"/>
      <c r="K425" s="4"/>
      <c r="L425" s="4"/>
      <c r="M425" s="3" t="s">
        <v>117</v>
      </c>
      <c r="N425" s="4"/>
      <c r="O425" s="4"/>
      <c r="P425" s="4"/>
      <c r="Q425" s="4"/>
      <c r="R425" s="7"/>
      <c r="S425" s="5"/>
      <c r="T425" s="4"/>
      <c r="U425" s="3">
        <v>422.0</v>
      </c>
      <c r="V425" s="7">
        <v>10.0</v>
      </c>
      <c r="W425" s="3">
        <v>10.0</v>
      </c>
      <c r="X425" s="3">
        <v>422.0</v>
      </c>
      <c r="Y425" s="4">
        <v>10.0</v>
      </c>
      <c r="Z425" s="4"/>
      <c r="AA425" s="4"/>
      <c r="AB425" s="4"/>
      <c r="AC425" s="4"/>
      <c r="AD425" s="4"/>
      <c r="AE425" s="4"/>
    </row>
    <row r="426">
      <c r="A426" s="4"/>
      <c r="B426" s="4"/>
      <c r="C426" s="4"/>
      <c r="D426" s="4"/>
      <c r="E426" s="7">
        <v>40.0</v>
      </c>
      <c r="F426" s="4"/>
      <c r="G426" s="4"/>
      <c r="H426" s="4"/>
      <c r="I426" s="4"/>
      <c r="J426" s="4"/>
      <c r="K426" s="4"/>
      <c r="L426" s="4"/>
      <c r="M426" s="3" t="s">
        <v>117</v>
      </c>
      <c r="N426" s="4"/>
      <c r="O426" s="4"/>
      <c r="P426" s="4"/>
      <c r="Q426" s="4"/>
      <c r="R426" s="7"/>
      <c r="S426" s="5"/>
      <c r="T426" s="4"/>
      <c r="U426" s="3">
        <v>423.0</v>
      </c>
      <c r="V426" s="7">
        <v>7.0</v>
      </c>
      <c r="W426" s="3">
        <v>10.0</v>
      </c>
      <c r="X426" s="3">
        <v>423.0</v>
      </c>
      <c r="Y426" s="4">
        <v>7.0</v>
      </c>
      <c r="Z426" s="4"/>
      <c r="AA426" s="4"/>
      <c r="AB426" s="4"/>
      <c r="AC426" s="4"/>
      <c r="AD426" s="4"/>
      <c r="AE426" s="4"/>
    </row>
    <row r="427">
      <c r="A427" s="4"/>
      <c r="B427" s="4"/>
      <c r="C427" s="4"/>
      <c r="D427" s="4"/>
      <c r="E427" s="7">
        <v>45.0</v>
      </c>
      <c r="F427" s="4"/>
      <c r="G427" s="4"/>
      <c r="H427" s="4"/>
      <c r="I427" s="4"/>
      <c r="J427" s="4"/>
      <c r="K427" s="4"/>
      <c r="L427" s="4"/>
      <c r="M427" s="3" t="s">
        <v>117</v>
      </c>
      <c r="N427" s="4"/>
      <c r="O427" s="4"/>
      <c r="P427" s="4"/>
      <c r="Q427" s="4"/>
      <c r="R427" s="7"/>
      <c r="S427" s="5"/>
      <c r="T427" s="4"/>
      <c r="U427" s="3">
        <v>424.0</v>
      </c>
      <c r="V427" s="7">
        <v>6.0</v>
      </c>
      <c r="W427" s="3">
        <v>24.0</v>
      </c>
      <c r="X427" s="3">
        <v>424.0</v>
      </c>
      <c r="Y427" s="4">
        <v>6.0</v>
      </c>
      <c r="Z427" s="4"/>
      <c r="AA427" s="4"/>
      <c r="AB427" s="4"/>
      <c r="AC427" s="4"/>
      <c r="AD427" s="4"/>
      <c r="AE427" s="4"/>
    </row>
    <row r="428">
      <c r="A428" s="4"/>
      <c r="B428" s="4"/>
      <c r="C428" s="4"/>
      <c r="D428" s="4"/>
      <c r="E428" s="7">
        <v>45.0</v>
      </c>
      <c r="F428" s="4"/>
      <c r="G428" s="4"/>
      <c r="H428" s="4"/>
      <c r="I428" s="4"/>
      <c r="J428" s="4"/>
      <c r="K428" s="4"/>
      <c r="L428" s="4"/>
      <c r="M428" s="3" t="s">
        <v>117</v>
      </c>
      <c r="N428" s="4"/>
      <c r="O428" s="4"/>
      <c r="P428" s="4"/>
      <c r="Q428" s="4"/>
      <c r="R428" s="7"/>
      <c r="S428" s="5"/>
      <c r="T428" s="4"/>
      <c r="U428" s="3">
        <v>425.0</v>
      </c>
      <c r="V428" s="7">
        <v>8.0</v>
      </c>
      <c r="W428" s="3">
        <v>15.0</v>
      </c>
      <c r="X428" s="3">
        <v>425.0</v>
      </c>
      <c r="Y428" s="4">
        <v>8.0</v>
      </c>
      <c r="Z428" s="4"/>
      <c r="AA428" s="4"/>
      <c r="AB428" s="4"/>
      <c r="AC428" s="4"/>
      <c r="AD428" s="4"/>
      <c r="AE428" s="4"/>
    </row>
    <row r="429">
      <c r="A429" s="4"/>
      <c r="B429" s="4"/>
      <c r="C429" s="4"/>
      <c r="D429" s="4"/>
      <c r="E429" s="7">
        <v>45.0</v>
      </c>
      <c r="F429" s="4"/>
      <c r="G429" s="4"/>
      <c r="H429" s="4"/>
      <c r="I429" s="4"/>
      <c r="J429" s="4"/>
      <c r="K429" s="4"/>
      <c r="L429" s="4"/>
      <c r="M429" s="3" t="s">
        <v>117</v>
      </c>
      <c r="N429" s="4"/>
      <c r="O429" s="4"/>
      <c r="P429" s="4"/>
      <c r="Q429" s="4"/>
      <c r="R429" s="7"/>
      <c r="S429" s="9"/>
      <c r="T429" s="4"/>
      <c r="U429" s="3">
        <v>426.0</v>
      </c>
      <c r="V429" s="7">
        <v>8.0</v>
      </c>
      <c r="W429" s="3">
        <v>4.0</v>
      </c>
      <c r="X429" s="3">
        <v>426.0</v>
      </c>
      <c r="Y429" s="4">
        <v>8.0</v>
      </c>
      <c r="Z429" s="4"/>
      <c r="AA429" s="4"/>
      <c r="AB429" s="4"/>
      <c r="AC429" s="4"/>
      <c r="AD429" s="4"/>
      <c r="AE429" s="4"/>
    </row>
    <row r="430">
      <c r="A430" s="4"/>
      <c r="B430" s="4"/>
      <c r="C430" s="4"/>
      <c r="D430" s="4"/>
      <c r="E430" s="7">
        <v>45.0</v>
      </c>
      <c r="F430" s="4"/>
      <c r="G430" s="4"/>
      <c r="H430" s="4"/>
      <c r="I430" s="4"/>
      <c r="J430" s="4"/>
      <c r="K430" s="4"/>
      <c r="L430" s="4"/>
      <c r="M430" s="3" t="s">
        <v>117</v>
      </c>
      <c r="N430" s="4"/>
      <c r="O430" s="4"/>
      <c r="P430" s="4"/>
      <c r="Q430" s="4"/>
      <c r="R430" s="7"/>
      <c r="S430" s="5"/>
      <c r="T430" s="4"/>
      <c r="U430" s="3">
        <v>427.0</v>
      </c>
      <c r="V430" s="7">
        <v>7.0</v>
      </c>
      <c r="W430" s="3">
        <v>36.0</v>
      </c>
      <c r="X430" s="3">
        <v>427.0</v>
      </c>
      <c r="Y430" s="4">
        <v>7.0</v>
      </c>
      <c r="Z430" s="4"/>
      <c r="AA430" s="4"/>
      <c r="AB430" s="4"/>
      <c r="AC430" s="4"/>
      <c r="AD430" s="4"/>
      <c r="AE430" s="4"/>
    </row>
    <row r="431">
      <c r="A431" s="4"/>
      <c r="B431" s="4"/>
      <c r="C431" s="4"/>
      <c r="D431" s="4"/>
      <c r="E431" s="7">
        <v>45.0</v>
      </c>
      <c r="F431" s="4"/>
      <c r="G431" s="4"/>
      <c r="H431" s="4"/>
      <c r="I431" s="4"/>
      <c r="J431" s="4"/>
      <c r="K431" s="4"/>
      <c r="L431" s="4"/>
      <c r="M431" s="3" t="s">
        <v>117</v>
      </c>
      <c r="N431" s="4"/>
      <c r="O431" s="4"/>
      <c r="P431" s="4"/>
      <c r="Q431" s="4"/>
      <c r="R431" s="7"/>
      <c r="S431" s="5"/>
      <c r="T431" s="4"/>
      <c r="U431" s="3">
        <v>428.0</v>
      </c>
      <c r="V431" s="7">
        <v>8.0</v>
      </c>
      <c r="W431" s="3">
        <v>8.0</v>
      </c>
      <c r="X431" s="3">
        <v>428.0</v>
      </c>
      <c r="Y431" s="4">
        <v>8.0</v>
      </c>
      <c r="Z431" s="4"/>
      <c r="AA431" s="4"/>
      <c r="AB431" s="4"/>
      <c r="AC431" s="4"/>
      <c r="AD431" s="4"/>
      <c r="AE431" s="4"/>
    </row>
    <row r="432">
      <c r="A432" s="4"/>
      <c r="B432" s="4"/>
      <c r="C432" s="4"/>
      <c r="D432" s="4"/>
      <c r="E432" s="7">
        <v>45.0</v>
      </c>
      <c r="F432" s="4"/>
      <c r="G432" s="4"/>
      <c r="H432" s="4"/>
      <c r="I432" s="4"/>
      <c r="J432" s="4"/>
      <c r="K432" s="4"/>
      <c r="L432" s="4"/>
      <c r="M432" s="3" t="s">
        <v>117</v>
      </c>
      <c r="N432" s="4"/>
      <c r="O432" s="4"/>
      <c r="P432" s="4"/>
      <c r="Q432" s="4"/>
      <c r="R432" s="7"/>
      <c r="S432" s="5"/>
      <c r="T432" s="4"/>
      <c r="U432" s="3">
        <v>429.0</v>
      </c>
      <c r="V432" s="7">
        <v>8.0</v>
      </c>
      <c r="W432" s="3">
        <v>2.0</v>
      </c>
      <c r="X432" s="3">
        <v>429.0</v>
      </c>
      <c r="Y432" s="4">
        <v>8.0</v>
      </c>
      <c r="Z432" s="4"/>
      <c r="AA432" s="4"/>
      <c r="AB432" s="4"/>
      <c r="AC432" s="4"/>
      <c r="AD432" s="4"/>
      <c r="AE432" s="4"/>
    </row>
    <row r="433">
      <c r="A433" s="4"/>
      <c r="B433" s="4"/>
      <c r="C433" s="4"/>
      <c r="D433" s="4"/>
      <c r="E433" s="7">
        <v>45.0</v>
      </c>
      <c r="F433" s="4"/>
      <c r="G433" s="4"/>
      <c r="H433" s="4"/>
      <c r="I433" s="4"/>
      <c r="J433" s="4"/>
      <c r="K433" s="4"/>
      <c r="L433" s="4"/>
      <c r="M433" s="3" t="s">
        <v>117</v>
      </c>
      <c r="N433" s="4"/>
      <c r="O433" s="4"/>
      <c r="P433" s="4"/>
      <c r="Q433" s="4"/>
      <c r="R433" s="7"/>
      <c r="S433" s="5"/>
      <c r="T433" s="4"/>
      <c r="U433" s="3">
        <v>430.0</v>
      </c>
      <c r="V433" s="7">
        <v>6.0</v>
      </c>
      <c r="W433" s="3">
        <v>30.0</v>
      </c>
      <c r="X433" s="3">
        <v>430.0</v>
      </c>
      <c r="Y433" s="4">
        <v>6.0</v>
      </c>
      <c r="Z433" s="4"/>
      <c r="AA433" s="4"/>
      <c r="AB433" s="4"/>
      <c r="AC433" s="4"/>
      <c r="AD433" s="4"/>
      <c r="AE433" s="4"/>
    </row>
    <row r="434">
      <c r="A434" s="4"/>
      <c r="B434" s="4"/>
      <c r="C434" s="4"/>
      <c r="D434" s="4"/>
      <c r="E434" s="7">
        <v>45.0</v>
      </c>
      <c r="F434" s="4"/>
      <c r="G434" s="4"/>
      <c r="H434" s="4"/>
      <c r="I434" s="4"/>
      <c r="J434" s="4"/>
      <c r="K434" s="4"/>
      <c r="L434" s="4"/>
      <c r="M434" s="3" t="s">
        <v>117</v>
      </c>
      <c r="N434" s="4"/>
      <c r="O434" s="4"/>
      <c r="P434" s="4"/>
      <c r="Q434" s="4"/>
      <c r="R434" s="7"/>
      <c r="S434" s="5"/>
      <c r="T434" s="4"/>
      <c r="U434" s="3">
        <v>431.0</v>
      </c>
      <c r="V434" s="7">
        <v>4.0</v>
      </c>
      <c r="W434" s="3">
        <v>4.0</v>
      </c>
      <c r="X434" s="3">
        <v>431.0</v>
      </c>
      <c r="Y434" s="4">
        <v>4.0</v>
      </c>
      <c r="Z434" s="4"/>
      <c r="AA434" s="4"/>
      <c r="AB434" s="4"/>
      <c r="AC434" s="4"/>
      <c r="AD434" s="4"/>
      <c r="AE434" s="4"/>
    </row>
    <row r="435">
      <c r="A435" s="4"/>
      <c r="B435" s="4"/>
      <c r="C435" s="4"/>
      <c r="D435" s="4"/>
      <c r="E435" s="7">
        <v>45.0</v>
      </c>
      <c r="F435" s="4"/>
      <c r="G435" s="4"/>
      <c r="H435" s="4"/>
      <c r="I435" s="4"/>
      <c r="J435" s="4"/>
      <c r="K435" s="4"/>
      <c r="L435" s="4"/>
      <c r="M435" s="3" t="s">
        <v>117</v>
      </c>
      <c r="N435" s="4"/>
      <c r="O435" s="4"/>
      <c r="P435" s="4"/>
      <c r="Q435" s="4"/>
      <c r="R435" s="7"/>
      <c r="S435" s="5"/>
      <c r="T435" s="4"/>
      <c r="U435" s="3">
        <v>432.0</v>
      </c>
      <c r="V435" s="7">
        <v>12.0</v>
      </c>
      <c r="W435" s="3">
        <v>10.0</v>
      </c>
      <c r="X435" s="3">
        <v>432.0</v>
      </c>
      <c r="Y435" s="4">
        <v>12.0</v>
      </c>
      <c r="Z435" s="4"/>
      <c r="AA435" s="4"/>
      <c r="AB435" s="4"/>
      <c r="AC435" s="4"/>
      <c r="AD435" s="4"/>
      <c r="AE435" s="4"/>
    </row>
    <row r="436">
      <c r="A436" s="4"/>
      <c r="B436" s="4"/>
      <c r="C436" s="4"/>
      <c r="D436" s="4"/>
      <c r="E436" s="7">
        <v>45.0</v>
      </c>
      <c r="F436" s="4"/>
      <c r="G436" s="4"/>
      <c r="H436" s="4"/>
      <c r="I436" s="4"/>
      <c r="J436" s="4"/>
      <c r="K436" s="4"/>
      <c r="L436" s="4"/>
      <c r="M436" s="3" t="s">
        <v>117</v>
      </c>
      <c r="N436" s="4"/>
      <c r="O436" s="4"/>
      <c r="P436" s="4"/>
      <c r="Q436" s="4"/>
      <c r="R436" s="7"/>
      <c r="S436" s="5"/>
      <c r="T436" s="4"/>
      <c r="U436" s="3">
        <v>433.0</v>
      </c>
      <c r="V436" s="7">
        <v>12.0</v>
      </c>
      <c r="W436" s="3">
        <v>2.0</v>
      </c>
      <c r="X436" s="3">
        <v>433.0</v>
      </c>
      <c r="Y436" s="4">
        <v>12.0</v>
      </c>
      <c r="Z436" s="4"/>
      <c r="AA436" s="4"/>
      <c r="AB436" s="4"/>
      <c r="AC436" s="4"/>
      <c r="AD436" s="4"/>
      <c r="AE436" s="4"/>
    </row>
    <row r="437">
      <c r="A437" s="4"/>
      <c r="B437" s="4"/>
      <c r="C437" s="4"/>
      <c r="D437" s="4"/>
      <c r="E437" s="7">
        <v>45.0</v>
      </c>
      <c r="F437" s="4"/>
      <c r="G437" s="4"/>
      <c r="H437" s="4"/>
      <c r="I437" s="4"/>
      <c r="J437" s="4"/>
      <c r="K437" s="4"/>
      <c r="L437" s="4"/>
      <c r="M437" s="3" t="s">
        <v>117</v>
      </c>
      <c r="N437" s="4"/>
      <c r="O437" s="4"/>
      <c r="P437" s="4"/>
      <c r="Q437" s="4"/>
      <c r="R437" s="7"/>
      <c r="S437" s="5"/>
      <c r="T437" s="4"/>
      <c r="U437" s="3">
        <v>434.0</v>
      </c>
      <c r="V437" s="7">
        <v>10.0</v>
      </c>
      <c r="W437" s="3">
        <v>120.0</v>
      </c>
      <c r="X437" s="3">
        <v>434.0</v>
      </c>
      <c r="Y437" s="4">
        <v>10.0</v>
      </c>
      <c r="Z437" s="4"/>
      <c r="AA437" s="4"/>
      <c r="AB437" s="4"/>
      <c r="AC437" s="4"/>
      <c r="AD437" s="4"/>
      <c r="AE437" s="4"/>
    </row>
    <row r="438">
      <c r="A438" s="4"/>
      <c r="B438" s="4"/>
      <c r="C438" s="4"/>
      <c r="D438" s="4"/>
      <c r="E438" s="7">
        <v>45.0</v>
      </c>
      <c r="F438" s="4"/>
      <c r="G438" s="4"/>
      <c r="H438" s="4"/>
      <c r="I438" s="4"/>
      <c r="J438" s="4"/>
      <c r="K438" s="4"/>
      <c r="L438" s="4"/>
      <c r="M438" s="3" t="s">
        <v>117</v>
      </c>
      <c r="N438" s="4"/>
      <c r="O438" s="4"/>
      <c r="P438" s="4"/>
      <c r="Q438" s="4"/>
      <c r="R438" s="7"/>
      <c r="S438" s="5"/>
      <c r="T438" s="4"/>
      <c r="U438" s="3">
        <v>435.0</v>
      </c>
      <c r="V438" s="7">
        <v>12.0</v>
      </c>
      <c r="W438" s="3">
        <v>20.0</v>
      </c>
      <c r="X438" s="3">
        <v>435.0</v>
      </c>
      <c r="Y438" s="4">
        <v>12.0</v>
      </c>
      <c r="Z438" s="4"/>
      <c r="AA438" s="4"/>
      <c r="AB438" s="4"/>
      <c r="AC438" s="4"/>
      <c r="AD438" s="4"/>
      <c r="AE438" s="4"/>
    </row>
    <row r="439">
      <c r="A439" s="4"/>
      <c r="B439" s="4"/>
      <c r="C439" s="4"/>
      <c r="D439" s="4"/>
      <c r="E439" s="7">
        <v>45.0</v>
      </c>
      <c r="F439" s="4"/>
      <c r="G439" s="4"/>
      <c r="H439" s="4"/>
      <c r="I439" s="4"/>
      <c r="J439" s="4"/>
      <c r="K439" s="4"/>
      <c r="L439" s="4"/>
      <c r="M439" s="3" t="s">
        <v>117</v>
      </c>
      <c r="N439" s="4"/>
      <c r="O439" s="4"/>
      <c r="P439" s="4"/>
      <c r="Q439" s="4"/>
      <c r="R439" s="7"/>
      <c r="S439" s="5"/>
      <c r="T439" s="4"/>
      <c r="U439" s="3">
        <v>436.0</v>
      </c>
      <c r="V439" s="7">
        <v>8.0</v>
      </c>
      <c r="W439" s="3">
        <v>15.0</v>
      </c>
      <c r="X439" s="3">
        <v>436.0</v>
      </c>
      <c r="Y439" s="4">
        <v>8.0</v>
      </c>
      <c r="Z439" s="4"/>
      <c r="AA439" s="4"/>
      <c r="AB439" s="4"/>
      <c r="AC439" s="4"/>
      <c r="AD439" s="4"/>
      <c r="AE439" s="4"/>
    </row>
    <row r="440">
      <c r="A440" s="4"/>
      <c r="B440" s="4"/>
      <c r="C440" s="4"/>
      <c r="D440" s="4"/>
      <c r="E440" s="7">
        <v>45.0</v>
      </c>
      <c r="F440" s="4"/>
      <c r="G440" s="4"/>
      <c r="H440" s="4"/>
      <c r="I440" s="4"/>
      <c r="J440" s="4"/>
      <c r="K440" s="4"/>
      <c r="L440" s="4"/>
      <c r="M440" s="3" t="s">
        <v>117</v>
      </c>
      <c r="N440" s="4"/>
      <c r="O440" s="4"/>
      <c r="P440" s="4"/>
      <c r="Q440" s="4"/>
      <c r="R440" s="7"/>
      <c r="S440" s="5"/>
      <c r="T440" s="4"/>
      <c r="U440" s="3">
        <v>437.0</v>
      </c>
      <c r="V440" s="7">
        <v>8.0</v>
      </c>
      <c r="W440" s="3">
        <v>3.0</v>
      </c>
      <c r="X440" s="3">
        <v>437.0</v>
      </c>
      <c r="Y440" s="4">
        <v>8.0</v>
      </c>
      <c r="Z440" s="4"/>
      <c r="AA440" s="4"/>
      <c r="AB440" s="4"/>
      <c r="AC440" s="4"/>
      <c r="AD440" s="4"/>
      <c r="AE440" s="4"/>
    </row>
    <row r="441">
      <c r="A441" s="4"/>
      <c r="B441" s="4"/>
      <c r="C441" s="4"/>
      <c r="D441" s="4"/>
      <c r="E441" s="7">
        <v>45.0</v>
      </c>
      <c r="F441" s="4"/>
      <c r="G441" s="4"/>
      <c r="H441" s="4"/>
      <c r="I441" s="4"/>
      <c r="J441" s="4"/>
      <c r="K441" s="4"/>
      <c r="L441" s="4"/>
      <c r="M441" s="3" t="s">
        <v>117</v>
      </c>
      <c r="N441" s="4"/>
      <c r="O441" s="4"/>
      <c r="P441" s="4"/>
      <c r="Q441" s="4"/>
      <c r="R441" s="7"/>
      <c r="S441" s="5"/>
      <c r="T441" s="4"/>
      <c r="U441" s="3">
        <v>438.0</v>
      </c>
      <c r="V441" s="7">
        <v>8.0</v>
      </c>
      <c r="W441" s="3">
        <v>5.0</v>
      </c>
      <c r="X441" s="3">
        <v>438.0</v>
      </c>
      <c r="Y441" s="4">
        <v>8.0</v>
      </c>
      <c r="Z441" s="4"/>
      <c r="AA441" s="4"/>
      <c r="AB441" s="4"/>
      <c r="AC441" s="4"/>
      <c r="AD441" s="4"/>
      <c r="AE441" s="4"/>
    </row>
    <row r="442">
      <c r="A442" s="4"/>
      <c r="B442" s="4"/>
      <c r="C442" s="4"/>
      <c r="D442" s="4"/>
      <c r="E442" s="7">
        <v>45.0</v>
      </c>
      <c r="F442" s="4"/>
      <c r="G442" s="4"/>
      <c r="H442" s="4"/>
      <c r="I442" s="4"/>
      <c r="J442" s="4"/>
      <c r="K442" s="4"/>
      <c r="L442" s="4"/>
      <c r="M442" s="3" t="s">
        <v>117</v>
      </c>
      <c r="N442" s="4"/>
      <c r="O442" s="4"/>
      <c r="P442" s="4"/>
      <c r="Q442" s="4"/>
      <c r="R442" s="7"/>
      <c r="S442" s="5"/>
      <c r="T442" s="4"/>
      <c r="U442" s="3">
        <v>439.0</v>
      </c>
      <c r="V442" s="7">
        <v>8.0</v>
      </c>
      <c r="W442" s="3">
        <v>20.0</v>
      </c>
      <c r="X442" s="3">
        <v>439.0</v>
      </c>
      <c r="Y442" s="4">
        <v>8.0</v>
      </c>
      <c r="Z442" s="4"/>
      <c r="AA442" s="4"/>
      <c r="AB442" s="4"/>
      <c r="AC442" s="4"/>
      <c r="AD442" s="4"/>
      <c r="AE442" s="4"/>
    </row>
    <row r="443">
      <c r="A443" s="4"/>
      <c r="B443" s="4"/>
      <c r="C443" s="4"/>
      <c r="D443" s="4"/>
      <c r="E443" s="7">
        <v>45.0</v>
      </c>
      <c r="F443" s="4"/>
      <c r="G443" s="4"/>
      <c r="H443" s="4"/>
      <c r="I443" s="4"/>
      <c r="J443" s="4"/>
      <c r="K443" s="4"/>
      <c r="L443" s="4"/>
      <c r="M443" s="3" t="s">
        <v>224</v>
      </c>
      <c r="N443" s="4"/>
      <c r="O443" s="4"/>
      <c r="P443" s="4"/>
      <c r="Q443" s="4"/>
      <c r="R443" s="7"/>
      <c r="S443" s="5"/>
      <c r="T443" s="4"/>
      <c r="U443" s="3">
        <v>440.0</v>
      </c>
      <c r="V443" s="7">
        <v>10.0</v>
      </c>
      <c r="W443" s="3">
        <v>10.0</v>
      </c>
      <c r="X443" s="3">
        <v>440.0</v>
      </c>
      <c r="Y443" s="4">
        <v>10.0</v>
      </c>
      <c r="Z443" s="4"/>
      <c r="AA443" s="4"/>
      <c r="AB443" s="4"/>
      <c r="AC443" s="4"/>
      <c r="AD443" s="4"/>
      <c r="AE443" s="4"/>
    </row>
    <row r="444">
      <c r="A444" s="4"/>
      <c r="B444" s="4"/>
      <c r="C444" s="4"/>
      <c r="D444" s="4"/>
      <c r="E444" s="7">
        <v>45.0</v>
      </c>
      <c r="F444" s="4"/>
      <c r="G444" s="4"/>
      <c r="H444" s="4"/>
      <c r="I444" s="4"/>
      <c r="J444" s="4"/>
      <c r="K444" s="4"/>
      <c r="L444" s="4"/>
      <c r="M444" s="3" t="s">
        <v>224</v>
      </c>
      <c r="N444" s="4"/>
      <c r="O444" s="4"/>
      <c r="P444" s="4"/>
      <c r="Q444" s="4"/>
      <c r="R444" s="7"/>
      <c r="S444" s="5"/>
      <c r="T444" s="4"/>
      <c r="U444" s="3">
        <v>441.0</v>
      </c>
      <c r="V444" s="7">
        <v>14.0</v>
      </c>
      <c r="W444" s="3">
        <v>8.0</v>
      </c>
      <c r="X444" s="3">
        <v>441.0</v>
      </c>
      <c r="Y444" s="4">
        <v>14.0</v>
      </c>
      <c r="Z444" s="4"/>
      <c r="AA444" s="4"/>
      <c r="AB444" s="4"/>
      <c r="AC444" s="4"/>
      <c r="AD444" s="4"/>
      <c r="AE444" s="4"/>
    </row>
    <row r="445">
      <c r="A445" s="4"/>
      <c r="B445" s="4"/>
      <c r="C445" s="4"/>
      <c r="D445" s="4"/>
      <c r="E445" s="7">
        <v>45.0</v>
      </c>
      <c r="F445" s="4"/>
      <c r="G445" s="4"/>
      <c r="H445" s="4"/>
      <c r="I445" s="4"/>
      <c r="J445" s="4"/>
      <c r="K445" s="4"/>
      <c r="L445" s="4"/>
      <c r="M445" s="3" t="s">
        <v>224</v>
      </c>
      <c r="N445" s="4"/>
      <c r="O445" s="4"/>
      <c r="P445" s="4"/>
      <c r="Q445" s="4"/>
      <c r="R445" s="7"/>
      <c r="S445" s="5"/>
      <c r="T445" s="4"/>
      <c r="U445" s="3">
        <v>442.0</v>
      </c>
      <c r="V445" s="7">
        <v>12.0</v>
      </c>
      <c r="W445" s="3">
        <v>20.0</v>
      </c>
      <c r="X445" s="3">
        <v>442.0</v>
      </c>
      <c r="Y445" s="4">
        <v>12.0</v>
      </c>
      <c r="Z445" s="4"/>
      <c r="AA445" s="4"/>
      <c r="AB445" s="4"/>
      <c r="AC445" s="4"/>
      <c r="AD445" s="4"/>
      <c r="AE445" s="4"/>
    </row>
    <row r="446">
      <c r="A446" s="4"/>
      <c r="B446" s="4"/>
      <c r="C446" s="4"/>
      <c r="D446" s="4"/>
      <c r="E446" s="7">
        <v>45.0</v>
      </c>
      <c r="F446" s="4"/>
      <c r="G446" s="4"/>
      <c r="H446" s="4"/>
      <c r="I446" s="4"/>
      <c r="J446" s="4"/>
      <c r="K446" s="4"/>
      <c r="L446" s="4"/>
      <c r="M446" s="3" t="s">
        <v>224</v>
      </c>
      <c r="N446" s="4"/>
      <c r="O446" s="4"/>
      <c r="P446" s="4"/>
      <c r="Q446" s="4"/>
      <c r="R446" s="7"/>
      <c r="S446" s="5"/>
      <c r="T446" s="4"/>
      <c r="U446" s="3">
        <v>443.0</v>
      </c>
      <c r="V446" s="7">
        <v>8.0</v>
      </c>
      <c r="W446" s="3">
        <v>25.0</v>
      </c>
      <c r="X446" s="3">
        <v>443.0</v>
      </c>
      <c r="Y446" s="4">
        <v>8.0</v>
      </c>
      <c r="Z446" s="4"/>
      <c r="AA446" s="4"/>
      <c r="AB446" s="4"/>
      <c r="AC446" s="4"/>
      <c r="AD446" s="4"/>
      <c r="AE446" s="4"/>
    </row>
    <row r="447">
      <c r="A447" s="4"/>
      <c r="B447" s="4"/>
      <c r="C447" s="4"/>
      <c r="D447" s="4"/>
      <c r="E447" s="7">
        <v>45.0</v>
      </c>
      <c r="F447" s="4"/>
      <c r="G447" s="4"/>
      <c r="H447" s="4"/>
      <c r="I447" s="4"/>
      <c r="J447" s="4"/>
      <c r="K447" s="4"/>
      <c r="L447" s="4"/>
      <c r="M447" s="3" t="s">
        <v>224</v>
      </c>
      <c r="N447" s="4"/>
      <c r="O447" s="4"/>
      <c r="P447" s="4"/>
      <c r="Q447" s="4"/>
      <c r="R447" s="7"/>
      <c r="S447" s="5"/>
      <c r="T447" s="4"/>
      <c r="U447" s="3">
        <v>444.0</v>
      </c>
      <c r="V447" s="7">
        <v>8.0</v>
      </c>
      <c r="W447" s="3">
        <v>10.0</v>
      </c>
      <c r="X447" s="3">
        <v>444.0</v>
      </c>
      <c r="Y447" s="4">
        <v>8.0</v>
      </c>
      <c r="Z447" s="4"/>
      <c r="AA447" s="4"/>
      <c r="AB447" s="4"/>
      <c r="AC447" s="4"/>
      <c r="AD447" s="4"/>
      <c r="AE447" s="4"/>
    </row>
    <row r="448">
      <c r="A448" s="4"/>
      <c r="B448" s="4"/>
      <c r="C448" s="4"/>
      <c r="D448" s="4"/>
      <c r="E448" s="7">
        <v>45.0</v>
      </c>
      <c r="F448" s="4"/>
      <c r="G448" s="4"/>
      <c r="H448" s="4"/>
      <c r="I448" s="4"/>
      <c r="J448" s="4"/>
      <c r="K448" s="4"/>
      <c r="L448" s="4"/>
      <c r="M448" s="3" t="s">
        <v>224</v>
      </c>
      <c r="N448" s="4"/>
      <c r="O448" s="4"/>
      <c r="P448" s="4"/>
      <c r="Q448" s="4"/>
      <c r="R448" s="7"/>
      <c r="S448" s="5"/>
      <c r="T448" s="4"/>
      <c r="U448" s="3">
        <v>445.0</v>
      </c>
      <c r="V448" s="7">
        <v>16.0</v>
      </c>
      <c r="W448" s="3">
        <v>2.0</v>
      </c>
      <c r="X448" s="3">
        <v>445.0</v>
      </c>
      <c r="Y448" s="4">
        <v>16.0</v>
      </c>
      <c r="Z448" s="4"/>
      <c r="AA448" s="4"/>
      <c r="AB448" s="4"/>
      <c r="AC448" s="4"/>
      <c r="AD448" s="4"/>
      <c r="AE448" s="4"/>
    </row>
    <row r="449">
      <c r="A449" s="4"/>
      <c r="B449" s="4"/>
      <c r="C449" s="4"/>
      <c r="D449" s="4"/>
      <c r="E449" s="7">
        <v>45.0</v>
      </c>
      <c r="F449" s="4"/>
      <c r="G449" s="4"/>
      <c r="H449" s="4"/>
      <c r="I449" s="4"/>
      <c r="J449" s="4"/>
      <c r="K449" s="4"/>
      <c r="L449" s="4"/>
      <c r="M449" s="3" t="s">
        <v>224</v>
      </c>
      <c r="N449" s="4"/>
      <c r="O449" s="4"/>
      <c r="P449" s="4"/>
      <c r="Q449" s="4"/>
      <c r="R449" s="7"/>
      <c r="S449" s="5"/>
      <c r="T449" s="4"/>
      <c r="U449" s="3">
        <v>446.0</v>
      </c>
      <c r="V449" s="7">
        <v>10.0</v>
      </c>
      <c r="W449" s="3">
        <v>9.0</v>
      </c>
      <c r="X449" s="3">
        <v>446.0</v>
      </c>
      <c r="Y449" s="4">
        <v>10.0</v>
      </c>
      <c r="Z449" s="4"/>
      <c r="AA449" s="4"/>
      <c r="AB449" s="4"/>
      <c r="AC449" s="4"/>
      <c r="AD449" s="4"/>
      <c r="AE449" s="4"/>
    </row>
    <row r="450">
      <c r="A450" s="4"/>
      <c r="B450" s="4"/>
      <c r="C450" s="4"/>
      <c r="D450" s="4"/>
      <c r="E450" s="7">
        <v>45.0</v>
      </c>
      <c r="F450" s="4"/>
      <c r="G450" s="4"/>
      <c r="H450" s="4"/>
      <c r="I450" s="4"/>
      <c r="J450" s="4"/>
      <c r="K450" s="4"/>
      <c r="L450" s="4"/>
      <c r="M450" s="3" t="s">
        <v>224</v>
      </c>
      <c r="N450" s="4"/>
      <c r="O450" s="4"/>
      <c r="P450" s="4"/>
      <c r="Q450" s="4"/>
      <c r="R450" s="7"/>
      <c r="S450" s="5"/>
      <c r="T450" s="4"/>
      <c r="U450" s="3">
        <v>447.0</v>
      </c>
      <c r="V450" s="7">
        <v>6.0</v>
      </c>
      <c r="W450" s="3">
        <v>5.0</v>
      </c>
      <c r="X450" s="3">
        <v>447.0</v>
      </c>
      <c r="Y450" s="4">
        <v>6.0</v>
      </c>
      <c r="Z450" s="4"/>
      <c r="AA450" s="4"/>
      <c r="AB450" s="4"/>
      <c r="AC450" s="4"/>
      <c r="AD450" s="4"/>
      <c r="AE450" s="4"/>
    </row>
    <row r="451">
      <c r="A451" s="4"/>
      <c r="B451" s="4"/>
      <c r="C451" s="4"/>
      <c r="D451" s="4"/>
      <c r="E451" s="7">
        <v>45.0</v>
      </c>
      <c r="F451" s="4"/>
      <c r="G451" s="4"/>
      <c r="H451" s="4"/>
      <c r="I451" s="4"/>
      <c r="J451" s="4"/>
      <c r="K451" s="4"/>
      <c r="L451" s="4"/>
      <c r="M451" s="3" t="s">
        <v>224</v>
      </c>
      <c r="N451" s="4"/>
      <c r="O451" s="4"/>
      <c r="P451" s="4"/>
      <c r="Q451" s="4"/>
      <c r="R451" s="7"/>
      <c r="S451" s="5"/>
      <c r="T451" s="4"/>
      <c r="U451" s="3">
        <v>448.0</v>
      </c>
      <c r="V451" s="7">
        <v>14.0</v>
      </c>
      <c r="W451" s="3">
        <v>6.0</v>
      </c>
      <c r="X451" s="3">
        <v>448.0</v>
      </c>
      <c r="Y451" s="4">
        <v>14.0</v>
      </c>
      <c r="Z451" s="4"/>
      <c r="AA451" s="4"/>
      <c r="AB451" s="4"/>
      <c r="AC451" s="4"/>
      <c r="AD451" s="4"/>
      <c r="AE451" s="4"/>
    </row>
    <row r="452">
      <c r="A452" s="4"/>
      <c r="B452" s="4"/>
      <c r="C452" s="4"/>
      <c r="D452" s="4"/>
      <c r="E452" s="7">
        <v>45.0</v>
      </c>
      <c r="F452" s="4"/>
      <c r="G452" s="4"/>
      <c r="H452" s="4"/>
      <c r="I452" s="4"/>
      <c r="J452" s="4"/>
      <c r="K452" s="4"/>
      <c r="L452" s="4"/>
      <c r="M452" s="3" t="s">
        <v>224</v>
      </c>
      <c r="N452" s="4"/>
      <c r="O452" s="4"/>
      <c r="P452" s="4"/>
      <c r="Q452" s="4"/>
      <c r="R452" s="7"/>
      <c r="S452" s="5"/>
      <c r="T452" s="4"/>
      <c r="U452" s="3">
        <v>449.0</v>
      </c>
      <c r="V452" s="7">
        <v>8.0</v>
      </c>
      <c r="W452" s="3">
        <v>5.0</v>
      </c>
      <c r="X452" s="3">
        <v>449.0</v>
      </c>
      <c r="Y452" s="4">
        <v>8.0</v>
      </c>
      <c r="Z452" s="4"/>
      <c r="AA452" s="4"/>
      <c r="AB452" s="4"/>
      <c r="AC452" s="4"/>
      <c r="AD452" s="4"/>
      <c r="AE452" s="4"/>
    </row>
    <row r="453">
      <c r="A453" s="4"/>
      <c r="B453" s="4"/>
      <c r="C453" s="4"/>
      <c r="D453" s="4"/>
      <c r="E453" s="7">
        <v>45.0</v>
      </c>
      <c r="F453" s="4"/>
      <c r="G453" s="4"/>
      <c r="H453" s="4"/>
      <c r="I453" s="4"/>
      <c r="J453" s="4"/>
      <c r="K453" s="4"/>
      <c r="L453" s="4"/>
      <c r="M453" s="3" t="s">
        <v>224</v>
      </c>
      <c r="N453" s="4"/>
      <c r="O453" s="4"/>
      <c r="P453" s="4"/>
      <c r="Q453" s="4"/>
      <c r="R453" s="7"/>
      <c r="S453" s="5"/>
      <c r="T453" s="4"/>
      <c r="U453" s="3">
        <v>450.0</v>
      </c>
      <c r="V453" s="7">
        <v>9.0</v>
      </c>
      <c r="W453" s="3">
        <v>20.0</v>
      </c>
      <c r="X453" s="3">
        <v>450.0</v>
      </c>
      <c r="Y453" s="4">
        <v>9.0</v>
      </c>
      <c r="Z453" s="4"/>
      <c r="AA453" s="4"/>
      <c r="AB453" s="4"/>
      <c r="AC453" s="4"/>
      <c r="AD453" s="4"/>
      <c r="AE453" s="4"/>
    </row>
    <row r="454">
      <c r="A454" s="4"/>
      <c r="B454" s="4"/>
      <c r="C454" s="4"/>
      <c r="D454" s="4"/>
      <c r="E454" s="7">
        <v>45.0</v>
      </c>
      <c r="F454" s="4"/>
      <c r="G454" s="4"/>
      <c r="H454" s="4"/>
      <c r="I454" s="4"/>
      <c r="J454" s="4"/>
      <c r="K454" s="4"/>
      <c r="L454" s="4"/>
      <c r="M454" s="3" t="s">
        <v>224</v>
      </c>
      <c r="N454" s="4"/>
      <c r="O454" s="4"/>
      <c r="P454" s="4"/>
      <c r="Q454" s="4"/>
      <c r="R454" s="7"/>
      <c r="S454" s="5"/>
      <c r="T454" s="4"/>
      <c r="U454" s="3">
        <v>451.0</v>
      </c>
      <c r="V454" s="7">
        <v>10.0</v>
      </c>
      <c r="W454" s="3">
        <v>60.0</v>
      </c>
      <c r="X454" s="3">
        <v>451.0</v>
      </c>
      <c r="Y454" s="4">
        <v>10.0</v>
      </c>
      <c r="Z454" s="4"/>
      <c r="AA454" s="4"/>
      <c r="AB454" s="4"/>
      <c r="AC454" s="4"/>
      <c r="AD454" s="4"/>
      <c r="AE454" s="4"/>
    </row>
    <row r="455">
      <c r="A455" s="4"/>
      <c r="B455" s="4"/>
      <c r="C455" s="4"/>
      <c r="D455" s="4"/>
      <c r="E455" s="7">
        <v>45.0</v>
      </c>
      <c r="F455" s="4"/>
      <c r="G455" s="4"/>
      <c r="H455" s="4"/>
      <c r="I455" s="4"/>
      <c r="J455" s="4"/>
      <c r="K455" s="4"/>
      <c r="L455" s="4"/>
      <c r="M455" s="3" t="s">
        <v>224</v>
      </c>
      <c r="N455" s="4"/>
      <c r="O455" s="4"/>
      <c r="P455" s="4"/>
      <c r="Q455" s="4"/>
      <c r="R455" s="7"/>
      <c r="S455" s="5"/>
      <c r="T455" s="4"/>
      <c r="U455" s="3">
        <v>452.0</v>
      </c>
      <c r="V455" s="7">
        <v>8.0</v>
      </c>
      <c r="W455" s="3">
        <v>50.0</v>
      </c>
      <c r="X455" s="3">
        <v>452.0</v>
      </c>
      <c r="Y455" s="4">
        <v>8.0</v>
      </c>
      <c r="Z455" s="4"/>
      <c r="AA455" s="4"/>
      <c r="AB455" s="4"/>
      <c r="AC455" s="4"/>
      <c r="AD455" s="4"/>
      <c r="AE455" s="4"/>
    </row>
    <row r="456">
      <c r="A456" s="4"/>
      <c r="B456" s="4"/>
      <c r="C456" s="4"/>
      <c r="D456" s="4"/>
      <c r="E456" s="7">
        <v>45.0</v>
      </c>
      <c r="F456" s="4"/>
      <c r="G456" s="4"/>
      <c r="H456" s="4"/>
      <c r="I456" s="4"/>
      <c r="J456" s="4"/>
      <c r="K456" s="4"/>
      <c r="L456" s="4"/>
      <c r="M456" s="3" t="s">
        <v>224</v>
      </c>
      <c r="N456" s="4"/>
      <c r="O456" s="4"/>
      <c r="P456" s="4"/>
      <c r="Q456" s="4"/>
      <c r="R456" s="7"/>
      <c r="S456" s="5"/>
      <c r="T456" s="4"/>
      <c r="U456" s="3">
        <v>453.0</v>
      </c>
      <c r="V456" s="7">
        <v>6.0</v>
      </c>
      <c r="W456" s="3">
        <v>20.0</v>
      </c>
      <c r="X456" s="3">
        <v>453.0</v>
      </c>
      <c r="Y456" s="4">
        <v>6.0</v>
      </c>
      <c r="Z456" s="4"/>
      <c r="AA456" s="4"/>
      <c r="AB456" s="4"/>
      <c r="AC456" s="4"/>
      <c r="AD456" s="4"/>
      <c r="AE456" s="4"/>
    </row>
    <row r="457">
      <c r="A457" s="4"/>
      <c r="B457" s="4"/>
      <c r="C457" s="4"/>
      <c r="D457" s="4"/>
      <c r="E457" s="7">
        <v>45.0</v>
      </c>
      <c r="F457" s="4"/>
      <c r="G457" s="4"/>
      <c r="H457" s="4"/>
      <c r="I457" s="4"/>
      <c r="J457" s="4"/>
      <c r="K457" s="4"/>
      <c r="L457" s="4"/>
      <c r="M457" s="3" t="s">
        <v>224</v>
      </c>
      <c r="N457" s="4"/>
      <c r="O457" s="4"/>
      <c r="P457" s="4"/>
      <c r="Q457" s="4"/>
      <c r="R457" s="7"/>
      <c r="S457" s="5"/>
      <c r="T457" s="4"/>
      <c r="U457" s="3">
        <v>454.0</v>
      </c>
      <c r="V457" s="7">
        <v>15.0</v>
      </c>
      <c r="W457" s="3">
        <v>8.0</v>
      </c>
      <c r="X457" s="3">
        <v>454.0</v>
      </c>
      <c r="Y457" s="4">
        <v>15.0</v>
      </c>
      <c r="Z457" s="4"/>
      <c r="AA457" s="4"/>
      <c r="AB457" s="4"/>
      <c r="AC457" s="4"/>
      <c r="AD457" s="4"/>
      <c r="AE457" s="4"/>
    </row>
    <row r="458">
      <c r="A458" s="4"/>
      <c r="B458" s="4"/>
      <c r="C458" s="4"/>
      <c r="D458" s="4"/>
      <c r="E458" s="7">
        <v>48.0</v>
      </c>
      <c r="F458" s="4"/>
      <c r="G458" s="4"/>
      <c r="H458" s="4"/>
      <c r="I458" s="4"/>
      <c r="J458" s="4"/>
      <c r="K458" s="4"/>
      <c r="L458" s="4"/>
      <c r="M458" s="3" t="s">
        <v>224</v>
      </c>
      <c r="N458" s="4"/>
      <c r="O458" s="4"/>
      <c r="P458" s="4"/>
      <c r="Q458" s="4"/>
      <c r="R458" s="7"/>
      <c r="S458" s="5"/>
      <c r="T458" s="4"/>
      <c r="U458" s="3">
        <v>455.0</v>
      </c>
      <c r="V458" s="7">
        <v>8.0</v>
      </c>
      <c r="W458" s="3">
        <v>50.0</v>
      </c>
      <c r="X458" s="3">
        <v>455.0</v>
      </c>
      <c r="Y458" s="4">
        <v>8.0</v>
      </c>
      <c r="Z458" s="4"/>
      <c r="AA458" s="4"/>
      <c r="AB458" s="4"/>
      <c r="AC458" s="4"/>
      <c r="AD458" s="4"/>
      <c r="AE458" s="4"/>
    </row>
    <row r="459">
      <c r="A459" s="4"/>
      <c r="B459" s="4"/>
      <c r="C459" s="4"/>
      <c r="D459" s="4"/>
      <c r="E459" s="7">
        <v>50.0</v>
      </c>
      <c r="F459" s="4"/>
      <c r="G459" s="4"/>
      <c r="H459" s="4"/>
      <c r="I459" s="4"/>
      <c r="J459" s="4"/>
      <c r="K459" s="4"/>
      <c r="L459" s="4"/>
      <c r="M459" s="3" t="s">
        <v>224</v>
      </c>
      <c r="N459" s="4"/>
      <c r="O459" s="4"/>
      <c r="P459" s="4"/>
      <c r="Q459" s="4"/>
      <c r="R459" s="7"/>
      <c r="S459" s="5"/>
      <c r="T459" s="4"/>
      <c r="U459" s="3">
        <v>456.0</v>
      </c>
      <c r="V459" s="7">
        <v>9.0</v>
      </c>
      <c r="W459" s="3">
        <v>15.0</v>
      </c>
      <c r="X459" s="3">
        <v>456.0</v>
      </c>
      <c r="Y459" s="4">
        <v>9.0</v>
      </c>
      <c r="Z459" s="4"/>
      <c r="AA459" s="4"/>
      <c r="AB459" s="4"/>
      <c r="AC459" s="4"/>
      <c r="AD459" s="4"/>
      <c r="AE459" s="4"/>
    </row>
    <row r="460">
      <c r="A460" s="4"/>
      <c r="B460" s="4"/>
      <c r="C460" s="4"/>
      <c r="D460" s="4"/>
      <c r="E460" s="7">
        <v>50.0</v>
      </c>
      <c r="F460" s="4"/>
      <c r="G460" s="4"/>
      <c r="H460" s="4"/>
      <c r="I460" s="4"/>
      <c r="J460" s="4"/>
      <c r="K460" s="4"/>
      <c r="L460" s="4"/>
      <c r="M460" s="3" t="s">
        <v>224</v>
      </c>
      <c r="N460" s="4"/>
      <c r="O460" s="4"/>
      <c r="P460" s="4"/>
      <c r="Q460" s="4"/>
      <c r="R460" s="7"/>
      <c r="S460" s="5"/>
      <c r="T460" s="4"/>
      <c r="U460" s="3">
        <v>457.0</v>
      </c>
      <c r="V460" s="7">
        <v>14.0</v>
      </c>
      <c r="W460" s="3">
        <v>0.0</v>
      </c>
      <c r="X460" s="3">
        <v>457.0</v>
      </c>
      <c r="Y460" s="4">
        <v>14.0</v>
      </c>
      <c r="Z460" s="4"/>
      <c r="AA460" s="4"/>
      <c r="AB460" s="4"/>
      <c r="AC460" s="4"/>
      <c r="AD460" s="4"/>
      <c r="AE460" s="4"/>
    </row>
    <row r="461">
      <c r="A461" s="4"/>
      <c r="B461" s="4"/>
      <c r="C461" s="4"/>
      <c r="D461" s="4"/>
      <c r="E461" s="7">
        <v>50.0</v>
      </c>
      <c r="F461" s="4"/>
      <c r="G461" s="4"/>
      <c r="H461" s="4"/>
      <c r="I461" s="4"/>
      <c r="J461" s="4"/>
      <c r="K461" s="4"/>
      <c r="L461" s="4"/>
      <c r="M461" s="3" t="s">
        <v>224</v>
      </c>
      <c r="N461" s="4"/>
      <c r="O461" s="4"/>
      <c r="P461" s="4"/>
      <c r="Q461" s="4"/>
      <c r="R461" s="7"/>
      <c r="S461" s="5"/>
      <c r="T461" s="4"/>
      <c r="U461" s="3">
        <v>458.0</v>
      </c>
      <c r="V461" s="7">
        <v>15.0</v>
      </c>
      <c r="W461" s="3">
        <v>100.0</v>
      </c>
      <c r="X461" s="3">
        <v>458.0</v>
      </c>
      <c r="Y461" s="4">
        <v>15.0</v>
      </c>
      <c r="Z461" s="4"/>
      <c r="AA461" s="4"/>
      <c r="AB461" s="4"/>
      <c r="AC461" s="4"/>
      <c r="AD461" s="4"/>
      <c r="AE461" s="4"/>
    </row>
    <row r="462">
      <c r="A462" s="4"/>
      <c r="B462" s="4"/>
      <c r="C462" s="4"/>
      <c r="D462" s="4"/>
      <c r="E462" s="7">
        <v>50.0</v>
      </c>
      <c r="F462" s="4"/>
      <c r="G462" s="4"/>
      <c r="H462" s="4"/>
      <c r="I462" s="4"/>
      <c r="J462" s="4"/>
      <c r="K462" s="4"/>
      <c r="L462" s="4"/>
      <c r="M462" s="3" t="s">
        <v>224</v>
      </c>
      <c r="N462" s="4"/>
      <c r="O462" s="4"/>
      <c r="P462" s="4"/>
      <c r="Q462" s="4"/>
      <c r="R462" s="7"/>
      <c r="S462" s="5"/>
      <c r="T462" s="4"/>
      <c r="U462" s="3">
        <v>459.0</v>
      </c>
      <c r="V462" s="7">
        <v>16.0</v>
      </c>
      <c r="W462" s="3">
        <v>10.0</v>
      </c>
      <c r="X462" s="3">
        <v>459.0</v>
      </c>
      <c r="Y462" s="4">
        <v>16.0</v>
      </c>
      <c r="Z462" s="4"/>
      <c r="AA462" s="4"/>
      <c r="AB462" s="4"/>
      <c r="AC462" s="4"/>
      <c r="AD462" s="4"/>
      <c r="AE462" s="4"/>
    </row>
    <row r="463">
      <c r="A463" s="4"/>
      <c r="B463" s="4"/>
      <c r="C463" s="4"/>
      <c r="D463" s="4"/>
      <c r="E463" s="7">
        <v>50.0</v>
      </c>
      <c r="F463" s="4"/>
      <c r="G463" s="4"/>
      <c r="H463" s="4"/>
      <c r="I463" s="4"/>
      <c r="J463" s="4"/>
      <c r="K463" s="4"/>
      <c r="L463" s="4"/>
      <c r="M463" s="3" t="s">
        <v>224</v>
      </c>
      <c r="N463" s="4"/>
      <c r="O463" s="4"/>
      <c r="P463" s="4"/>
      <c r="Q463" s="4"/>
      <c r="R463" s="7"/>
      <c r="S463" s="5"/>
      <c r="T463" s="4"/>
      <c r="U463" s="3">
        <v>460.0</v>
      </c>
      <c r="V463" s="7">
        <v>8.0</v>
      </c>
      <c r="W463" s="3">
        <v>3.0</v>
      </c>
      <c r="X463" s="3">
        <v>460.0</v>
      </c>
      <c r="Y463" s="4">
        <v>8.0</v>
      </c>
      <c r="Z463" s="4"/>
      <c r="AA463" s="4"/>
      <c r="AB463" s="4"/>
      <c r="AC463" s="4"/>
      <c r="AD463" s="4"/>
      <c r="AE463" s="4"/>
    </row>
    <row r="464">
      <c r="A464" s="4"/>
      <c r="B464" s="4"/>
      <c r="C464" s="4"/>
      <c r="D464" s="4"/>
      <c r="E464" s="7">
        <v>50.0</v>
      </c>
      <c r="F464" s="4"/>
      <c r="G464" s="4"/>
      <c r="H464" s="4"/>
      <c r="I464" s="4"/>
      <c r="J464" s="4"/>
      <c r="K464" s="4"/>
      <c r="L464" s="4"/>
      <c r="M464" s="3" t="s">
        <v>224</v>
      </c>
      <c r="N464" s="4"/>
      <c r="O464" s="4"/>
      <c r="P464" s="4"/>
      <c r="Q464" s="4"/>
      <c r="R464" s="7"/>
      <c r="S464" s="5"/>
      <c r="T464" s="4"/>
      <c r="U464" s="3">
        <v>461.0</v>
      </c>
      <c r="V464" s="7">
        <v>5.0</v>
      </c>
      <c r="W464" s="3">
        <v>5.0</v>
      </c>
      <c r="X464" s="3">
        <v>461.0</v>
      </c>
      <c r="Y464" s="4">
        <v>5.0</v>
      </c>
      <c r="Z464" s="4"/>
      <c r="AA464" s="4"/>
      <c r="AB464" s="4"/>
      <c r="AC464" s="4"/>
      <c r="AD464" s="4"/>
      <c r="AE464" s="4"/>
    </row>
    <row r="465">
      <c r="A465" s="4"/>
      <c r="B465" s="4"/>
      <c r="C465" s="4"/>
      <c r="D465" s="4"/>
      <c r="E465" s="7">
        <v>50.0</v>
      </c>
      <c r="F465" s="4"/>
      <c r="G465" s="4"/>
      <c r="H465" s="4"/>
      <c r="I465" s="4"/>
      <c r="J465" s="4"/>
      <c r="K465" s="4"/>
      <c r="L465" s="4"/>
      <c r="M465" s="3" t="s">
        <v>224</v>
      </c>
      <c r="N465" s="4"/>
      <c r="O465" s="4"/>
      <c r="P465" s="4"/>
      <c r="Q465" s="4"/>
      <c r="R465" s="7"/>
      <c r="S465" s="5"/>
      <c r="T465" s="4"/>
      <c r="U465" s="3">
        <v>462.0</v>
      </c>
      <c r="V465" s="7">
        <v>15.0</v>
      </c>
      <c r="W465" s="3">
        <v>5.0</v>
      </c>
      <c r="X465" s="3">
        <v>462.0</v>
      </c>
      <c r="Y465" s="4">
        <v>15.0</v>
      </c>
      <c r="Z465" s="4"/>
      <c r="AA465" s="4"/>
      <c r="AB465" s="4"/>
      <c r="AC465" s="4"/>
      <c r="AD465" s="4"/>
      <c r="AE465" s="4"/>
    </row>
    <row r="466">
      <c r="A466" s="4"/>
      <c r="B466" s="4"/>
      <c r="C466" s="4"/>
      <c r="D466" s="4"/>
      <c r="E466" s="7">
        <v>50.0</v>
      </c>
      <c r="F466" s="4"/>
      <c r="G466" s="4"/>
      <c r="H466" s="4"/>
      <c r="I466" s="4"/>
      <c r="J466" s="4"/>
      <c r="K466" s="4"/>
      <c r="L466" s="4"/>
      <c r="M466" s="3" t="s">
        <v>224</v>
      </c>
      <c r="N466" s="4"/>
      <c r="O466" s="4"/>
      <c r="P466" s="4"/>
      <c r="Q466" s="4"/>
      <c r="R466" s="7"/>
      <c r="S466" s="5"/>
      <c r="T466" s="4"/>
      <c r="U466" s="3">
        <v>463.0</v>
      </c>
      <c r="V466" s="7">
        <v>10.0</v>
      </c>
      <c r="W466" s="3">
        <v>12.0</v>
      </c>
      <c r="X466" s="3">
        <v>463.0</v>
      </c>
      <c r="Y466" s="4">
        <v>10.0</v>
      </c>
      <c r="Z466" s="4"/>
      <c r="AA466" s="4"/>
      <c r="AB466" s="4"/>
      <c r="AC466" s="4"/>
      <c r="AD466" s="4"/>
      <c r="AE466" s="4"/>
    </row>
    <row r="467">
      <c r="A467" s="4"/>
      <c r="B467" s="4"/>
      <c r="C467" s="4"/>
      <c r="D467" s="4"/>
      <c r="E467" s="7">
        <v>50.0</v>
      </c>
      <c r="F467" s="4"/>
      <c r="G467" s="4"/>
      <c r="H467" s="4"/>
      <c r="I467" s="4"/>
      <c r="J467" s="4"/>
      <c r="K467" s="4"/>
      <c r="L467" s="4"/>
      <c r="M467" s="3" t="s">
        <v>224</v>
      </c>
      <c r="N467" s="4"/>
      <c r="O467" s="4"/>
      <c r="P467" s="4"/>
      <c r="Q467" s="4"/>
      <c r="R467" s="7"/>
      <c r="S467" s="5"/>
      <c r="T467" s="4"/>
      <c r="U467" s="3">
        <v>464.0</v>
      </c>
      <c r="V467" s="7">
        <v>10.0</v>
      </c>
      <c r="W467" s="3">
        <v>0.0</v>
      </c>
      <c r="X467" s="3">
        <v>464.0</v>
      </c>
      <c r="Y467" s="4">
        <v>10.0</v>
      </c>
      <c r="Z467" s="4"/>
      <c r="AA467" s="4"/>
      <c r="AB467" s="4"/>
      <c r="AC467" s="4"/>
      <c r="AD467" s="4"/>
      <c r="AE467" s="4"/>
    </row>
    <row r="468">
      <c r="A468" s="4"/>
      <c r="B468" s="4"/>
      <c r="C468" s="4"/>
      <c r="D468" s="4"/>
      <c r="E468" s="7">
        <v>50.0</v>
      </c>
      <c r="F468" s="4"/>
      <c r="G468" s="4"/>
      <c r="H468" s="4"/>
      <c r="I468" s="4"/>
      <c r="J468" s="4"/>
      <c r="K468" s="4"/>
      <c r="L468" s="4"/>
      <c r="M468" s="3" t="s">
        <v>224</v>
      </c>
      <c r="N468" s="4"/>
      <c r="O468" s="4"/>
      <c r="P468" s="4"/>
      <c r="Q468" s="4"/>
      <c r="R468" s="7"/>
      <c r="S468" s="5"/>
      <c r="T468" s="4"/>
      <c r="U468" s="3">
        <v>465.0</v>
      </c>
      <c r="V468" s="7">
        <v>14.0</v>
      </c>
      <c r="W468" s="3">
        <v>0.0</v>
      </c>
      <c r="X468" s="3">
        <v>465.0</v>
      </c>
      <c r="Y468" s="4">
        <v>14.0</v>
      </c>
      <c r="Z468" s="4"/>
      <c r="AA468" s="4"/>
      <c r="AB468" s="4"/>
      <c r="AC468" s="4"/>
      <c r="AD468" s="4"/>
      <c r="AE468" s="4"/>
    </row>
    <row r="469">
      <c r="A469" s="4"/>
      <c r="B469" s="4"/>
      <c r="C469" s="4"/>
      <c r="D469" s="4"/>
      <c r="E469" s="7">
        <v>50.0</v>
      </c>
      <c r="F469" s="4"/>
      <c r="G469" s="4"/>
      <c r="H469" s="4"/>
      <c r="I469" s="4"/>
      <c r="J469" s="4"/>
      <c r="K469" s="4"/>
      <c r="L469" s="4"/>
      <c r="M469" s="3" t="s">
        <v>224</v>
      </c>
      <c r="N469" s="4"/>
      <c r="O469" s="4"/>
      <c r="P469" s="4"/>
      <c r="Q469" s="4"/>
      <c r="R469" s="7"/>
      <c r="S469" s="5"/>
      <c r="T469" s="4"/>
      <c r="U469" s="3">
        <v>466.0</v>
      </c>
      <c r="V469" s="7">
        <v>10.0</v>
      </c>
      <c r="W469" s="3">
        <v>4.0</v>
      </c>
      <c r="X469" s="3">
        <v>466.0</v>
      </c>
      <c r="Y469" s="4">
        <v>10.0</v>
      </c>
      <c r="Z469" s="4"/>
      <c r="AA469" s="4"/>
      <c r="AB469" s="4"/>
      <c r="AC469" s="4"/>
      <c r="AD469" s="4"/>
      <c r="AE469" s="4"/>
    </row>
    <row r="470">
      <c r="A470" s="4"/>
      <c r="B470" s="4"/>
      <c r="C470" s="4"/>
      <c r="D470" s="4"/>
      <c r="E470" s="7">
        <v>50.0</v>
      </c>
      <c r="F470" s="4"/>
      <c r="G470" s="4"/>
      <c r="H470" s="4"/>
      <c r="I470" s="4"/>
      <c r="J470" s="4"/>
      <c r="K470" s="4"/>
      <c r="L470" s="4"/>
      <c r="M470" s="3" t="s">
        <v>224</v>
      </c>
      <c r="N470" s="4"/>
      <c r="O470" s="4"/>
      <c r="P470" s="4"/>
      <c r="Q470" s="4"/>
      <c r="R470" s="7"/>
      <c r="S470" s="5"/>
      <c r="T470" s="4"/>
      <c r="U470" s="3">
        <v>467.0</v>
      </c>
      <c r="V470" s="7">
        <v>11.0</v>
      </c>
      <c r="W470" s="3">
        <v>12.0</v>
      </c>
      <c r="X470" s="3">
        <v>467.0</v>
      </c>
      <c r="Y470" s="4">
        <v>11.0</v>
      </c>
      <c r="Z470" s="4"/>
      <c r="AA470" s="4"/>
      <c r="AB470" s="4"/>
      <c r="AC470" s="4"/>
      <c r="AD470" s="4"/>
      <c r="AE470" s="4"/>
    </row>
    <row r="471">
      <c r="A471" s="4"/>
      <c r="B471" s="4"/>
      <c r="C471" s="4"/>
      <c r="D471" s="4"/>
      <c r="E471" s="7">
        <v>50.0</v>
      </c>
      <c r="F471" s="4"/>
      <c r="G471" s="4"/>
      <c r="H471" s="4"/>
      <c r="I471" s="4"/>
      <c r="J471" s="4"/>
      <c r="K471" s="4"/>
      <c r="L471" s="4"/>
      <c r="M471" s="3" t="s">
        <v>224</v>
      </c>
      <c r="N471" s="4"/>
      <c r="O471" s="4"/>
      <c r="P471" s="4"/>
      <c r="Q471" s="4"/>
      <c r="R471" s="7"/>
      <c r="S471" s="5"/>
      <c r="T471" s="4"/>
      <c r="U471" s="3">
        <v>468.0</v>
      </c>
      <c r="V471" s="7">
        <v>9.0</v>
      </c>
      <c r="W471" s="3">
        <v>3.0</v>
      </c>
      <c r="X471" s="3">
        <v>468.0</v>
      </c>
      <c r="Y471" s="4">
        <v>9.0</v>
      </c>
      <c r="Z471" s="4"/>
      <c r="AA471" s="4"/>
      <c r="AB471" s="4"/>
      <c r="AC471" s="4"/>
      <c r="AD471" s="4"/>
      <c r="AE471" s="4"/>
    </row>
    <row r="472">
      <c r="A472" s="4"/>
      <c r="B472" s="4"/>
      <c r="C472" s="4"/>
      <c r="D472" s="4"/>
      <c r="E472" s="7">
        <v>50.0</v>
      </c>
      <c r="F472" s="4"/>
      <c r="G472" s="4"/>
      <c r="H472" s="4"/>
      <c r="I472" s="4"/>
      <c r="J472" s="4"/>
      <c r="K472" s="4"/>
      <c r="L472" s="4"/>
      <c r="M472" s="3" t="s">
        <v>224</v>
      </c>
      <c r="N472" s="4"/>
      <c r="O472" s="4"/>
      <c r="P472" s="4"/>
      <c r="Q472" s="4"/>
      <c r="R472" s="7"/>
      <c r="S472" s="5"/>
      <c r="T472" s="4"/>
      <c r="U472" s="3">
        <v>469.0</v>
      </c>
      <c r="V472" s="7">
        <v>12.0</v>
      </c>
      <c r="W472" s="3">
        <v>10.0</v>
      </c>
      <c r="X472" s="3">
        <v>469.0</v>
      </c>
      <c r="Y472" s="4">
        <v>12.0</v>
      </c>
      <c r="Z472" s="4"/>
      <c r="AA472" s="4"/>
      <c r="AB472" s="4"/>
      <c r="AC472" s="4"/>
      <c r="AD472" s="4"/>
      <c r="AE472" s="4"/>
    </row>
    <row r="473">
      <c r="A473" s="4"/>
      <c r="B473" s="4"/>
      <c r="C473" s="4"/>
      <c r="D473" s="4"/>
      <c r="E473" s="7">
        <v>50.0</v>
      </c>
      <c r="F473" s="4"/>
      <c r="G473" s="4"/>
      <c r="H473" s="4"/>
      <c r="I473" s="4"/>
      <c r="J473" s="4"/>
      <c r="K473" s="4"/>
      <c r="L473" s="4"/>
      <c r="M473" s="3" t="s">
        <v>224</v>
      </c>
      <c r="N473" s="4"/>
      <c r="O473" s="4"/>
      <c r="P473" s="4"/>
      <c r="Q473" s="4"/>
      <c r="R473" s="7"/>
      <c r="S473" s="5"/>
      <c r="T473" s="4"/>
      <c r="U473" s="3">
        <v>470.0</v>
      </c>
      <c r="V473" s="7">
        <v>12.0</v>
      </c>
      <c r="W473" s="3">
        <v>12.0</v>
      </c>
      <c r="X473" s="3">
        <v>470.0</v>
      </c>
      <c r="Y473" s="4">
        <v>12.0</v>
      </c>
      <c r="Z473" s="4"/>
      <c r="AA473" s="4"/>
      <c r="AB473" s="4"/>
      <c r="AC473" s="4"/>
      <c r="AD473" s="4"/>
      <c r="AE473" s="4"/>
    </row>
    <row r="474">
      <c r="A474" s="4"/>
      <c r="B474" s="4"/>
      <c r="C474" s="4"/>
      <c r="D474" s="4"/>
      <c r="E474" s="7">
        <v>50.0</v>
      </c>
      <c r="F474" s="4"/>
      <c r="G474" s="4"/>
      <c r="H474" s="4"/>
      <c r="I474" s="4"/>
      <c r="J474" s="4"/>
      <c r="K474" s="4"/>
      <c r="L474" s="4"/>
      <c r="M474" s="3" t="s">
        <v>224</v>
      </c>
      <c r="N474" s="4"/>
      <c r="O474" s="4"/>
      <c r="P474" s="4"/>
      <c r="Q474" s="4"/>
      <c r="R474" s="7"/>
      <c r="S474" s="5"/>
      <c r="T474" s="4"/>
      <c r="U474" s="3">
        <v>471.0</v>
      </c>
      <c r="V474" s="7">
        <v>14.0</v>
      </c>
      <c r="W474" s="3">
        <v>50.0</v>
      </c>
      <c r="X474" s="3">
        <v>471.0</v>
      </c>
      <c r="Y474" s="4">
        <v>14.0</v>
      </c>
      <c r="Z474" s="4"/>
      <c r="AA474" s="4"/>
      <c r="AB474" s="4"/>
      <c r="AC474" s="4"/>
      <c r="AD474" s="4"/>
      <c r="AE474" s="4"/>
    </row>
    <row r="475">
      <c r="A475" s="4"/>
      <c r="B475" s="4"/>
      <c r="C475" s="4"/>
      <c r="D475" s="4"/>
      <c r="E475" s="7">
        <v>50.0</v>
      </c>
      <c r="F475" s="4"/>
      <c r="G475" s="4"/>
      <c r="H475" s="4"/>
      <c r="I475" s="4"/>
      <c r="J475" s="4"/>
      <c r="K475" s="4"/>
      <c r="L475" s="4"/>
      <c r="M475" s="3" t="s">
        <v>224</v>
      </c>
      <c r="N475" s="4"/>
      <c r="O475" s="4"/>
      <c r="P475" s="4"/>
      <c r="Q475" s="4"/>
      <c r="R475" s="7"/>
      <c r="S475" s="5"/>
      <c r="T475" s="4"/>
      <c r="U475" s="3">
        <v>472.0</v>
      </c>
      <c r="V475" s="7">
        <v>6.0</v>
      </c>
      <c r="W475" s="3">
        <v>10.0</v>
      </c>
      <c r="X475" s="3">
        <v>472.0</v>
      </c>
      <c r="Y475" s="4">
        <v>6.0</v>
      </c>
      <c r="Z475" s="4"/>
      <c r="AA475" s="4"/>
      <c r="AB475" s="4"/>
      <c r="AC475" s="4"/>
      <c r="AD475" s="4"/>
      <c r="AE475" s="4"/>
    </row>
    <row r="476">
      <c r="A476" s="4"/>
      <c r="B476" s="4"/>
      <c r="C476" s="4"/>
      <c r="D476" s="4"/>
      <c r="E476" s="7">
        <v>50.0</v>
      </c>
      <c r="F476" s="4"/>
      <c r="G476" s="4"/>
      <c r="H476" s="4"/>
      <c r="I476" s="4"/>
      <c r="J476" s="4"/>
      <c r="K476" s="4"/>
      <c r="L476" s="4"/>
      <c r="M476" s="3" t="s">
        <v>224</v>
      </c>
      <c r="N476" s="4"/>
      <c r="O476" s="4"/>
      <c r="P476" s="4"/>
      <c r="Q476" s="4"/>
      <c r="R476" s="7"/>
      <c r="S476" s="5"/>
      <c r="T476" s="4"/>
      <c r="U476" s="3">
        <v>473.0</v>
      </c>
      <c r="V476" s="7">
        <v>8.0</v>
      </c>
      <c r="W476" s="3">
        <v>4.0</v>
      </c>
      <c r="X476" s="3">
        <v>473.0</v>
      </c>
      <c r="Y476" s="4">
        <v>8.0</v>
      </c>
      <c r="Z476" s="4"/>
      <c r="AA476" s="4"/>
      <c r="AB476" s="4"/>
      <c r="AC476" s="4"/>
      <c r="AD476" s="4"/>
      <c r="AE476" s="4"/>
    </row>
    <row r="477">
      <c r="A477" s="4"/>
      <c r="B477" s="4"/>
      <c r="C477" s="4"/>
      <c r="D477" s="4"/>
      <c r="E477" s="7">
        <v>50.0</v>
      </c>
      <c r="F477" s="4"/>
      <c r="G477" s="4"/>
      <c r="H477" s="4"/>
      <c r="I477" s="4"/>
      <c r="J477" s="4"/>
      <c r="K477" s="4"/>
      <c r="L477" s="4"/>
      <c r="M477" s="3" t="s">
        <v>224</v>
      </c>
      <c r="N477" s="4"/>
      <c r="O477" s="4"/>
      <c r="P477" s="4"/>
      <c r="Q477" s="4"/>
      <c r="R477" s="7"/>
      <c r="S477" s="5"/>
      <c r="T477" s="4"/>
      <c r="U477" s="3">
        <v>474.0</v>
      </c>
      <c r="V477" s="7">
        <v>10.0</v>
      </c>
      <c r="W477" s="3">
        <v>40.0</v>
      </c>
      <c r="X477" s="3">
        <v>474.0</v>
      </c>
      <c r="Y477" s="4">
        <v>10.0</v>
      </c>
      <c r="Z477" s="4"/>
      <c r="AA477" s="4"/>
      <c r="AB477" s="4"/>
      <c r="AC477" s="4"/>
      <c r="AD477" s="4"/>
      <c r="AE477" s="4"/>
    </row>
    <row r="478">
      <c r="A478" s="4"/>
      <c r="B478" s="4"/>
      <c r="C478" s="4"/>
      <c r="D478" s="4"/>
      <c r="E478" s="7">
        <v>50.0</v>
      </c>
      <c r="F478" s="4"/>
      <c r="G478" s="4"/>
      <c r="H478" s="4"/>
      <c r="I478" s="4"/>
      <c r="J478" s="4"/>
      <c r="K478" s="4"/>
      <c r="L478" s="4"/>
      <c r="M478" s="3" t="s">
        <v>224</v>
      </c>
      <c r="N478" s="4"/>
      <c r="O478" s="4"/>
      <c r="P478" s="4"/>
      <c r="Q478" s="4"/>
      <c r="R478" s="7"/>
      <c r="S478" s="5"/>
      <c r="T478" s="4"/>
      <c r="U478" s="3">
        <v>475.0</v>
      </c>
      <c r="V478" s="7">
        <v>11.0</v>
      </c>
      <c r="W478" s="3">
        <v>7.0</v>
      </c>
      <c r="X478" s="3">
        <v>475.0</v>
      </c>
      <c r="Y478" s="4">
        <v>11.0</v>
      </c>
      <c r="Z478" s="4"/>
      <c r="AA478" s="4"/>
      <c r="AB478" s="4"/>
      <c r="AC478" s="4"/>
      <c r="AD478" s="4"/>
      <c r="AE478" s="4"/>
    </row>
    <row r="479">
      <c r="A479" s="4"/>
      <c r="B479" s="4"/>
      <c r="C479" s="4"/>
      <c r="D479" s="4"/>
      <c r="E479" s="7">
        <v>50.0</v>
      </c>
      <c r="F479" s="4"/>
      <c r="G479" s="4"/>
      <c r="H479" s="4"/>
      <c r="I479" s="4"/>
      <c r="J479" s="4"/>
      <c r="K479" s="4"/>
      <c r="L479" s="4"/>
      <c r="M479" s="3" t="s">
        <v>224</v>
      </c>
      <c r="N479" s="4"/>
      <c r="O479" s="4"/>
      <c r="P479" s="4"/>
      <c r="Q479" s="4"/>
      <c r="R479" s="7"/>
      <c r="S479" s="5"/>
      <c r="T479" s="4"/>
      <c r="U479" s="3">
        <v>476.0</v>
      </c>
      <c r="V479" s="7">
        <v>12.0</v>
      </c>
      <c r="W479" s="3">
        <v>25.0</v>
      </c>
      <c r="X479" s="3">
        <v>476.0</v>
      </c>
      <c r="Y479" s="4">
        <v>12.0</v>
      </c>
      <c r="Z479" s="4"/>
      <c r="AA479" s="4"/>
      <c r="AB479" s="4"/>
      <c r="AC479" s="4"/>
      <c r="AD479" s="4"/>
      <c r="AE479" s="4"/>
    </row>
    <row r="480">
      <c r="A480" s="4"/>
      <c r="B480" s="4"/>
      <c r="C480" s="4"/>
      <c r="D480" s="4"/>
      <c r="E480" s="7">
        <v>50.0</v>
      </c>
      <c r="F480" s="4"/>
      <c r="G480" s="4"/>
      <c r="H480" s="4"/>
      <c r="I480" s="4"/>
      <c r="J480" s="4"/>
      <c r="K480" s="4"/>
      <c r="L480" s="4"/>
      <c r="M480" s="3" t="s">
        <v>224</v>
      </c>
      <c r="N480" s="4"/>
      <c r="O480" s="4"/>
      <c r="P480" s="4"/>
      <c r="Q480" s="4"/>
      <c r="R480" s="7"/>
      <c r="S480" s="5"/>
      <c r="T480" s="4"/>
      <c r="U480" s="3">
        <v>477.0</v>
      </c>
      <c r="V480" s="7">
        <v>12.0</v>
      </c>
      <c r="W480" s="3">
        <v>6.0</v>
      </c>
      <c r="X480" s="3">
        <v>477.0</v>
      </c>
      <c r="Y480" s="4">
        <v>12.0</v>
      </c>
      <c r="Z480" s="4"/>
      <c r="AA480" s="4"/>
      <c r="AB480" s="4"/>
      <c r="AC480" s="4"/>
      <c r="AD480" s="4"/>
      <c r="AE480" s="4"/>
    </row>
    <row r="481">
      <c r="A481" s="4"/>
      <c r="B481" s="4"/>
      <c r="C481" s="4"/>
      <c r="D481" s="4"/>
      <c r="E481" s="7">
        <v>50.0</v>
      </c>
      <c r="F481" s="4"/>
      <c r="G481" s="4"/>
      <c r="H481" s="4"/>
      <c r="I481" s="4"/>
      <c r="J481" s="4"/>
      <c r="K481" s="4"/>
      <c r="L481" s="4"/>
      <c r="M481" s="3" t="s">
        <v>224</v>
      </c>
      <c r="N481" s="4"/>
      <c r="O481" s="4"/>
      <c r="P481" s="4"/>
      <c r="Q481" s="4"/>
      <c r="R481" s="7"/>
      <c r="S481" s="9"/>
      <c r="T481" s="4"/>
      <c r="U481" s="3">
        <v>478.0</v>
      </c>
      <c r="V481" s="7">
        <v>10.0</v>
      </c>
      <c r="W481" s="3">
        <v>15.0</v>
      </c>
      <c r="X481" s="3">
        <v>478.0</v>
      </c>
      <c r="Y481" s="4">
        <v>10.0</v>
      </c>
      <c r="Z481" s="4"/>
      <c r="AA481" s="4"/>
      <c r="AB481" s="4"/>
      <c r="AC481" s="4"/>
      <c r="AD481" s="4"/>
      <c r="AE481" s="4"/>
    </row>
    <row r="482">
      <c r="A482" s="4"/>
      <c r="B482" s="4"/>
      <c r="C482" s="4"/>
      <c r="D482" s="4"/>
      <c r="E482" s="7">
        <v>50.0</v>
      </c>
      <c r="F482" s="4"/>
      <c r="G482" s="4"/>
      <c r="H482" s="4"/>
      <c r="I482" s="4"/>
      <c r="J482" s="4"/>
      <c r="K482" s="4"/>
      <c r="L482" s="4"/>
      <c r="M482" s="3" t="s">
        <v>224</v>
      </c>
      <c r="N482" s="4"/>
      <c r="O482" s="4"/>
      <c r="P482" s="4"/>
      <c r="Q482" s="4"/>
      <c r="R482" s="7"/>
      <c r="S482" s="5"/>
      <c r="T482" s="4"/>
      <c r="U482" s="3">
        <v>479.0</v>
      </c>
      <c r="V482" s="7">
        <v>8.0</v>
      </c>
      <c r="W482" s="3">
        <v>15.0</v>
      </c>
      <c r="X482" s="3">
        <v>479.0</v>
      </c>
      <c r="Y482" s="4">
        <v>8.0</v>
      </c>
      <c r="Z482" s="4"/>
      <c r="AA482" s="4"/>
      <c r="AB482" s="4"/>
      <c r="AC482" s="4"/>
      <c r="AD482" s="4"/>
      <c r="AE482" s="4"/>
    </row>
    <row r="483">
      <c r="A483" s="4"/>
      <c r="B483" s="4"/>
      <c r="C483" s="4"/>
      <c r="D483" s="4"/>
      <c r="E483" s="7">
        <v>50.0</v>
      </c>
      <c r="F483" s="4"/>
      <c r="G483" s="4"/>
      <c r="H483" s="4"/>
      <c r="I483" s="4"/>
      <c r="J483" s="4"/>
      <c r="K483" s="4"/>
      <c r="L483" s="4"/>
      <c r="M483" s="3" t="s">
        <v>224</v>
      </c>
      <c r="N483" s="4"/>
      <c r="O483" s="4"/>
      <c r="P483" s="4"/>
      <c r="Q483" s="4"/>
      <c r="R483" s="7"/>
      <c r="S483" s="5"/>
      <c r="T483" s="4"/>
      <c r="U483" s="3">
        <v>480.0</v>
      </c>
      <c r="V483" s="7">
        <v>4.0</v>
      </c>
      <c r="W483" s="3">
        <v>10.0</v>
      </c>
      <c r="X483" s="3">
        <v>480.0</v>
      </c>
      <c r="Y483" s="4">
        <v>4.0</v>
      </c>
      <c r="Z483" s="4"/>
      <c r="AA483" s="4"/>
      <c r="AB483" s="4"/>
      <c r="AC483" s="4"/>
      <c r="AD483" s="4"/>
      <c r="AE483" s="4"/>
    </row>
    <row r="484">
      <c r="A484" s="4"/>
      <c r="B484" s="4"/>
      <c r="C484" s="4"/>
      <c r="D484" s="4"/>
      <c r="E484" s="7">
        <v>55.0</v>
      </c>
      <c r="F484" s="4"/>
      <c r="G484" s="4"/>
      <c r="H484" s="4"/>
      <c r="I484" s="4"/>
      <c r="J484" s="4"/>
      <c r="K484" s="4"/>
      <c r="L484" s="4"/>
      <c r="M484" s="3" t="s">
        <v>224</v>
      </c>
      <c r="N484" s="4"/>
      <c r="O484" s="4"/>
      <c r="P484" s="4"/>
      <c r="Q484" s="4"/>
      <c r="R484" s="7"/>
      <c r="S484" s="5"/>
      <c r="T484" s="4"/>
      <c r="U484" s="3">
        <v>481.0</v>
      </c>
      <c r="V484" s="7">
        <v>10.0</v>
      </c>
      <c r="W484" s="3">
        <v>3.0</v>
      </c>
      <c r="X484" s="3">
        <v>481.0</v>
      </c>
      <c r="Y484" s="4">
        <v>10.0</v>
      </c>
      <c r="Z484" s="4"/>
      <c r="AA484" s="4"/>
      <c r="AB484" s="4"/>
      <c r="AC484" s="4"/>
      <c r="AD484" s="4"/>
      <c r="AE484" s="4"/>
    </row>
    <row r="485">
      <c r="A485" s="4"/>
      <c r="B485" s="4"/>
      <c r="C485" s="4"/>
      <c r="D485" s="4"/>
      <c r="E485" s="7">
        <v>55.0</v>
      </c>
      <c r="F485" s="4"/>
      <c r="G485" s="4"/>
      <c r="H485" s="4"/>
      <c r="I485" s="4"/>
      <c r="J485" s="4"/>
      <c r="K485" s="4"/>
      <c r="L485" s="4"/>
      <c r="M485" s="3" t="s">
        <v>224</v>
      </c>
      <c r="N485" s="4"/>
      <c r="O485" s="4"/>
      <c r="P485" s="4"/>
      <c r="Q485" s="4"/>
      <c r="R485" s="7"/>
      <c r="S485" s="5"/>
      <c r="T485" s="4"/>
      <c r="U485" s="3">
        <v>482.0</v>
      </c>
      <c r="V485" s="7">
        <v>12.0</v>
      </c>
      <c r="W485" s="3">
        <v>5.0</v>
      </c>
      <c r="X485" s="3">
        <v>482.0</v>
      </c>
      <c r="Y485" s="4">
        <v>12.0</v>
      </c>
      <c r="Z485" s="4"/>
      <c r="AA485" s="4"/>
      <c r="AB485" s="4"/>
      <c r="AC485" s="4"/>
      <c r="AD485" s="4"/>
      <c r="AE485" s="4"/>
    </row>
    <row r="486">
      <c r="A486" s="4"/>
      <c r="B486" s="4"/>
      <c r="C486" s="4"/>
      <c r="D486" s="4"/>
      <c r="E486" s="7">
        <v>60.0</v>
      </c>
      <c r="F486" s="4"/>
      <c r="G486" s="4"/>
      <c r="H486" s="4"/>
      <c r="I486" s="4"/>
      <c r="J486" s="4"/>
      <c r="K486" s="4"/>
      <c r="L486" s="4"/>
      <c r="M486" s="3" t="s">
        <v>224</v>
      </c>
      <c r="N486" s="4"/>
      <c r="O486" s="4"/>
      <c r="P486" s="4"/>
      <c r="Q486" s="4"/>
      <c r="R486" s="7"/>
      <c r="S486" s="5"/>
      <c r="T486" s="4"/>
      <c r="U486" s="3">
        <v>483.0</v>
      </c>
      <c r="V486" s="7">
        <v>10.0</v>
      </c>
      <c r="W486" s="3">
        <v>8.0</v>
      </c>
      <c r="X486" s="3">
        <v>483.0</v>
      </c>
      <c r="Y486" s="4">
        <v>10.0</v>
      </c>
      <c r="Z486" s="4"/>
      <c r="AA486" s="4"/>
      <c r="AB486" s="4"/>
      <c r="AC486" s="4"/>
      <c r="AD486" s="4"/>
      <c r="AE486" s="4"/>
    </row>
    <row r="487">
      <c r="A487" s="4"/>
      <c r="B487" s="4"/>
      <c r="C487" s="4"/>
      <c r="D487" s="4"/>
      <c r="E487" s="7">
        <v>60.0</v>
      </c>
      <c r="F487" s="4"/>
      <c r="G487" s="4"/>
      <c r="H487" s="4"/>
      <c r="I487" s="4"/>
      <c r="J487" s="4"/>
      <c r="K487" s="4"/>
      <c r="L487" s="4"/>
      <c r="M487" s="3" t="s">
        <v>224</v>
      </c>
      <c r="N487" s="4"/>
      <c r="O487" s="4"/>
      <c r="P487" s="4"/>
      <c r="Q487" s="4"/>
      <c r="R487" s="7"/>
      <c r="S487" s="5"/>
      <c r="T487" s="4"/>
      <c r="U487" s="3">
        <v>484.0</v>
      </c>
      <c r="V487" s="7">
        <v>8.0</v>
      </c>
      <c r="W487" s="3">
        <v>30.0</v>
      </c>
      <c r="X487" s="3">
        <v>484.0</v>
      </c>
      <c r="Y487" s="4">
        <v>8.0</v>
      </c>
      <c r="Z487" s="4"/>
      <c r="AA487" s="4"/>
      <c r="AB487" s="4"/>
      <c r="AC487" s="4"/>
      <c r="AD487" s="4"/>
      <c r="AE487" s="4"/>
    </row>
    <row r="488">
      <c r="A488" s="4"/>
      <c r="B488" s="4"/>
      <c r="C488" s="4"/>
      <c r="D488" s="4"/>
      <c r="E488" s="7">
        <v>60.0</v>
      </c>
      <c r="F488" s="4"/>
      <c r="G488" s="4"/>
      <c r="H488" s="4"/>
      <c r="I488" s="4"/>
      <c r="J488" s="4"/>
      <c r="K488" s="4"/>
      <c r="L488" s="4"/>
      <c r="M488" s="3" t="s">
        <v>224</v>
      </c>
      <c r="N488" s="4"/>
      <c r="O488" s="4"/>
      <c r="P488" s="4"/>
      <c r="Q488" s="4"/>
      <c r="R488" s="7"/>
      <c r="S488" s="5"/>
      <c r="T488" s="4"/>
      <c r="U488" s="3">
        <v>485.0</v>
      </c>
      <c r="V488" s="7">
        <v>8.0</v>
      </c>
      <c r="W488" s="3">
        <v>2.0</v>
      </c>
      <c r="X488" s="3">
        <v>485.0</v>
      </c>
      <c r="Y488" s="4">
        <v>8.0</v>
      </c>
      <c r="Z488" s="4"/>
      <c r="AA488" s="4"/>
      <c r="AB488" s="4"/>
      <c r="AC488" s="4"/>
      <c r="AD488" s="4"/>
      <c r="AE488" s="4"/>
    </row>
    <row r="489">
      <c r="A489" s="4"/>
      <c r="B489" s="4"/>
      <c r="C489" s="4"/>
      <c r="D489" s="4"/>
      <c r="E489" s="7">
        <v>60.0</v>
      </c>
      <c r="F489" s="4"/>
      <c r="G489" s="4"/>
      <c r="H489" s="4"/>
      <c r="I489" s="4"/>
      <c r="J489" s="4"/>
      <c r="K489" s="4"/>
      <c r="L489" s="4"/>
      <c r="M489" s="3" t="s">
        <v>224</v>
      </c>
      <c r="N489" s="4"/>
      <c r="O489" s="4"/>
      <c r="P489" s="4"/>
      <c r="Q489" s="4"/>
      <c r="R489" s="7"/>
      <c r="S489" s="5"/>
      <c r="T489" s="4"/>
      <c r="U489" s="3">
        <v>486.0</v>
      </c>
      <c r="V489" s="7">
        <v>14.0</v>
      </c>
      <c r="W489" s="3">
        <v>6.0</v>
      </c>
      <c r="X489" s="3">
        <v>486.0</v>
      </c>
      <c r="Y489" s="4">
        <v>14.0</v>
      </c>
      <c r="Z489" s="4"/>
      <c r="AA489" s="4"/>
      <c r="AB489" s="4"/>
      <c r="AC489" s="4"/>
      <c r="AD489" s="4"/>
      <c r="AE489" s="4"/>
    </row>
    <row r="490">
      <c r="A490" s="4"/>
      <c r="B490" s="4"/>
      <c r="C490" s="4"/>
      <c r="D490" s="4"/>
      <c r="E490" s="7">
        <v>60.0</v>
      </c>
      <c r="F490" s="4"/>
      <c r="G490" s="4"/>
      <c r="H490" s="4"/>
      <c r="I490" s="4"/>
      <c r="J490" s="4"/>
      <c r="K490" s="4"/>
      <c r="L490" s="4"/>
      <c r="M490" s="3" t="s">
        <v>224</v>
      </c>
      <c r="N490" s="4"/>
      <c r="O490" s="4"/>
      <c r="P490" s="4"/>
      <c r="Q490" s="4"/>
      <c r="R490" s="7"/>
      <c r="S490" s="5"/>
      <c r="T490" s="4"/>
      <c r="U490" s="3">
        <v>487.0</v>
      </c>
      <c r="V490" s="7">
        <v>8.0</v>
      </c>
      <c r="W490" s="3">
        <v>10.0</v>
      </c>
      <c r="X490" s="3">
        <v>487.0</v>
      </c>
      <c r="Y490" s="4">
        <v>8.0</v>
      </c>
      <c r="Z490" s="4"/>
      <c r="AA490" s="4"/>
      <c r="AB490" s="4"/>
      <c r="AC490" s="4"/>
      <c r="AD490" s="4"/>
      <c r="AE490" s="4"/>
    </row>
    <row r="491">
      <c r="A491" s="4"/>
      <c r="B491" s="4"/>
      <c r="C491" s="4"/>
      <c r="D491" s="4"/>
      <c r="E491" s="7">
        <v>60.0</v>
      </c>
      <c r="F491" s="4"/>
      <c r="G491" s="4"/>
      <c r="H491" s="4"/>
      <c r="I491" s="4"/>
      <c r="J491" s="4"/>
      <c r="K491" s="4"/>
      <c r="L491" s="4"/>
      <c r="M491" s="3" t="s">
        <v>224</v>
      </c>
      <c r="N491" s="4"/>
      <c r="O491" s="4"/>
      <c r="P491" s="4"/>
      <c r="Q491" s="4"/>
      <c r="R491" s="7"/>
      <c r="S491" s="5"/>
      <c r="T491" s="4"/>
      <c r="U491" s="3">
        <v>488.0</v>
      </c>
      <c r="V491" s="7">
        <v>12.0</v>
      </c>
      <c r="W491" s="3">
        <v>12.0</v>
      </c>
      <c r="X491" s="3">
        <v>488.0</v>
      </c>
      <c r="Y491" s="4">
        <v>12.0</v>
      </c>
      <c r="Z491" s="4"/>
      <c r="AA491" s="4"/>
      <c r="AB491" s="4"/>
      <c r="AC491" s="4"/>
      <c r="AD491" s="4"/>
      <c r="AE491" s="4"/>
    </row>
    <row r="492">
      <c r="A492" s="4"/>
      <c r="B492" s="4"/>
      <c r="C492" s="4"/>
      <c r="D492" s="4"/>
      <c r="E492" s="7">
        <v>60.0</v>
      </c>
      <c r="F492" s="4"/>
      <c r="G492" s="4"/>
      <c r="H492" s="4"/>
      <c r="I492" s="4"/>
      <c r="J492" s="4"/>
      <c r="K492" s="4"/>
      <c r="L492" s="4"/>
      <c r="M492" s="3" t="s">
        <v>224</v>
      </c>
      <c r="N492" s="4"/>
      <c r="O492" s="4"/>
      <c r="P492" s="4"/>
      <c r="Q492" s="4"/>
      <c r="R492" s="7"/>
      <c r="S492" s="5"/>
      <c r="T492" s="4"/>
      <c r="U492" s="3">
        <v>489.0</v>
      </c>
      <c r="V492" s="7">
        <v>16.0</v>
      </c>
      <c r="W492" s="3">
        <v>6.0</v>
      </c>
      <c r="X492" s="3">
        <v>489.0</v>
      </c>
      <c r="Y492" s="4">
        <v>16.0</v>
      </c>
      <c r="Z492" s="4"/>
      <c r="AA492" s="4"/>
      <c r="AB492" s="4"/>
      <c r="AC492" s="4"/>
      <c r="AD492" s="4"/>
      <c r="AE492" s="4"/>
    </row>
    <row r="493">
      <c r="A493" s="4"/>
      <c r="B493" s="4"/>
      <c r="C493" s="4"/>
      <c r="D493" s="4"/>
      <c r="E493" s="7">
        <v>60.0</v>
      </c>
      <c r="F493" s="4"/>
      <c r="G493" s="4"/>
      <c r="H493" s="4"/>
      <c r="I493" s="4"/>
      <c r="J493" s="4"/>
      <c r="K493" s="4"/>
      <c r="L493" s="4"/>
      <c r="M493" s="3" t="s">
        <v>224</v>
      </c>
      <c r="N493" s="4"/>
      <c r="O493" s="4"/>
      <c r="P493" s="4"/>
      <c r="Q493" s="4"/>
      <c r="R493" s="7"/>
      <c r="S493" s="5"/>
      <c r="T493" s="4"/>
      <c r="U493" s="3">
        <v>490.0</v>
      </c>
      <c r="V493" s="7">
        <v>8.0</v>
      </c>
      <c r="W493" s="3">
        <v>8.0</v>
      </c>
      <c r="X493" s="3">
        <v>490.0</v>
      </c>
      <c r="Y493" s="4">
        <v>8.0</v>
      </c>
      <c r="Z493" s="4"/>
      <c r="AA493" s="4"/>
      <c r="AB493" s="4"/>
      <c r="AC493" s="4"/>
      <c r="AD493" s="4"/>
      <c r="AE493" s="4"/>
    </row>
    <row r="494">
      <c r="A494" s="4"/>
      <c r="B494" s="4"/>
      <c r="C494" s="4"/>
      <c r="D494" s="4"/>
      <c r="E494" s="7">
        <v>60.0</v>
      </c>
      <c r="F494" s="4"/>
      <c r="G494" s="4"/>
      <c r="H494" s="4"/>
      <c r="I494" s="4"/>
      <c r="J494" s="4"/>
      <c r="K494" s="4"/>
      <c r="L494" s="4"/>
      <c r="M494" s="3" t="s">
        <v>224</v>
      </c>
      <c r="N494" s="4"/>
      <c r="O494" s="4"/>
      <c r="P494" s="4"/>
      <c r="Q494" s="4"/>
      <c r="R494" s="7"/>
      <c r="S494" s="5"/>
      <c r="T494" s="4"/>
      <c r="U494" s="3">
        <v>491.0</v>
      </c>
      <c r="V494" s="7">
        <v>8.0</v>
      </c>
      <c r="W494" s="3">
        <v>4.0</v>
      </c>
      <c r="X494" s="3">
        <v>491.0</v>
      </c>
      <c r="Y494" s="4">
        <v>8.0</v>
      </c>
      <c r="Z494" s="4"/>
      <c r="AA494" s="4"/>
      <c r="AB494" s="4"/>
      <c r="AC494" s="4"/>
      <c r="AD494" s="4"/>
      <c r="AE494" s="4"/>
    </row>
    <row r="495">
      <c r="A495" s="4"/>
      <c r="B495" s="4"/>
      <c r="C495" s="4"/>
      <c r="D495" s="4"/>
      <c r="E495" s="7">
        <v>60.0</v>
      </c>
      <c r="F495" s="4"/>
      <c r="G495" s="4"/>
      <c r="H495" s="4"/>
      <c r="I495" s="4"/>
      <c r="J495" s="4"/>
      <c r="K495" s="4"/>
      <c r="L495" s="4"/>
      <c r="M495" s="3" t="s">
        <v>224</v>
      </c>
      <c r="N495" s="4"/>
      <c r="O495" s="4"/>
      <c r="P495" s="4"/>
      <c r="Q495" s="4"/>
      <c r="R495" s="7"/>
      <c r="S495" s="5"/>
      <c r="T495" s="4"/>
      <c r="U495" s="3">
        <v>492.0</v>
      </c>
      <c r="V495" s="7">
        <v>9.0</v>
      </c>
      <c r="W495" s="3">
        <v>10.0</v>
      </c>
      <c r="X495" s="3">
        <v>492.0</v>
      </c>
      <c r="Y495" s="4">
        <v>9.0</v>
      </c>
      <c r="Z495" s="4"/>
      <c r="AA495" s="4"/>
      <c r="AB495" s="4"/>
      <c r="AC495" s="4"/>
      <c r="AD495" s="4"/>
      <c r="AE495" s="4"/>
    </row>
    <row r="496">
      <c r="A496" s="4"/>
      <c r="B496" s="4"/>
      <c r="C496" s="4"/>
      <c r="D496" s="4"/>
      <c r="E496" s="7">
        <v>60.0</v>
      </c>
      <c r="F496" s="4"/>
      <c r="G496" s="4"/>
      <c r="H496" s="4"/>
      <c r="I496" s="4"/>
      <c r="J496" s="4"/>
      <c r="K496" s="4"/>
      <c r="L496" s="4"/>
      <c r="M496" s="3" t="s">
        <v>224</v>
      </c>
      <c r="N496" s="4"/>
      <c r="O496" s="4"/>
      <c r="P496" s="4"/>
      <c r="Q496" s="4"/>
      <c r="R496" s="7"/>
      <c r="S496" s="5"/>
      <c r="T496" s="4"/>
      <c r="U496" s="3">
        <v>493.0</v>
      </c>
      <c r="V496" s="7">
        <v>10.0</v>
      </c>
      <c r="W496" s="3">
        <v>30.0</v>
      </c>
      <c r="X496" s="3">
        <v>493.0</v>
      </c>
      <c r="Y496" s="4">
        <v>10.0</v>
      </c>
      <c r="Z496" s="4"/>
      <c r="AA496" s="4"/>
      <c r="AB496" s="4"/>
      <c r="AC496" s="4"/>
      <c r="AD496" s="4"/>
      <c r="AE496" s="4"/>
    </row>
    <row r="497">
      <c r="A497" s="4"/>
      <c r="B497" s="4"/>
      <c r="C497" s="4"/>
      <c r="D497" s="4"/>
      <c r="E497" s="7">
        <v>60.0</v>
      </c>
      <c r="F497" s="4"/>
      <c r="G497" s="4"/>
      <c r="H497" s="4"/>
      <c r="I497" s="4"/>
      <c r="J497" s="4"/>
      <c r="K497" s="4"/>
      <c r="L497" s="4"/>
      <c r="M497" s="3" t="s">
        <v>224</v>
      </c>
      <c r="N497" s="4"/>
      <c r="O497" s="4"/>
      <c r="P497" s="4"/>
      <c r="Q497" s="4"/>
      <c r="R497" s="7"/>
      <c r="S497" s="5"/>
      <c r="T497" s="4"/>
      <c r="U497" s="3">
        <v>494.0</v>
      </c>
      <c r="V497" s="7">
        <v>13.0</v>
      </c>
      <c r="W497" s="3">
        <v>6.0</v>
      </c>
      <c r="X497" s="3">
        <v>494.0</v>
      </c>
      <c r="Y497" s="4">
        <v>13.0</v>
      </c>
      <c r="Z497" s="4"/>
      <c r="AA497" s="4"/>
      <c r="AB497" s="4"/>
      <c r="AC497" s="4"/>
      <c r="AD497" s="4"/>
      <c r="AE497" s="4"/>
    </row>
    <row r="498">
      <c r="A498" s="4"/>
      <c r="B498" s="4"/>
      <c r="C498" s="4"/>
      <c r="D498" s="4"/>
      <c r="E498" s="7">
        <v>60.0</v>
      </c>
      <c r="F498" s="4"/>
      <c r="G498" s="4"/>
      <c r="H498" s="4"/>
      <c r="I498" s="4"/>
      <c r="J498" s="4"/>
      <c r="K498" s="4"/>
      <c r="L498" s="4"/>
      <c r="M498" s="3" t="s">
        <v>224</v>
      </c>
      <c r="N498" s="4"/>
      <c r="O498" s="4"/>
      <c r="P498" s="4"/>
      <c r="Q498" s="4"/>
      <c r="R498" s="7"/>
      <c r="S498" s="5"/>
      <c r="T498" s="4"/>
      <c r="U498" s="3">
        <v>495.0</v>
      </c>
      <c r="V498" s="7">
        <v>10.0</v>
      </c>
      <c r="W498" s="3">
        <v>20.0</v>
      </c>
      <c r="X498" s="3">
        <v>495.0</v>
      </c>
      <c r="Y498" s="4">
        <v>10.0</v>
      </c>
      <c r="Z498" s="4"/>
      <c r="AA498" s="4"/>
      <c r="AB498" s="4"/>
      <c r="AC498" s="4"/>
      <c r="AD498" s="4"/>
      <c r="AE498" s="4"/>
    </row>
    <row r="499">
      <c r="A499" s="4"/>
      <c r="B499" s="4"/>
      <c r="C499" s="4"/>
      <c r="D499" s="4"/>
      <c r="E499" s="7">
        <v>60.0</v>
      </c>
      <c r="F499" s="4"/>
      <c r="G499" s="4"/>
      <c r="H499" s="4"/>
      <c r="I499" s="4"/>
      <c r="J499" s="4"/>
      <c r="K499" s="4"/>
      <c r="L499" s="4"/>
      <c r="M499" s="3" t="s">
        <v>224</v>
      </c>
      <c r="N499" s="4"/>
      <c r="O499" s="4"/>
      <c r="P499" s="4"/>
      <c r="Q499" s="4"/>
      <c r="R499" s="7"/>
      <c r="S499" s="5"/>
      <c r="T499" s="4"/>
      <c r="U499" s="3">
        <v>496.0</v>
      </c>
      <c r="V499" s="7">
        <v>8.0</v>
      </c>
      <c r="W499" s="3">
        <v>5.0</v>
      </c>
      <c r="X499" s="3">
        <v>496.0</v>
      </c>
      <c r="Y499" s="4">
        <v>8.0</v>
      </c>
      <c r="Z499" s="4"/>
      <c r="AA499" s="4"/>
      <c r="AB499" s="4"/>
      <c r="AC499" s="4"/>
      <c r="AD499" s="4"/>
      <c r="AE499" s="4"/>
    </row>
    <row r="500">
      <c r="A500" s="4"/>
      <c r="B500" s="4"/>
      <c r="C500" s="4"/>
      <c r="D500" s="4"/>
      <c r="E500" s="7">
        <v>60.0</v>
      </c>
      <c r="F500" s="4"/>
      <c r="G500" s="4"/>
      <c r="H500" s="4"/>
      <c r="I500" s="4"/>
      <c r="J500" s="4"/>
      <c r="K500" s="4"/>
      <c r="L500" s="4"/>
      <c r="M500" s="3" t="s">
        <v>224</v>
      </c>
      <c r="N500" s="4"/>
      <c r="O500" s="4"/>
      <c r="P500" s="4"/>
      <c r="Q500" s="4"/>
      <c r="R500" s="7"/>
      <c r="S500" s="5"/>
      <c r="T500" s="4"/>
      <c r="U500" s="3">
        <v>497.0</v>
      </c>
      <c r="V500" s="7">
        <v>12.0</v>
      </c>
      <c r="W500" s="3">
        <v>20.0</v>
      </c>
      <c r="X500" s="3">
        <v>497.0</v>
      </c>
      <c r="Y500" s="4">
        <v>12.0</v>
      </c>
      <c r="Z500" s="4"/>
      <c r="AA500" s="4"/>
      <c r="AB500" s="4"/>
      <c r="AC500" s="4"/>
      <c r="AD500" s="4"/>
      <c r="AE500" s="4"/>
    </row>
    <row r="501">
      <c r="A501" s="4"/>
      <c r="B501" s="4"/>
      <c r="C501" s="4"/>
      <c r="D501" s="4"/>
      <c r="E501" s="7">
        <v>60.0</v>
      </c>
      <c r="F501" s="4"/>
      <c r="G501" s="4"/>
      <c r="H501" s="4"/>
      <c r="I501" s="4"/>
      <c r="J501" s="4"/>
      <c r="K501" s="4"/>
      <c r="L501" s="4"/>
      <c r="M501" s="3" t="s">
        <v>224</v>
      </c>
      <c r="N501" s="4"/>
      <c r="O501" s="4"/>
      <c r="P501" s="4"/>
      <c r="Q501" s="4"/>
      <c r="R501" s="7"/>
      <c r="S501" s="5"/>
      <c r="T501" s="4"/>
      <c r="U501" s="3">
        <v>498.0</v>
      </c>
      <c r="V501" s="7">
        <v>8.0</v>
      </c>
      <c r="W501" s="3">
        <v>20.0</v>
      </c>
      <c r="X501" s="3">
        <v>498.0</v>
      </c>
      <c r="Y501" s="4">
        <v>8.0</v>
      </c>
      <c r="Z501" s="4"/>
      <c r="AA501" s="4"/>
      <c r="AB501" s="4"/>
      <c r="AC501" s="4"/>
      <c r="AD501" s="4"/>
      <c r="AE501" s="4"/>
    </row>
    <row r="502">
      <c r="A502" s="4"/>
      <c r="B502" s="4"/>
      <c r="C502" s="4"/>
      <c r="D502" s="4"/>
      <c r="E502" s="7">
        <v>60.0</v>
      </c>
      <c r="F502" s="4"/>
      <c r="G502" s="4"/>
      <c r="H502" s="4"/>
      <c r="I502" s="4"/>
      <c r="J502" s="4"/>
      <c r="K502" s="4"/>
      <c r="L502" s="4"/>
      <c r="M502" s="3" t="s">
        <v>224</v>
      </c>
      <c r="N502" s="4"/>
      <c r="O502" s="4"/>
      <c r="P502" s="4"/>
      <c r="Q502" s="4"/>
      <c r="R502" s="7"/>
      <c r="S502" s="5"/>
      <c r="T502" s="4"/>
      <c r="U502" s="3">
        <v>499.0</v>
      </c>
      <c r="V502" s="7">
        <v>10.0</v>
      </c>
      <c r="W502" s="3">
        <v>5.0</v>
      </c>
      <c r="X502" s="3">
        <v>499.0</v>
      </c>
      <c r="Y502" s="4">
        <v>10.0</v>
      </c>
      <c r="Z502" s="4"/>
      <c r="AA502" s="4"/>
      <c r="AB502" s="4"/>
      <c r="AC502" s="4"/>
      <c r="AD502" s="4"/>
      <c r="AE502" s="4"/>
    </row>
    <row r="503">
      <c r="A503" s="4"/>
      <c r="B503" s="4"/>
      <c r="C503" s="4"/>
      <c r="D503" s="4"/>
      <c r="E503" s="7">
        <v>60.0</v>
      </c>
      <c r="F503" s="4"/>
      <c r="G503" s="4"/>
      <c r="H503" s="4"/>
      <c r="I503" s="4"/>
      <c r="J503" s="4"/>
      <c r="K503" s="4"/>
      <c r="L503" s="4"/>
      <c r="M503" s="3" t="s">
        <v>224</v>
      </c>
      <c r="N503" s="4"/>
      <c r="O503" s="4"/>
      <c r="P503" s="4"/>
      <c r="Q503" s="4"/>
      <c r="R503" s="7"/>
      <c r="S503" s="5"/>
      <c r="T503" s="4"/>
      <c r="U503" s="3">
        <v>500.0</v>
      </c>
      <c r="V503" s="7">
        <v>8.0</v>
      </c>
      <c r="W503" s="3">
        <v>1.0</v>
      </c>
      <c r="X503" s="3">
        <v>500.0</v>
      </c>
      <c r="Y503" s="4">
        <v>8.0</v>
      </c>
      <c r="Z503" s="4"/>
      <c r="AA503" s="4"/>
      <c r="AB503" s="4"/>
      <c r="AC503" s="4"/>
      <c r="AD503" s="4"/>
      <c r="AE503" s="4"/>
    </row>
    <row r="504">
      <c r="A504" s="4"/>
      <c r="B504" s="4"/>
      <c r="C504" s="4"/>
      <c r="D504" s="4"/>
      <c r="E504" s="7">
        <v>60.0</v>
      </c>
      <c r="F504" s="4"/>
      <c r="G504" s="4"/>
      <c r="H504" s="4"/>
      <c r="I504" s="4"/>
      <c r="J504" s="4"/>
      <c r="K504" s="4"/>
      <c r="L504" s="4"/>
      <c r="M504" s="3" t="s">
        <v>224</v>
      </c>
      <c r="N504" s="4"/>
      <c r="O504" s="4"/>
      <c r="P504" s="4"/>
      <c r="Q504" s="4"/>
      <c r="R504" s="7"/>
      <c r="S504" s="5"/>
      <c r="T504" s="4"/>
      <c r="U504" s="3">
        <v>501.0</v>
      </c>
      <c r="V504" s="7">
        <v>9.0</v>
      </c>
      <c r="W504" s="3">
        <v>4.0</v>
      </c>
      <c r="X504" s="3">
        <v>501.0</v>
      </c>
      <c r="Y504" s="4">
        <v>9.0</v>
      </c>
      <c r="Z504" s="4"/>
      <c r="AA504" s="4"/>
      <c r="AB504" s="4"/>
      <c r="AC504" s="4"/>
      <c r="AD504" s="4"/>
      <c r="AE504" s="4"/>
    </row>
    <row r="505">
      <c r="A505" s="4"/>
      <c r="B505" s="4"/>
      <c r="C505" s="4"/>
      <c r="D505" s="4"/>
      <c r="E505" s="7">
        <v>60.0</v>
      </c>
      <c r="F505" s="4"/>
      <c r="G505" s="4"/>
      <c r="H505" s="4"/>
      <c r="I505" s="4"/>
      <c r="J505" s="4"/>
      <c r="K505" s="4"/>
      <c r="L505" s="4"/>
      <c r="M505" s="3" t="s">
        <v>224</v>
      </c>
      <c r="N505" s="4"/>
      <c r="O505" s="4"/>
      <c r="P505" s="4"/>
      <c r="Q505" s="4"/>
      <c r="R505" s="7"/>
      <c r="S505" s="5"/>
      <c r="T505" s="4"/>
      <c r="U505" s="3">
        <v>502.0</v>
      </c>
      <c r="V505" s="7">
        <v>10.0</v>
      </c>
      <c r="W505" s="3">
        <v>24.0</v>
      </c>
      <c r="X505" s="3">
        <v>502.0</v>
      </c>
      <c r="Y505" s="4">
        <v>10.0</v>
      </c>
      <c r="Z505" s="4"/>
      <c r="AA505" s="4"/>
      <c r="AB505" s="4"/>
      <c r="AC505" s="4"/>
      <c r="AD505" s="4"/>
      <c r="AE505" s="4"/>
    </row>
    <row r="506">
      <c r="A506" s="4"/>
      <c r="B506" s="4"/>
      <c r="C506" s="4"/>
      <c r="D506" s="4"/>
      <c r="E506" s="7">
        <v>60.0</v>
      </c>
      <c r="F506" s="4"/>
      <c r="G506" s="4"/>
      <c r="H506" s="4"/>
      <c r="I506" s="4"/>
      <c r="J506" s="4"/>
      <c r="K506" s="4"/>
      <c r="L506" s="4"/>
      <c r="M506" s="3" t="s">
        <v>224</v>
      </c>
      <c r="N506" s="4"/>
      <c r="O506" s="4"/>
      <c r="P506" s="4"/>
      <c r="Q506" s="4"/>
      <c r="R506" s="7"/>
      <c r="S506" s="5"/>
      <c r="T506" s="4"/>
      <c r="U506" s="3">
        <v>503.0</v>
      </c>
      <c r="V506" s="7">
        <v>7.0</v>
      </c>
      <c r="W506" s="3">
        <v>6.0</v>
      </c>
      <c r="X506" s="3">
        <v>503.0</v>
      </c>
      <c r="Y506" s="4">
        <v>7.0</v>
      </c>
      <c r="Z506" s="4"/>
      <c r="AA506" s="4"/>
      <c r="AB506" s="4"/>
      <c r="AC506" s="4"/>
      <c r="AD506" s="4"/>
      <c r="AE506" s="4"/>
    </row>
    <row r="507">
      <c r="A507" s="4"/>
      <c r="B507" s="4"/>
      <c r="C507" s="4"/>
      <c r="D507" s="4"/>
      <c r="E507" s="7">
        <v>60.0</v>
      </c>
      <c r="F507" s="4"/>
      <c r="G507" s="4"/>
      <c r="H507" s="4"/>
      <c r="I507" s="4"/>
      <c r="J507" s="4"/>
      <c r="K507" s="4"/>
      <c r="L507" s="4"/>
      <c r="M507" s="3" t="s">
        <v>224</v>
      </c>
      <c r="N507" s="4"/>
      <c r="O507" s="4"/>
      <c r="P507" s="4"/>
      <c r="Q507" s="4"/>
      <c r="R507" s="7"/>
      <c r="S507" s="5"/>
      <c r="T507" s="4"/>
      <c r="U507" s="3">
        <v>504.0</v>
      </c>
      <c r="V507" s="7">
        <v>10.0</v>
      </c>
      <c r="W507" s="3">
        <v>6.0</v>
      </c>
      <c r="X507" s="3">
        <v>504.0</v>
      </c>
      <c r="Y507" s="4">
        <v>10.0</v>
      </c>
      <c r="Z507" s="4"/>
      <c r="AA507" s="4"/>
      <c r="AB507" s="4"/>
      <c r="AC507" s="4"/>
      <c r="AD507" s="4"/>
      <c r="AE507" s="4"/>
    </row>
    <row r="508">
      <c r="A508" s="4"/>
      <c r="B508" s="4"/>
      <c r="C508" s="4"/>
      <c r="D508" s="4"/>
      <c r="E508" s="7">
        <v>60.0</v>
      </c>
      <c r="F508" s="4"/>
      <c r="G508" s="4"/>
      <c r="H508" s="4"/>
      <c r="I508" s="4"/>
      <c r="J508" s="4"/>
      <c r="K508" s="4"/>
      <c r="L508" s="4"/>
      <c r="M508" s="3" t="s">
        <v>224</v>
      </c>
      <c r="N508" s="4"/>
      <c r="O508" s="4"/>
      <c r="P508" s="4"/>
      <c r="Q508" s="4"/>
      <c r="R508" s="7"/>
      <c r="S508" s="5"/>
      <c r="T508" s="4"/>
      <c r="U508" s="3">
        <v>505.0</v>
      </c>
      <c r="V508" s="7">
        <v>10.0</v>
      </c>
      <c r="W508" s="3">
        <v>10.0</v>
      </c>
      <c r="X508" s="3">
        <v>505.0</v>
      </c>
      <c r="Y508" s="4">
        <v>10.0</v>
      </c>
      <c r="Z508" s="4"/>
      <c r="AA508" s="4"/>
      <c r="AB508" s="4"/>
      <c r="AC508" s="4"/>
      <c r="AD508" s="4"/>
      <c r="AE508" s="4"/>
    </row>
    <row r="509">
      <c r="A509" s="4"/>
      <c r="B509" s="4"/>
      <c r="C509" s="4"/>
      <c r="D509" s="4"/>
      <c r="E509" s="7">
        <v>60.0</v>
      </c>
      <c r="F509" s="4"/>
      <c r="G509" s="4"/>
      <c r="H509" s="4"/>
      <c r="I509" s="4"/>
      <c r="J509" s="4"/>
      <c r="K509" s="4"/>
      <c r="L509" s="4"/>
      <c r="M509" s="3" t="s">
        <v>224</v>
      </c>
      <c r="N509" s="4"/>
      <c r="O509" s="4"/>
      <c r="P509" s="4"/>
      <c r="Q509" s="4"/>
      <c r="R509" s="7"/>
      <c r="S509" s="5"/>
      <c r="T509" s="4"/>
      <c r="U509" s="3">
        <v>506.0</v>
      </c>
      <c r="V509" s="7">
        <v>8.0</v>
      </c>
      <c r="W509" s="3">
        <v>4.0</v>
      </c>
      <c r="X509" s="3">
        <v>506.0</v>
      </c>
      <c r="Y509" s="4">
        <v>8.0</v>
      </c>
      <c r="Z509" s="4"/>
      <c r="AA509" s="4"/>
      <c r="AB509" s="4"/>
      <c r="AC509" s="4"/>
      <c r="AD509" s="4"/>
      <c r="AE509" s="4"/>
    </row>
    <row r="510">
      <c r="A510" s="4"/>
      <c r="B510" s="4"/>
      <c r="C510" s="4"/>
      <c r="D510" s="4"/>
      <c r="E510" s="7">
        <v>60.0</v>
      </c>
      <c r="F510" s="4"/>
      <c r="G510" s="4"/>
      <c r="H510" s="4"/>
      <c r="I510" s="4"/>
      <c r="J510" s="4"/>
      <c r="K510" s="4"/>
      <c r="L510" s="4"/>
      <c r="M510" s="3" t="s">
        <v>224</v>
      </c>
      <c r="N510" s="4"/>
      <c r="O510" s="4"/>
      <c r="P510" s="4"/>
      <c r="Q510" s="4"/>
      <c r="R510" s="7"/>
      <c r="S510" s="5"/>
      <c r="T510" s="4"/>
      <c r="U510" s="3">
        <v>507.0</v>
      </c>
      <c r="V510" s="7">
        <v>5.0</v>
      </c>
      <c r="W510" s="3">
        <v>8.0</v>
      </c>
      <c r="X510" s="3">
        <v>507.0</v>
      </c>
      <c r="Y510" s="4">
        <v>5.0</v>
      </c>
      <c r="Z510" s="4"/>
      <c r="AA510" s="4"/>
      <c r="AB510" s="4"/>
      <c r="AC510" s="4"/>
      <c r="AD510" s="4"/>
      <c r="AE510" s="4"/>
    </row>
    <row r="511">
      <c r="A511" s="4"/>
      <c r="B511" s="4"/>
      <c r="C511" s="4"/>
      <c r="D511" s="4"/>
      <c r="E511" s="7">
        <v>60.0</v>
      </c>
      <c r="F511" s="4"/>
      <c r="G511" s="4"/>
      <c r="H511" s="4"/>
      <c r="I511" s="4"/>
      <c r="J511" s="4"/>
      <c r="K511" s="4"/>
      <c r="L511" s="4"/>
      <c r="M511" s="3" t="s">
        <v>224</v>
      </c>
      <c r="N511" s="4"/>
      <c r="O511" s="4"/>
      <c r="P511" s="4"/>
      <c r="Q511" s="4"/>
      <c r="R511" s="7"/>
      <c r="S511" s="5"/>
      <c r="T511" s="4"/>
      <c r="U511" s="3">
        <v>508.0</v>
      </c>
      <c r="V511" s="7">
        <v>5.0</v>
      </c>
      <c r="W511" s="3">
        <v>36.0</v>
      </c>
      <c r="X511" s="3">
        <v>508.0</v>
      </c>
      <c r="Y511" s="4">
        <v>5.0</v>
      </c>
      <c r="Z511" s="4"/>
      <c r="AA511" s="4"/>
      <c r="AB511" s="4"/>
      <c r="AC511" s="4"/>
      <c r="AD511" s="4"/>
      <c r="AE511" s="4"/>
    </row>
    <row r="512">
      <c r="A512" s="4"/>
      <c r="B512" s="4"/>
      <c r="C512" s="4"/>
      <c r="D512" s="4"/>
      <c r="E512" s="7">
        <v>60.0</v>
      </c>
      <c r="F512" s="4"/>
      <c r="G512" s="4"/>
      <c r="H512" s="4"/>
      <c r="I512" s="4"/>
      <c r="J512" s="4"/>
      <c r="K512" s="4"/>
      <c r="L512" s="4"/>
      <c r="M512" s="3" t="s">
        <v>340</v>
      </c>
      <c r="N512" s="4"/>
      <c r="O512" s="4"/>
      <c r="P512" s="4"/>
      <c r="Q512" s="4"/>
      <c r="R512" s="7"/>
      <c r="S512" s="5"/>
      <c r="T512" s="4"/>
      <c r="U512" s="3">
        <v>509.0</v>
      </c>
      <c r="V512" s="7">
        <v>12.0</v>
      </c>
      <c r="W512" s="3">
        <v>10.0</v>
      </c>
      <c r="X512" s="3">
        <v>509.0</v>
      </c>
      <c r="Y512" s="4">
        <v>12.0</v>
      </c>
      <c r="Z512" s="4"/>
      <c r="AA512" s="4"/>
      <c r="AB512" s="4"/>
      <c r="AC512" s="4"/>
      <c r="AD512" s="4"/>
      <c r="AE512" s="4"/>
    </row>
    <row r="513">
      <c r="A513" s="4"/>
      <c r="B513" s="4"/>
      <c r="C513" s="4"/>
      <c r="D513" s="4"/>
      <c r="E513" s="7">
        <v>60.0</v>
      </c>
      <c r="F513" s="4"/>
      <c r="G513" s="4"/>
      <c r="H513" s="4"/>
      <c r="I513" s="4"/>
      <c r="J513" s="4"/>
      <c r="K513" s="4"/>
      <c r="L513" s="4"/>
      <c r="M513" s="3" t="s">
        <v>340</v>
      </c>
      <c r="N513" s="4"/>
      <c r="O513" s="4"/>
      <c r="P513" s="4"/>
      <c r="Q513" s="4"/>
      <c r="R513" s="7"/>
      <c r="S513" s="5"/>
      <c r="T513" s="4"/>
      <c r="U513" s="3">
        <v>510.0</v>
      </c>
      <c r="V513" s="7">
        <v>13.0</v>
      </c>
      <c r="W513" s="3">
        <v>1.0</v>
      </c>
      <c r="X513" s="3">
        <v>510.0</v>
      </c>
      <c r="Y513" s="4">
        <v>13.0</v>
      </c>
      <c r="Z513" s="4"/>
      <c r="AA513" s="4"/>
      <c r="AB513" s="4"/>
      <c r="AC513" s="4"/>
      <c r="AD513" s="4"/>
      <c r="AE513" s="4"/>
    </row>
    <row r="514">
      <c r="A514" s="4"/>
      <c r="B514" s="4"/>
      <c r="C514" s="4"/>
      <c r="D514" s="4"/>
      <c r="E514" s="7">
        <v>60.0</v>
      </c>
      <c r="F514" s="4"/>
      <c r="G514" s="4"/>
      <c r="H514" s="4"/>
      <c r="I514" s="4"/>
      <c r="J514" s="4"/>
      <c r="K514" s="4"/>
      <c r="L514" s="4"/>
      <c r="M514" s="3" t="s">
        <v>340</v>
      </c>
      <c r="N514" s="4"/>
      <c r="O514" s="4"/>
      <c r="P514" s="4"/>
      <c r="Q514" s="4"/>
      <c r="R514" s="7"/>
      <c r="S514" s="5"/>
      <c r="T514" s="4"/>
      <c r="U514" s="3">
        <v>511.0</v>
      </c>
      <c r="V514" s="7">
        <v>15.0</v>
      </c>
      <c r="W514" s="3">
        <v>5.0</v>
      </c>
      <c r="X514" s="3">
        <v>511.0</v>
      </c>
      <c r="Y514" s="4">
        <v>15.0</v>
      </c>
      <c r="Z514" s="4"/>
      <c r="AA514" s="4"/>
      <c r="AB514" s="4"/>
      <c r="AC514" s="4"/>
      <c r="AD514" s="4"/>
      <c r="AE514" s="4"/>
    </row>
    <row r="515">
      <c r="A515" s="4"/>
      <c r="B515" s="4"/>
      <c r="C515" s="4"/>
      <c r="D515" s="4"/>
      <c r="E515" s="7">
        <v>60.0</v>
      </c>
      <c r="F515" s="4"/>
      <c r="G515" s="4"/>
      <c r="H515" s="4"/>
      <c r="I515" s="4"/>
      <c r="J515" s="4"/>
      <c r="K515" s="4"/>
      <c r="L515" s="4"/>
      <c r="M515" s="3" t="s">
        <v>340</v>
      </c>
      <c r="N515" s="4"/>
      <c r="O515" s="4"/>
      <c r="P515" s="4"/>
      <c r="Q515" s="4"/>
      <c r="R515" s="7"/>
      <c r="S515" s="5"/>
      <c r="T515" s="4"/>
      <c r="U515" s="3">
        <v>512.0</v>
      </c>
      <c r="V515" s="7">
        <v>6.0</v>
      </c>
      <c r="W515" s="3">
        <v>6.0</v>
      </c>
      <c r="X515" s="3">
        <v>512.0</v>
      </c>
      <c r="Y515" s="4">
        <v>6.0</v>
      </c>
      <c r="Z515" s="4"/>
      <c r="AA515" s="4"/>
      <c r="AB515" s="4"/>
      <c r="AC515" s="4"/>
      <c r="AD515" s="4"/>
      <c r="AE515" s="4"/>
    </row>
    <row r="516">
      <c r="A516" s="4"/>
      <c r="B516" s="4"/>
      <c r="C516" s="4"/>
      <c r="D516" s="4"/>
      <c r="E516" s="7">
        <v>60.0</v>
      </c>
      <c r="F516" s="4"/>
      <c r="G516" s="4"/>
      <c r="H516" s="4"/>
      <c r="I516" s="4"/>
      <c r="J516" s="4"/>
      <c r="K516" s="4"/>
      <c r="L516" s="4"/>
      <c r="M516" s="3" t="s">
        <v>340</v>
      </c>
      <c r="N516" s="4"/>
      <c r="O516" s="4"/>
      <c r="P516" s="4"/>
      <c r="Q516" s="4"/>
      <c r="R516" s="7"/>
      <c r="S516" s="5"/>
      <c r="T516" s="4"/>
      <c r="U516" s="3">
        <v>513.0</v>
      </c>
      <c r="V516" s="7">
        <v>8.0</v>
      </c>
      <c r="W516" s="3">
        <v>4.0</v>
      </c>
      <c r="X516" s="3">
        <v>513.0</v>
      </c>
      <c r="Y516" s="4">
        <v>8.0</v>
      </c>
      <c r="Z516" s="4"/>
      <c r="AA516" s="4"/>
      <c r="AB516" s="4"/>
      <c r="AC516" s="4"/>
      <c r="AD516" s="4"/>
      <c r="AE516" s="4"/>
    </row>
    <row r="517">
      <c r="A517" s="4"/>
      <c r="B517" s="4"/>
      <c r="C517" s="4"/>
      <c r="D517" s="4"/>
      <c r="E517" s="7">
        <v>60.0</v>
      </c>
      <c r="F517" s="4"/>
      <c r="G517" s="4"/>
      <c r="H517" s="4"/>
      <c r="I517" s="4"/>
      <c r="J517" s="4"/>
      <c r="K517" s="4"/>
      <c r="L517" s="4"/>
      <c r="M517" s="3" t="s">
        <v>340</v>
      </c>
      <c r="N517" s="4"/>
      <c r="O517" s="4"/>
      <c r="P517" s="4"/>
      <c r="Q517" s="4"/>
      <c r="R517" s="7"/>
      <c r="S517" s="5"/>
      <c r="T517" s="4"/>
      <c r="U517" s="3">
        <v>514.0</v>
      </c>
      <c r="V517" s="7">
        <v>17.0</v>
      </c>
      <c r="W517" s="3">
        <v>50.0</v>
      </c>
      <c r="X517" s="3">
        <v>514.0</v>
      </c>
      <c r="Y517" s="4">
        <v>17.0</v>
      </c>
      <c r="Z517" s="4"/>
      <c r="AA517" s="4"/>
      <c r="AB517" s="4"/>
      <c r="AC517" s="4"/>
      <c r="AD517" s="4"/>
      <c r="AE517" s="4"/>
    </row>
    <row r="518">
      <c r="A518" s="4"/>
      <c r="B518" s="4"/>
      <c r="C518" s="4"/>
      <c r="D518" s="4"/>
      <c r="E518" s="7">
        <v>60.0</v>
      </c>
      <c r="F518" s="4"/>
      <c r="G518" s="4"/>
      <c r="H518" s="4"/>
      <c r="I518" s="4"/>
      <c r="J518" s="4"/>
      <c r="K518" s="4"/>
      <c r="L518" s="4"/>
      <c r="M518" s="3" t="s">
        <v>340</v>
      </c>
      <c r="N518" s="4"/>
      <c r="O518" s="4"/>
      <c r="P518" s="4"/>
      <c r="Q518" s="4"/>
      <c r="R518" s="7"/>
      <c r="S518" s="5"/>
      <c r="T518" s="4"/>
      <c r="U518" s="3">
        <v>515.0</v>
      </c>
      <c r="V518" s="7">
        <v>9.0</v>
      </c>
      <c r="W518" s="3">
        <v>3.0</v>
      </c>
      <c r="X518" s="3">
        <v>515.0</v>
      </c>
      <c r="Y518" s="4">
        <v>9.0</v>
      </c>
      <c r="Z518" s="4"/>
      <c r="AA518" s="4"/>
      <c r="AB518" s="4"/>
      <c r="AC518" s="4"/>
      <c r="AD518" s="4"/>
      <c r="AE518" s="4"/>
    </row>
    <row r="519">
      <c r="A519" s="4"/>
      <c r="B519" s="4"/>
      <c r="C519" s="4"/>
      <c r="D519" s="4"/>
      <c r="E519" s="7">
        <v>60.0</v>
      </c>
      <c r="F519" s="4"/>
      <c r="G519" s="4"/>
      <c r="H519" s="4"/>
      <c r="I519" s="4"/>
      <c r="J519" s="4"/>
      <c r="K519" s="4"/>
      <c r="L519" s="4"/>
      <c r="M519" s="3" t="s">
        <v>340</v>
      </c>
      <c r="N519" s="4"/>
      <c r="O519" s="4"/>
      <c r="P519" s="4"/>
      <c r="Q519" s="4"/>
      <c r="R519" s="7"/>
      <c r="S519" s="5"/>
      <c r="T519" s="4"/>
      <c r="U519" s="3">
        <v>516.0</v>
      </c>
      <c r="V519" s="7">
        <v>12.0</v>
      </c>
      <c r="W519" s="3">
        <v>5.0</v>
      </c>
      <c r="X519" s="3">
        <v>516.0</v>
      </c>
      <c r="Y519" s="4">
        <v>12.0</v>
      </c>
      <c r="Z519" s="4"/>
      <c r="AA519" s="4"/>
      <c r="AB519" s="4"/>
      <c r="AC519" s="4"/>
      <c r="AD519" s="4"/>
      <c r="AE519" s="4"/>
    </row>
    <row r="520">
      <c r="A520" s="4"/>
      <c r="B520" s="4"/>
      <c r="C520" s="4"/>
      <c r="D520" s="4"/>
      <c r="E520" s="7">
        <v>60.0</v>
      </c>
      <c r="F520" s="4"/>
      <c r="G520" s="4"/>
      <c r="H520" s="4"/>
      <c r="I520" s="4"/>
      <c r="J520" s="4"/>
      <c r="K520" s="4"/>
      <c r="L520" s="4"/>
      <c r="M520" s="3" t="s">
        <v>340</v>
      </c>
      <c r="N520" s="4"/>
      <c r="O520" s="4"/>
      <c r="P520" s="4"/>
      <c r="Q520" s="4"/>
      <c r="R520" s="7"/>
      <c r="S520" s="5"/>
      <c r="T520" s="4"/>
      <c r="U520" s="3">
        <v>517.0</v>
      </c>
      <c r="V520" s="7">
        <v>14.0</v>
      </c>
      <c r="W520" s="3">
        <v>1.0</v>
      </c>
      <c r="X520" s="3">
        <v>517.0</v>
      </c>
      <c r="Y520" s="4">
        <v>14.0</v>
      </c>
      <c r="Z520" s="4"/>
      <c r="AA520" s="4"/>
      <c r="AB520" s="4"/>
      <c r="AC520" s="4"/>
      <c r="AD520" s="4"/>
      <c r="AE520" s="4"/>
    </row>
    <row r="521">
      <c r="A521" s="4"/>
      <c r="B521" s="4"/>
      <c r="C521" s="4"/>
      <c r="D521" s="4"/>
      <c r="E521" s="7">
        <v>60.0</v>
      </c>
      <c r="F521" s="4"/>
      <c r="G521" s="4"/>
      <c r="H521" s="4"/>
      <c r="I521" s="4"/>
      <c r="J521" s="4"/>
      <c r="K521" s="4"/>
      <c r="L521" s="4"/>
      <c r="M521" s="3" t="s">
        <v>340</v>
      </c>
      <c r="N521" s="4"/>
      <c r="O521" s="4"/>
      <c r="P521" s="4"/>
      <c r="Q521" s="4"/>
      <c r="R521" s="7"/>
      <c r="S521" s="5"/>
      <c r="T521" s="4"/>
      <c r="U521" s="3">
        <v>518.0</v>
      </c>
      <c r="V521" s="7">
        <v>12.0</v>
      </c>
      <c r="W521" s="3">
        <v>5.0</v>
      </c>
      <c r="X521" s="3">
        <v>518.0</v>
      </c>
      <c r="Y521" s="4">
        <v>12.0</v>
      </c>
      <c r="Z521" s="4"/>
      <c r="AA521" s="4"/>
      <c r="AB521" s="4"/>
      <c r="AC521" s="4"/>
      <c r="AD521" s="4"/>
      <c r="AE521" s="4"/>
    </row>
    <row r="522">
      <c r="A522" s="4"/>
      <c r="B522" s="4"/>
      <c r="C522" s="4"/>
      <c r="D522" s="4"/>
      <c r="E522" s="7">
        <v>60.0</v>
      </c>
      <c r="F522" s="4"/>
      <c r="G522" s="4"/>
      <c r="H522" s="4"/>
      <c r="I522" s="4"/>
      <c r="J522" s="4"/>
      <c r="K522" s="4"/>
      <c r="L522" s="4"/>
      <c r="M522" s="3" t="s">
        <v>340</v>
      </c>
      <c r="N522" s="4"/>
      <c r="O522" s="4"/>
      <c r="P522" s="4"/>
      <c r="Q522" s="4"/>
      <c r="R522" s="7"/>
      <c r="S522" s="5"/>
      <c r="T522" s="4"/>
      <c r="U522" s="3">
        <v>519.0</v>
      </c>
      <c r="V522" s="7">
        <v>6.0</v>
      </c>
      <c r="W522" s="3">
        <v>4.0</v>
      </c>
      <c r="X522" s="3">
        <v>519.0</v>
      </c>
      <c r="Y522" s="4">
        <v>6.0</v>
      </c>
      <c r="Z522" s="4"/>
      <c r="AA522" s="4"/>
      <c r="AB522" s="4"/>
      <c r="AC522" s="4"/>
      <c r="AD522" s="4"/>
      <c r="AE522" s="4"/>
    </row>
    <row r="523">
      <c r="A523" s="4"/>
      <c r="B523" s="4"/>
      <c r="C523" s="4"/>
      <c r="D523" s="4"/>
      <c r="E523" s="7">
        <v>60.0</v>
      </c>
      <c r="F523" s="4"/>
      <c r="G523" s="4"/>
      <c r="H523" s="4"/>
      <c r="I523" s="4"/>
      <c r="J523" s="4"/>
      <c r="K523" s="4"/>
      <c r="L523" s="4"/>
      <c r="M523" s="3" t="s">
        <v>340</v>
      </c>
      <c r="N523" s="4"/>
      <c r="O523" s="4"/>
      <c r="P523" s="4"/>
      <c r="Q523" s="4"/>
      <c r="R523" s="7"/>
      <c r="S523" s="5"/>
      <c r="T523" s="4"/>
      <c r="U523" s="3">
        <v>520.0</v>
      </c>
      <c r="V523" s="7">
        <v>6.0</v>
      </c>
      <c r="W523" s="3">
        <v>20.0</v>
      </c>
      <c r="X523" s="3">
        <v>520.0</v>
      </c>
      <c r="Y523" s="4">
        <v>6.0</v>
      </c>
      <c r="Z523" s="4"/>
      <c r="AA523" s="4"/>
      <c r="AB523" s="4"/>
      <c r="AC523" s="4"/>
      <c r="AD523" s="4"/>
      <c r="AE523" s="4"/>
    </row>
    <row r="524">
      <c r="A524" s="4"/>
      <c r="B524" s="4"/>
      <c r="C524" s="4"/>
      <c r="D524" s="4"/>
      <c r="E524" s="7">
        <v>60.0</v>
      </c>
      <c r="F524" s="4"/>
      <c r="G524" s="4"/>
      <c r="H524" s="4"/>
      <c r="I524" s="4"/>
      <c r="J524" s="4"/>
      <c r="K524" s="4"/>
      <c r="L524" s="4"/>
      <c r="M524" s="3" t="s">
        <v>340</v>
      </c>
      <c r="N524" s="4"/>
      <c r="O524" s="4"/>
      <c r="P524" s="4"/>
      <c r="Q524" s="4"/>
      <c r="R524" s="7"/>
      <c r="S524" s="5"/>
      <c r="T524" s="4"/>
      <c r="U524" s="3">
        <v>521.0</v>
      </c>
      <c r="V524" s="7">
        <v>1.0</v>
      </c>
      <c r="W524" s="3">
        <v>15.0</v>
      </c>
      <c r="X524" s="3">
        <v>521.0</v>
      </c>
      <c r="Y524" s="4">
        <v>1.0</v>
      </c>
      <c r="Z524" s="4"/>
      <c r="AA524" s="4"/>
      <c r="AB524" s="4"/>
      <c r="AC524" s="4"/>
      <c r="AD524" s="4"/>
      <c r="AE524" s="4"/>
    </row>
    <row r="525">
      <c r="A525" s="4"/>
      <c r="B525" s="4"/>
      <c r="C525" s="4"/>
      <c r="D525" s="4"/>
      <c r="E525" s="7">
        <v>60.0</v>
      </c>
      <c r="F525" s="4"/>
      <c r="G525" s="4"/>
      <c r="H525" s="4"/>
      <c r="I525" s="4"/>
      <c r="J525" s="4"/>
      <c r="K525" s="4"/>
      <c r="L525" s="4"/>
      <c r="M525" s="3" t="s">
        <v>340</v>
      </c>
      <c r="N525" s="4"/>
      <c r="O525" s="4"/>
      <c r="P525" s="4"/>
      <c r="Q525" s="4"/>
      <c r="R525" s="7"/>
      <c r="S525" s="5"/>
      <c r="T525" s="4"/>
      <c r="U525" s="3">
        <v>522.0</v>
      </c>
      <c r="V525" s="7">
        <v>12.0</v>
      </c>
      <c r="W525" s="3">
        <v>1.0</v>
      </c>
      <c r="X525" s="3">
        <v>522.0</v>
      </c>
      <c r="Y525" s="4">
        <v>12.0</v>
      </c>
      <c r="Z525" s="4"/>
      <c r="AA525" s="4"/>
      <c r="AB525" s="4"/>
      <c r="AC525" s="4"/>
      <c r="AD525" s="4"/>
      <c r="AE525" s="4"/>
    </row>
    <row r="526">
      <c r="A526" s="4"/>
      <c r="B526" s="4"/>
      <c r="C526" s="4"/>
      <c r="D526" s="4"/>
      <c r="E526" s="7">
        <v>60.0</v>
      </c>
      <c r="F526" s="4"/>
      <c r="G526" s="4"/>
      <c r="H526" s="4"/>
      <c r="I526" s="4"/>
      <c r="J526" s="4"/>
      <c r="K526" s="4"/>
      <c r="L526" s="4"/>
      <c r="M526" s="3" t="s">
        <v>340</v>
      </c>
      <c r="N526" s="4"/>
      <c r="O526" s="4"/>
      <c r="P526" s="4"/>
      <c r="Q526" s="4"/>
      <c r="R526" s="7"/>
      <c r="S526" s="5"/>
      <c r="T526" s="4"/>
      <c r="U526" s="3">
        <v>523.0</v>
      </c>
      <c r="V526" s="7">
        <v>2.0</v>
      </c>
      <c r="W526" s="3">
        <v>15.0</v>
      </c>
      <c r="X526" s="3">
        <v>523.0</v>
      </c>
      <c r="Y526" s="4">
        <v>2.0</v>
      </c>
      <c r="Z526" s="4"/>
      <c r="AA526" s="4"/>
      <c r="AB526" s="4"/>
      <c r="AC526" s="4"/>
      <c r="AD526" s="4"/>
      <c r="AE526" s="4"/>
    </row>
    <row r="527">
      <c r="A527" s="4"/>
      <c r="B527" s="4"/>
      <c r="C527" s="4"/>
      <c r="D527" s="4"/>
      <c r="E527" s="7">
        <v>60.0</v>
      </c>
      <c r="F527" s="4"/>
      <c r="G527" s="4"/>
      <c r="H527" s="4"/>
      <c r="I527" s="4"/>
      <c r="J527" s="4"/>
      <c r="K527" s="4"/>
      <c r="L527" s="4"/>
      <c r="M527" s="3" t="s">
        <v>340</v>
      </c>
      <c r="N527" s="4"/>
      <c r="O527" s="4"/>
      <c r="P527" s="4"/>
      <c r="Q527" s="4"/>
      <c r="R527" s="7"/>
      <c r="S527" s="5"/>
      <c r="T527" s="4"/>
      <c r="U527" s="3">
        <v>524.0</v>
      </c>
      <c r="V527" s="7">
        <v>12.0</v>
      </c>
      <c r="W527" s="3">
        <v>10.0</v>
      </c>
      <c r="X527" s="3">
        <v>524.0</v>
      </c>
      <c r="Y527" s="4">
        <v>12.0</v>
      </c>
      <c r="Z527" s="4"/>
      <c r="AA527" s="4"/>
      <c r="AB527" s="4"/>
      <c r="AC527" s="4"/>
      <c r="AD527" s="4"/>
      <c r="AE527" s="4"/>
    </row>
    <row r="528">
      <c r="A528" s="4"/>
      <c r="B528" s="4"/>
      <c r="C528" s="4"/>
      <c r="D528" s="4"/>
      <c r="E528" s="7">
        <v>60.0</v>
      </c>
      <c r="F528" s="4"/>
      <c r="G528" s="4"/>
      <c r="H528" s="4"/>
      <c r="I528" s="4"/>
      <c r="J528" s="4"/>
      <c r="K528" s="4"/>
      <c r="L528" s="4"/>
      <c r="M528" s="3" t="s">
        <v>340</v>
      </c>
      <c r="N528" s="4"/>
      <c r="O528" s="4"/>
      <c r="P528" s="4"/>
      <c r="Q528" s="4"/>
      <c r="R528" s="7"/>
      <c r="S528" s="5"/>
      <c r="T528" s="4"/>
      <c r="U528" s="3">
        <v>525.0</v>
      </c>
      <c r="V528" s="7">
        <v>5.0</v>
      </c>
      <c r="W528" s="3">
        <v>6.0</v>
      </c>
      <c r="X528" s="3">
        <v>525.0</v>
      </c>
      <c r="Y528" s="4">
        <v>5.0</v>
      </c>
      <c r="Z528" s="4"/>
      <c r="AA528" s="4"/>
      <c r="AB528" s="4"/>
      <c r="AC528" s="4"/>
      <c r="AD528" s="4"/>
      <c r="AE528" s="4"/>
    </row>
    <row r="529">
      <c r="A529" s="4"/>
      <c r="B529" s="4"/>
      <c r="C529" s="4"/>
      <c r="D529" s="4"/>
      <c r="E529" s="7">
        <v>60.0</v>
      </c>
      <c r="F529" s="4"/>
      <c r="G529" s="4"/>
      <c r="H529" s="4"/>
      <c r="I529" s="4"/>
      <c r="J529" s="4"/>
      <c r="K529" s="4"/>
      <c r="L529" s="4"/>
      <c r="M529" s="3" t="s">
        <v>340</v>
      </c>
      <c r="N529" s="4"/>
      <c r="O529" s="4"/>
      <c r="P529" s="4"/>
      <c r="Q529" s="4"/>
      <c r="R529" s="7"/>
      <c r="S529" s="9"/>
      <c r="T529" s="4"/>
      <c r="U529" s="3">
        <v>526.0</v>
      </c>
      <c r="V529" s="7">
        <v>10.0</v>
      </c>
      <c r="W529" s="3">
        <v>2.0</v>
      </c>
      <c r="X529" s="3">
        <v>526.0</v>
      </c>
      <c r="Y529" s="4">
        <v>10.0</v>
      </c>
      <c r="Z529" s="4"/>
      <c r="AA529" s="4"/>
      <c r="AB529" s="4"/>
      <c r="AC529" s="4"/>
      <c r="AD529" s="4"/>
      <c r="AE529" s="4"/>
    </row>
    <row r="530">
      <c r="A530" s="4"/>
      <c r="B530" s="4"/>
      <c r="C530" s="4"/>
      <c r="D530" s="4"/>
      <c r="E530" s="7">
        <v>60.0</v>
      </c>
      <c r="F530" s="4"/>
      <c r="G530" s="4"/>
      <c r="H530" s="4"/>
      <c r="I530" s="4"/>
      <c r="J530" s="4"/>
      <c r="K530" s="4"/>
      <c r="L530" s="4"/>
      <c r="M530" s="3" t="s">
        <v>340</v>
      </c>
      <c r="N530" s="4"/>
      <c r="O530" s="4"/>
      <c r="P530" s="4"/>
      <c r="Q530" s="4"/>
      <c r="R530" s="7"/>
      <c r="S530" s="5"/>
      <c r="T530" s="4"/>
      <c r="U530" s="3">
        <v>527.0</v>
      </c>
      <c r="V530" s="7">
        <v>8.0</v>
      </c>
      <c r="W530" s="3">
        <v>2.0</v>
      </c>
      <c r="X530" s="3">
        <v>527.0</v>
      </c>
      <c r="Y530" s="4">
        <v>8.0</v>
      </c>
      <c r="Z530" s="4"/>
      <c r="AA530" s="4"/>
      <c r="AB530" s="4"/>
      <c r="AC530" s="4"/>
      <c r="AD530" s="4"/>
      <c r="AE530" s="4"/>
    </row>
    <row r="531">
      <c r="A531" s="4"/>
      <c r="B531" s="4"/>
      <c r="C531" s="4"/>
      <c r="D531" s="4"/>
      <c r="E531" s="7">
        <v>60.0</v>
      </c>
      <c r="F531" s="4"/>
      <c r="G531" s="4"/>
      <c r="H531" s="4"/>
      <c r="I531" s="4"/>
      <c r="J531" s="4"/>
      <c r="K531" s="4"/>
      <c r="L531" s="4"/>
      <c r="M531" s="3" t="s">
        <v>340</v>
      </c>
      <c r="N531" s="4"/>
      <c r="O531" s="4"/>
      <c r="P531" s="4"/>
      <c r="Q531" s="4"/>
      <c r="R531" s="7"/>
      <c r="S531" s="5"/>
      <c r="T531" s="4"/>
      <c r="U531" s="3">
        <v>528.0</v>
      </c>
      <c r="V531" s="7">
        <v>9.0</v>
      </c>
      <c r="W531" s="3">
        <v>2.0</v>
      </c>
      <c r="X531" s="3">
        <v>528.0</v>
      </c>
      <c r="Y531" s="4">
        <v>9.0</v>
      </c>
      <c r="Z531" s="4"/>
      <c r="AA531" s="4"/>
      <c r="AB531" s="4"/>
      <c r="AC531" s="4"/>
      <c r="AD531" s="4"/>
      <c r="AE531" s="4"/>
    </row>
    <row r="532">
      <c r="A532" s="4"/>
      <c r="B532" s="4"/>
      <c r="C532" s="4"/>
      <c r="D532" s="4"/>
      <c r="E532" s="7">
        <v>60.0</v>
      </c>
      <c r="F532" s="4"/>
      <c r="G532" s="4"/>
      <c r="H532" s="4"/>
      <c r="I532" s="4"/>
      <c r="J532" s="4"/>
      <c r="K532" s="4"/>
      <c r="L532" s="4"/>
      <c r="M532" s="3" t="s">
        <v>340</v>
      </c>
      <c r="N532" s="4"/>
      <c r="O532" s="4"/>
      <c r="P532" s="4"/>
      <c r="Q532" s="4"/>
      <c r="R532" s="7"/>
      <c r="S532" s="5"/>
      <c r="T532" s="4"/>
      <c r="U532" s="3">
        <v>529.0</v>
      </c>
      <c r="V532" s="7">
        <v>12.0</v>
      </c>
      <c r="W532" s="3">
        <v>5.0</v>
      </c>
      <c r="X532" s="3">
        <v>529.0</v>
      </c>
      <c r="Y532" s="4">
        <v>12.0</v>
      </c>
      <c r="Z532" s="4"/>
      <c r="AA532" s="4"/>
      <c r="AB532" s="4"/>
      <c r="AC532" s="4"/>
      <c r="AD532" s="4"/>
      <c r="AE532" s="4"/>
    </row>
    <row r="533">
      <c r="A533" s="4"/>
      <c r="B533" s="4"/>
      <c r="C533" s="4"/>
      <c r="D533" s="4"/>
      <c r="E533" s="7">
        <v>60.0</v>
      </c>
      <c r="F533" s="4"/>
      <c r="G533" s="4"/>
      <c r="H533" s="4"/>
      <c r="I533" s="4"/>
      <c r="J533" s="4"/>
      <c r="K533" s="4"/>
      <c r="L533" s="4"/>
      <c r="M533" s="3" t="s">
        <v>340</v>
      </c>
      <c r="N533" s="4"/>
      <c r="O533" s="4"/>
      <c r="P533" s="4"/>
      <c r="Q533" s="4"/>
      <c r="R533" s="7"/>
      <c r="S533" s="5"/>
      <c r="T533" s="4"/>
      <c r="U533" s="3">
        <v>530.0</v>
      </c>
      <c r="V533" s="7">
        <v>8.0</v>
      </c>
      <c r="W533" s="3">
        <v>25.0</v>
      </c>
      <c r="X533" s="3">
        <v>530.0</v>
      </c>
      <c r="Y533" s="4">
        <v>8.0</v>
      </c>
      <c r="Z533" s="4"/>
      <c r="AA533" s="4"/>
      <c r="AB533" s="4"/>
      <c r="AC533" s="4"/>
      <c r="AD533" s="4"/>
      <c r="AE533" s="4"/>
    </row>
    <row r="534">
      <c r="A534" s="4"/>
      <c r="B534" s="4"/>
      <c r="C534" s="4"/>
      <c r="D534" s="4"/>
      <c r="E534" s="7">
        <v>60.0</v>
      </c>
      <c r="F534" s="4"/>
      <c r="G534" s="4"/>
      <c r="H534" s="4"/>
      <c r="I534" s="4"/>
      <c r="J534" s="4"/>
      <c r="K534" s="4"/>
      <c r="L534" s="4"/>
      <c r="M534" s="3" t="s">
        <v>340</v>
      </c>
      <c r="N534" s="4"/>
      <c r="O534" s="4"/>
      <c r="P534" s="4"/>
      <c r="Q534" s="4"/>
      <c r="R534" s="7"/>
      <c r="S534" s="5"/>
      <c r="T534" s="4"/>
      <c r="U534" s="3">
        <v>531.0</v>
      </c>
      <c r="V534" s="7">
        <v>6.0</v>
      </c>
      <c r="W534" s="3">
        <v>4.0</v>
      </c>
      <c r="X534" s="3">
        <v>531.0</v>
      </c>
      <c r="Y534" s="4">
        <v>6.0</v>
      </c>
      <c r="Z534" s="4"/>
      <c r="AA534" s="4"/>
      <c r="AB534" s="4"/>
      <c r="AC534" s="4"/>
      <c r="AD534" s="4"/>
      <c r="AE534" s="4"/>
    </row>
    <row r="535">
      <c r="A535" s="4"/>
      <c r="B535" s="4"/>
      <c r="C535" s="4"/>
      <c r="D535" s="4"/>
      <c r="E535" s="7">
        <v>60.0</v>
      </c>
      <c r="F535" s="4"/>
      <c r="G535" s="4"/>
      <c r="H535" s="4"/>
      <c r="I535" s="4"/>
      <c r="J535" s="4"/>
      <c r="K535" s="4"/>
      <c r="L535" s="4"/>
      <c r="M535" s="3" t="s">
        <v>340</v>
      </c>
      <c r="N535" s="4"/>
      <c r="O535" s="4"/>
      <c r="P535" s="4"/>
      <c r="Q535" s="4"/>
      <c r="R535" s="7"/>
      <c r="S535" s="5"/>
      <c r="T535" s="4"/>
      <c r="U535" s="3">
        <v>532.0</v>
      </c>
      <c r="V535" s="7">
        <v>6.0</v>
      </c>
      <c r="W535" s="3">
        <v>15.0</v>
      </c>
      <c r="X535" s="3">
        <v>532.0</v>
      </c>
      <c r="Y535" s="4">
        <v>6.0</v>
      </c>
      <c r="Z535" s="4"/>
      <c r="AA535" s="4"/>
      <c r="AB535" s="4"/>
      <c r="AC535" s="4"/>
      <c r="AD535" s="4"/>
      <c r="AE535" s="4"/>
    </row>
    <row r="536">
      <c r="A536" s="4"/>
      <c r="B536" s="4"/>
      <c r="C536" s="4"/>
      <c r="D536" s="4"/>
      <c r="E536" s="7">
        <v>60.0</v>
      </c>
      <c r="F536" s="4"/>
      <c r="G536" s="4"/>
      <c r="H536" s="4"/>
      <c r="I536" s="4"/>
      <c r="J536" s="4"/>
      <c r="K536" s="4"/>
      <c r="L536" s="4"/>
      <c r="M536" s="3" t="s">
        <v>340</v>
      </c>
      <c r="N536" s="4"/>
      <c r="O536" s="4"/>
      <c r="P536" s="4"/>
      <c r="Q536" s="4"/>
      <c r="R536" s="7"/>
      <c r="S536" s="5"/>
      <c r="T536" s="4"/>
      <c r="U536" s="3">
        <v>533.0</v>
      </c>
      <c r="V536" s="7">
        <v>10.0</v>
      </c>
      <c r="W536" s="3">
        <v>0.0</v>
      </c>
      <c r="X536" s="3">
        <v>533.0</v>
      </c>
      <c r="Y536" s="4">
        <v>10.0</v>
      </c>
      <c r="Z536" s="4"/>
      <c r="AA536" s="4"/>
      <c r="AB536" s="4"/>
      <c r="AC536" s="4"/>
      <c r="AD536" s="4"/>
      <c r="AE536" s="4"/>
    </row>
    <row r="537">
      <c r="A537" s="4"/>
      <c r="B537" s="4"/>
      <c r="C537" s="4"/>
      <c r="D537" s="4"/>
      <c r="E537" s="7">
        <v>60.0</v>
      </c>
      <c r="F537" s="4"/>
      <c r="G537" s="4"/>
      <c r="H537" s="4"/>
      <c r="I537" s="4"/>
      <c r="J537" s="4"/>
      <c r="K537" s="4"/>
      <c r="L537" s="4"/>
      <c r="M537" s="3" t="s">
        <v>340</v>
      </c>
      <c r="N537" s="4"/>
      <c r="O537" s="4"/>
      <c r="P537" s="4"/>
      <c r="Q537" s="4"/>
      <c r="R537" s="7"/>
      <c r="S537" s="5"/>
      <c r="T537" s="4"/>
      <c r="U537" s="3">
        <v>534.0</v>
      </c>
      <c r="V537" s="7">
        <v>12.0</v>
      </c>
      <c r="W537" s="3">
        <v>10.0</v>
      </c>
      <c r="X537" s="3">
        <v>534.0</v>
      </c>
      <c r="Y537" s="4">
        <v>12.0</v>
      </c>
      <c r="Z537" s="4"/>
      <c r="AA537" s="4"/>
      <c r="AB537" s="4"/>
      <c r="AC537" s="4"/>
      <c r="AD537" s="4"/>
      <c r="AE537" s="4"/>
    </row>
    <row r="538">
      <c r="A538" s="4"/>
      <c r="B538" s="4"/>
      <c r="C538" s="4"/>
      <c r="D538" s="4"/>
      <c r="E538" s="7">
        <v>60.0</v>
      </c>
      <c r="F538" s="4"/>
      <c r="G538" s="4"/>
      <c r="H538" s="4"/>
      <c r="I538" s="4"/>
      <c r="J538" s="4"/>
      <c r="K538" s="4"/>
      <c r="L538" s="4"/>
      <c r="M538" s="3" t="s">
        <v>340</v>
      </c>
      <c r="N538" s="4"/>
      <c r="O538" s="4"/>
      <c r="P538" s="4"/>
      <c r="Q538" s="4"/>
      <c r="R538" s="7"/>
      <c r="S538" s="5"/>
      <c r="T538" s="4"/>
      <c r="U538" s="3">
        <v>535.0</v>
      </c>
      <c r="V538" s="7">
        <v>9.0</v>
      </c>
      <c r="W538" s="3">
        <v>5.0</v>
      </c>
      <c r="X538" s="3">
        <v>535.0</v>
      </c>
      <c r="Y538" s="4">
        <v>9.0</v>
      </c>
      <c r="Z538" s="4"/>
      <c r="AA538" s="4"/>
      <c r="AB538" s="4"/>
      <c r="AC538" s="4"/>
      <c r="AD538" s="4"/>
      <c r="AE538" s="4"/>
    </row>
    <row r="539">
      <c r="A539" s="4"/>
      <c r="B539" s="4"/>
      <c r="C539" s="4"/>
      <c r="D539" s="4"/>
      <c r="E539" s="7">
        <v>60.0</v>
      </c>
      <c r="F539" s="4"/>
      <c r="G539" s="4"/>
      <c r="H539" s="4"/>
      <c r="I539" s="4"/>
      <c r="J539" s="4"/>
      <c r="K539" s="4"/>
      <c r="L539" s="4"/>
      <c r="M539" s="3" t="s">
        <v>340</v>
      </c>
      <c r="N539" s="4"/>
      <c r="O539" s="4"/>
      <c r="P539" s="4"/>
      <c r="Q539" s="4"/>
      <c r="R539" s="7"/>
      <c r="S539" s="5"/>
      <c r="T539" s="4"/>
      <c r="U539" s="3">
        <v>536.0</v>
      </c>
      <c r="V539" s="7">
        <v>9.0</v>
      </c>
      <c r="W539" s="3">
        <v>7.0</v>
      </c>
      <c r="X539" s="3">
        <v>536.0</v>
      </c>
      <c r="Y539" s="4">
        <v>9.0</v>
      </c>
      <c r="Z539" s="4"/>
      <c r="AA539" s="4"/>
      <c r="AB539" s="4"/>
      <c r="AC539" s="4"/>
      <c r="AD539" s="4"/>
      <c r="AE539" s="4"/>
    </row>
    <row r="540">
      <c r="A540" s="4"/>
      <c r="B540" s="4"/>
      <c r="C540" s="4"/>
      <c r="D540" s="4"/>
      <c r="E540" s="7">
        <v>60.0</v>
      </c>
      <c r="F540" s="4"/>
      <c r="G540" s="4"/>
      <c r="H540" s="4"/>
      <c r="I540" s="4"/>
      <c r="J540" s="4"/>
      <c r="K540" s="4"/>
      <c r="L540" s="4"/>
      <c r="M540" s="3" t="s">
        <v>340</v>
      </c>
      <c r="N540" s="4"/>
      <c r="O540" s="4"/>
      <c r="P540" s="4"/>
      <c r="Q540" s="4"/>
      <c r="R540" s="7"/>
      <c r="S540" s="5"/>
      <c r="T540" s="4"/>
      <c r="U540" s="3">
        <v>537.0</v>
      </c>
      <c r="V540" s="7">
        <v>7.0</v>
      </c>
      <c r="W540" s="3">
        <v>0.0</v>
      </c>
      <c r="X540" s="3">
        <v>537.0</v>
      </c>
      <c r="Y540" s="4">
        <v>7.0</v>
      </c>
      <c r="Z540" s="4"/>
      <c r="AA540" s="4"/>
      <c r="AB540" s="4"/>
      <c r="AC540" s="4"/>
      <c r="AD540" s="4"/>
      <c r="AE540" s="4"/>
    </row>
    <row r="541">
      <c r="A541" s="4"/>
      <c r="B541" s="4"/>
      <c r="C541" s="4"/>
      <c r="D541" s="4"/>
      <c r="E541" s="7">
        <v>60.0</v>
      </c>
      <c r="F541" s="4"/>
      <c r="G541" s="4"/>
      <c r="H541" s="4"/>
      <c r="I541" s="4"/>
      <c r="J541" s="4"/>
      <c r="K541" s="4"/>
      <c r="L541" s="4"/>
      <c r="M541" s="3" t="s">
        <v>340</v>
      </c>
      <c r="N541" s="4"/>
      <c r="O541" s="4"/>
      <c r="P541" s="4"/>
      <c r="Q541" s="4"/>
      <c r="R541" s="7"/>
      <c r="S541" s="5"/>
      <c r="T541" s="4"/>
      <c r="U541" s="3">
        <v>538.0</v>
      </c>
      <c r="V541" s="7">
        <v>10.0</v>
      </c>
      <c r="W541" s="3">
        <v>5.0</v>
      </c>
      <c r="X541" s="3">
        <v>538.0</v>
      </c>
      <c r="Y541" s="4">
        <v>10.0</v>
      </c>
      <c r="Z541" s="4"/>
      <c r="AA541" s="4"/>
      <c r="AB541" s="4"/>
      <c r="AC541" s="4"/>
      <c r="AD541" s="4"/>
      <c r="AE541" s="4"/>
    </row>
    <row r="542">
      <c r="A542" s="4"/>
      <c r="B542" s="4"/>
      <c r="C542" s="4"/>
      <c r="D542" s="4"/>
      <c r="E542" s="7">
        <v>60.0</v>
      </c>
      <c r="F542" s="4"/>
      <c r="G542" s="4"/>
      <c r="H542" s="4"/>
      <c r="I542" s="4"/>
      <c r="J542" s="4"/>
      <c r="K542" s="4"/>
      <c r="L542" s="4"/>
      <c r="M542" s="3" t="s">
        <v>340</v>
      </c>
      <c r="N542" s="4"/>
      <c r="O542" s="4"/>
      <c r="P542" s="4"/>
      <c r="Q542" s="4"/>
      <c r="R542" s="7"/>
      <c r="S542" s="5"/>
      <c r="T542" s="4"/>
      <c r="U542" s="3">
        <v>539.0</v>
      </c>
      <c r="V542" s="7">
        <v>15.0</v>
      </c>
      <c r="W542" s="3">
        <v>100.0</v>
      </c>
      <c r="X542" s="3">
        <v>539.0</v>
      </c>
      <c r="Y542" s="4">
        <v>15.0</v>
      </c>
      <c r="Z542" s="4"/>
      <c r="AA542" s="4"/>
      <c r="AB542" s="4"/>
      <c r="AC542" s="4"/>
      <c r="AD542" s="4"/>
      <c r="AE542" s="4"/>
    </row>
    <row r="543">
      <c r="A543" s="4"/>
      <c r="B543" s="4"/>
      <c r="C543" s="4"/>
      <c r="D543" s="4"/>
      <c r="E543" s="7">
        <v>60.0</v>
      </c>
      <c r="F543" s="4"/>
      <c r="G543" s="4"/>
      <c r="H543" s="4"/>
      <c r="I543" s="4"/>
      <c r="J543" s="4"/>
      <c r="K543" s="4"/>
      <c r="L543" s="4"/>
      <c r="M543" s="3" t="s">
        <v>340</v>
      </c>
      <c r="N543" s="4"/>
      <c r="O543" s="4"/>
      <c r="P543" s="4"/>
      <c r="Q543" s="4"/>
      <c r="R543" s="7"/>
      <c r="S543" s="5"/>
      <c r="T543" s="4"/>
      <c r="U543" s="3">
        <v>540.0</v>
      </c>
      <c r="V543" s="7">
        <v>10.0</v>
      </c>
      <c r="W543" s="3">
        <v>1.0</v>
      </c>
      <c r="X543" s="3">
        <v>540.0</v>
      </c>
      <c r="Y543" s="4">
        <v>10.0</v>
      </c>
      <c r="Z543" s="4"/>
      <c r="AA543" s="4"/>
      <c r="AB543" s="4"/>
      <c r="AC543" s="4"/>
      <c r="AD543" s="4"/>
      <c r="AE543" s="4"/>
    </row>
    <row r="544">
      <c r="A544" s="4"/>
      <c r="B544" s="4"/>
      <c r="C544" s="4"/>
      <c r="D544" s="4"/>
      <c r="E544" s="7">
        <v>60.0</v>
      </c>
      <c r="F544" s="4"/>
      <c r="G544" s="4"/>
      <c r="H544" s="4"/>
      <c r="I544" s="4"/>
      <c r="J544" s="4"/>
      <c r="K544" s="4"/>
      <c r="L544" s="4"/>
      <c r="M544" s="3" t="s">
        <v>340</v>
      </c>
      <c r="N544" s="4"/>
      <c r="O544" s="4"/>
      <c r="P544" s="4"/>
      <c r="Q544" s="4"/>
      <c r="R544" s="7"/>
      <c r="S544" s="5"/>
      <c r="T544" s="4"/>
      <c r="U544" s="3">
        <v>541.0</v>
      </c>
      <c r="V544" s="7">
        <v>6.0</v>
      </c>
      <c r="W544" s="3">
        <v>10.0</v>
      </c>
      <c r="X544" s="3">
        <v>541.0</v>
      </c>
      <c r="Y544" s="4">
        <v>6.0</v>
      </c>
      <c r="Z544" s="4"/>
      <c r="AA544" s="4"/>
      <c r="AB544" s="4"/>
      <c r="AC544" s="4"/>
      <c r="AD544" s="4"/>
      <c r="AE544" s="4"/>
    </row>
    <row r="545">
      <c r="A545" s="4"/>
      <c r="B545" s="4"/>
      <c r="C545" s="4"/>
      <c r="D545" s="4"/>
      <c r="E545" s="7">
        <v>60.0</v>
      </c>
      <c r="F545" s="4"/>
      <c r="G545" s="4"/>
      <c r="H545" s="4"/>
      <c r="I545" s="4"/>
      <c r="J545" s="4"/>
      <c r="K545" s="4"/>
      <c r="L545" s="4"/>
      <c r="M545" s="3" t="s">
        <v>340</v>
      </c>
      <c r="N545" s="4"/>
      <c r="O545" s="4"/>
      <c r="P545" s="4"/>
      <c r="Q545" s="4"/>
      <c r="R545" s="7"/>
      <c r="S545" s="5"/>
      <c r="T545" s="4"/>
      <c r="U545" s="3">
        <v>542.0</v>
      </c>
      <c r="V545" s="7">
        <v>8.0</v>
      </c>
      <c r="W545" s="3">
        <v>24.0</v>
      </c>
      <c r="X545" s="3">
        <v>542.0</v>
      </c>
      <c r="Y545" s="4">
        <v>8.0</v>
      </c>
      <c r="Z545" s="4"/>
      <c r="AA545" s="4"/>
      <c r="AB545" s="4"/>
      <c r="AC545" s="4"/>
      <c r="AD545" s="4"/>
      <c r="AE545" s="4"/>
    </row>
    <row r="546">
      <c r="A546" s="4"/>
      <c r="B546" s="4"/>
      <c r="C546" s="4"/>
      <c r="D546" s="4"/>
      <c r="E546" s="7">
        <v>60.0</v>
      </c>
      <c r="F546" s="4"/>
      <c r="G546" s="4"/>
      <c r="H546" s="4"/>
      <c r="I546" s="4"/>
      <c r="J546" s="4"/>
      <c r="K546" s="4"/>
      <c r="L546" s="4"/>
      <c r="M546" s="3" t="s">
        <v>340</v>
      </c>
      <c r="N546" s="4"/>
      <c r="O546" s="4"/>
      <c r="P546" s="4"/>
      <c r="Q546" s="4"/>
      <c r="R546" s="7"/>
      <c r="S546" s="5"/>
      <c r="T546" s="4"/>
      <c r="U546" s="3">
        <v>543.0</v>
      </c>
      <c r="V546" s="7">
        <v>8.0</v>
      </c>
      <c r="W546" s="3">
        <v>1.0</v>
      </c>
      <c r="X546" s="3">
        <v>543.0</v>
      </c>
      <c r="Y546" s="4">
        <v>8.0</v>
      </c>
      <c r="Z546" s="4"/>
      <c r="AA546" s="4"/>
      <c r="AB546" s="4"/>
      <c r="AC546" s="4"/>
      <c r="AD546" s="4"/>
      <c r="AE546" s="4"/>
    </row>
    <row r="547">
      <c r="A547" s="4"/>
      <c r="B547" s="4"/>
      <c r="C547" s="4"/>
      <c r="D547" s="4"/>
      <c r="E547" s="7">
        <v>60.0</v>
      </c>
      <c r="F547" s="4"/>
      <c r="G547" s="4"/>
      <c r="H547" s="4"/>
      <c r="I547" s="4"/>
      <c r="J547" s="4"/>
      <c r="K547" s="4"/>
      <c r="L547" s="4"/>
      <c r="M547" s="3" t="s">
        <v>340</v>
      </c>
      <c r="N547" s="4"/>
      <c r="O547" s="4"/>
      <c r="P547" s="4"/>
      <c r="Q547" s="4"/>
      <c r="R547" s="7"/>
      <c r="S547" s="5"/>
      <c r="T547" s="4"/>
      <c r="U547" s="3">
        <v>544.0</v>
      </c>
      <c r="V547" s="7">
        <v>7.0</v>
      </c>
      <c r="W547" s="3">
        <v>6.0</v>
      </c>
      <c r="X547" s="3">
        <v>544.0</v>
      </c>
      <c r="Y547" s="4">
        <v>7.0</v>
      </c>
      <c r="Z547" s="4"/>
      <c r="AA547" s="4"/>
      <c r="AB547" s="4"/>
      <c r="AC547" s="4"/>
      <c r="AD547" s="4"/>
      <c r="AE547" s="4"/>
    </row>
    <row r="548">
      <c r="A548" s="4"/>
      <c r="B548" s="4"/>
      <c r="C548" s="4"/>
      <c r="D548" s="4"/>
      <c r="E548" s="7">
        <v>60.0</v>
      </c>
      <c r="F548" s="4"/>
      <c r="G548" s="4"/>
      <c r="H548" s="4"/>
      <c r="I548" s="4"/>
      <c r="J548" s="4"/>
      <c r="K548" s="4"/>
      <c r="L548" s="4"/>
      <c r="M548" s="3" t="s">
        <v>340</v>
      </c>
      <c r="N548" s="4"/>
      <c r="O548" s="4"/>
      <c r="P548" s="4"/>
      <c r="Q548" s="4"/>
      <c r="R548" s="7"/>
      <c r="S548" s="5"/>
      <c r="T548" s="4"/>
      <c r="U548" s="3">
        <v>545.0</v>
      </c>
      <c r="V548" s="7">
        <v>2.0</v>
      </c>
      <c r="W548" s="3">
        <v>25.0</v>
      </c>
      <c r="X548" s="3">
        <v>545.0</v>
      </c>
      <c r="Y548" s="4">
        <v>2.0</v>
      </c>
      <c r="Z548" s="4"/>
      <c r="AA548" s="4"/>
      <c r="AB548" s="4"/>
      <c r="AC548" s="4"/>
      <c r="AD548" s="4"/>
      <c r="AE548" s="4"/>
    </row>
    <row r="549">
      <c r="A549" s="4"/>
      <c r="B549" s="4"/>
      <c r="C549" s="4"/>
      <c r="D549" s="4"/>
      <c r="E549" s="7">
        <v>60.0</v>
      </c>
      <c r="F549" s="4"/>
      <c r="G549" s="4"/>
      <c r="H549" s="4"/>
      <c r="I549" s="4"/>
      <c r="J549" s="4"/>
      <c r="K549" s="4"/>
      <c r="L549" s="4"/>
      <c r="M549" s="3" t="s">
        <v>340</v>
      </c>
      <c r="N549" s="4"/>
      <c r="O549" s="4"/>
      <c r="P549" s="4"/>
      <c r="Q549" s="4"/>
      <c r="R549" s="7"/>
      <c r="S549" s="5"/>
      <c r="T549" s="4"/>
      <c r="U549" s="3">
        <v>546.0</v>
      </c>
      <c r="V549" s="7">
        <v>10.0</v>
      </c>
      <c r="W549" s="3">
        <v>3.0</v>
      </c>
      <c r="X549" s="3">
        <v>546.0</v>
      </c>
      <c r="Y549" s="4">
        <v>10.0</v>
      </c>
      <c r="Z549" s="4"/>
      <c r="AA549" s="4"/>
      <c r="AB549" s="4"/>
      <c r="AC549" s="4"/>
      <c r="AD549" s="4"/>
      <c r="AE549" s="4"/>
    </row>
    <row r="550">
      <c r="A550" s="4"/>
      <c r="B550" s="4"/>
      <c r="C550" s="4"/>
      <c r="D550" s="4"/>
      <c r="E550" s="7">
        <v>60.0</v>
      </c>
      <c r="F550" s="4"/>
      <c r="G550" s="4"/>
      <c r="H550" s="4"/>
      <c r="I550" s="4"/>
      <c r="J550" s="4"/>
      <c r="K550" s="4"/>
      <c r="L550" s="4"/>
      <c r="M550" s="3" t="s">
        <v>340</v>
      </c>
      <c r="N550" s="4"/>
      <c r="O550" s="4"/>
      <c r="P550" s="4"/>
      <c r="Q550" s="4"/>
      <c r="R550" s="7"/>
      <c r="S550" s="5"/>
      <c r="T550" s="4"/>
      <c r="U550" s="3">
        <v>547.0</v>
      </c>
      <c r="V550" s="7">
        <v>10.0</v>
      </c>
      <c r="W550" s="3">
        <v>300.0</v>
      </c>
      <c r="X550" s="3">
        <v>547.0</v>
      </c>
      <c r="Y550" s="4">
        <v>10.0</v>
      </c>
      <c r="Z550" s="4"/>
      <c r="AA550" s="4"/>
      <c r="AB550" s="4"/>
      <c r="AC550" s="4"/>
      <c r="AD550" s="4"/>
      <c r="AE550" s="4"/>
    </row>
    <row r="551">
      <c r="A551" s="4"/>
      <c r="B551" s="4"/>
      <c r="C551" s="4"/>
      <c r="D551" s="4"/>
      <c r="E551" s="7">
        <v>60.0</v>
      </c>
      <c r="F551" s="4"/>
      <c r="G551" s="4"/>
      <c r="H551" s="4"/>
      <c r="I551" s="4"/>
      <c r="J551" s="4"/>
      <c r="K551" s="4"/>
      <c r="L551" s="4"/>
      <c r="M551" s="3" t="s">
        <v>340</v>
      </c>
      <c r="N551" s="4"/>
      <c r="O551" s="4"/>
      <c r="P551" s="4"/>
      <c r="Q551" s="4"/>
      <c r="R551" s="7"/>
      <c r="S551" s="5"/>
      <c r="T551" s="4"/>
      <c r="U551" s="3">
        <v>548.0</v>
      </c>
      <c r="V551" s="7">
        <v>10.0</v>
      </c>
      <c r="W551" s="3">
        <v>30.0</v>
      </c>
      <c r="X551" s="3">
        <v>548.0</v>
      </c>
      <c r="Y551" s="4">
        <v>10.0</v>
      </c>
      <c r="Z551" s="4"/>
      <c r="AA551" s="4"/>
      <c r="AB551" s="4"/>
      <c r="AC551" s="4"/>
      <c r="AD551" s="4"/>
      <c r="AE551" s="4"/>
    </row>
    <row r="552">
      <c r="A552" s="4"/>
      <c r="B552" s="4"/>
      <c r="C552" s="4"/>
      <c r="D552" s="4"/>
      <c r="E552" s="7">
        <v>60.0</v>
      </c>
      <c r="F552" s="4"/>
      <c r="G552" s="4"/>
      <c r="H552" s="4"/>
      <c r="I552" s="4"/>
      <c r="J552" s="4"/>
      <c r="K552" s="4"/>
      <c r="L552" s="4"/>
      <c r="M552" s="3" t="s">
        <v>340</v>
      </c>
      <c r="N552" s="4"/>
      <c r="O552" s="4"/>
      <c r="P552" s="4"/>
      <c r="Q552" s="4"/>
      <c r="R552" s="7"/>
      <c r="S552" s="5"/>
      <c r="T552" s="4"/>
      <c r="U552" s="3">
        <v>549.0</v>
      </c>
      <c r="V552" s="7">
        <v>6.0</v>
      </c>
      <c r="W552" s="3">
        <v>4.0</v>
      </c>
      <c r="X552" s="3">
        <v>549.0</v>
      </c>
      <c r="Y552" s="4">
        <v>6.0</v>
      </c>
      <c r="Z552" s="4"/>
      <c r="AA552" s="4"/>
      <c r="AB552" s="4"/>
      <c r="AC552" s="4"/>
      <c r="AD552" s="4"/>
      <c r="AE552" s="4"/>
    </row>
    <row r="553">
      <c r="A553" s="4"/>
      <c r="B553" s="4"/>
      <c r="C553" s="4"/>
      <c r="D553" s="4"/>
      <c r="E553" s="7">
        <v>60.0</v>
      </c>
      <c r="F553" s="4"/>
      <c r="G553" s="4"/>
      <c r="H553" s="4"/>
      <c r="I553" s="4"/>
      <c r="J553" s="4"/>
      <c r="K553" s="4"/>
      <c r="L553" s="4"/>
      <c r="M553" s="3" t="s">
        <v>340</v>
      </c>
      <c r="N553" s="4"/>
      <c r="O553" s="4"/>
      <c r="P553" s="4"/>
      <c r="Q553" s="4"/>
      <c r="R553" s="7"/>
      <c r="S553" s="5"/>
      <c r="T553" s="4"/>
      <c r="U553" s="3">
        <v>550.0</v>
      </c>
      <c r="V553" s="7">
        <v>8.0</v>
      </c>
      <c r="W553" s="3">
        <v>4.0</v>
      </c>
      <c r="X553" s="3">
        <v>550.0</v>
      </c>
      <c r="Y553" s="4">
        <v>8.0</v>
      </c>
      <c r="Z553" s="4"/>
      <c r="AA553" s="4"/>
      <c r="AB553" s="4"/>
      <c r="AC553" s="4"/>
      <c r="AD553" s="4"/>
      <c r="AE553" s="4"/>
    </row>
    <row r="554">
      <c r="A554" s="4"/>
      <c r="B554" s="4"/>
      <c r="C554" s="4"/>
      <c r="D554" s="4"/>
      <c r="E554" s="7">
        <v>60.0</v>
      </c>
      <c r="F554" s="4"/>
      <c r="G554" s="4"/>
      <c r="H554" s="4"/>
      <c r="I554" s="4"/>
      <c r="J554" s="4"/>
      <c r="K554" s="4"/>
      <c r="L554" s="4"/>
      <c r="M554" s="3" t="s">
        <v>340</v>
      </c>
      <c r="N554" s="4"/>
      <c r="O554" s="4"/>
      <c r="P554" s="4"/>
      <c r="Q554" s="4"/>
      <c r="R554" s="7"/>
      <c r="S554" s="5"/>
      <c r="T554" s="4"/>
      <c r="U554" s="3">
        <v>551.0</v>
      </c>
      <c r="V554" s="7">
        <v>5.0</v>
      </c>
      <c r="W554" s="3">
        <v>30.0</v>
      </c>
      <c r="X554" s="3">
        <v>551.0</v>
      </c>
      <c r="Y554" s="4">
        <v>5.0</v>
      </c>
      <c r="Z554" s="4"/>
      <c r="AA554" s="4"/>
      <c r="AB554" s="4"/>
      <c r="AC554" s="4"/>
      <c r="AD554" s="4"/>
      <c r="AE554" s="4"/>
    </row>
    <row r="555">
      <c r="A555" s="4"/>
      <c r="B555" s="4"/>
      <c r="C555" s="4"/>
      <c r="D555" s="4"/>
      <c r="E555" s="7">
        <v>60.0</v>
      </c>
      <c r="F555" s="4"/>
      <c r="G555" s="4"/>
      <c r="H555" s="4"/>
      <c r="I555" s="4"/>
      <c r="J555" s="4"/>
      <c r="K555" s="4"/>
      <c r="L555" s="4"/>
      <c r="M555" s="3" t="s">
        <v>340</v>
      </c>
      <c r="N555" s="4"/>
      <c r="O555" s="4"/>
      <c r="P555" s="4"/>
      <c r="Q555" s="4"/>
      <c r="R555" s="7"/>
      <c r="S555" s="5"/>
      <c r="T555" s="4"/>
      <c r="U555" s="3">
        <v>552.0</v>
      </c>
      <c r="V555" s="7">
        <v>12.0</v>
      </c>
      <c r="W555" s="3">
        <v>2.0</v>
      </c>
      <c r="X555" s="3">
        <v>552.0</v>
      </c>
      <c r="Y555" s="4">
        <v>12.0</v>
      </c>
      <c r="Z555" s="4"/>
      <c r="AA555" s="4"/>
      <c r="AB555" s="4"/>
      <c r="AC555" s="4"/>
      <c r="AD555" s="4"/>
      <c r="AE555" s="4"/>
    </row>
    <row r="556">
      <c r="A556" s="4"/>
      <c r="B556" s="4"/>
      <c r="C556" s="4"/>
      <c r="D556" s="4"/>
      <c r="E556" s="7">
        <v>60.0</v>
      </c>
      <c r="F556" s="4"/>
      <c r="G556" s="4"/>
      <c r="H556" s="4"/>
      <c r="I556" s="4"/>
      <c r="J556" s="4"/>
      <c r="K556" s="4"/>
      <c r="L556" s="4"/>
      <c r="M556" s="3" t="s">
        <v>340</v>
      </c>
      <c r="N556" s="4"/>
      <c r="O556" s="4"/>
      <c r="P556" s="4"/>
      <c r="Q556" s="4"/>
      <c r="R556" s="7"/>
      <c r="S556" s="5"/>
      <c r="T556" s="4"/>
      <c r="U556" s="3">
        <v>553.0</v>
      </c>
      <c r="V556" s="7">
        <v>10.0</v>
      </c>
      <c r="W556" s="3">
        <v>12.0</v>
      </c>
      <c r="X556" s="3">
        <v>553.0</v>
      </c>
      <c r="Y556" s="4">
        <v>10.0</v>
      </c>
      <c r="Z556" s="4"/>
      <c r="AA556" s="4"/>
      <c r="AB556" s="4"/>
      <c r="AC556" s="4"/>
      <c r="AD556" s="4"/>
      <c r="AE556" s="4"/>
    </row>
    <row r="557">
      <c r="A557" s="4"/>
      <c r="B557" s="4"/>
      <c r="C557" s="4"/>
      <c r="D557" s="4"/>
      <c r="E557" s="7">
        <v>60.0</v>
      </c>
      <c r="F557" s="4"/>
      <c r="G557" s="4"/>
      <c r="H557" s="4"/>
      <c r="I557" s="4"/>
      <c r="J557" s="4"/>
      <c r="K557" s="4"/>
      <c r="L557" s="4"/>
      <c r="M557" s="3" t="s">
        <v>340</v>
      </c>
      <c r="N557" s="4"/>
      <c r="O557" s="4"/>
      <c r="P557" s="4"/>
      <c r="Q557" s="4"/>
      <c r="R557" s="7"/>
      <c r="S557" s="5"/>
      <c r="T557" s="4"/>
      <c r="U557" s="3">
        <v>554.0</v>
      </c>
      <c r="V557" s="7">
        <v>12.0</v>
      </c>
      <c r="W557" s="3">
        <v>15.0</v>
      </c>
      <c r="X557" s="3">
        <v>554.0</v>
      </c>
      <c r="Y557" s="4">
        <v>12.0</v>
      </c>
      <c r="Z557" s="4"/>
      <c r="AA557" s="4"/>
      <c r="AB557" s="4"/>
      <c r="AC557" s="4"/>
      <c r="AD557" s="4"/>
      <c r="AE557" s="4"/>
    </row>
    <row r="558">
      <c r="A558" s="4"/>
      <c r="B558" s="4"/>
      <c r="C558" s="4"/>
      <c r="D558" s="4"/>
      <c r="E558" s="7">
        <v>60.0</v>
      </c>
      <c r="F558" s="4"/>
      <c r="G558" s="4"/>
      <c r="H558" s="4"/>
      <c r="I558" s="4"/>
      <c r="J558" s="4"/>
      <c r="K558" s="4"/>
      <c r="L558" s="4"/>
      <c r="M558" s="3" t="s">
        <v>340</v>
      </c>
      <c r="N558" s="4"/>
      <c r="O558" s="4"/>
      <c r="P558" s="4"/>
      <c r="Q558" s="4"/>
      <c r="R558" s="7"/>
      <c r="S558" s="5"/>
      <c r="T558" s="4"/>
      <c r="U558" s="3">
        <v>555.0</v>
      </c>
      <c r="V558" s="7">
        <v>8.0</v>
      </c>
      <c r="W558" s="3">
        <v>25.0</v>
      </c>
      <c r="X558" s="3">
        <v>555.0</v>
      </c>
      <c r="Y558" s="4">
        <v>8.0</v>
      </c>
      <c r="Z558" s="4"/>
      <c r="AA558" s="4"/>
      <c r="AB558" s="4"/>
      <c r="AC558" s="4"/>
      <c r="AD558" s="4"/>
      <c r="AE558" s="4"/>
    </row>
    <row r="559">
      <c r="A559" s="4"/>
      <c r="B559" s="4"/>
      <c r="C559" s="4"/>
      <c r="D559" s="4"/>
      <c r="E559" s="7">
        <v>60.0</v>
      </c>
      <c r="F559" s="4"/>
      <c r="G559" s="4"/>
      <c r="H559" s="4"/>
      <c r="I559" s="4"/>
      <c r="J559" s="4"/>
      <c r="K559" s="4"/>
      <c r="L559" s="4"/>
      <c r="M559" s="3" t="s">
        <v>340</v>
      </c>
      <c r="N559" s="4"/>
      <c r="O559" s="4"/>
      <c r="P559" s="4"/>
      <c r="Q559" s="4"/>
      <c r="R559" s="7"/>
      <c r="S559" s="5"/>
      <c r="T559" s="4"/>
      <c r="U559" s="3">
        <v>556.0</v>
      </c>
      <c r="V559" s="7">
        <v>10.0</v>
      </c>
      <c r="W559" s="3">
        <v>10.0</v>
      </c>
      <c r="X559" s="3">
        <v>556.0</v>
      </c>
      <c r="Y559" s="4">
        <v>10.0</v>
      </c>
      <c r="Z559" s="4"/>
      <c r="AA559" s="4"/>
      <c r="AB559" s="4"/>
      <c r="AC559" s="4"/>
      <c r="AD559" s="4"/>
      <c r="AE559" s="4"/>
    </row>
    <row r="560">
      <c r="A560" s="4"/>
      <c r="B560" s="4"/>
      <c r="C560" s="4"/>
      <c r="D560" s="4"/>
      <c r="E560" s="7">
        <v>60.0</v>
      </c>
      <c r="F560" s="4"/>
      <c r="G560" s="4"/>
      <c r="H560" s="4"/>
      <c r="I560" s="4"/>
      <c r="J560" s="4"/>
      <c r="K560" s="4"/>
      <c r="L560" s="4"/>
      <c r="M560" s="3" t="s">
        <v>340</v>
      </c>
      <c r="N560" s="4"/>
      <c r="O560" s="4"/>
      <c r="P560" s="4"/>
      <c r="Q560" s="4"/>
      <c r="R560" s="7"/>
      <c r="S560" s="5"/>
      <c r="T560" s="4"/>
      <c r="U560" s="3">
        <v>557.0</v>
      </c>
      <c r="V560" s="7">
        <v>14.0</v>
      </c>
      <c r="W560" s="3">
        <v>20.0</v>
      </c>
      <c r="X560" s="3">
        <v>557.0</v>
      </c>
      <c r="Y560" s="4">
        <v>14.0</v>
      </c>
      <c r="Z560" s="4"/>
      <c r="AA560" s="4"/>
      <c r="AB560" s="4"/>
      <c r="AC560" s="4"/>
      <c r="AD560" s="4"/>
      <c r="AE560" s="4"/>
    </row>
    <row r="561">
      <c r="A561" s="4"/>
      <c r="B561" s="4"/>
      <c r="C561" s="4"/>
      <c r="D561" s="4"/>
      <c r="E561" s="7">
        <v>60.0</v>
      </c>
      <c r="F561" s="4"/>
      <c r="G561" s="4"/>
      <c r="H561" s="4"/>
      <c r="I561" s="4"/>
      <c r="J561" s="4"/>
      <c r="K561" s="4"/>
      <c r="L561" s="4"/>
      <c r="M561" s="3" t="s">
        <v>340</v>
      </c>
      <c r="N561" s="4"/>
      <c r="O561" s="4"/>
      <c r="P561" s="4"/>
      <c r="Q561" s="4"/>
      <c r="R561" s="7"/>
      <c r="S561" s="5"/>
      <c r="T561" s="4"/>
      <c r="U561" s="3">
        <v>558.0</v>
      </c>
      <c r="V561" s="7">
        <v>1.0</v>
      </c>
      <c r="W561" s="3">
        <v>5.0</v>
      </c>
      <c r="X561" s="3">
        <v>558.0</v>
      </c>
      <c r="Y561" s="4">
        <v>1.0</v>
      </c>
      <c r="Z561" s="4"/>
      <c r="AA561" s="4"/>
      <c r="AB561" s="4"/>
      <c r="AC561" s="4"/>
      <c r="AD561" s="4"/>
      <c r="AE561" s="4"/>
    </row>
    <row r="562">
      <c r="A562" s="4"/>
      <c r="B562" s="4"/>
      <c r="C562" s="4"/>
      <c r="D562" s="4"/>
      <c r="E562" s="7">
        <v>60.0</v>
      </c>
      <c r="F562" s="4"/>
      <c r="G562" s="4"/>
      <c r="H562" s="4"/>
      <c r="I562" s="4"/>
      <c r="J562" s="4"/>
      <c r="K562" s="4"/>
      <c r="L562" s="4"/>
      <c r="M562" s="3" t="s">
        <v>340</v>
      </c>
      <c r="N562" s="4"/>
      <c r="O562" s="4"/>
      <c r="P562" s="4"/>
      <c r="Q562" s="4"/>
      <c r="R562" s="7"/>
      <c r="S562" s="5"/>
      <c r="T562" s="4"/>
      <c r="U562" s="3">
        <v>559.0</v>
      </c>
      <c r="V562" s="7">
        <v>14.0</v>
      </c>
      <c r="W562" s="3">
        <v>10.0</v>
      </c>
      <c r="X562" s="3">
        <v>559.0</v>
      </c>
      <c r="Y562" s="4">
        <v>14.0</v>
      </c>
      <c r="Z562" s="4"/>
      <c r="AA562" s="4"/>
      <c r="AB562" s="4"/>
      <c r="AC562" s="4"/>
      <c r="AD562" s="4"/>
      <c r="AE562" s="4"/>
    </row>
    <row r="563">
      <c r="A563" s="4"/>
      <c r="B563" s="4"/>
      <c r="C563" s="4"/>
      <c r="D563" s="4"/>
      <c r="E563" s="7">
        <v>60.0</v>
      </c>
      <c r="F563" s="4"/>
      <c r="G563" s="4"/>
      <c r="H563" s="4"/>
      <c r="I563" s="4"/>
      <c r="J563" s="4"/>
      <c r="K563" s="4"/>
      <c r="L563" s="4"/>
      <c r="M563" s="3" t="s">
        <v>340</v>
      </c>
      <c r="N563" s="4"/>
      <c r="O563" s="4"/>
      <c r="P563" s="4"/>
      <c r="Q563" s="4"/>
      <c r="R563" s="7"/>
      <c r="S563" s="5"/>
      <c r="T563" s="4"/>
      <c r="U563" s="3">
        <v>560.0</v>
      </c>
      <c r="V563" s="7">
        <v>12.0</v>
      </c>
      <c r="W563" s="3">
        <v>3.0</v>
      </c>
      <c r="X563" s="3">
        <v>560.0</v>
      </c>
      <c r="Y563" s="4">
        <v>12.0</v>
      </c>
      <c r="Z563" s="4"/>
      <c r="AA563" s="4"/>
      <c r="AB563" s="4"/>
      <c r="AC563" s="4"/>
      <c r="AD563" s="4"/>
      <c r="AE563" s="4"/>
    </row>
    <row r="564">
      <c r="A564" s="4"/>
      <c r="B564" s="4"/>
      <c r="C564" s="4"/>
      <c r="D564" s="4"/>
      <c r="E564" s="7">
        <v>60.0</v>
      </c>
      <c r="F564" s="4"/>
      <c r="G564" s="4"/>
      <c r="H564" s="4"/>
      <c r="I564" s="4"/>
      <c r="J564" s="4"/>
      <c r="K564" s="4"/>
      <c r="L564" s="4"/>
      <c r="M564" s="3" t="s">
        <v>340</v>
      </c>
      <c r="N564" s="4"/>
      <c r="O564" s="4"/>
      <c r="P564" s="4"/>
      <c r="Q564" s="4"/>
      <c r="R564" s="7"/>
      <c r="S564" s="5"/>
      <c r="T564" s="4"/>
      <c r="U564" s="3">
        <v>561.0</v>
      </c>
      <c r="V564" s="7">
        <v>8.0</v>
      </c>
      <c r="W564" s="3">
        <v>24.0</v>
      </c>
      <c r="X564" s="3">
        <v>561.0</v>
      </c>
      <c r="Y564" s="4">
        <v>8.0</v>
      </c>
      <c r="Z564" s="4"/>
      <c r="AA564" s="4"/>
      <c r="AB564" s="4"/>
      <c r="AC564" s="4"/>
      <c r="AD564" s="4"/>
      <c r="AE564" s="4"/>
    </row>
    <row r="565">
      <c r="A565" s="4"/>
      <c r="B565" s="4"/>
      <c r="C565" s="4"/>
      <c r="D565" s="4"/>
      <c r="E565" s="7">
        <v>60.0</v>
      </c>
      <c r="F565" s="4"/>
      <c r="G565" s="4"/>
      <c r="H565" s="4"/>
      <c r="I565" s="4"/>
      <c r="J565" s="4"/>
      <c r="K565" s="4"/>
      <c r="L565" s="4"/>
      <c r="M565" s="3" t="s">
        <v>340</v>
      </c>
      <c r="N565" s="4"/>
      <c r="O565" s="4"/>
      <c r="P565" s="4"/>
      <c r="Q565" s="4"/>
      <c r="R565" s="7"/>
      <c r="S565" s="5"/>
      <c r="T565" s="4"/>
      <c r="U565" s="3">
        <v>562.0</v>
      </c>
      <c r="V565" s="7">
        <v>12.0</v>
      </c>
      <c r="W565" s="3">
        <v>0.0</v>
      </c>
      <c r="X565" s="3">
        <v>562.0</v>
      </c>
      <c r="Y565" s="4">
        <v>12.0</v>
      </c>
      <c r="Z565" s="4"/>
      <c r="AA565" s="4"/>
      <c r="AB565" s="4"/>
      <c r="AC565" s="4"/>
      <c r="AD565" s="4"/>
      <c r="AE565" s="4"/>
    </row>
    <row r="566">
      <c r="A566" s="4"/>
      <c r="B566" s="4"/>
      <c r="C566" s="4"/>
      <c r="D566" s="4"/>
      <c r="E566" s="7">
        <v>60.0</v>
      </c>
      <c r="F566" s="4"/>
      <c r="G566" s="4"/>
      <c r="H566" s="4"/>
      <c r="I566" s="4"/>
      <c r="J566" s="4"/>
      <c r="K566" s="4"/>
      <c r="L566" s="4"/>
      <c r="M566" s="3" t="s">
        <v>340</v>
      </c>
      <c r="N566" s="4"/>
      <c r="O566" s="4"/>
      <c r="P566" s="4"/>
      <c r="Q566" s="4"/>
      <c r="R566" s="7"/>
      <c r="S566" s="5"/>
      <c r="T566" s="4"/>
      <c r="U566" s="3">
        <v>563.0</v>
      </c>
      <c r="V566" s="7">
        <v>11.0</v>
      </c>
      <c r="W566" s="3">
        <v>12.0</v>
      </c>
      <c r="X566" s="3">
        <v>563.0</v>
      </c>
      <c r="Y566" s="4">
        <v>11.0</v>
      </c>
      <c r="Z566" s="4"/>
      <c r="AA566" s="4"/>
      <c r="AB566" s="4"/>
      <c r="AC566" s="4"/>
      <c r="AD566" s="4"/>
      <c r="AE566" s="4"/>
    </row>
    <row r="567">
      <c r="A567" s="4"/>
      <c r="B567" s="4"/>
      <c r="C567" s="4"/>
      <c r="D567" s="4"/>
      <c r="E567" s="7">
        <v>60.0</v>
      </c>
      <c r="F567" s="4"/>
      <c r="G567" s="4"/>
      <c r="H567" s="4"/>
      <c r="I567" s="4"/>
      <c r="J567" s="4"/>
      <c r="K567" s="4"/>
      <c r="L567" s="4"/>
      <c r="M567" s="3" t="s">
        <v>340</v>
      </c>
      <c r="N567" s="4"/>
      <c r="O567" s="4"/>
      <c r="P567" s="4"/>
      <c r="Q567" s="4"/>
      <c r="R567" s="7"/>
      <c r="S567" s="5"/>
      <c r="T567" s="4"/>
      <c r="U567" s="3">
        <v>564.0</v>
      </c>
      <c r="V567" s="7">
        <v>10.0</v>
      </c>
      <c r="W567" s="3">
        <v>5.0</v>
      </c>
      <c r="X567" s="3">
        <v>564.0</v>
      </c>
      <c r="Y567" s="4">
        <v>10.0</v>
      </c>
      <c r="Z567" s="4"/>
      <c r="AA567" s="4"/>
      <c r="AB567" s="4"/>
      <c r="AC567" s="4"/>
      <c r="AD567" s="4"/>
      <c r="AE567" s="4"/>
    </row>
    <row r="568">
      <c r="A568" s="4"/>
      <c r="B568" s="4"/>
      <c r="C568" s="4"/>
      <c r="D568" s="4"/>
      <c r="E568" s="7">
        <v>65.0</v>
      </c>
      <c r="F568" s="4"/>
      <c r="G568" s="4"/>
      <c r="H568" s="4"/>
      <c r="I568" s="4"/>
      <c r="J568" s="4"/>
      <c r="K568" s="4"/>
      <c r="L568" s="4"/>
      <c r="M568" s="3" t="s">
        <v>340</v>
      </c>
      <c r="N568" s="4"/>
      <c r="O568" s="4"/>
      <c r="P568" s="4"/>
      <c r="Q568" s="4"/>
      <c r="R568" s="7"/>
      <c r="S568" s="5"/>
      <c r="T568" s="4"/>
      <c r="U568" s="3">
        <v>565.0</v>
      </c>
      <c r="V568" s="7">
        <v>8.0</v>
      </c>
      <c r="W568" s="3">
        <v>5.0</v>
      </c>
      <c r="X568" s="3">
        <v>565.0</v>
      </c>
      <c r="Y568" s="4">
        <v>8.0</v>
      </c>
      <c r="Z568" s="4"/>
      <c r="AA568" s="4"/>
      <c r="AB568" s="4"/>
      <c r="AC568" s="4"/>
      <c r="AD568" s="4"/>
      <c r="AE568" s="4"/>
    </row>
    <row r="569">
      <c r="A569" s="4"/>
      <c r="B569" s="4"/>
      <c r="C569" s="4"/>
      <c r="D569" s="4"/>
      <c r="E569" s="7">
        <v>65.0</v>
      </c>
      <c r="F569" s="4"/>
      <c r="G569" s="4"/>
      <c r="H569" s="4"/>
      <c r="I569" s="4"/>
      <c r="J569" s="4"/>
      <c r="K569" s="4"/>
      <c r="L569" s="4"/>
      <c r="M569" s="3" t="s">
        <v>340</v>
      </c>
      <c r="N569" s="4"/>
      <c r="O569" s="4"/>
      <c r="P569" s="4"/>
      <c r="Q569" s="4"/>
      <c r="R569" s="7"/>
      <c r="S569" s="5"/>
      <c r="T569" s="4"/>
      <c r="U569" s="3">
        <v>566.0</v>
      </c>
      <c r="V569" s="7">
        <v>10.0</v>
      </c>
      <c r="W569" s="3">
        <v>10.0</v>
      </c>
      <c r="X569" s="3">
        <v>566.0</v>
      </c>
      <c r="Y569" s="4">
        <v>10.0</v>
      </c>
      <c r="Z569" s="4"/>
      <c r="AA569" s="4"/>
      <c r="AB569" s="4"/>
      <c r="AC569" s="4"/>
      <c r="AD569" s="4"/>
      <c r="AE569" s="4"/>
    </row>
    <row r="570">
      <c r="A570" s="4"/>
      <c r="B570" s="4"/>
      <c r="C570" s="4"/>
      <c r="D570" s="4"/>
      <c r="E570" s="7">
        <v>65.0</v>
      </c>
      <c r="F570" s="4"/>
      <c r="G570" s="4"/>
      <c r="H570" s="4"/>
      <c r="I570" s="4"/>
      <c r="J570" s="4"/>
      <c r="K570" s="4"/>
      <c r="L570" s="4"/>
      <c r="M570" s="3" t="s">
        <v>340</v>
      </c>
      <c r="N570" s="4"/>
      <c r="O570" s="4"/>
      <c r="P570" s="4"/>
      <c r="Q570" s="4"/>
      <c r="R570" s="7"/>
      <c r="S570" s="5"/>
      <c r="T570" s="4"/>
      <c r="U570" s="3">
        <v>567.0</v>
      </c>
      <c r="V570" s="7">
        <v>10.0</v>
      </c>
      <c r="W570" s="3">
        <v>1.0</v>
      </c>
      <c r="X570" s="3">
        <v>567.0</v>
      </c>
      <c r="Y570" s="4">
        <v>10.0</v>
      </c>
      <c r="Z570" s="4"/>
      <c r="AA570" s="4"/>
      <c r="AB570" s="4"/>
      <c r="AC570" s="4"/>
      <c r="AD570" s="4"/>
      <c r="AE570" s="4"/>
    </row>
    <row r="571">
      <c r="A571" s="4"/>
      <c r="B571" s="4"/>
      <c r="C571" s="4"/>
      <c r="D571" s="4"/>
      <c r="E571" s="7">
        <v>70.0</v>
      </c>
      <c r="F571" s="4"/>
      <c r="G571" s="4"/>
      <c r="H571" s="4"/>
      <c r="I571" s="4"/>
      <c r="J571" s="4"/>
      <c r="K571" s="4"/>
      <c r="L571" s="4"/>
      <c r="M571" s="3" t="s">
        <v>340</v>
      </c>
      <c r="N571" s="4"/>
      <c r="O571" s="4"/>
      <c r="P571" s="4"/>
      <c r="Q571" s="4"/>
      <c r="R571" s="7"/>
      <c r="S571" s="5"/>
      <c r="T571" s="4"/>
      <c r="U571" s="3">
        <v>568.0</v>
      </c>
      <c r="V571" s="7">
        <v>4.0</v>
      </c>
      <c r="W571" s="3">
        <v>12.0</v>
      </c>
      <c r="X571" s="3">
        <v>568.0</v>
      </c>
      <c r="Y571" s="4">
        <v>4.0</v>
      </c>
      <c r="Z571" s="4"/>
      <c r="AA571" s="4"/>
      <c r="AB571" s="4"/>
      <c r="AC571" s="4"/>
      <c r="AD571" s="4"/>
      <c r="AE571" s="4"/>
    </row>
    <row r="572">
      <c r="A572" s="4"/>
      <c r="B572" s="4"/>
      <c r="C572" s="4"/>
      <c r="D572" s="4"/>
      <c r="E572" s="7">
        <v>70.0</v>
      </c>
      <c r="F572" s="4"/>
      <c r="G572" s="4"/>
      <c r="H572" s="4"/>
      <c r="I572" s="4"/>
      <c r="J572" s="4"/>
      <c r="K572" s="4"/>
      <c r="L572" s="4"/>
      <c r="M572" s="3" t="s">
        <v>340</v>
      </c>
      <c r="N572" s="4"/>
      <c r="O572" s="4"/>
      <c r="P572" s="4"/>
      <c r="Q572" s="4"/>
      <c r="R572" s="7"/>
      <c r="S572" s="5"/>
      <c r="T572" s="4"/>
      <c r="U572" s="3">
        <v>569.0</v>
      </c>
      <c r="V572" s="7">
        <v>12.0</v>
      </c>
      <c r="W572" s="3">
        <v>14.0</v>
      </c>
      <c r="X572" s="3">
        <v>569.0</v>
      </c>
      <c r="Y572" s="4">
        <v>12.0</v>
      </c>
      <c r="Z572" s="4"/>
      <c r="AA572" s="4"/>
      <c r="AB572" s="4"/>
      <c r="AC572" s="4"/>
      <c r="AD572" s="4"/>
      <c r="AE572" s="4"/>
    </row>
    <row r="573">
      <c r="A573" s="4"/>
      <c r="B573" s="4"/>
      <c r="C573" s="4"/>
      <c r="D573" s="4"/>
      <c r="E573" s="7">
        <v>70.0</v>
      </c>
      <c r="F573" s="4"/>
      <c r="G573" s="4"/>
      <c r="H573" s="4"/>
      <c r="I573" s="4"/>
      <c r="J573" s="4"/>
      <c r="K573" s="4"/>
      <c r="L573" s="4"/>
      <c r="M573" s="3" t="s">
        <v>130</v>
      </c>
      <c r="N573" s="4"/>
      <c r="O573" s="4"/>
      <c r="P573" s="4"/>
      <c r="Q573" s="4"/>
      <c r="R573" s="7"/>
      <c r="S573" s="5"/>
      <c r="T573" s="4"/>
      <c r="U573" s="3">
        <v>570.0</v>
      </c>
      <c r="V573" s="7">
        <v>6.0</v>
      </c>
      <c r="W573" s="3">
        <v>10.0</v>
      </c>
      <c r="X573" s="3">
        <v>570.0</v>
      </c>
      <c r="Y573" s="4">
        <v>6.0</v>
      </c>
      <c r="Z573" s="4"/>
      <c r="AA573" s="4"/>
      <c r="AB573" s="4"/>
      <c r="AC573" s="4"/>
      <c r="AD573" s="4"/>
      <c r="AE573" s="4"/>
    </row>
    <row r="574">
      <c r="A574" s="4"/>
      <c r="B574" s="4"/>
      <c r="C574" s="4"/>
      <c r="D574" s="4"/>
      <c r="E574" s="7">
        <v>70.0</v>
      </c>
      <c r="F574" s="4"/>
      <c r="G574" s="4"/>
      <c r="H574" s="4"/>
      <c r="I574" s="4"/>
      <c r="J574" s="4"/>
      <c r="K574" s="4"/>
      <c r="L574" s="4"/>
      <c r="M574" s="3" t="s">
        <v>130</v>
      </c>
      <c r="N574" s="4"/>
      <c r="O574" s="4"/>
      <c r="P574" s="4"/>
      <c r="Q574" s="4"/>
      <c r="R574" s="7"/>
      <c r="S574" s="5"/>
      <c r="T574" s="4"/>
      <c r="U574" s="3">
        <v>571.0</v>
      </c>
      <c r="V574" s="7">
        <v>7.0</v>
      </c>
      <c r="W574" s="3">
        <v>15.0</v>
      </c>
      <c r="X574" s="3">
        <v>571.0</v>
      </c>
      <c r="Y574" s="4">
        <v>7.0</v>
      </c>
      <c r="Z574" s="4"/>
      <c r="AA574" s="4"/>
      <c r="AB574" s="4"/>
      <c r="AC574" s="4"/>
      <c r="AD574" s="4"/>
      <c r="AE574" s="4"/>
    </row>
    <row r="575">
      <c r="A575" s="4"/>
      <c r="B575" s="4"/>
      <c r="C575" s="4"/>
      <c r="D575" s="4"/>
      <c r="E575" s="7">
        <v>70.0</v>
      </c>
      <c r="F575" s="4"/>
      <c r="G575" s="4"/>
      <c r="H575" s="4"/>
      <c r="I575" s="4"/>
      <c r="J575" s="4"/>
      <c r="K575" s="4"/>
      <c r="L575" s="4"/>
      <c r="M575" s="3" t="s">
        <v>130</v>
      </c>
      <c r="N575" s="4"/>
      <c r="O575" s="4"/>
      <c r="P575" s="4"/>
      <c r="Q575" s="4"/>
      <c r="R575" s="7"/>
      <c r="S575" s="5"/>
      <c r="T575" s="4"/>
      <c r="U575" s="3">
        <v>572.0</v>
      </c>
      <c r="V575" s="7">
        <v>6.0</v>
      </c>
      <c r="W575" s="3">
        <v>4.0</v>
      </c>
      <c r="X575" s="3">
        <v>572.0</v>
      </c>
      <c r="Y575" s="4">
        <v>6.0</v>
      </c>
      <c r="Z575" s="4"/>
      <c r="AA575" s="4"/>
      <c r="AB575" s="4"/>
      <c r="AC575" s="4"/>
      <c r="AD575" s="4"/>
      <c r="AE575" s="4"/>
    </row>
    <row r="576">
      <c r="A576" s="4"/>
      <c r="B576" s="4"/>
      <c r="C576" s="4"/>
      <c r="D576" s="4"/>
      <c r="E576" s="7">
        <v>70.0</v>
      </c>
      <c r="F576" s="4"/>
      <c r="G576" s="4"/>
      <c r="H576" s="4"/>
      <c r="I576" s="4"/>
      <c r="J576" s="4"/>
      <c r="K576" s="4"/>
      <c r="L576" s="4"/>
      <c r="M576" s="3" t="s">
        <v>130</v>
      </c>
      <c r="N576" s="4"/>
      <c r="O576" s="4"/>
      <c r="P576" s="4"/>
      <c r="Q576" s="4"/>
      <c r="R576" s="7"/>
      <c r="S576" s="5"/>
      <c r="T576" s="4"/>
      <c r="U576" s="3">
        <v>573.0</v>
      </c>
      <c r="V576" s="7">
        <v>14.0</v>
      </c>
      <c r="W576" s="3">
        <v>6.0</v>
      </c>
      <c r="X576" s="3">
        <v>573.0</v>
      </c>
      <c r="Y576" s="4">
        <v>14.0</v>
      </c>
      <c r="Z576" s="4"/>
      <c r="AA576" s="4"/>
      <c r="AB576" s="4"/>
      <c r="AC576" s="4"/>
      <c r="AD576" s="4"/>
      <c r="AE576" s="4"/>
    </row>
    <row r="577">
      <c r="A577" s="4"/>
      <c r="B577" s="4"/>
      <c r="C577" s="4"/>
      <c r="D577" s="4"/>
      <c r="E577" s="7">
        <v>70.0</v>
      </c>
      <c r="F577" s="4"/>
      <c r="G577" s="4"/>
      <c r="H577" s="4"/>
      <c r="I577" s="4"/>
      <c r="J577" s="4"/>
      <c r="K577" s="4"/>
      <c r="L577" s="4"/>
      <c r="M577" s="3" t="s">
        <v>130</v>
      </c>
      <c r="N577" s="4"/>
      <c r="O577" s="4"/>
      <c r="P577" s="4"/>
      <c r="Q577" s="4"/>
      <c r="R577" s="7"/>
      <c r="S577" s="5"/>
      <c r="T577" s="4"/>
      <c r="U577" s="3">
        <v>574.0</v>
      </c>
      <c r="V577" s="7">
        <v>12.0</v>
      </c>
      <c r="W577" s="3">
        <v>25.0</v>
      </c>
      <c r="X577" s="3">
        <v>574.0</v>
      </c>
      <c r="Y577" s="4">
        <v>12.0</v>
      </c>
      <c r="Z577" s="4"/>
      <c r="AA577" s="4"/>
      <c r="AB577" s="4"/>
      <c r="AC577" s="4"/>
      <c r="AD577" s="4"/>
      <c r="AE577" s="4"/>
    </row>
    <row r="578">
      <c r="A578" s="4"/>
      <c r="B578" s="4"/>
      <c r="C578" s="4"/>
      <c r="D578" s="4"/>
      <c r="E578" s="7">
        <v>75.0</v>
      </c>
      <c r="F578" s="4"/>
      <c r="G578" s="4"/>
      <c r="H578" s="4"/>
      <c r="I578" s="4"/>
      <c r="J578" s="4"/>
      <c r="K578" s="4"/>
      <c r="L578" s="4"/>
      <c r="M578" s="3" t="s">
        <v>130</v>
      </c>
      <c r="N578" s="4"/>
      <c r="O578" s="4"/>
      <c r="P578" s="4"/>
      <c r="Q578" s="4"/>
      <c r="R578" s="7"/>
      <c r="S578" s="5"/>
      <c r="T578" s="4"/>
      <c r="U578" s="3">
        <v>575.0</v>
      </c>
      <c r="V578" s="7">
        <v>12.0</v>
      </c>
      <c r="W578" s="3">
        <v>20.0</v>
      </c>
      <c r="X578" s="3">
        <v>575.0</v>
      </c>
      <c r="Y578" s="4">
        <v>12.0</v>
      </c>
      <c r="Z578" s="4"/>
      <c r="AA578" s="4"/>
      <c r="AB578" s="4"/>
      <c r="AC578" s="4"/>
      <c r="AD578" s="4"/>
      <c r="AE578" s="4"/>
    </row>
    <row r="579">
      <c r="A579" s="4"/>
      <c r="B579" s="4"/>
      <c r="C579" s="4"/>
      <c r="D579" s="4"/>
      <c r="E579" s="7">
        <v>75.0</v>
      </c>
      <c r="F579" s="4"/>
      <c r="G579" s="4"/>
      <c r="H579" s="4"/>
      <c r="I579" s="4"/>
      <c r="J579" s="4"/>
      <c r="K579" s="4"/>
      <c r="L579" s="4"/>
      <c r="M579" s="3" t="s">
        <v>130</v>
      </c>
      <c r="N579" s="4"/>
      <c r="O579" s="4"/>
      <c r="P579" s="4"/>
      <c r="Q579" s="4"/>
      <c r="R579" s="7"/>
      <c r="S579" s="5"/>
      <c r="T579" s="4"/>
      <c r="U579" s="3">
        <v>576.0</v>
      </c>
      <c r="V579" s="7">
        <v>7.0</v>
      </c>
      <c r="W579" s="3">
        <v>20.0</v>
      </c>
      <c r="X579" s="3">
        <v>576.0</v>
      </c>
      <c r="Y579" s="4">
        <v>7.0</v>
      </c>
      <c r="Z579" s="4"/>
      <c r="AA579" s="4"/>
      <c r="AB579" s="4"/>
      <c r="AC579" s="4"/>
      <c r="AD579" s="4"/>
      <c r="AE579" s="4"/>
    </row>
    <row r="580">
      <c r="A580" s="4"/>
      <c r="B580" s="4"/>
      <c r="C580" s="4"/>
      <c r="D580" s="4"/>
      <c r="E580" s="7">
        <v>75.0</v>
      </c>
      <c r="F580" s="4"/>
      <c r="G580" s="4"/>
      <c r="H580" s="4"/>
      <c r="I580" s="4"/>
      <c r="J580" s="4"/>
      <c r="K580" s="4"/>
      <c r="L580" s="4"/>
      <c r="M580" s="3" t="s">
        <v>130</v>
      </c>
      <c r="N580" s="4"/>
      <c r="O580" s="4"/>
      <c r="P580" s="4"/>
      <c r="Q580" s="4"/>
      <c r="R580" s="7"/>
      <c r="S580" s="5"/>
      <c r="T580" s="4"/>
      <c r="U580" s="3">
        <v>577.0</v>
      </c>
      <c r="V580" s="7">
        <v>12.0</v>
      </c>
      <c r="W580" s="3">
        <v>3.0</v>
      </c>
      <c r="X580" s="3">
        <v>577.0</v>
      </c>
      <c r="Y580" s="4">
        <v>12.0</v>
      </c>
      <c r="Z580" s="4"/>
      <c r="AA580" s="4"/>
      <c r="AB580" s="4"/>
      <c r="AC580" s="4"/>
      <c r="AD580" s="4"/>
      <c r="AE580" s="4"/>
    </row>
    <row r="581">
      <c r="A581" s="4"/>
      <c r="B581" s="4"/>
      <c r="C581" s="4"/>
      <c r="D581" s="4"/>
      <c r="E581" s="7">
        <v>75.0</v>
      </c>
      <c r="F581" s="4"/>
      <c r="G581" s="4"/>
      <c r="H581" s="4"/>
      <c r="I581" s="4"/>
      <c r="J581" s="4"/>
      <c r="K581" s="4"/>
      <c r="L581" s="4"/>
      <c r="M581" s="3" t="s">
        <v>130</v>
      </c>
      <c r="N581" s="4"/>
      <c r="O581" s="4"/>
      <c r="P581" s="4"/>
      <c r="Q581" s="4"/>
      <c r="R581" s="7"/>
      <c r="S581" s="5"/>
      <c r="T581" s="4"/>
      <c r="U581" s="3">
        <v>578.0</v>
      </c>
      <c r="V581" s="7">
        <v>8.0</v>
      </c>
      <c r="W581" s="3">
        <v>12.0</v>
      </c>
      <c r="X581" s="3">
        <v>578.0</v>
      </c>
      <c r="Y581" s="4">
        <v>8.0</v>
      </c>
      <c r="Z581" s="4"/>
      <c r="AA581" s="4"/>
      <c r="AB581" s="4"/>
      <c r="AC581" s="4"/>
      <c r="AD581" s="4"/>
      <c r="AE581" s="4"/>
    </row>
    <row r="582">
      <c r="A582" s="4"/>
      <c r="B582" s="4"/>
      <c r="C582" s="4"/>
      <c r="D582" s="4"/>
      <c r="E582" s="7">
        <v>75.0</v>
      </c>
      <c r="F582" s="4"/>
      <c r="G582" s="4"/>
      <c r="H582" s="4"/>
      <c r="I582" s="4"/>
      <c r="J582" s="4"/>
      <c r="K582" s="4"/>
      <c r="L582" s="4"/>
      <c r="M582" s="3" t="s">
        <v>130</v>
      </c>
      <c r="N582" s="4"/>
      <c r="O582" s="4"/>
      <c r="P582" s="4"/>
      <c r="Q582" s="4"/>
      <c r="R582" s="7"/>
      <c r="S582" s="5"/>
      <c r="T582" s="4"/>
      <c r="U582" s="3">
        <v>579.0</v>
      </c>
      <c r="V582" s="7">
        <v>4.0</v>
      </c>
      <c r="W582" s="3">
        <v>50.0</v>
      </c>
      <c r="X582" s="3">
        <v>579.0</v>
      </c>
      <c r="Y582" s="4">
        <v>4.0</v>
      </c>
      <c r="Z582" s="4"/>
      <c r="AA582" s="4"/>
      <c r="AB582" s="4"/>
      <c r="AC582" s="4"/>
      <c r="AD582" s="4"/>
      <c r="AE582" s="4"/>
    </row>
    <row r="583">
      <c r="A583" s="4"/>
      <c r="B583" s="4"/>
      <c r="C583" s="4"/>
      <c r="D583" s="4"/>
      <c r="E583" s="7">
        <v>75.0</v>
      </c>
      <c r="F583" s="4"/>
      <c r="G583" s="4"/>
      <c r="H583" s="4"/>
      <c r="I583" s="4"/>
      <c r="J583" s="4"/>
      <c r="K583" s="4"/>
      <c r="L583" s="4"/>
      <c r="M583" s="3" t="s">
        <v>130</v>
      </c>
      <c r="N583" s="4"/>
      <c r="O583" s="4"/>
      <c r="P583" s="4"/>
      <c r="Q583" s="4"/>
      <c r="R583" s="7"/>
      <c r="S583" s="5"/>
      <c r="T583" s="4"/>
      <c r="U583" s="3">
        <v>580.0</v>
      </c>
      <c r="V583" s="7">
        <v>12.0</v>
      </c>
      <c r="W583" s="3">
        <v>4.0</v>
      </c>
      <c r="X583" s="3">
        <v>580.0</v>
      </c>
      <c r="Y583" s="4">
        <v>12.0</v>
      </c>
      <c r="Z583" s="4"/>
      <c r="AA583" s="4"/>
      <c r="AB583" s="4"/>
      <c r="AC583" s="4"/>
      <c r="AD583" s="4"/>
      <c r="AE583" s="4"/>
    </row>
    <row r="584">
      <c r="A584" s="4"/>
      <c r="B584" s="4"/>
      <c r="C584" s="4"/>
      <c r="D584" s="4"/>
      <c r="E584" s="7">
        <v>80.0</v>
      </c>
      <c r="F584" s="4"/>
      <c r="G584" s="4"/>
      <c r="H584" s="4"/>
      <c r="I584" s="4"/>
      <c r="J584" s="4"/>
      <c r="K584" s="4"/>
      <c r="L584" s="4"/>
      <c r="M584" s="3" t="s">
        <v>130</v>
      </c>
      <c r="N584" s="4"/>
      <c r="O584" s="4"/>
      <c r="P584" s="4"/>
      <c r="Q584" s="4"/>
      <c r="R584" s="7"/>
      <c r="S584" s="5"/>
      <c r="T584" s="4"/>
      <c r="U584" s="3">
        <v>581.0</v>
      </c>
      <c r="V584" s="7">
        <v>7.0</v>
      </c>
      <c r="W584" s="3">
        <v>24.0</v>
      </c>
      <c r="X584" s="3">
        <v>581.0</v>
      </c>
      <c r="Y584" s="4">
        <v>7.0</v>
      </c>
      <c r="Z584" s="4"/>
      <c r="AA584" s="4"/>
      <c r="AB584" s="4"/>
      <c r="AC584" s="4"/>
      <c r="AD584" s="4"/>
      <c r="AE584" s="4"/>
    </row>
    <row r="585">
      <c r="A585" s="4"/>
      <c r="B585" s="4"/>
      <c r="C585" s="4"/>
      <c r="D585" s="4"/>
      <c r="E585" s="7">
        <v>80.0</v>
      </c>
      <c r="F585" s="4"/>
      <c r="G585" s="4"/>
      <c r="H585" s="4"/>
      <c r="I585" s="4"/>
      <c r="J585" s="4"/>
      <c r="K585" s="4"/>
      <c r="L585" s="4"/>
      <c r="M585" s="3" t="s">
        <v>130</v>
      </c>
      <c r="N585" s="4"/>
      <c r="O585" s="4"/>
      <c r="P585" s="4"/>
      <c r="Q585" s="4"/>
      <c r="R585" s="7"/>
      <c r="S585" s="5"/>
      <c r="T585" s="4"/>
      <c r="U585" s="3">
        <v>582.0</v>
      </c>
      <c r="V585" s="7">
        <v>17.0</v>
      </c>
      <c r="W585" s="3">
        <v>100.0</v>
      </c>
      <c r="X585" s="3">
        <v>582.0</v>
      </c>
      <c r="Y585" s="4">
        <v>17.0</v>
      </c>
      <c r="Z585" s="4"/>
      <c r="AA585" s="4"/>
      <c r="AB585" s="4"/>
      <c r="AC585" s="4"/>
      <c r="AD585" s="4"/>
      <c r="AE585" s="4"/>
    </row>
    <row r="586">
      <c r="A586" s="4"/>
      <c r="B586" s="4"/>
      <c r="C586" s="4"/>
      <c r="D586" s="4"/>
      <c r="E586" s="7">
        <v>80.0</v>
      </c>
      <c r="F586" s="4"/>
      <c r="G586" s="4"/>
      <c r="H586" s="4"/>
      <c r="I586" s="4"/>
      <c r="J586" s="4"/>
      <c r="K586" s="4"/>
      <c r="L586" s="4"/>
      <c r="M586" s="3" t="s">
        <v>130</v>
      </c>
      <c r="N586" s="4"/>
      <c r="O586" s="4"/>
      <c r="P586" s="4"/>
      <c r="Q586" s="4"/>
      <c r="R586" s="7"/>
      <c r="S586" s="5"/>
      <c r="T586" s="4"/>
      <c r="U586" s="3">
        <v>583.0</v>
      </c>
      <c r="V586" s="7">
        <v>14.0</v>
      </c>
      <c r="W586" s="3">
        <v>1.0</v>
      </c>
      <c r="X586" s="3">
        <v>583.0</v>
      </c>
      <c r="Y586" s="4">
        <v>14.0</v>
      </c>
      <c r="Z586" s="4"/>
      <c r="AA586" s="4"/>
      <c r="AB586" s="4"/>
      <c r="AC586" s="4"/>
      <c r="AD586" s="4"/>
      <c r="AE586" s="4"/>
    </row>
    <row r="587">
      <c r="A587" s="4"/>
      <c r="B587" s="4"/>
      <c r="C587" s="4"/>
      <c r="D587" s="4"/>
      <c r="E587" s="7">
        <v>80.0</v>
      </c>
      <c r="F587" s="4"/>
      <c r="G587" s="4"/>
      <c r="H587" s="4"/>
      <c r="I587" s="4"/>
      <c r="J587" s="4"/>
      <c r="K587" s="4"/>
      <c r="L587" s="4"/>
      <c r="M587" s="3" t="s">
        <v>130</v>
      </c>
      <c r="N587" s="4"/>
      <c r="O587" s="4"/>
      <c r="P587" s="4"/>
      <c r="Q587" s="4"/>
      <c r="R587" s="7"/>
      <c r="S587" s="5"/>
      <c r="T587" s="4"/>
      <c r="U587" s="3">
        <v>584.0</v>
      </c>
      <c r="V587" s="7">
        <v>8.0</v>
      </c>
      <c r="W587" s="3">
        <v>10.0</v>
      </c>
      <c r="X587" s="3">
        <v>584.0</v>
      </c>
      <c r="Y587" s="4">
        <v>8.0</v>
      </c>
      <c r="Z587" s="4"/>
      <c r="AA587" s="4"/>
      <c r="AB587" s="4"/>
      <c r="AC587" s="4"/>
      <c r="AD587" s="4"/>
      <c r="AE587" s="4"/>
    </row>
    <row r="588">
      <c r="A588" s="4"/>
      <c r="B588" s="4"/>
      <c r="C588" s="4"/>
      <c r="D588" s="4"/>
      <c r="E588" s="7">
        <v>80.0</v>
      </c>
      <c r="F588" s="4"/>
      <c r="G588" s="4"/>
      <c r="H588" s="4"/>
      <c r="I588" s="4"/>
      <c r="J588" s="4"/>
      <c r="K588" s="4"/>
      <c r="L588" s="4"/>
      <c r="M588" s="3" t="s">
        <v>130</v>
      </c>
      <c r="N588" s="4"/>
      <c r="O588" s="4"/>
      <c r="P588" s="4"/>
      <c r="Q588" s="4"/>
      <c r="R588" s="7"/>
      <c r="S588" s="5"/>
      <c r="T588" s="4"/>
      <c r="U588" s="3">
        <v>585.0</v>
      </c>
      <c r="V588" s="7">
        <v>10.0</v>
      </c>
      <c r="W588" s="3">
        <v>12.0</v>
      </c>
      <c r="X588" s="3">
        <v>585.0</v>
      </c>
      <c r="Y588" s="4">
        <v>10.0</v>
      </c>
      <c r="Z588" s="4"/>
      <c r="AA588" s="4"/>
      <c r="AB588" s="4"/>
      <c r="AC588" s="4"/>
      <c r="AD588" s="4"/>
      <c r="AE588" s="4"/>
    </row>
    <row r="589">
      <c r="A589" s="4"/>
      <c r="B589" s="4"/>
      <c r="C589" s="4"/>
      <c r="D589" s="4"/>
      <c r="E589" s="7">
        <v>80.0</v>
      </c>
      <c r="F589" s="4"/>
      <c r="G589" s="4"/>
      <c r="H589" s="4"/>
      <c r="I589" s="4"/>
      <c r="J589" s="4"/>
      <c r="K589" s="4"/>
      <c r="L589" s="4"/>
      <c r="M589" s="3" t="s">
        <v>130</v>
      </c>
      <c r="N589" s="4"/>
      <c r="O589" s="4"/>
      <c r="P589" s="4"/>
      <c r="Q589" s="4"/>
      <c r="R589" s="7"/>
      <c r="S589" s="9"/>
      <c r="T589" s="4"/>
      <c r="U589" s="3">
        <v>586.0</v>
      </c>
      <c r="V589" s="7">
        <v>10.0</v>
      </c>
      <c r="W589" s="3">
        <v>15.0</v>
      </c>
      <c r="X589" s="3">
        <v>586.0</v>
      </c>
      <c r="Y589" s="4">
        <v>10.0</v>
      </c>
      <c r="Z589" s="4"/>
      <c r="AA589" s="4"/>
      <c r="AB589" s="4"/>
      <c r="AC589" s="4"/>
      <c r="AD589" s="4"/>
      <c r="AE589" s="4"/>
    </row>
    <row r="590">
      <c r="A590" s="4"/>
      <c r="B590" s="4"/>
      <c r="C590" s="4"/>
      <c r="D590" s="4"/>
      <c r="E590" s="7">
        <v>80.0</v>
      </c>
      <c r="F590" s="4"/>
      <c r="G590" s="4"/>
      <c r="H590" s="4"/>
      <c r="I590" s="4"/>
      <c r="J590" s="4"/>
      <c r="K590" s="4"/>
      <c r="L590" s="4"/>
      <c r="M590" s="3" t="s">
        <v>130</v>
      </c>
      <c r="N590" s="4"/>
      <c r="O590" s="4"/>
      <c r="P590" s="4"/>
      <c r="Q590" s="4"/>
      <c r="R590" s="7"/>
      <c r="S590" s="5"/>
      <c r="T590" s="4"/>
      <c r="U590" s="3">
        <v>587.0</v>
      </c>
      <c r="V590" s="7">
        <v>9.0</v>
      </c>
      <c r="W590" s="3">
        <v>4.0</v>
      </c>
      <c r="X590" s="3">
        <v>587.0</v>
      </c>
      <c r="Y590" s="4">
        <v>9.0</v>
      </c>
      <c r="Z590" s="4"/>
      <c r="AA590" s="4"/>
      <c r="AB590" s="4"/>
      <c r="AC590" s="4"/>
      <c r="AD590" s="4"/>
      <c r="AE590" s="4"/>
    </row>
    <row r="591">
      <c r="A591" s="4"/>
      <c r="B591" s="4"/>
      <c r="C591" s="4"/>
      <c r="D591" s="4"/>
      <c r="E591" s="7">
        <v>80.0</v>
      </c>
      <c r="F591" s="4"/>
      <c r="G591" s="4"/>
      <c r="H591" s="4"/>
      <c r="I591" s="4"/>
      <c r="J591" s="4"/>
      <c r="K591" s="4"/>
      <c r="L591" s="4"/>
      <c r="M591" s="3" t="s">
        <v>130</v>
      </c>
      <c r="N591" s="4"/>
      <c r="O591" s="4"/>
      <c r="P591" s="4"/>
      <c r="Q591" s="4"/>
      <c r="R591" s="7"/>
      <c r="S591" s="5"/>
      <c r="T591" s="4"/>
      <c r="U591" s="3">
        <v>588.0</v>
      </c>
      <c r="V591" s="7">
        <v>10.0</v>
      </c>
      <c r="W591" s="3">
        <v>15.0</v>
      </c>
      <c r="X591" s="3">
        <v>588.0</v>
      </c>
      <c r="Y591" s="4">
        <v>10.0</v>
      </c>
      <c r="Z591" s="4"/>
      <c r="AA591" s="4"/>
      <c r="AB591" s="4"/>
      <c r="AC591" s="4"/>
      <c r="AD591" s="4"/>
      <c r="AE591" s="4"/>
    </row>
    <row r="592">
      <c r="A592" s="4"/>
      <c r="B592" s="4"/>
      <c r="C592" s="4"/>
      <c r="D592" s="4"/>
      <c r="E592" s="7">
        <v>80.0</v>
      </c>
      <c r="F592" s="4"/>
      <c r="G592" s="4"/>
      <c r="H592" s="4"/>
      <c r="I592" s="4"/>
      <c r="J592" s="4"/>
      <c r="K592" s="4"/>
      <c r="L592" s="4"/>
      <c r="M592" s="3" t="s">
        <v>130</v>
      </c>
      <c r="N592" s="4"/>
      <c r="O592" s="4"/>
      <c r="P592" s="4"/>
      <c r="Q592" s="4"/>
      <c r="R592" s="7"/>
      <c r="S592" s="5"/>
      <c r="T592" s="4"/>
      <c r="U592" s="3">
        <v>589.0</v>
      </c>
      <c r="V592" s="7">
        <v>11.0</v>
      </c>
      <c r="W592" s="3">
        <v>20.0</v>
      </c>
      <c r="X592" s="3">
        <v>589.0</v>
      </c>
      <c r="Y592" s="4">
        <v>11.0</v>
      </c>
      <c r="Z592" s="4"/>
      <c r="AA592" s="4"/>
      <c r="AB592" s="4"/>
      <c r="AC592" s="4"/>
      <c r="AD592" s="4"/>
      <c r="AE592" s="4"/>
    </row>
    <row r="593">
      <c r="A593" s="4"/>
      <c r="B593" s="4"/>
      <c r="C593" s="4"/>
      <c r="D593" s="4"/>
      <c r="E593" s="7">
        <v>80.0</v>
      </c>
      <c r="F593" s="4"/>
      <c r="G593" s="4"/>
      <c r="H593" s="4"/>
      <c r="I593" s="4"/>
      <c r="J593" s="4"/>
      <c r="K593" s="4"/>
      <c r="L593" s="4"/>
      <c r="M593" s="3" t="s">
        <v>130</v>
      </c>
      <c r="N593" s="4"/>
      <c r="O593" s="4"/>
      <c r="P593" s="4"/>
      <c r="Q593" s="4"/>
      <c r="R593" s="7"/>
      <c r="S593" s="5"/>
      <c r="T593" s="4"/>
      <c r="U593" s="3">
        <v>590.0</v>
      </c>
      <c r="V593" s="7">
        <v>12.0</v>
      </c>
      <c r="W593" s="3">
        <v>20.0</v>
      </c>
      <c r="X593" s="3">
        <v>590.0</v>
      </c>
      <c r="Y593" s="4">
        <v>12.0</v>
      </c>
      <c r="Z593" s="4"/>
      <c r="AA593" s="4"/>
      <c r="AB593" s="4"/>
      <c r="AC593" s="4"/>
      <c r="AD593" s="4"/>
      <c r="AE593" s="4"/>
    </row>
    <row r="594">
      <c r="A594" s="4"/>
      <c r="B594" s="4"/>
      <c r="C594" s="4"/>
      <c r="D594" s="4"/>
      <c r="E594" s="7">
        <v>80.0</v>
      </c>
      <c r="F594" s="4"/>
      <c r="G594" s="4"/>
      <c r="H594" s="4"/>
      <c r="I594" s="4"/>
      <c r="J594" s="4"/>
      <c r="K594" s="4"/>
      <c r="L594" s="4"/>
      <c r="M594" s="3" t="s">
        <v>130</v>
      </c>
      <c r="N594" s="4"/>
      <c r="O594" s="4"/>
      <c r="P594" s="4"/>
      <c r="Q594" s="4"/>
      <c r="R594" s="7"/>
      <c r="S594" s="5"/>
      <c r="T594" s="4"/>
      <c r="U594" s="3">
        <v>591.0</v>
      </c>
      <c r="V594" s="7">
        <v>14.0</v>
      </c>
      <c r="W594" s="3">
        <v>1.0</v>
      </c>
      <c r="X594" s="3">
        <v>591.0</v>
      </c>
      <c r="Y594" s="4">
        <v>14.0</v>
      </c>
      <c r="Z594" s="4"/>
      <c r="AA594" s="4"/>
      <c r="AB594" s="4"/>
      <c r="AC594" s="4"/>
      <c r="AD594" s="4"/>
      <c r="AE594" s="4"/>
    </row>
    <row r="595">
      <c r="A595" s="4"/>
      <c r="B595" s="4"/>
      <c r="C595" s="4"/>
      <c r="D595" s="4"/>
      <c r="E595" s="7">
        <v>80.0</v>
      </c>
      <c r="F595" s="4"/>
      <c r="G595" s="4"/>
      <c r="H595" s="4"/>
      <c r="I595" s="4"/>
      <c r="J595" s="4"/>
      <c r="K595" s="4"/>
      <c r="L595" s="4"/>
      <c r="M595" s="3" t="s">
        <v>130</v>
      </c>
      <c r="N595" s="4"/>
      <c r="O595" s="4"/>
      <c r="P595" s="4"/>
      <c r="Q595" s="4"/>
      <c r="R595" s="7"/>
      <c r="S595" s="5"/>
      <c r="T595" s="4"/>
      <c r="U595" s="3">
        <v>592.0</v>
      </c>
      <c r="V595" s="7">
        <v>10.0</v>
      </c>
      <c r="W595" s="3">
        <v>40.0</v>
      </c>
      <c r="X595" s="3">
        <v>592.0</v>
      </c>
      <c r="Y595" s="4">
        <v>10.0</v>
      </c>
      <c r="Z595" s="4"/>
      <c r="AA595" s="4"/>
      <c r="AB595" s="4"/>
      <c r="AC595" s="4"/>
      <c r="AD595" s="4"/>
      <c r="AE595" s="4"/>
    </row>
    <row r="596">
      <c r="A596" s="4"/>
      <c r="B596" s="4"/>
      <c r="C596" s="4"/>
      <c r="D596" s="4"/>
      <c r="E596" s="7">
        <v>80.0</v>
      </c>
      <c r="F596" s="4"/>
      <c r="G596" s="4"/>
      <c r="H596" s="4"/>
      <c r="I596" s="4"/>
      <c r="J596" s="4"/>
      <c r="K596" s="4"/>
      <c r="L596" s="4"/>
      <c r="M596" s="3" t="s">
        <v>130</v>
      </c>
      <c r="N596" s="4"/>
      <c r="O596" s="4"/>
      <c r="P596" s="4"/>
      <c r="Q596" s="4"/>
      <c r="R596" s="7"/>
      <c r="S596" s="5"/>
      <c r="T596" s="4"/>
      <c r="U596" s="3">
        <v>593.0</v>
      </c>
      <c r="V596" s="7">
        <v>8.0</v>
      </c>
      <c r="W596" s="3">
        <v>12.0</v>
      </c>
      <c r="X596" s="3">
        <v>593.0</v>
      </c>
      <c r="Y596" s="4">
        <v>8.0</v>
      </c>
      <c r="Z596" s="4"/>
      <c r="AA596" s="4"/>
      <c r="AB596" s="4"/>
      <c r="AC596" s="4"/>
      <c r="AD596" s="4"/>
      <c r="AE596" s="4"/>
    </row>
    <row r="597">
      <c r="A597" s="4"/>
      <c r="B597" s="4"/>
      <c r="C597" s="4"/>
      <c r="D597" s="4"/>
      <c r="E597" s="7">
        <v>80.0</v>
      </c>
      <c r="F597" s="4"/>
      <c r="G597" s="4"/>
      <c r="H597" s="4"/>
      <c r="I597" s="4"/>
      <c r="J597" s="4"/>
      <c r="K597" s="4"/>
      <c r="L597" s="4"/>
      <c r="M597" s="3" t="s">
        <v>130</v>
      </c>
      <c r="N597" s="4"/>
      <c r="O597" s="4"/>
      <c r="P597" s="4"/>
      <c r="Q597" s="4"/>
      <c r="R597" s="7"/>
      <c r="S597" s="5"/>
      <c r="T597" s="4"/>
      <c r="U597" s="3">
        <v>594.0</v>
      </c>
      <c r="V597" s="7">
        <v>10.0</v>
      </c>
      <c r="W597" s="3">
        <v>30.0</v>
      </c>
      <c r="X597" s="3">
        <v>594.0</v>
      </c>
      <c r="Y597" s="4">
        <v>10.0</v>
      </c>
      <c r="Z597" s="4"/>
      <c r="AA597" s="4"/>
      <c r="AB597" s="4"/>
      <c r="AC597" s="4"/>
      <c r="AD597" s="4"/>
      <c r="AE597" s="4"/>
    </row>
    <row r="598">
      <c r="A598" s="4"/>
      <c r="B598" s="4"/>
      <c r="C598" s="4"/>
      <c r="D598" s="4"/>
      <c r="E598" s="7">
        <v>80.0</v>
      </c>
      <c r="F598" s="4"/>
      <c r="G598" s="4"/>
      <c r="H598" s="4"/>
      <c r="I598" s="4"/>
      <c r="J598" s="4"/>
      <c r="K598" s="4"/>
      <c r="L598" s="4"/>
      <c r="M598" s="3" t="s">
        <v>130</v>
      </c>
      <c r="N598" s="4"/>
      <c r="O598" s="4"/>
      <c r="P598" s="4"/>
      <c r="Q598" s="4"/>
      <c r="R598" s="7"/>
      <c r="S598" s="5"/>
      <c r="T598" s="4"/>
      <c r="U598" s="3">
        <v>595.0</v>
      </c>
      <c r="V598" s="7">
        <v>8.0</v>
      </c>
      <c r="W598" s="3">
        <v>2.0</v>
      </c>
      <c r="X598" s="3">
        <v>595.0</v>
      </c>
      <c r="Y598" s="4">
        <v>8.0</v>
      </c>
      <c r="Z598" s="4"/>
      <c r="AA598" s="4"/>
      <c r="AB598" s="4"/>
      <c r="AC598" s="4"/>
      <c r="AD598" s="4"/>
      <c r="AE598" s="4"/>
    </row>
    <row r="599">
      <c r="A599" s="4"/>
      <c r="B599" s="4"/>
      <c r="C599" s="4"/>
      <c r="D599" s="4"/>
      <c r="E599" s="7">
        <v>90.0</v>
      </c>
      <c r="F599" s="4"/>
      <c r="G599" s="4"/>
      <c r="H599" s="4"/>
      <c r="I599" s="4"/>
      <c r="J599" s="4"/>
      <c r="K599" s="4"/>
      <c r="L599" s="4"/>
      <c r="M599" s="3" t="s">
        <v>130</v>
      </c>
      <c r="N599" s="4"/>
      <c r="O599" s="4"/>
      <c r="P599" s="4"/>
      <c r="Q599" s="4"/>
      <c r="R599" s="7"/>
      <c r="S599" s="5"/>
      <c r="T599" s="4"/>
      <c r="U599" s="3">
        <v>596.0</v>
      </c>
      <c r="V599" s="7">
        <v>13.0</v>
      </c>
      <c r="W599" s="3">
        <v>25.0</v>
      </c>
      <c r="X599" s="3">
        <v>596.0</v>
      </c>
      <c r="Y599" s="4">
        <v>13.0</v>
      </c>
      <c r="Z599" s="4"/>
      <c r="AA599" s="4"/>
      <c r="AB599" s="4"/>
      <c r="AC599" s="4"/>
      <c r="AD599" s="4"/>
      <c r="AE599" s="4"/>
    </row>
    <row r="600">
      <c r="A600" s="4"/>
      <c r="B600" s="4"/>
      <c r="C600" s="4"/>
      <c r="D600" s="4"/>
      <c r="E600" s="7">
        <v>90.0</v>
      </c>
      <c r="F600" s="4"/>
      <c r="G600" s="4"/>
      <c r="H600" s="4"/>
      <c r="I600" s="4"/>
      <c r="J600" s="4"/>
      <c r="K600" s="4"/>
      <c r="L600" s="4"/>
      <c r="M600" s="3" t="s">
        <v>130</v>
      </c>
      <c r="N600" s="4"/>
      <c r="O600" s="4"/>
      <c r="P600" s="4"/>
      <c r="Q600" s="4"/>
      <c r="R600" s="7"/>
      <c r="S600" s="5"/>
      <c r="T600" s="4"/>
      <c r="U600" s="3">
        <v>597.0</v>
      </c>
      <c r="V600" s="7">
        <v>6.0</v>
      </c>
      <c r="W600" s="3">
        <v>24.0</v>
      </c>
      <c r="X600" s="3">
        <v>597.0</v>
      </c>
      <c r="Y600" s="4">
        <v>6.0</v>
      </c>
      <c r="Z600" s="4"/>
      <c r="AA600" s="4"/>
      <c r="AB600" s="4"/>
      <c r="AC600" s="4"/>
      <c r="AD600" s="4"/>
      <c r="AE600" s="4"/>
    </row>
    <row r="601">
      <c r="A601" s="4"/>
      <c r="B601" s="4"/>
      <c r="C601" s="4"/>
      <c r="D601" s="4"/>
      <c r="E601" s="7">
        <v>90.0</v>
      </c>
      <c r="F601" s="4"/>
      <c r="G601" s="4"/>
      <c r="H601" s="4"/>
      <c r="I601" s="4"/>
      <c r="J601" s="4"/>
      <c r="K601" s="4"/>
      <c r="L601" s="4"/>
      <c r="M601" s="3" t="s">
        <v>130</v>
      </c>
      <c r="N601" s="4"/>
      <c r="O601" s="4"/>
      <c r="P601" s="4"/>
      <c r="Q601" s="4"/>
      <c r="R601" s="7"/>
      <c r="S601" s="5"/>
      <c r="T601" s="4"/>
      <c r="U601" s="3">
        <v>598.0</v>
      </c>
      <c r="V601" s="7">
        <v>11.0</v>
      </c>
      <c r="W601" s="3">
        <v>10.0</v>
      </c>
      <c r="X601" s="3">
        <v>598.0</v>
      </c>
      <c r="Y601" s="4">
        <v>11.0</v>
      </c>
      <c r="Z601" s="4"/>
      <c r="AA601" s="4"/>
      <c r="AB601" s="4"/>
      <c r="AC601" s="4"/>
      <c r="AD601" s="4"/>
      <c r="AE601" s="4"/>
    </row>
    <row r="602">
      <c r="A602" s="4"/>
      <c r="B602" s="4"/>
      <c r="C602" s="4"/>
      <c r="D602" s="4"/>
      <c r="E602" s="7">
        <v>90.0</v>
      </c>
      <c r="F602" s="4"/>
      <c r="G602" s="4"/>
      <c r="H602" s="4"/>
      <c r="I602" s="4"/>
      <c r="J602" s="4"/>
      <c r="K602" s="4"/>
      <c r="L602" s="4"/>
      <c r="M602" s="3" t="s">
        <v>130</v>
      </c>
      <c r="N602" s="4"/>
      <c r="O602" s="4"/>
      <c r="P602" s="4"/>
      <c r="Q602" s="4"/>
      <c r="R602" s="7"/>
      <c r="S602" s="5"/>
      <c r="T602" s="4"/>
      <c r="U602" s="3">
        <v>599.0</v>
      </c>
      <c r="V602" s="7">
        <v>800.0</v>
      </c>
      <c r="W602" s="3">
        <v>20.0</v>
      </c>
      <c r="X602" s="7">
        <v>800.0</v>
      </c>
      <c r="Y602" s="4"/>
      <c r="Z602" s="4"/>
      <c r="AA602" s="4"/>
      <c r="AB602" s="4"/>
      <c r="AC602" s="4"/>
      <c r="AD602" s="4"/>
      <c r="AE602" s="4"/>
    </row>
    <row r="603">
      <c r="A603" s="4"/>
      <c r="B603" s="4"/>
      <c r="C603" s="4"/>
      <c r="D603" s="4"/>
      <c r="E603" s="7">
        <v>90.0</v>
      </c>
      <c r="F603" s="4"/>
      <c r="G603" s="4"/>
      <c r="H603" s="4"/>
      <c r="I603" s="4"/>
      <c r="J603" s="4"/>
      <c r="K603" s="4"/>
      <c r="L603" s="4"/>
      <c r="M603" s="3" t="s">
        <v>130</v>
      </c>
      <c r="N603" s="4"/>
      <c r="O603" s="4"/>
      <c r="P603" s="4"/>
      <c r="Q603" s="4"/>
      <c r="R603" s="7"/>
      <c r="S603" s="5"/>
      <c r="T603" s="4"/>
      <c r="U603" s="3">
        <v>600.0</v>
      </c>
      <c r="V603" s="7">
        <v>10.0</v>
      </c>
      <c r="W603" s="3">
        <v>8.0</v>
      </c>
      <c r="X603" s="3">
        <v>600.0</v>
      </c>
      <c r="Y603" s="4">
        <v>10.0</v>
      </c>
      <c r="Z603" s="4"/>
      <c r="AA603" s="4"/>
      <c r="AB603" s="4"/>
      <c r="AC603" s="4"/>
      <c r="AD603" s="4"/>
      <c r="AE603" s="4"/>
    </row>
    <row r="604">
      <c r="A604" s="4"/>
      <c r="B604" s="4"/>
      <c r="C604" s="4"/>
      <c r="D604" s="4"/>
      <c r="E604" s="7">
        <v>90.0</v>
      </c>
      <c r="F604" s="4"/>
      <c r="G604" s="4"/>
      <c r="H604" s="4"/>
      <c r="I604" s="4"/>
      <c r="J604" s="4"/>
      <c r="K604" s="4"/>
      <c r="L604" s="4"/>
      <c r="M604" s="3" t="s">
        <v>130</v>
      </c>
      <c r="N604" s="4"/>
      <c r="O604" s="4"/>
      <c r="P604" s="4"/>
      <c r="Q604" s="4"/>
      <c r="R604" s="7"/>
      <c r="S604" s="5"/>
      <c r="T604" s="4"/>
      <c r="U604" s="3">
        <v>601.0</v>
      </c>
      <c r="V604" s="7">
        <v>5.0</v>
      </c>
      <c r="W604" s="3">
        <v>4.0</v>
      </c>
      <c r="X604" s="3">
        <v>601.0</v>
      </c>
      <c r="Y604" s="4">
        <v>5.0</v>
      </c>
      <c r="Z604" s="4"/>
      <c r="AA604" s="4"/>
      <c r="AB604" s="4"/>
      <c r="AC604" s="4"/>
      <c r="AD604" s="4"/>
      <c r="AE604" s="4"/>
    </row>
    <row r="605">
      <c r="A605" s="4"/>
      <c r="B605" s="4"/>
      <c r="C605" s="4"/>
      <c r="D605" s="4"/>
      <c r="E605" s="7">
        <v>90.0</v>
      </c>
      <c r="F605" s="4"/>
      <c r="G605" s="4"/>
      <c r="H605" s="4"/>
      <c r="I605" s="4"/>
      <c r="J605" s="4"/>
      <c r="K605" s="4"/>
      <c r="L605" s="4"/>
      <c r="M605" s="3" t="s">
        <v>130</v>
      </c>
      <c r="N605" s="4"/>
      <c r="O605" s="4"/>
      <c r="P605" s="4"/>
      <c r="Q605" s="4"/>
      <c r="R605" s="7"/>
      <c r="S605" s="5"/>
      <c r="T605" s="4"/>
      <c r="U605" s="3">
        <v>602.0</v>
      </c>
      <c r="V605" s="7">
        <v>16.0</v>
      </c>
      <c r="W605" s="3">
        <v>2.0</v>
      </c>
      <c r="X605" s="3">
        <v>602.0</v>
      </c>
      <c r="Y605" s="4">
        <v>16.0</v>
      </c>
      <c r="Z605" s="4"/>
      <c r="AA605" s="4"/>
      <c r="AB605" s="4"/>
      <c r="AC605" s="4"/>
      <c r="AD605" s="4"/>
      <c r="AE605" s="4"/>
    </row>
    <row r="606">
      <c r="A606" s="4"/>
      <c r="B606" s="4"/>
      <c r="C606" s="4"/>
      <c r="D606" s="4"/>
      <c r="E606" s="7">
        <v>90.0</v>
      </c>
      <c r="F606" s="4"/>
      <c r="G606" s="4"/>
      <c r="H606" s="4"/>
      <c r="I606" s="4"/>
      <c r="J606" s="4"/>
      <c r="K606" s="4"/>
      <c r="L606" s="4"/>
      <c r="M606" s="3" t="s">
        <v>130</v>
      </c>
      <c r="N606" s="4"/>
      <c r="O606" s="4"/>
      <c r="P606" s="4"/>
      <c r="Q606" s="4"/>
      <c r="R606" s="7"/>
      <c r="S606" s="9"/>
      <c r="T606" s="4"/>
      <c r="U606" s="3">
        <v>603.0</v>
      </c>
      <c r="V606" s="7">
        <v>13.0</v>
      </c>
      <c r="W606" s="3">
        <v>3.0</v>
      </c>
      <c r="X606" s="3">
        <v>603.0</v>
      </c>
      <c r="Y606" s="4">
        <v>13.0</v>
      </c>
      <c r="Z606" s="4"/>
      <c r="AA606" s="4"/>
      <c r="AB606" s="4"/>
      <c r="AC606" s="4"/>
      <c r="AD606" s="4"/>
      <c r="AE606" s="4"/>
    </row>
    <row r="607">
      <c r="A607" s="4"/>
      <c r="B607" s="4"/>
      <c r="C607" s="4"/>
      <c r="D607" s="4"/>
      <c r="E607" s="7">
        <v>90.0</v>
      </c>
      <c r="F607" s="4"/>
      <c r="G607" s="4"/>
      <c r="H607" s="4"/>
      <c r="I607" s="4"/>
      <c r="J607" s="4"/>
      <c r="K607" s="4"/>
      <c r="L607" s="4"/>
      <c r="M607" s="3" t="s">
        <v>130</v>
      </c>
      <c r="N607" s="4"/>
      <c r="O607" s="4"/>
      <c r="P607" s="4"/>
      <c r="Q607" s="4"/>
      <c r="R607" s="7"/>
      <c r="S607" s="5"/>
      <c r="T607" s="4"/>
      <c r="U607" s="3">
        <v>604.0</v>
      </c>
      <c r="V607" s="7">
        <v>6.0</v>
      </c>
      <c r="W607" s="3">
        <v>5.0</v>
      </c>
      <c r="X607" s="3">
        <v>604.0</v>
      </c>
      <c r="Y607" s="4">
        <v>6.0</v>
      </c>
      <c r="Z607" s="4"/>
      <c r="AA607" s="4"/>
      <c r="AB607" s="4"/>
      <c r="AC607" s="4"/>
      <c r="AD607" s="4"/>
      <c r="AE607" s="4"/>
    </row>
    <row r="608">
      <c r="A608" s="4"/>
      <c r="B608" s="4"/>
      <c r="C608" s="4"/>
      <c r="D608" s="4"/>
      <c r="E608" s="7">
        <v>90.0</v>
      </c>
      <c r="F608" s="4"/>
      <c r="G608" s="4"/>
      <c r="H608" s="4"/>
      <c r="I608" s="4"/>
      <c r="J608" s="4"/>
      <c r="K608" s="4"/>
      <c r="L608" s="4"/>
      <c r="M608" s="3" t="s">
        <v>130</v>
      </c>
      <c r="N608" s="4"/>
      <c r="O608" s="4"/>
      <c r="P608" s="4"/>
      <c r="Q608" s="4"/>
      <c r="R608" s="7"/>
      <c r="S608" s="5"/>
      <c r="T608" s="4"/>
      <c r="U608" s="3">
        <v>605.0</v>
      </c>
      <c r="V608" s="7">
        <v>7.0</v>
      </c>
      <c r="W608" s="3">
        <v>12.0</v>
      </c>
      <c r="X608" s="3">
        <v>605.0</v>
      </c>
      <c r="Y608" s="4">
        <v>7.0</v>
      </c>
      <c r="Z608" s="4"/>
      <c r="AA608" s="4"/>
      <c r="AB608" s="4"/>
      <c r="AC608" s="4"/>
      <c r="AD608" s="4"/>
      <c r="AE608" s="4"/>
    </row>
    <row r="609">
      <c r="A609" s="4"/>
      <c r="B609" s="4"/>
      <c r="C609" s="4"/>
      <c r="D609" s="4"/>
      <c r="E609" s="7">
        <v>90.0</v>
      </c>
      <c r="F609" s="4"/>
      <c r="G609" s="4"/>
      <c r="H609" s="4"/>
      <c r="I609" s="4"/>
      <c r="J609" s="4"/>
      <c r="K609" s="4"/>
      <c r="L609" s="4"/>
      <c r="M609" s="3" t="s">
        <v>130</v>
      </c>
      <c r="N609" s="4"/>
      <c r="O609" s="4"/>
      <c r="P609" s="4"/>
      <c r="Q609" s="4"/>
      <c r="R609" s="7"/>
      <c r="S609" s="5"/>
      <c r="T609" s="4"/>
      <c r="U609" s="3">
        <v>606.0</v>
      </c>
      <c r="V609" s="7">
        <v>9.0</v>
      </c>
      <c r="W609" s="3">
        <v>10.0</v>
      </c>
      <c r="X609" s="3">
        <v>606.0</v>
      </c>
      <c r="Y609" s="4">
        <v>9.0</v>
      </c>
      <c r="Z609" s="4"/>
      <c r="AA609" s="4"/>
      <c r="AB609" s="4"/>
      <c r="AC609" s="4"/>
      <c r="AD609" s="4"/>
      <c r="AE609" s="4"/>
    </row>
    <row r="610">
      <c r="A610" s="4"/>
      <c r="B610" s="4"/>
      <c r="C610" s="4"/>
      <c r="D610" s="4"/>
      <c r="E610" s="7">
        <v>90.0</v>
      </c>
      <c r="F610" s="4"/>
      <c r="G610" s="4"/>
      <c r="H610" s="4"/>
      <c r="I610" s="4"/>
      <c r="J610" s="4"/>
      <c r="K610" s="4"/>
      <c r="L610" s="4"/>
      <c r="M610" s="3" t="s">
        <v>130</v>
      </c>
      <c r="N610" s="4"/>
      <c r="O610" s="4"/>
      <c r="P610" s="4"/>
      <c r="Q610" s="4"/>
      <c r="R610" s="7"/>
      <c r="S610" s="5"/>
      <c r="T610" s="4"/>
      <c r="U610" s="3">
        <v>607.0</v>
      </c>
      <c r="V610" s="7">
        <v>8.0</v>
      </c>
      <c r="W610" s="3">
        <v>5.0</v>
      </c>
      <c r="X610" s="3">
        <v>607.0</v>
      </c>
      <c r="Y610" s="4">
        <v>8.0</v>
      </c>
      <c r="Z610" s="4"/>
      <c r="AA610" s="4"/>
      <c r="AB610" s="4"/>
      <c r="AC610" s="4"/>
      <c r="AD610" s="4"/>
      <c r="AE610" s="4"/>
    </row>
    <row r="611">
      <c r="A611" s="4"/>
      <c r="B611" s="4"/>
      <c r="C611" s="4"/>
      <c r="D611" s="4"/>
      <c r="E611" s="7">
        <v>90.0</v>
      </c>
      <c r="F611" s="4"/>
      <c r="G611" s="4"/>
      <c r="H611" s="4"/>
      <c r="I611" s="4"/>
      <c r="J611" s="4"/>
      <c r="K611" s="4"/>
      <c r="L611" s="4"/>
      <c r="M611" s="3" t="s">
        <v>130</v>
      </c>
      <c r="N611" s="4"/>
      <c r="O611" s="4"/>
      <c r="P611" s="4"/>
      <c r="Q611" s="4"/>
      <c r="R611" s="7"/>
      <c r="S611" s="5"/>
      <c r="T611" s="4"/>
      <c r="U611" s="3">
        <v>608.0</v>
      </c>
      <c r="V611" s="7">
        <v>10.0</v>
      </c>
      <c r="W611" s="3">
        <v>12.0</v>
      </c>
      <c r="X611" s="3">
        <v>608.0</v>
      </c>
      <c r="Y611" s="4">
        <v>10.0</v>
      </c>
      <c r="Z611" s="4"/>
      <c r="AA611" s="4"/>
      <c r="AB611" s="4"/>
      <c r="AC611" s="4"/>
      <c r="AD611" s="4"/>
      <c r="AE611" s="4"/>
    </row>
    <row r="612">
      <c r="A612" s="4"/>
      <c r="B612" s="4"/>
      <c r="C612" s="4"/>
      <c r="D612" s="4"/>
      <c r="E612" s="7">
        <v>90.0</v>
      </c>
      <c r="F612" s="4"/>
      <c r="G612" s="4"/>
      <c r="H612" s="4"/>
      <c r="I612" s="4"/>
      <c r="J612" s="4"/>
      <c r="K612" s="4"/>
      <c r="L612" s="4"/>
      <c r="M612" s="3" t="s">
        <v>130</v>
      </c>
      <c r="N612" s="4"/>
      <c r="O612" s="4"/>
      <c r="P612" s="4"/>
      <c r="Q612" s="4"/>
      <c r="R612" s="7"/>
      <c r="S612" s="5"/>
      <c r="T612" s="4"/>
      <c r="U612" s="3">
        <v>609.0</v>
      </c>
      <c r="V612" s="7">
        <v>6.0</v>
      </c>
      <c r="W612" s="3">
        <v>12.0</v>
      </c>
      <c r="X612" s="3">
        <v>609.0</v>
      </c>
      <c r="Y612" s="4">
        <v>6.0</v>
      </c>
      <c r="Z612" s="4"/>
      <c r="AA612" s="4"/>
      <c r="AB612" s="4"/>
      <c r="AC612" s="4"/>
      <c r="AD612" s="4"/>
      <c r="AE612" s="4"/>
    </row>
    <row r="613">
      <c r="A613" s="4"/>
      <c r="B613" s="4"/>
      <c r="C613" s="4"/>
      <c r="D613" s="4"/>
      <c r="E613" s="7">
        <v>90.0</v>
      </c>
      <c r="F613" s="4"/>
      <c r="G613" s="4"/>
      <c r="H613" s="4"/>
      <c r="I613" s="4"/>
      <c r="J613" s="4"/>
      <c r="K613" s="4"/>
      <c r="L613" s="4"/>
      <c r="M613" s="3" t="s">
        <v>130</v>
      </c>
      <c r="N613" s="4"/>
      <c r="O613" s="4"/>
      <c r="P613" s="4"/>
      <c r="Q613" s="4"/>
      <c r="R613" s="7"/>
      <c r="S613" s="5"/>
      <c r="T613" s="4"/>
      <c r="U613" s="3">
        <v>610.0</v>
      </c>
      <c r="V613" s="7">
        <v>9.0</v>
      </c>
      <c r="W613" s="3">
        <v>4.0</v>
      </c>
      <c r="X613" s="3">
        <v>610.0</v>
      </c>
      <c r="Y613" s="4">
        <v>9.0</v>
      </c>
      <c r="Z613" s="4"/>
      <c r="AA613" s="4"/>
      <c r="AB613" s="4"/>
      <c r="AC613" s="4"/>
      <c r="AD613" s="4"/>
      <c r="AE613" s="4"/>
    </row>
    <row r="614">
      <c r="A614" s="4"/>
      <c r="B614" s="4"/>
      <c r="C614" s="4"/>
      <c r="D614" s="4"/>
      <c r="E614" s="7">
        <v>90.0</v>
      </c>
      <c r="F614" s="4"/>
      <c r="G614" s="4"/>
      <c r="H614" s="4"/>
      <c r="I614" s="4"/>
      <c r="J614" s="4"/>
      <c r="K614" s="4"/>
      <c r="L614" s="4"/>
      <c r="M614" s="3" t="s">
        <v>130</v>
      </c>
      <c r="N614" s="4"/>
      <c r="O614" s="4"/>
      <c r="P614" s="4"/>
      <c r="Q614" s="4"/>
      <c r="R614" s="7"/>
      <c r="S614" s="5"/>
      <c r="T614" s="4"/>
      <c r="U614" s="3">
        <v>611.0</v>
      </c>
      <c r="V614" s="7">
        <v>12.0</v>
      </c>
      <c r="W614" s="3">
        <v>2.0</v>
      </c>
      <c r="X614" s="3">
        <v>611.0</v>
      </c>
      <c r="Y614" s="4">
        <v>12.0</v>
      </c>
      <c r="Z614" s="4"/>
      <c r="AA614" s="4"/>
      <c r="AB614" s="4"/>
      <c r="AC614" s="4"/>
      <c r="AD614" s="4"/>
      <c r="AE614" s="4"/>
    </row>
    <row r="615">
      <c r="A615" s="4"/>
      <c r="B615" s="4"/>
      <c r="C615" s="4"/>
      <c r="D615" s="4"/>
      <c r="E615" s="7">
        <v>90.0</v>
      </c>
      <c r="F615" s="4"/>
      <c r="G615" s="4"/>
      <c r="H615" s="4"/>
      <c r="I615" s="4"/>
      <c r="J615" s="4"/>
      <c r="K615" s="4"/>
      <c r="L615" s="4"/>
      <c r="M615" s="3" t="s">
        <v>130</v>
      </c>
      <c r="N615" s="4"/>
      <c r="O615" s="4"/>
      <c r="P615" s="4"/>
      <c r="Q615" s="4"/>
      <c r="R615" s="7"/>
      <c r="S615" s="5"/>
      <c r="T615" s="4"/>
      <c r="U615" s="3">
        <v>612.0</v>
      </c>
      <c r="V615" s="7">
        <v>10.0</v>
      </c>
      <c r="W615" s="3">
        <v>10.0</v>
      </c>
      <c r="X615" s="3">
        <v>612.0</v>
      </c>
      <c r="Y615" s="4">
        <v>10.0</v>
      </c>
      <c r="Z615" s="4"/>
      <c r="AA615" s="4"/>
      <c r="AB615" s="4"/>
      <c r="AC615" s="4"/>
      <c r="AD615" s="4"/>
      <c r="AE615" s="4"/>
    </row>
    <row r="616">
      <c r="A616" s="4"/>
      <c r="B616" s="4"/>
      <c r="C616" s="4"/>
      <c r="D616" s="4"/>
      <c r="E616" s="7">
        <v>90.0</v>
      </c>
      <c r="F616" s="4"/>
      <c r="G616" s="4"/>
      <c r="H616" s="4"/>
      <c r="I616" s="4"/>
      <c r="J616" s="4"/>
      <c r="K616" s="4"/>
      <c r="L616" s="4"/>
      <c r="M616" s="3" t="s">
        <v>130</v>
      </c>
      <c r="N616" s="4"/>
      <c r="O616" s="4"/>
      <c r="P616" s="4"/>
      <c r="Q616" s="4"/>
      <c r="R616" s="7"/>
      <c r="S616" s="5"/>
      <c r="T616" s="4"/>
      <c r="U616" s="3">
        <v>613.0</v>
      </c>
      <c r="V616" s="7">
        <v>15.0</v>
      </c>
      <c r="W616" s="3">
        <v>10.0</v>
      </c>
      <c r="X616" s="3">
        <v>613.0</v>
      </c>
      <c r="Y616" s="4">
        <v>15.0</v>
      </c>
      <c r="Z616" s="4"/>
      <c r="AA616" s="4"/>
      <c r="AB616" s="4"/>
      <c r="AC616" s="4"/>
      <c r="AD616" s="4"/>
      <c r="AE616" s="4"/>
    </row>
    <row r="617">
      <c r="A617" s="4"/>
      <c r="B617" s="4"/>
      <c r="C617" s="4"/>
      <c r="D617" s="4"/>
      <c r="E617" s="7">
        <v>90.0</v>
      </c>
      <c r="F617" s="4"/>
      <c r="G617" s="4"/>
      <c r="H617" s="4"/>
      <c r="I617" s="4"/>
      <c r="J617" s="4"/>
      <c r="K617" s="4"/>
      <c r="L617" s="4"/>
      <c r="M617" s="3" t="s">
        <v>130</v>
      </c>
      <c r="N617" s="4"/>
      <c r="O617" s="4"/>
      <c r="P617" s="4"/>
      <c r="Q617" s="4"/>
      <c r="R617" s="7"/>
      <c r="S617" s="5"/>
      <c r="T617" s="4"/>
      <c r="U617" s="3">
        <v>614.0</v>
      </c>
      <c r="V617" s="7">
        <v>10.0</v>
      </c>
      <c r="W617" s="3">
        <v>5.0</v>
      </c>
      <c r="X617" s="3">
        <v>614.0</v>
      </c>
      <c r="Y617" s="4">
        <v>10.0</v>
      </c>
      <c r="Z617" s="4"/>
      <c r="AA617" s="4"/>
      <c r="AB617" s="4"/>
      <c r="AC617" s="4"/>
      <c r="AD617" s="4"/>
      <c r="AE617" s="4"/>
    </row>
    <row r="618">
      <c r="A618" s="4"/>
      <c r="B618" s="4"/>
      <c r="C618" s="4"/>
      <c r="D618" s="4"/>
      <c r="E618" s="7">
        <v>90.0</v>
      </c>
      <c r="F618" s="4"/>
      <c r="G618" s="4"/>
      <c r="H618" s="4"/>
      <c r="I618" s="4"/>
      <c r="J618" s="4"/>
      <c r="K618" s="4"/>
      <c r="L618" s="4"/>
      <c r="M618" s="3" t="s">
        <v>130</v>
      </c>
      <c r="N618" s="4"/>
      <c r="O618" s="4"/>
      <c r="P618" s="4"/>
      <c r="Q618" s="4"/>
      <c r="R618" s="7"/>
      <c r="S618" s="5"/>
      <c r="T618" s="4"/>
      <c r="U618" s="3">
        <v>615.0</v>
      </c>
      <c r="V618" s="7">
        <v>6.0</v>
      </c>
      <c r="W618" s="3">
        <v>50.0</v>
      </c>
      <c r="X618" s="3">
        <v>615.0</v>
      </c>
      <c r="Y618" s="4">
        <v>6.0</v>
      </c>
      <c r="Z618" s="4"/>
      <c r="AA618" s="4"/>
      <c r="AB618" s="4"/>
      <c r="AC618" s="4"/>
      <c r="AD618" s="4"/>
      <c r="AE618" s="4"/>
    </row>
    <row r="619">
      <c r="A619" s="4"/>
      <c r="B619" s="4"/>
      <c r="C619" s="4"/>
      <c r="D619" s="4"/>
      <c r="E619" s="7">
        <v>90.0</v>
      </c>
      <c r="F619" s="4"/>
      <c r="G619" s="4"/>
      <c r="H619" s="4"/>
      <c r="I619" s="4"/>
      <c r="J619" s="4"/>
      <c r="K619" s="4"/>
      <c r="L619" s="4"/>
      <c r="M619" s="3" t="s">
        <v>130</v>
      </c>
      <c r="N619" s="4"/>
      <c r="O619" s="4"/>
      <c r="P619" s="4"/>
      <c r="Q619" s="4"/>
      <c r="R619" s="7"/>
      <c r="S619" s="5"/>
      <c r="T619" s="4"/>
      <c r="U619" s="3">
        <v>616.0</v>
      </c>
      <c r="V619" s="7">
        <v>7.0</v>
      </c>
      <c r="W619" s="3">
        <v>20.0</v>
      </c>
      <c r="X619" s="3">
        <v>616.0</v>
      </c>
      <c r="Y619" s="4">
        <v>7.0</v>
      </c>
      <c r="Z619" s="4"/>
      <c r="AA619" s="4"/>
      <c r="AB619" s="4"/>
      <c r="AC619" s="4"/>
      <c r="AD619" s="4"/>
      <c r="AE619" s="4"/>
    </row>
    <row r="620">
      <c r="A620" s="4"/>
      <c r="B620" s="4"/>
      <c r="C620" s="4"/>
      <c r="D620" s="4"/>
      <c r="E620" s="7">
        <v>90.0</v>
      </c>
      <c r="F620" s="4"/>
      <c r="G620" s="4"/>
      <c r="H620" s="4"/>
      <c r="I620" s="4"/>
      <c r="J620" s="4"/>
      <c r="K620" s="4"/>
      <c r="L620" s="4"/>
      <c r="M620" s="3" t="s">
        <v>130</v>
      </c>
      <c r="N620" s="4"/>
      <c r="O620" s="4"/>
      <c r="P620" s="4"/>
      <c r="Q620" s="4"/>
      <c r="R620" s="7"/>
      <c r="S620" s="5"/>
      <c r="T620" s="4"/>
      <c r="U620" s="3">
        <v>617.0</v>
      </c>
      <c r="V620" s="7">
        <v>9.0</v>
      </c>
      <c r="W620" s="3">
        <v>5.0</v>
      </c>
      <c r="X620" s="3">
        <v>617.0</v>
      </c>
      <c r="Y620" s="4">
        <v>9.0</v>
      </c>
      <c r="Z620" s="4"/>
      <c r="AA620" s="4"/>
      <c r="AB620" s="4"/>
      <c r="AC620" s="4"/>
      <c r="AD620" s="4"/>
      <c r="AE620" s="4"/>
    </row>
    <row r="621">
      <c r="A621" s="4"/>
      <c r="B621" s="4"/>
      <c r="C621" s="4"/>
      <c r="D621" s="4"/>
      <c r="E621" s="7">
        <v>90.0</v>
      </c>
      <c r="F621" s="4"/>
      <c r="G621" s="4"/>
      <c r="H621" s="4"/>
      <c r="I621" s="4"/>
      <c r="J621" s="4"/>
      <c r="K621" s="4"/>
      <c r="L621" s="4"/>
      <c r="M621" s="3" t="s">
        <v>130</v>
      </c>
      <c r="N621" s="4"/>
      <c r="O621" s="4"/>
      <c r="P621" s="4"/>
      <c r="Q621" s="4"/>
      <c r="R621" s="7"/>
      <c r="S621" s="5"/>
      <c r="T621" s="4"/>
      <c r="U621" s="3">
        <v>618.0</v>
      </c>
      <c r="V621" s="7">
        <v>11.0</v>
      </c>
      <c r="W621" s="3">
        <v>0.0</v>
      </c>
      <c r="X621" s="3">
        <v>618.0</v>
      </c>
      <c r="Y621" s="4">
        <v>11.0</v>
      </c>
      <c r="Z621" s="4"/>
      <c r="AA621" s="4"/>
      <c r="AB621" s="4"/>
      <c r="AC621" s="4"/>
      <c r="AD621" s="4"/>
      <c r="AE621" s="4"/>
    </row>
    <row r="622">
      <c r="A622" s="4"/>
      <c r="B622" s="4"/>
      <c r="C622" s="4"/>
      <c r="D622" s="4"/>
      <c r="E622" s="7">
        <v>90.0</v>
      </c>
      <c r="F622" s="4"/>
      <c r="G622" s="4"/>
      <c r="H622" s="4"/>
      <c r="I622" s="4"/>
      <c r="J622" s="4"/>
      <c r="K622" s="4"/>
      <c r="L622" s="4"/>
      <c r="M622" s="3" t="s">
        <v>130</v>
      </c>
      <c r="N622" s="4"/>
      <c r="O622" s="4"/>
      <c r="P622" s="4"/>
      <c r="Q622" s="4"/>
      <c r="R622" s="7"/>
      <c r="S622" s="5"/>
      <c r="T622" s="4"/>
      <c r="U622" s="3">
        <v>619.0</v>
      </c>
      <c r="V622" s="7">
        <v>12.0</v>
      </c>
      <c r="W622" s="3">
        <v>5.0</v>
      </c>
      <c r="X622" s="3">
        <v>619.0</v>
      </c>
      <c r="Y622" s="4">
        <v>12.0</v>
      </c>
      <c r="Z622" s="4"/>
      <c r="AA622" s="4"/>
      <c r="AB622" s="4"/>
      <c r="AC622" s="4"/>
      <c r="AD622" s="4"/>
      <c r="AE622" s="4"/>
    </row>
    <row r="623">
      <c r="A623" s="4"/>
      <c r="B623" s="4"/>
      <c r="C623" s="4"/>
      <c r="D623" s="4"/>
      <c r="E623" s="7">
        <v>90.0</v>
      </c>
      <c r="F623" s="4"/>
      <c r="G623" s="4"/>
      <c r="H623" s="4"/>
      <c r="I623" s="4"/>
      <c r="J623" s="4"/>
      <c r="K623" s="4"/>
      <c r="L623" s="4"/>
      <c r="M623" s="3" t="s">
        <v>130</v>
      </c>
      <c r="N623" s="4"/>
      <c r="O623" s="4"/>
      <c r="P623" s="4"/>
      <c r="Q623" s="4"/>
      <c r="R623" s="7"/>
      <c r="S623" s="5"/>
      <c r="T623" s="4"/>
      <c r="U623" s="3">
        <v>620.0</v>
      </c>
      <c r="V623" s="7">
        <v>10.0</v>
      </c>
      <c r="W623" s="3">
        <v>2.0</v>
      </c>
      <c r="X623" s="3">
        <v>620.0</v>
      </c>
      <c r="Y623" s="4">
        <v>10.0</v>
      </c>
      <c r="Z623" s="4"/>
      <c r="AA623" s="4"/>
      <c r="AB623" s="4"/>
      <c r="AC623" s="4"/>
      <c r="AD623" s="4"/>
      <c r="AE623" s="4"/>
    </row>
    <row r="624">
      <c r="A624" s="4"/>
      <c r="B624" s="4"/>
      <c r="C624" s="4"/>
      <c r="D624" s="4"/>
      <c r="E624" s="7">
        <v>90.0</v>
      </c>
      <c r="F624" s="4"/>
      <c r="G624" s="4"/>
      <c r="H624" s="4"/>
      <c r="I624" s="4"/>
      <c r="J624" s="4"/>
      <c r="K624" s="4"/>
      <c r="L624" s="4"/>
      <c r="M624" s="3" t="s">
        <v>130</v>
      </c>
      <c r="N624" s="4"/>
      <c r="O624" s="4"/>
      <c r="P624" s="4"/>
      <c r="Q624" s="4"/>
      <c r="R624" s="7"/>
      <c r="S624" s="9"/>
      <c r="T624" s="4"/>
      <c r="U624" s="3">
        <v>621.0</v>
      </c>
      <c r="V624" s="7">
        <v>8.0</v>
      </c>
      <c r="W624" s="3">
        <v>5.0</v>
      </c>
      <c r="X624" s="3">
        <v>621.0</v>
      </c>
      <c r="Y624" s="4">
        <v>8.0</v>
      </c>
      <c r="Z624" s="4"/>
      <c r="AA624" s="4"/>
      <c r="AB624" s="4"/>
      <c r="AC624" s="4"/>
      <c r="AD624" s="4"/>
      <c r="AE624" s="4"/>
    </row>
    <row r="625">
      <c r="A625" s="4"/>
      <c r="B625" s="4"/>
      <c r="C625" s="4"/>
      <c r="D625" s="4"/>
      <c r="E625" s="7">
        <v>90.0</v>
      </c>
      <c r="F625" s="4"/>
      <c r="G625" s="4"/>
      <c r="H625" s="4"/>
      <c r="I625" s="4"/>
      <c r="J625" s="4"/>
      <c r="K625" s="4"/>
      <c r="L625" s="4"/>
      <c r="M625" s="3" t="s">
        <v>130</v>
      </c>
      <c r="N625" s="4"/>
      <c r="O625" s="4"/>
      <c r="P625" s="4"/>
      <c r="Q625" s="4"/>
      <c r="R625" s="7"/>
      <c r="S625" s="5"/>
      <c r="T625" s="4"/>
      <c r="U625" s="3">
        <v>622.0</v>
      </c>
      <c r="V625" s="7">
        <v>15.0</v>
      </c>
      <c r="W625" s="3">
        <v>24.0</v>
      </c>
      <c r="X625" s="3">
        <v>622.0</v>
      </c>
      <c r="Y625" s="4">
        <v>15.0</v>
      </c>
      <c r="Z625" s="4"/>
      <c r="AA625" s="4"/>
      <c r="AB625" s="4"/>
      <c r="AC625" s="4"/>
      <c r="AD625" s="4"/>
      <c r="AE625" s="4"/>
    </row>
    <row r="626">
      <c r="A626" s="4"/>
      <c r="B626" s="4"/>
      <c r="C626" s="4"/>
      <c r="D626" s="4"/>
      <c r="E626" s="7">
        <v>90.0</v>
      </c>
      <c r="F626" s="4"/>
      <c r="G626" s="4"/>
      <c r="H626" s="4"/>
      <c r="I626" s="4"/>
      <c r="J626" s="4"/>
      <c r="K626" s="4"/>
      <c r="L626" s="4"/>
      <c r="M626" s="3" t="s">
        <v>130</v>
      </c>
      <c r="N626" s="4"/>
      <c r="O626" s="4"/>
      <c r="P626" s="4"/>
      <c r="Q626" s="4"/>
      <c r="R626" s="7"/>
      <c r="S626" s="5"/>
      <c r="T626" s="4"/>
      <c r="U626" s="3">
        <v>623.0</v>
      </c>
      <c r="V626" s="7">
        <v>10.0</v>
      </c>
      <c r="W626" s="3">
        <v>20.0</v>
      </c>
      <c r="X626" s="3">
        <v>623.0</v>
      </c>
      <c r="Y626" s="4">
        <v>10.0</v>
      </c>
      <c r="Z626" s="4"/>
      <c r="AA626" s="4"/>
      <c r="AB626" s="4"/>
      <c r="AC626" s="4"/>
      <c r="AD626" s="4"/>
      <c r="AE626" s="4"/>
    </row>
    <row r="627">
      <c r="A627" s="4"/>
      <c r="B627" s="4"/>
      <c r="C627" s="4"/>
      <c r="D627" s="4"/>
      <c r="E627" s="7">
        <v>90.0</v>
      </c>
      <c r="F627" s="4"/>
      <c r="G627" s="4"/>
      <c r="H627" s="4"/>
      <c r="I627" s="4"/>
      <c r="J627" s="4"/>
      <c r="K627" s="4"/>
      <c r="L627" s="4"/>
      <c r="M627" s="3" t="s">
        <v>130</v>
      </c>
      <c r="N627" s="4"/>
      <c r="O627" s="4"/>
      <c r="P627" s="4"/>
      <c r="Q627" s="4"/>
      <c r="R627" s="7"/>
      <c r="S627" s="5"/>
      <c r="T627" s="4"/>
      <c r="U627" s="3">
        <v>624.0</v>
      </c>
      <c r="V627" s="7">
        <v>12.0</v>
      </c>
      <c r="W627" s="3">
        <v>10.0</v>
      </c>
      <c r="X627" s="3">
        <v>624.0</v>
      </c>
      <c r="Y627" s="4">
        <v>12.0</v>
      </c>
      <c r="Z627" s="4"/>
      <c r="AA627" s="4"/>
      <c r="AB627" s="4"/>
      <c r="AC627" s="4"/>
      <c r="AD627" s="4"/>
      <c r="AE627" s="4"/>
    </row>
    <row r="628">
      <c r="A628" s="4"/>
      <c r="B628" s="4"/>
      <c r="C628" s="4"/>
      <c r="D628" s="4"/>
      <c r="E628" s="7">
        <v>90.0</v>
      </c>
      <c r="F628" s="4"/>
      <c r="G628" s="4"/>
      <c r="H628" s="4"/>
      <c r="I628" s="4"/>
      <c r="J628" s="4"/>
      <c r="K628" s="4"/>
      <c r="L628" s="4"/>
      <c r="M628" s="3" t="s">
        <v>130</v>
      </c>
      <c r="N628" s="4"/>
      <c r="O628" s="4"/>
      <c r="P628" s="4"/>
      <c r="Q628" s="4"/>
      <c r="R628" s="7"/>
      <c r="S628" s="5"/>
      <c r="T628" s="4"/>
      <c r="U628" s="3">
        <v>625.0</v>
      </c>
      <c r="V628" s="7">
        <v>10.0</v>
      </c>
      <c r="W628" s="3">
        <v>30.0</v>
      </c>
      <c r="X628" s="3">
        <v>625.0</v>
      </c>
      <c r="Y628" s="4">
        <v>10.0</v>
      </c>
      <c r="Z628" s="4"/>
      <c r="AA628" s="4"/>
      <c r="AB628" s="4"/>
      <c r="AC628" s="4"/>
      <c r="AD628" s="4"/>
      <c r="AE628" s="4"/>
    </row>
    <row r="629">
      <c r="A629" s="4"/>
      <c r="B629" s="4"/>
      <c r="C629" s="4"/>
      <c r="D629" s="4"/>
      <c r="E629" s="7">
        <v>90.0</v>
      </c>
      <c r="F629" s="4"/>
      <c r="G629" s="4"/>
      <c r="H629" s="4"/>
      <c r="I629" s="4"/>
      <c r="J629" s="4"/>
      <c r="K629" s="4"/>
      <c r="L629" s="4"/>
      <c r="M629" s="3" t="s">
        <v>130</v>
      </c>
      <c r="N629" s="4"/>
      <c r="O629" s="4"/>
      <c r="P629" s="4"/>
      <c r="Q629" s="4"/>
      <c r="R629" s="7"/>
      <c r="S629" s="5"/>
      <c r="T629" s="4"/>
      <c r="U629" s="3">
        <v>626.0</v>
      </c>
      <c r="V629" s="7">
        <v>8.0</v>
      </c>
      <c r="W629" s="3">
        <v>4.0</v>
      </c>
      <c r="X629" s="3">
        <v>626.0</v>
      </c>
      <c r="Y629" s="4">
        <v>8.0</v>
      </c>
      <c r="Z629" s="4"/>
      <c r="AA629" s="4"/>
      <c r="AB629" s="4"/>
      <c r="AC629" s="4"/>
      <c r="AD629" s="4"/>
      <c r="AE629" s="4"/>
    </row>
    <row r="630">
      <c r="A630" s="4"/>
      <c r="B630" s="4"/>
      <c r="C630" s="4"/>
      <c r="D630" s="4"/>
      <c r="E630" s="7">
        <v>90.0</v>
      </c>
      <c r="F630" s="4"/>
      <c r="G630" s="4"/>
      <c r="H630" s="4"/>
      <c r="I630" s="4"/>
      <c r="J630" s="4"/>
      <c r="K630" s="4"/>
      <c r="L630" s="4"/>
      <c r="M630" s="3" t="s">
        <v>130</v>
      </c>
      <c r="N630" s="4"/>
      <c r="O630" s="4"/>
      <c r="P630" s="4"/>
      <c r="Q630" s="4"/>
      <c r="R630" s="7"/>
      <c r="S630" s="5"/>
      <c r="T630" s="4"/>
      <c r="U630" s="3">
        <v>627.0</v>
      </c>
      <c r="V630" s="7">
        <v>5.0</v>
      </c>
      <c r="W630" s="3">
        <v>10.0</v>
      </c>
      <c r="X630" s="3">
        <v>627.0</v>
      </c>
      <c r="Y630" s="4">
        <v>5.0</v>
      </c>
      <c r="Z630" s="4"/>
      <c r="AA630" s="4"/>
      <c r="AB630" s="4"/>
      <c r="AC630" s="4"/>
      <c r="AD630" s="4"/>
      <c r="AE630" s="4"/>
    </row>
    <row r="631">
      <c r="A631" s="4"/>
      <c r="B631" s="4"/>
      <c r="C631" s="4"/>
      <c r="D631" s="4"/>
      <c r="E631" s="7">
        <v>90.0</v>
      </c>
      <c r="F631" s="4"/>
      <c r="G631" s="4"/>
      <c r="H631" s="4"/>
      <c r="I631" s="4"/>
      <c r="J631" s="4"/>
      <c r="K631" s="4"/>
      <c r="L631" s="4"/>
      <c r="M631" s="3" t="s">
        <v>98</v>
      </c>
      <c r="N631" s="4"/>
      <c r="O631" s="4"/>
      <c r="P631" s="4"/>
      <c r="Q631" s="4"/>
      <c r="R631" s="7"/>
      <c r="S631" s="5"/>
      <c r="T631" s="4"/>
      <c r="U631" s="3">
        <v>628.0</v>
      </c>
      <c r="V631" s="7">
        <v>10.0</v>
      </c>
      <c r="W631" s="3">
        <v>20.0</v>
      </c>
      <c r="X631" s="3">
        <v>628.0</v>
      </c>
      <c r="Y631" s="4">
        <v>10.0</v>
      </c>
      <c r="Z631" s="4"/>
      <c r="AA631" s="4"/>
      <c r="AB631" s="4"/>
      <c r="AC631" s="4"/>
      <c r="AD631" s="4"/>
      <c r="AE631" s="4"/>
    </row>
    <row r="632">
      <c r="A632" s="4"/>
      <c r="B632" s="4"/>
      <c r="C632" s="4"/>
      <c r="D632" s="4"/>
      <c r="E632" s="7">
        <v>95.0</v>
      </c>
      <c r="F632" s="4"/>
      <c r="G632" s="4"/>
      <c r="H632" s="4"/>
      <c r="I632" s="4"/>
      <c r="J632" s="4"/>
      <c r="K632" s="4"/>
      <c r="L632" s="4"/>
      <c r="M632" s="3" t="s">
        <v>98</v>
      </c>
      <c r="N632" s="4"/>
      <c r="O632" s="4"/>
      <c r="P632" s="4"/>
      <c r="Q632" s="4"/>
      <c r="R632" s="7"/>
      <c r="S632" s="5"/>
      <c r="T632" s="4"/>
      <c r="U632" s="3">
        <v>629.0</v>
      </c>
      <c r="V632" s="7">
        <v>10.0</v>
      </c>
      <c r="W632" s="3">
        <v>10.0</v>
      </c>
      <c r="X632" s="3">
        <v>629.0</v>
      </c>
      <c r="Y632" s="4">
        <v>10.0</v>
      </c>
      <c r="Z632" s="4"/>
      <c r="AA632" s="4"/>
      <c r="AB632" s="4"/>
      <c r="AC632" s="4"/>
      <c r="AD632" s="4"/>
      <c r="AE632" s="4"/>
    </row>
    <row r="633">
      <c r="A633" s="4"/>
      <c r="B633" s="4"/>
      <c r="C633" s="4"/>
      <c r="D633" s="4"/>
      <c r="E633" s="7">
        <v>100.0</v>
      </c>
      <c r="F633" s="4"/>
      <c r="G633" s="4"/>
      <c r="H633" s="4"/>
      <c r="I633" s="4"/>
      <c r="J633" s="4"/>
      <c r="K633" s="4"/>
      <c r="L633" s="4"/>
      <c r="M633" s="3" t="s">
        <v>98</v>
      </c>
      <c r="N633" s="4"/>
      <c r="O633" s="4"/>
      <c r="P633" s="4"/>
      <c r="Q633" s="4"/>
      <c r="R633" s="7"/>
      <c r="S633" s="5"/>
      <c r="T633" s="4"/>
      <c r="U633" s="3">
        <v>630.0</v>
      </c>
      <c r="V633" s="7">
        <v>10.0</v>
      </c>
      <c r="W633" s="3">
        <v>4.0</v>
      </c>
      <c r="X633" s="3">
        <v>630.0</v>
      </c>
      <c r="Y633" s="4">
        <v>10.0</v>
      </c>
      <c r="Z633" s="4"/>
      <c r="AA633" s="4"/>
      <c r="AB633" s="4"/>
      <c r="AC633" s="4"/>
      <c r="AD633" s="4"/>
      <c r="AE633" s="4"/>
    </row>
    <row r="634">
      <c r="A634" s="4"/>
      <c r="B634" s="4"/>
      <c r="C634" s="4"/>
      <c r="D634" s="4"/>
      <c r="E634" s="7">
        <v>100.0</v>
      </c>
      <c r="F634" s="4"/>
      <c r="G634" s="4"/>
      <c r="H634" s="4"/>
      <c r="I634" s="4"/>
      <c r="J634" s="4"/>
      <c r="K634" s="4"/>
      <c r="L634" s="4"/>
      <c r="M634" s="3" t="s">
        <v>98</v>
      </c>
      <c r="N634" s="4"/>
      <c r="O634" s="4"/>
      <c r="P634" s="4"/>
      <c r="Q634" s="4"/>
      <c r="R634" s="7"/>
      <c r="S634" s="5"/>
      <c r="T634" s="4"/>
      <c r="U634" s="3">
        <v>631.0</v>
      </c>
      <c r="V634" s="7">
        <v>6.0</v>
      </c>
      <c r="W634" s="3">
        <v>5.0</v>
      </c>
      <c r="X634" s="3">
        <v>631.0</v>
      </c>
      <c r="Y634" s="4">
        <v>6.0</v>
      </c>
      <c r="Z634" s="4"/>
      <c r="AA634" s="4"/>
      <c r="AB634" s="4"/>
      <c r="AC634" s="4"/>
      <c r="AD634" s="4"/>
      <c r="AE634" s="4"/>
    </row>
    <row r="635">
      <c r="A635" s="4"/>
      <c r="B635" s="4"/>
      <c r="C635" s="4"/>
      <c r="D635" s="4"/>
      <c r="E635" s="7">
        <v>100.0</v>
      </c>
      <c r="F635" s="4"/>
      <c r="G635" s="4"/>
      <c r="H635" s="4"/>
      <c r="I635" s="4"/>
      <c r="J635" s="4"/>
      <c r="K635" s="4"/>
      <c r="L635" s="4"/>
      <c r="M635" s="3" t="s">
        <v>98</v>
      </c>
      <c r="N635" s="4"/>
      <c r="O635" s="4"/>
      <c r="P635" s="4"/>
      <c r="Q635" s="4"/>
      <c r="R635" s="7"/>
      <c r="S635" s="5"/>
      <c r="T635" s="4"/>
      <c r="U635" s="3">
        <v>632.0</v>
      </c>
      <c r="V635" s="7">
        <v>6.0</v>
      </c>
      <c r="W635" s="3">
        <v>30.0</v>
      </c>
      <c r="X635" s="3">
        <v>632.0</v>
      </c>
      <c r="Y635" s="4">
        <v>6.0</v>
      </c>
      <c r="Z635" s="4"/>
      <c r="AA635" s="4"/>
      <c r="AB635" s="4"/>
      <c r="AC635" s="4"/>
      <c r="AD635" s="4"/>
      <c r="AE635" s="4"/>
    </row>
    <row r="636">
      <c r="A636" s="4"/>
      <c r="B636" s="4"/>
      <c r="C636" s="4"/>
      <c r="D636" s="4"/>
      <c r="E636" s="7">
        <v>100.0</v>
      </c>
      <c r="F636" s="4"/>
      <c r="G636" s="4"/>
      <c r="H636" s="4"/>
      <c r="I636" s="4"/>
      <c r="J636" s="4"/>
      <c r="K636" s="4"/>
      <c r="L636" s="4"/>
      <c r="M636" s="3" t="s">
        <v>98</v>
      </c>
      <c r="N636" s="4"/>
      <c r="O636" s="4"/>
      <c r="P636" s="4"/>
      <c r="Q636" s="4"/>
      <c r="R636" s="7"/>
      <c r="S636" s="5"/>
      <c r="T636" s="4"/>
      <c r="U636" s="3">
        <v>633.0</v>
      </c>
      <c r="V636" s="7">
        <v>11.0</v>
      </c>
      <c r="W636" s="3">
        <v>9.0</v>
      </c>
      <c r="X636" s="3">
        <v>633.0</v>
      </c>
      <c r="Y636" s="4">
        <v>11.0</v>
      </c>
      <c r="Z636" s="4"/>
      <c r="AA636" s="4"/>
      <c r="AB636" s="4"/>
      <c r="AC636" s="4"/>
      <c r="AD636" s="4"/>
      <c r="AE636" s="4"/>
    </row>
    <row r="637">
      <c r="A637" s="4"/>
      <c r="B637" s="4"/>
      <c r="C637" s="4"/>
      <c r="D637" s="4"/>
      <c r="E637" s="7">
        <v>100.0</v>
      </c>
      <c r="F637" s="4"/>
      <c r="G637" s="4"/>
      <c r="H637" s="4"/>
      <c r="I637" s="4"/>
      <c r="J637" s="4"/>
      <c r="K637" s="4"/>
      <c r="L637" s="4"/>
      <c r="M637" s="3" t="s">
        <v>98</v>
      </c>
      <c r="N637" s="4"/>
      <c r="O637" s="4"/>
      <c r="P637" s="4"/>
      <c r="Q637" s="4"/>
      <c r="R637" s="7"/>
      <c r="S637" s="5"/>
      <c r="T637" s="4"/>
      <c r="U637" s="3">
        <v>634.0</v>
      </c>
      <c r="V637" s="7">
        <v>7.0</v>
      </c>
      <c r="W637" s="3">
        <v>6.0</v>
      </c>
      <c r="X637" s="3">
        <v>634.0</v>
      </c>
      <c r="Y637" s="4">
        <v>7.0</v>
      </c>
      <c r="Z637" s="4"/>
      <c r="AA637" s="4"/>
      <c r="AB637" s="4"/>
      <c r="AC637" s="4"/>
      <c r="AD637" s="4"/>
      <c r="AE637" s="4"/>
    </row>
    <row r="638">
      <c r="A638" s="4"/>
      <c r="B638" s="4"/>
      <c r="C638" s="4"/>
      <c r="D638" s="4"/>
      <c r="E638" s="7">
        <v>100.0</v>
      </c>
      <c r="F638" s="4"/>
      <c r="G638" s="4"/>
      <c r="H638" s="4"/>
      <c r="I638" s="4"/>
      <c r="J638" s="4"/>
      <c r="K638" s="4"/>
      <c r="L638" s="4"/>
      <c r="M638" s="3" t="s">
        <v>98</v>
      </c>
      <c r="N638" s="4"/>
      <c r="O638" s="4"/>
      <c r="P638" s="4"/>
      <c r="Q638" s="4"/>
      <c r="R638" s="7"/>
      <c r="S638" s="5"/>
      <c r="T638" s="4"/>
      <c r="U638" s="3">
        <v>635.0</v>
      </c>
      <c r="V638" s="7">
        <v>10.0</v>
      </c>
      <c r="W638" s="3">
        <v>6.0</v>
      </c>
      <c r="X638" s="3">
        <v>635.0</v>
      </c>
      <c r="Y638" s="4">
        <v>10.0</v>
      </c>
      <c r="Z638" s="4"/>
      <c r="AA638" s="4"/>
      <c r="AB638" s="4"/>
      <c r="AC638" s="4"/>
      <c r="AD638" s="4"/>
      <c r="AE638" s="4"/>
    </row>
    <row r="639">
      <c r="A639" s="4"/>
      <c r="B639" s="4"/>
      <c r="C639" s="4"/>
      <c r="D639" s="4"/>
      <c r="E639" s="7">
        <v>100.0</v>
      </c>
      <c r="F639" s="4"/>
      <c r="G639" s="4"/>
      <c r="H639" s="4"/>
      <c r="I639" s="4"/>
      <c r="J639" s="4"/>
      <c r="K639" s="4"/>
      <c r="L639" s="4"/>
      <c r="M639" s="3" t="s">
        <v>98</v>
      </c>
      <c r="N639" s="4"/>
      <c r="O639" s="4"/>
      <c r="P639" s="4"/>
      <c r="Q639" s="4"/>
      <c r="R639" s="7"/>
      <c r="S639" s="5"/>
      <c r="T639" s="4"/>
      <c r="U639" s="3">
        <v>636.0</v>
      </c>
      <c r="V639" s="7">
        <v>8.0</v>
      </c>
      <c r="W639" s="3">
        <v>3.0</v>
      </c>
      <c r="X639" s="3">
        <v>636.0</v>
      </c>
      <c r="Y639" s="4">
        <v>8.0</v>
      </c>
      <c r="Z639" s="4"/>
      <c r="AA639" s="4"/>
      <c r="AB639" s="4"/>
      <c r="AC639" s="4"/>
      <c r="AD639" s="4"/>
      <c r="AE639" s="4"/>
    </row>
    <row r="640">
      <c r="A640" s="4"/>
      <c r="B640" s="4"/>
      <c r="C640" s="4"/>
      <c r="D640" s="4"/>
      <c r="E640" s="7">
        <v>100.0</v>
      </c>
      <c r="F640" s="4"/>
      <c r="G640" s="4"/>
      <c r="H640" s="4"/>
      <c r="I640" s="4"/>
      <c r="J640" s="4"/>
      <c r="K640" s="4"/>
      <c r="L640" s="4"/>
      <c r="M640" s="3" t="s">
        <v>98</v>
      </c>
      <c r="N640" s="4"/>
      <c r="O640" s="4"/>
      <c r="P640" s="4"/>
      <c r="Q640" s="4"/>
      <c r="R640" s="7"/>
      <c r="S640" s="5"/>
      <c r="T640" s="4"/>
      <c r="U640" s="3">
        <v>637.0</v>
      </c>
      <c r="V640" s="7">
        <v>8.0</v>
      </c>
      <c r="W640" s="3">
        <v>20.0</v>
      </c>
      <c r="X640" s="3">
        <v>637.0</v>
      </c>
      <c r="Y640" s="4">
        <v>8.0</v>
      </c>
      <c r="Z640" s="4"/>
      <c r="AA640" s="4"/>
      <c r="AB640" s="4"/>
      <c r="AC640" s="4"/>
      <c r="AD640" s="4"/>
      <c r="AE640" s="4"/>
    </row>
    <row r="641">
      <c r="A641" s="4"/>
      <c r="B641" s="4"/>
      <c r="C641" s="4"/>
      <c r="D641" s="4"/>
      <c r="E641" s="7">
        <v>100.0</v>
      </c>
      <c r="F641" s="4"/>
      <c r="G641" s="4"/>
      <c r="H641" s="4"/>
      <c r="I641" s="4"/>
      <c r="J641" s="4"/>
      <c r="K641" s="4"/>
      <c r="L641" s="4"/>
      <c r="M641" s="3" t="s">
        <v>98</v>
      </c>
      <c r="N641" s="4"/>
      <c r="O641" s="4"/>
      <c r="P641" s="4"/>
      <c r="Q641" s="4"/>
      <c r="R641" s="7"/>
      <c r="S641" s="5"/>
      <c r="T641" s="4"/>
      <c r="U641" s="3">
        <v>638.0</v>
      </c>
      <c r="V641" s="7">
        <v>12.0</v>
      </c>
      <c r="W641" s="3">
        <v>50.0</v>
      </c>
      <c r="X641" s="3">
        <v>638.0</v>
      </c>
      <c r="Y641" s="4">
        <v>12.0</v>
      </c>
      <c r="Z641" s="4"/>
      <c r="AA641" s="4"/>
      <c r="AB641" s="4"/>
      <c r="AC641" s="4"/>
      <c r="AD641" s="4"/>
      <c r="AE641" s="4"/>
    </row>
    <row r="642">
      <c r="A642" s="4"/>
      <c r="B642" s="4"/>
      <c r="C642" s="4"/>
      <c r="D642" s="4"/>
      <c r="E642" s="7">
        <v>100.0</v>
      </c>
      <c r="F642" s="4"/>
      <c r="G642" s="4"/>
      <c r="H642" s="4"/>
      <c r="I642" s="4"/>
      <c r="J642" s="4"/>
      <c r="K642" s="4"/>
      <c r="L642" s="4"/>
      <c r="M642" s="3" t="s">
        <v>98</v>
      </c>
      <c r="N642" s="4"/>
      <c r="O642" s="4"/>
      <c r="P642" s="4"/>
      <c r="Q642" s="4"/>
      <c r="R642" s="7"/>
      <c r="S642" s="5"/>
      <c r="T642" s="4"/>
      <c r="U642" s="3">
        <v>639.0</v>
      </c>
      <c r="V642" s="7">
        <v>2.0</v>
      </c>
      <c r="W642" s="3">
        <v>5.0</v>
      </c>
      <c r="X642" s="3">
        <v>639.0</v>
      </c>
      <c r="Y642" s="4">
        <v>2.0</v>
      </c>
      <c r="Z642" s="4"/>
      <c r="AA642" s="4"/>
      <c r="AB642" s="4"/>
      <c r="AC642" s="4"/>
      <c r="AD642" s="4"/>
      <c r="AE642" s="4"/>
    </row>
    <row r="643">
      <c r="A643" s="4"/>
      <c r="B643" s="4"/>
      <c r="C643" s="4"/>
      <c r="D643" s="4"/>
      <c r="E643" s="7">
        <v>110.0</v>
      </c>
      <c r="F643" s="4"/>
      <c r="G643" s="4"/>
      <c r="H643" s="4"/>
      <c r="I643" s="4"/>
      <c r="J643" s="4"/>
      <c r="K643" s="4"/>
      <c r="L643" s="4"/>
      <c r="M643" s="3" t="s">
        <v>98</v>
      </c>
      <c r="N643" s="4"/>
      <c r="O643" s="4"/>
      <c r="P643" s="4"/>
      <c r="Q643" s="4"/>
      <c r="R643" s="7"/>
      <c r="S643" s="5"/>
      <c r="T643" s="4"/>
      <c r="U643" s="3">
        <v>640.0</v>
      </c>
      <c r="V643" s="7">
        <v>14.0</v>
      </c>
      <c r="W643" s="3">
        <v>10.0</v>
      </c>
      <c r="X643" s="3">
        <v>640.0</v>
      </c>
      <c r="Y643" s="4">
        <v>14.0</v>
      </c>
      <c r="Z643" s="4"/>
      <c r="AA643" s="4"/>
      <c r="AB643" s="4"/>
      <c r="AC643" s="4"/>
      <c r="AD643" s="4"/>
      <c r="AE643" s="4"/>
    </row>
    <row r="644">
      <c r="A644" s="4"/>
      <c r="B644" s="4"/>
      <c r="C644" s="4"/>
      <c r="D644" s="4"/>
      <c r="E644" s="7">
        <v>110.0</v>
      </c>
      <c r="F644" s="4"/>
      <c r="G644" s="4"/>
      <c r="H644" s="4"/>
      <c r="I644" s="4"/>
      <c r="J644" s="4"/>
      <c r="K644" s="4"/>
      <c r="L644" s="4"/>
      <c r="M644" s="3" t="s">
        <v>98</v>
      </c>
      <c r="N644" s="4"/>
      <c r="O644" s="4"/>
      <c r="P644" s="4"/>
      <c r="Q644" s="4"/>
      <c r="R644" s="7"/>
      <c r="S644" s="5"/>
      <c r="T644" s="4"/>
      <c r="U644" s="3">
        <v>641.0</v>
      </c>
      <c r="V644" s="7">
        <v>9.0</v>
      </c>
      <c r="W644" s="3">
        <v>0.0</v>
      </c>
      <c r="X644" s="3">
        <v>641.0</v>
      </c>
      <c r="Y644" s="4">
        <v>9.0</v>
      </c>
      <c r="Z644" s="4"/>
      <c r="AA644" s="4"/>
      <c r="AB644" s="4"/>
      <c r="AC644" s="4"/>
      <c r="AD644" s="4"/>
      <c r="AE644" s="4"/>
    </row>
    <row r="645">
      <c r="A645" s="4"/>
      <c r="B645" s="4"/>
      <c r="C645" s="4"/>
      <c r="D645" s="4"/>
      <c r="E645" s="7">
        <v>120.0</v>
      </c>
      <c r="F645" s="4"/>
      <c r="G645" s="4"/>
      <c r="H645" s="4"/>
      <c r="I645" s="4"/>
      <c r="J645" s="4"/>
      <c r="K645" s="4"/>
      <c r="L645" s="4"/>
      <c r="M645" s="3" t="s">
        <v>98</v>
      </c>
      <c r="N645" s="4"/>
      <c r="O645" s="4"/>
      <c r="P645" s="4"/>
      <c r="Q645" s="4"/>
      <c r="R645" s="7"/>
      <c r="S645" s="5"/>
      <c r="T645" s="4"/>
      <c r="U645" s="3">
        <v>642.0</v>
      </c>
      <c r="V645" s="7">
        <v>12.0</v>
      </c>
      <c r="W645" s="3">
        <v>20.0</v>
      </c>
      <c r="X645" s="3">
        <v>642.0</v>
      </c>
      <c r="Y645" s="4">
        <v>12.0</v>
      </c>
      <c r="Z645" s="4"/>
      <c r="AA645" s="4"/>
      <c r="AB645" s="4"/>
      <c r="AC645" s="4"/>
      <c r="AD645" s="4"/>
      <c r="AE645" s="4"/>
    </row>
    <row r="646">
      <c r="A646" s="4"/>
      <c r="B646" s="4"/>
      <c r="C646" s="4"/>
      <c r="D646" s="4"/>
      <c r="E646" s="7">
        <v>120.0</v>
      </c>
      <c r="F646" s="4"/>
      <c r="G646" s="4"/>
      <c r="H646" s="4"/>
      <c r="I646" s="4"/>
      <c r="J646" s="4"/>
      <c r="K646" s="4"/>
      <c r="L646" s="4"/>
      <c r="M646" s="3" t="s">
        <v>98</v>
      </c>
      <c r="N646" s="4"/>
      <c r="O646" s="4"/>
      <c r="P646" s="4"/>
      <c r="Q646" s="4"/>
      <c r="R646" s="7"/>
      <c r="S646" s="5"/>
      <c r="T646" s="4"/>
      <c r="U646" s="3">
        <v>643.0</v>
      </c>
      <c r="V646" s="7">
        <v>12.0</v>
      </c>
      <c r="W646" s="3">
        <v>5.0</v>
      </c>
      <c r="X646" s="3">
        <v>643.0</v>
      </c>
      <c r="Y646" s="4">
        <v>12.0</v>
      </c>
      <c r="Z646" s="4"/>
      <c r="AA646" s="4"/>
      <c r="AB646" s="4"/>
      <c r="AC646" s="4"/>
      <c r="AD646" s="4"/>
      <c r="AE646" s="4"/>
    </row>
    <row r="647">
      <c r="A647" s="4"/>
      <c r="B647" s="4"/>
      <c r="C647" s="4"/>
      <c r="D647" s="4"/>
      <c r="E647" s="7">
        <v>120.0</v>
      </c>
      <c r="F647" s="4"/>
      <c r="G647" s="4"/>
      <c r="H647" s="4"/>
      <c r="I647" s="4"/>
      <c r="J647" s="4"/>
      <c r="K647" s="4"/>
      <c r="L647" s="4"/>
      <c r="M647" s="3" t="s">
        <v>98</v>
      </c>
      <c r="N647" s="4"/>
      <c r="O647" s="4"/>
      <c r="P647" s="4"/>
      <c r="Q647" s="4"/>
      <c r="R647" s="7"/>
      <c r="S647" s="5"/>
      <c r="T647" s="4"/>
      <c r="U647" s="3">
        <v>644.0</v>
      </c>
      <c r="V647" s="7">
        <v>14.0</v>
      </c>
      <c r="W647" s="3">
        <v>30.0</v>
      </c>
      <c r="X647" s="3">
        <v>644.0</v>
      </c>
      <c r="Y647" s="4">
        <v>14.0</v>
      </c>
      <c r="Z647" s="4"/>
      <c r="AA647" s="4"/>
      <c r="AB647" s="4"/>
      <c r="AC647" s="4"/>
      <c r="AD647" s="4"/>
      <c r="AE647" s="4"/>
    </row>
    <row r="648">
      <c r="A648" s="4"/>
      <c r="B648" s="4"/>
      <c r="C648" s="4"/>
      <c r="D648" s="4"/>
      <c r="E648" s="7">
        <v>120.0</v>
      </c>
      <c r="F648" s="4"/>
      <c r="G648" s="4"/>
      <c r="H648" s="4"/>
      <c r="I648" s="4"/>
      <c r="J648" s="4"/>
      <c r="K648" s="4"/>
      <c r="L648" s="4"/>
      <c r="M648" s="3" t="s">
        <v>98</v>
      </c>
      <c r="N648" s="4"/>
      <c r="O648" s="4"/>
      <c r="P648" s="4"/>
      <c r="Q648" s="4"/>
      <c r="R648" s="7"/>
      <c r="S648" s="5"/>
      <c r="T648" s="4"/>
      <c r="U648" s="3">
        <v>645.0</v>
      </c>
      <c r="V648" s="7">
        <v>11.0</v>
      </c>
      <c r="W648" s="3">
        <v>20.0</v>
      </c>
      <c r="X648" s="3">
        <v>645.0</v>
      </c>
      <c r="Y648" s="4">
        <v>11.0</v>
      </c>
      <c r="Z648" s="4"/>
      <c r="AA648" s="4"/>
      <c r="AB648" s="4"/>
      <c r="AC648" s="4"/>
      <c r="AD648" s="4"/>
      <c r="AE648" s="4"/>
    </row>
    <row r="649">
      <c r="A649" s="4"/>
      <c r="B649" s="4"/>
      <c r="C649" s="4"/>
      <c r="D649" s="4"/>
      <c r="E649" s="7">
        <v>120.0</v>
      </c>
      <c r="F649" s="4"/>
      <c r="G649" s="4"/>
      <c r="H649" s="4"/>
      <c r="I649" s="4"/>
      <c r="J649" s="4"/>
      <c r="K649" s="4"/>
      <c r="L649" s="4"/>
      <c r="M649" s="3" t="s">
        <v>98</v>
      </c>
      <c r="N649" s="4"/>
      <c r="O649" s="4"/>
      <c r="P649" s="4"/>
      <c r="Q649" s="4"/>
      <c r="R649" s="7"/>
      <c r="S649" s="5"/>
      <c r="T649" s="4"/>
      <c r="U649" s="3">
        <v>646.0</v>
      </c>
      <c r="V649" s="7">
        <v>10.0</v>
      </c>
      <c r="W649" s="3">
        <v>10.0</v>
      </c>
      <c r="X649" s="3">
        <v>646.0</v>
      </c>
      <c r="Y649" s="4">
        <v>10.0</v>
      </c>
      <c r="Z649" s="4"/>
      <c r="AA649" s="4"/>
      <c r="AB649" s="4"/>
      <c r="AC649" s="4"/>
      <c r="AD649" s="4"/>
      <c r="AE649" s="4"/>
    </row>
    <row r="650">
      <c r="A650" s="4"/>
      <c r="B650" s="4"/>
      <c r="C650" s="4"/>
      <c r="D650" s="4"/>
      <c r="E650" s="7">
        <v>120.0</v>
      </c>
      <c r="F650" s="4"/>
      <c r="G650" s="4"/>
      <c r="H650" s="4"/>
      <c r="I650" s="4"/>
      <c r="J650" s="4"/>
      <c r="K650" s="4"/>
      <c r="L650" s="4"/>
      <c r="M650" s="3" t="s">
        <v>98</v>
      </c>
      <c r="N650" s="4"/>
      <c r="O650" s="4"/>
      <c r="P650" s="4"/>
      <c r="Q650" s="4"/>
      <c r="R650" s="7"/>
      <c r="S650" s="5"/>
      <c r="T650" s="4"/>
      <c r="U650" s="3">
        <v>647.0</v>
      </c>
      <c r="V650" s="7">
        <v>8.0</v>
      </c>
      <c r="W650" s="3">
        <v>2.0</v>
      </c>
      <c r="X650" s="3">
        <v>647.0</v>
      </c>
      <c r="Y650" s="4">
        <v>8.0</v>
      </c>
      <c r="Z650" s="4"/>
      <c r="AA650" s="4"/>
      <c r="AB650" s="4"/>
      <c r="AC650" s="4"/>
      <c r="AD650" s="4"/>
      <c r="AE650" s="4"/>
    </row>
    <row r="651">
      <c r="A651" s="4"/>
      <c r="B651" s="4"/>
      <c r="C651" s="4"/>
      <c r="D651" s="4"/>
      <c r="E651" s="7">
        <v>120.0</v>
      </c>
      <c r="F651" s="4"/>
      <c r="G651" s="4"/>
      <c r="H651" s="4"/>
      <c r="I651" s="4"/>
      <c r="J651" s="4"/>
      <c r="K651" s="4"/>
      <c r="L651" s="4"/>
      <c r="M651" s="3" t="s">
        <v>98</v>
      </c>
      <c r="N651" s="4"/>
      <c r="O651" s="4"/>
      <c r="P651" s="4"/>
      <c r="Q651" s="4"/>
      <c r="R651" s="7"/>
      <c r="S651" s="5"/>
      <c r="T651" s="4"/>
      <c r="U651" s="3">
        <v>648.0</v>
      </c>
      <c r="V651" s="7">
        <v>11.0</v>
      </c>
      <c r="W651" s="3">
        <v>2.0</v>
      </c>
      <c r="X651" s="3">
        <v>648.0</v>
      </c>
      <c r="Y651" s="4">
        <v>11.0</v>
      </c>
      <c r="Z651" s="4"/>
      <c r="AA651" s="4"/>
      <c r="AB651" s="4"/>
      <c r="AC651" s="4"/>
      <c r="AD651" s="4"/>
      <c r="AE651" s="4"/>
    </row>
    <row r="652">
      <c r="A652" s="4"/>
      <c r="B652" s="4"/>
      <c r="C652" s="4"/>
      <c r="D652" s="4"/>
      <c r="E652" s="7">
        <v>120.0</v>
      </c>
      <c r="F652" s="4"/>
      <c r="G652" s="4"/>
      <c r="H652" s="4"/>
      <c r="I652" s="4"/>
      <c r="J652" s="4"/>
      <c r="K652" s="4"/>
      <c r="L652" s="4"/>
      <c r="M652" s="3" t="s">
        <v>98</v>
      </c>
      <c r="N652" s="4"/>
      <c r="O652" s="4"/>
      <c r="P652" s="4"/>
      <c r="Q652" s="4"/>
      <c r="R652" s="7"/>
      <c r="S652" s="5"/>
      <c r="T652" s="4"/>
      <c r="U652" s="3">
        <v>649.0</v>
      </c>
      <c r="V652" s="7">
        <v>8.0</v>
      </c>
      <c r="W652" s="3">
        <v>24.0</v>
      </c>
      <c r="X652" s="3">
        <v>649.0</v>
      </c>
      <c r="Y652" s="4">
        <v>8.0</v>
      </c>
      <c r="Z652" s="4"/>
      <c r="AA652" s="4"/>
      <c r="AB652" s="4"/>
      <c r="AC652" s="4"/>
      <c r="AD652" s="4"/>
      <c r="AE652" s="4"/>
    </row>
    <row r="653">
      <c r="A653" s="4"/>
      <c r="B653" s="4"/>
      <c r="C653" s="4"/>
      <c r="D653" s="4"/>
      <c r="E653" s="7">
        <v>120.0</v>
      </c>
      <c r="F653" s="4"/>
      <c r="G653" s="4"/>
      <c r="H653" s="4"/>
      <c r="I653" s="4"/>
      <c r="J653" s="4"/>
      <c r="K653" s="4"/>
      <c r="L653" s="4"/>
      <c r="M653" s="3" t="s">
        <v>98</v>
      </c>
      <c r="N653" s="4"/>
      <c r="O653" s="4"/>
      <c r="P653" s="4"/>
      <c r="Q653" s="4"/>
      <c r="R653" s="7"/>
      <c r="S653" s="5"/>
      <c r="T653" s="4"/>
      <c r="U653" s="3">
        <v>650.0</v>
      </c>
      <c r="V653" s="7">
        <v>12.0</v>
      </c>
      <c r="W653" s="3">
        <v>2.0</v>
      </c>
      <c r="X653" s="3">
        <v>650.0</v>
      </c>
      <c r="Y653" s="4">
        <v>12.0</v>
      </c>
      <c r="Z653" s="4"/>
      <c r="AA653" s="4"/>
      <c r="AB653" s="4"/>
      <c r="AC653" s="4"/>
      <c r="AD653" s="4"/>
      <c r="AE653" s="4"/>
    </row>
    <row r="654">
      <c r="A654" s="4"/>
      <c r="B654" s="4"/>
      <c r="C654" s="4"/>
      <c r="D654" s="4"/>
      <c r="E654" s="7">
        <v>120.0</v>
      </c>
      <c r="F654" s="4"/>
      <c r="G654" s="4"/>
      <c r="H654" s="4"/>
      <c r="I654" s="4"/>
      <c r="J654" s="4"/>
      <c r="K654" s="4"/>
      <c r="L654" s="4"/>
      <c r="M654" s="3" t="s">
        <v>98</v>
      </c>
      <c r="N654" s="4"/>
      <c r="O654" s="4"/>
      <c r="P654" s="4"/>
      <c r="Q654" s="4"/>
      <c r="R654" s="7"/>
      <c r="S654" s="5"/>
      <c r="T654" s="4"/>
      <c r="U654" s="3">
        <v>651.0</v>
      </c>
      <c r="V654" s="7">
        <v>9.0</v>
      </c>
      <c r="W654" s="3">
        <v>3.0</v>
      </c>
      <c r="X654" s="3">
        <v>651.0</v>
      </c>
      <c r="Y654" s="4">
        <v>9.0</v>
      </c>
      <c r="Z654" s="4"/>
      <c r="AA654" s="4"/>
      <c r="AB654" s="4"/>
      <c r="AC654" s="4"/>
      <c r="AD654" s="4"/>
      <c r="AE654" s="4"/>
    </row>
    <row r="655">
      <c r="A655" s="4"/>
      <c r="B655" s="4"/>
      <c r="C655" s="4"/>
      <c r="D655" s="4"/>
      <c r="E655" s="7">
        <v>120.0</v>
      </c>
      <c r="F655" s="4"/>
      <c r="G655" s="4"/>
      <c r="H655" s="4"/>
      <c r="I655" s="4"/>
      <c r="J655" s="4"/>
      <c r="K655" s="4"/>
      <c r="L655" s="4"/>
      <c r="M655" s="3" t="s">
        <v>98</v>
      </c>
      <c r="N655" s="4"/>
      <c r="O655" s="4"/>
      <c r="P655" s="4"/>
      <c r="Q655" s="4"/>
      <c r="R655" s="7"/>
      <c r="S655" s="5"/>
      <c r="T655" s="4"/>
      <c r="U655" s="3">
        <v>652.0</v>
      </c>
      <c r="V655" s="7">
        <v>8.0</v>
      </c>
      <c r="W655" s="3">
        <v>2.0</v>
      </c>
      <c r="X655" s="3">
        <v>652.0</v>
      </c>
      <c r="Y655" s="4">
        <v>8.0</v>
      </c>
      <c r="Z655" s="4"/>
      <c r="AA655" s="4"/>
      <c r="AB655" s="4"/>
      <c r="AC655" s="4"/>
      <c r="AD655" s="4"/>
      <c r="AE655" s="4"/>
    </row>
    <row r="656">
      <c r="A656" s="4"/>
      <c r="B656" s="4"/>
      <c r="C656" s="4"/>
      <c r="D656" s="4"/>
      <c r="E656" s="7">
        <v>120.0</v>
      </c>
      <c r="F656" s="4"/>
      <c r="G656" s="4"/>
      <c r="H656" s="4"/>
      <c r="I656" s="4"/>
      <c r="J656" s="4"/>
      <c r="K656" s="4"/>
      <c r="L656" s="4"/>
      <c r="M656" s="3" t="s">
        <v>98</v>
      </c>
      <c r="N656" s="4"/>
      <c r="O656" s="4"/>
      <c r="P656" s="4"/>
      <c r="Q656" s="4"/>
      <c r="R656" s="7"/>
      <c r="S656" s="5"/>
      <c r="T656" s="4"/>
      <c r="U656" s="3">
        <v>653.0</v>
      </c>
      <c r="V656" s="7">
        <v>11.0</v>
      </c>
      <c r="W656" s="3">
        <v>30.0</v>
      </c>
      <c r="X656" s="3">
        <v>653.0</v>
      </c>
      <c r="Y656" s="4">
        <v>11.0</v>
      </c>
      <c r="Z656" s="4"/>
      <c r="AA656" s="4"/>
      <c r="AB656" s="4"/>
      <c r="AC656" s="4"/>
      <c r="AD656" s="4"/>
      <c r="AE656" s="4"/>
    </row>
    <row r="657">
      <c r="A657" s="4"/>
      <c r="B657" s="4"/>
      <c r="C657" s="4"/>
      <c r="D657" s="4"/>
      <c r="E657" s="7">
        <v>120.0</v>
      </c>
      <c r="F657" s="4"/>
      <c r="G657" s="4"/>
      <c r="H657" s="4"/>
      <c r="I657" s="4"/>
      <c r="J657" s="4"/>
      <c r="K657" s="4"/>
      <c r="L657" s="4"/>
      <c r="M657" s="3" t="s">
        <v>98</v>
      </c>
      <c r="N657" s="4"/>
      <c r="O657" s="4"/>
      <c r="P657" s="4"/>
      <c r="Q657" s="4"/>
      <c r="R657" s="7"/>
      <c r="S657" s="5"/>
      <c r="T657" s="4"/>
      <c r="U657" s="3">
        <v>654.0</v>
      </c>
      <c r="V657" s="7">
        <v>12.0</v>
      </c>
      <c r="W657" s="3">
        <v>8.0</v>
      </c>
      <c r="X657" s="3">
        <v>654.0</v>
      </c>
      <c r="Y657" s="4">
        <v>12.0</v>
      </c>
      <c r="Z657" s="4"/>
      <c r="AA657" s="4"/>
      <c r="AB657" s="4"/>
      <c r="AC657" s="4"/>
      <c r="AD657" s="4"/>
      <c r="AE657" s="4"/>
    </row>
    <row r="658">
      <c r="A658" s="4"/>
      <c r="B658" s="4"/>
      <c r="C658" s="4"/>
      <c r="D658" s="4"/>
      <c r="E658" s="7">
        <v>120.0</v>
      </c>
      <c r="F658" s="4"/>
      <c r="G658" s="4"/>
      <c r="H658" s="4"/>
      <c r="I658" s="4"/>
      <c r="J658" s="4"/>
      <c r="K658" s="4"/>
      <c r="L658" s="4"/>
      <c r="M658" s="3" t="s">
        <v>98</v>
      </c>
      <c r="N658" s="4"/>
      <c r="O658" s="4"/>
      <c r="P658" s="4"/>
      <c r="Q658" s="4"/>
      <c r="R658" s="7"/>
      <c r="S658" s="5"/>
      <c r="T658" s="4"/>
      <c r="U658" s="3">
        <v>655.0</v>
      </c>
      <c r="V658" s="7">
        <v>4.0</v>
      </c>
      <c r="W658" s="3">
        <v>5.0</v>
      </c>
      <c r="X658" s="3">
        <v>655.0</v>
      </c>
      <c r="Y658" s="4">
        <v>4.0</v>
      </c>
      <c r="Z658" s="4"/>
      <c r="AA658" s="4"/>
      <c r="AB658" s="4"/>
      <c r="AC658" s="4"/>
      <c r="AD658" s="4"/>
      <c r="AE658" s="4"/>
    </row>
    <row r="659">
      <c r="A659" s="4"/>
      <c r="B659" s="4"/>
      <c r="C659" s="4"/>
      <c r="D659" s="4"/>
      <c r="E659" s="7">
        <v>120.0</v>
      </c>
      <c r="F659" s="4"/>
      <c r="G659" s="4"/>
      <c r="H659" s="4"/>
      <c r="I659" s="4"/>
      <c r="J659" s="4"/>
      <c r="K659" s="4"/>
      <c r="L659" s="4"/>
      <c r="M659" s="3" t="s">
        <v>98</v>
      </c>
      <c r="N659" s="4"/>
      <c r="O659" s="4"/>
      <c r="P659" s="4"/>
      <c r="Q659" s="4"/>
      <c r="R659" s="7"/>
      <c r="S659" s="5"/>
      <c r="T659" s="4"/>
      <c r="U659" s="3">
        <v>656.0</v>
      </c>
      <c r="V659" s="7">
        <v>7.0</v>
      </c>
      <c r="W659" s="3">
        <v>100.0</v>
      </c>
      <c r="X659" s="3">
        <v>656.0</v>
      </c>
      <c r="Y659" s="4">
        <v>7.0</v>
      </c>
      <c r="Z659" s="4"/>
      <c r="AA659" s="4"/>
      <c r="AB659" s="4"/>
      <c r="AC659" s="4"/>
      <c r="AD659" s="4"/>
      <c r="AE659" s="4"/>
    </row>
    <row r="660">
      <c r="A660" s="4"/>
      <c r="B660" s="4"/>
      <c r="C660" s="4"/>
      <c r="D660" s="4"/>
      <c r="E660" s="7">
        <v>120.0</v>
      </c>
      <c r="F660" s="4"/>
      <c r="G660" s="4"/>
      <c r="H660" s="4"/>
      <c r="I660" s="4"/>
      <c r="J660" s="4"/>
      <c r="K660" s="4"/>
      <c r="L660" s="4"/>
      <c r="M660" s="3" t="s">
        <v>98</v>
      </c>
      <c r="N660" s="4"/>
      <c r="O660" s="4"/>
      <c r="P660" s="4"/>
      <c r="Q660" s="4"/>
      <c r="R660" s="7"/>
      <c r="S660" s="5"/>
      <c r="T660" s="4"/>
      <c r="U660" s="3">
        <v>657.0</v>
      </c>
      <c r="V660" s="7">
        <v>6.0</v>
      </c>
      <c r="W660" s="3">
        <v>5.0</v>
      </c>
      <c r="X660" s="3">
        <v>657.0</v>
      </c>
      <c r="Y660" s="4">
        <v>6.0</v>
      </c>
      <c r="Z660" s="4"/>
      <c r="AA660" s="4"/>
      <c r="AB660" s="4"/>
      <c r="AC660" s="4"/>
      <c r="AD660" s="4"/>
      <c r="AE660" s="4"/>
    </row>
    <row r="661">
      <c r="A661" s="4"/>
      <c r="B661" s="4"/>
      <c r="C661" s="4"/>
      <c r="D661" s="4"/>
      <c r="E661" s="7">
        <v>120.0</v>
      </c>
      <c r="F661" s="4"/>
      <c r="G661" s="4"/>
      <c r="H661" s="4"/>
      <c r="I661" s="4"/>
      <c r="J661" s="4"/>
      <c r="K661" s="4"/>
      <c r="L661" s="4"/>
      <c r="M661" s="3" t="s">
        <v>98</v>
      </c>
      <c r="N661" s="4"/>
      <c r="O661" s="4"/>
      <c r="P661" s="4"/>
      <c r="Q661" s="4"/>
      <c r="R661" s="7"/>
      <c r="S661" s="9"/>
      <c r="T661" s="4"/>
      <c r="U661" s="3">
        <v>658.0</v>
      </c>
      <c r="V661" s="7">
        <v>8.0</v>
      </c>
      <c r="W661" s="3">
        <v>6.0</v>
      </c>
      <c r="X661" s="3">
        <v>658.0</v>
      </c>
      <c r="Y661" s="4">
        <v>8.0</v>
      </c>
      <c r="Z661" s="4"/>
      <c r="AA661" s="4"/>
      <c r="AB661" s="4"/>
      <c r="AC661" s="4"/>
      <c r="AD661" s="4"/>
      <c r="AE661" s="4"/>
    </row>
    <row r="662">
      <c r="A662" s="4"/>
      <c r="B662" s="4"/>
      <c r="C662" s="4"/>
      <c r="D662" s="4"/>
      <c r="E662" s="7">
        <v>120.0</v>
      </c>
      <c r="F662" s="4"/>
      <c r="G662" s="4"/>
      <c r="H662" s="4"/>
      <c r="I662" s="4"/>
      <c r="J662" s="4"/>
      <c r="K662" s="4"/>
      <c r="L662" s="4"/>
      <c r="M662" s="3" t="s">
        <v>98</v>
      </c>
      <c r="N662" s="4"/>
      <c r="O662" s="4"/>
      <c r="P662" s="4"/>
      <c r="Q662" s="4"/>
      <c r="R662" s="7"/>
      <c r="S662" s="5"/>
      <c r="T662" s="4"/>
      <c r="U662" s="3">
        <v>659.0</v>
      </c>
      <c r="V662" s="7">
        <v>8.0</v>
      </c>
      <c r="W662" s="3">
        <v>7.0</v>
      </c>
      <c r="X662" s="3">
        <v>659.0</v>
      </c>
      <c r="Y662" s="4">
        <v>8.0</v>
      </c>
      <c r="Z662" s="4"/>
      <c r="AA662" s="4"/>
      <c r="AB662" s="4"/>
      <c r="AC662" s="4"/>
      <c r="AD662" s="4"/>
      <c r="AE662" s="4"/>
    </row>
    <row r="663">
      <c r="A663" s="4"/>
      <c r="B663" s="4"/>
      <c r="C663" s="4"/>
      <c r="D663" s="4"/>
      <c r="E663" s="7">
        <v>120.0</v>
      </c>
      <c r="F663" s="4"/>
      <c r="G663" s="4"/>
      <c r="H663" s="4"/>
      <c r="I663" s="4"/>
      <c r="J663" s="4"/>
      <c r="K663" s="4"/>
      <c r="L663" s="4"/>
      <c r="M663" s="3" t="s">
        <v>98</v>
      </c>
      <c r="N663" s="4"/>
      <c r="O663" s="4"/>
      <c r="P663" s="4"/>
      <c r="Q663" s="4"/>
      <c r="R663" s="7"/>
      <c r="S663" s="5"/>
      <c r="T663" s="4"/>
      <c r="U663" s="3">
        <v>660.0</v>
      </c>
      <c r="V663" s="7">
        <v>10.0</v>
      </c>
      <c r="W663" s="3">
        <v>5.0</v>
      </c>
      <c r="X663" s="3">
        <v>660.0</v>
      </c>
      <c r="Y663" s="4">
        <v>10.0</v>
      </c>
      <c r="Z663" s="4"/>
      <c r="AA663" s="4"/>
      <c r="AB663" s="4"/>
      <c r="AC663" s="4"/>
      <c r="AD663" s="4"/>
      <c r="AE663" s="4"/>
    </row>
    <row r="664">
      <c r="A664" s="4"/>
      <c r="B664" s="4"/>
      <c r="C664" s="4"/>
      <c r="D664" s="4"/>
      <c r="E664" s="7">
        <v>120.0</v>
      </c>
      <c r="F664" s="4"/>
      <c r="G664" s="4"/>
      <c r="H664" s="4"/>
      <c r="I664" s="4"/>
      <c r="J664" s="4"/>
      <c r="K664" s="4"/>
      <c r="L664" s="4"/>
      <c r="M664" s="3" t="s">
        <v>98</v>
      </c>
      <c r="N664" s="4"/>
      <c r="O664" s="4"/>
      <c r="P664" s="4"/>
      <c r="Q664" s="4"/>
      <c r="R664" s="7"/>
      <c r="S664" s="5"/>
      <c r="T664" s="4"/>
      <c r="U664" s="3">
        <v>661.0</v>
      </c>
      <c r="V664" s="7">
        <v>12.0</v>
      </c>
      <c r="W664" s="3">
        <v>30.0</v>
      </c>
      <c r="X664" s="3">
        <v>661.0</v>
      </c>
      <c r="Y664" s="4">
        <v>12.0</v>
      </c>
      <c r="Z664" s="4"/>
      <c r="AA664" s="4"/>
      <c r="AB664" s="4"/>
      <c r="AC664" s="4"/>
      <c r="AD664" s="4"/>
      <c r="AE664" s="4"/>
    </row>
    <row r="665">
      <c r="A665" s="4"/>
      <c r="B665" s="4"/>
      <c r="C665" s="4"/>
      <c r="D665" s="4"/>
      <c r="E665" s="7">
        <v>120.0</v>
      </c>
      <c r="F665" s="4"/>
      <c r="G665" s="4"/>
      <c r="H665" s="4"/>
      <c r="I665" s="4"/>
      <c r="J665" s="4"/>
      <c r="K665" s="4"/>
      <c r="L665" s="4"/>
      <c r="M665" s="3" t="s">
        <v>98</v>
      </c>
      <c r="N665" s="4"/>
      <c r="O665" s="4"/>
      <c r="P665" s="4"/>
      <c r="Q665" s="4"/>
      <c r="R665" s="7"/>
      <c r="S665" s="5"/>
      <c r="T665" s="4"/>
      <c r="U665" s="3">
        <v>662.0</v>
      </c>
      <c r="V665" s="7">
        <v>16.0</v>
      </c>
      <c r="W665" s="3">
        <v>4.0</v>
      </c>
      <c r="X665" s="3">
        <v>662.0</v>
      </c>
      <c r="Y665" s="4">
        <v>16.0</v>
      </c>
      <c r="Z665" s="4"/>
      <c r="AA665" s="4"/>
      <c r="AB665" s="4"/>
      <c r="AC665" s="4"/>
      <c r="AD665" s="4"/>
      <c r="AE665" s="4"/>
    </row>
    <row r="666">
      <c r="A666" s="4"/>
      <c r="B666" s="4"/>
      <c r="C666" s="4"/>
      <c r="D666" s="4"/>
      <c r="E666" s="7">
        <v>120.0</v>
      </c>
      <c r="F666" s="4"/>
      <c r="G666" s="4"/>
      <c r="H666" s="4"/>
      <c r="I666" s="4"/>
      <c r="J666" s="4"/>
      <c r="K666" s="4"/>
      <c r="L666" s="4"/>
      <c r="M666" s="3" t="s">
        <v>98</v>
      </c>
      <c r="N666" s="4"/>
      <c r="O666" s="4"/>
      <c r="P666" s="4"/>
      <c r="Q666" s="4"/>
      <c r="R666" s="7"/>
      <c r="S666" s="5"/>
      <c r="T666" s="4"/>
      <c r="U666" s="3">
        <v>663.0</v>
      </c>
      <c r="V666" s="7">
        <v>10.0</v>
      </c>
      <c r="W666" s="3">
        <v>15.0</v>
      </c>
      <c r="X666" s="3">
        <v>663.0</v>
      </c>
      <c r="Y666" s="4">
        <v>10.0</v>
      </c>
      <c r="Z666" s="4"/>
      <c r="AA666" s="4"/>
      <c r="AB666" s="4"/>
      <c r="AC666" s="4"/>
      <c r="AD666" s="4"/>
      <c r="AE666" s="4"/>
    </row>
    <row r="667">
      <c r="A667" s="4"/>
      <c r="B667" s="4"/>
      <c r="C667" s="4"/>
      <c r="D667" s="4"/>
      <c r="E667" s="7">
        <v>120.0</v>
      </c>
      <c r="F667" s="4"/>
      <c r="G667" s="4"/>
      <c r="H667" s="4"/>
      <c r="I667" s="4"/>
      <c r="J667" s="4"/>
      <c r="K667" s="4"/>
      <c r="L667" s="4"/>
      <c r="M667" s="3" t="s">
        <v>98</v>
      </c>
      <c r="N667" s="4"/>
      <c r="O667" s="4"/>
      <c r="P667" s="4"/>
      <c r="Q667" s="4"/>
      <c r="R667" s="7"/>
      <c r="S667" s="5"/>
      <c r="T667" s="4"/>
      <c r="U667" s="3">
        <v>664.0</v>
      </c>
      <c r="V667" s="7">
        <v>14.0</v>
      </c>
      <c r="W667" s="3">
        <v>3.0</v>
      </c>
      <c r="X667" s="3">
        <v>664.0</v>
      </c>
      <c r="Y667" s="4">
        <v>14.0</v>
      </c>
      <c r="Z667" s="4"/>
      <c r="AA667" s="4"/>
      <c r="AB667" s="4"/>
      <c r="AC667" s="4"/>
      <c r="AD667" s="4"/>
      <c r="AE667" s="4"/>
    </row>
    <row r="668">
      <c r="A668" s="4"/>
      <c r="B668" s="4"/>
      <c r="C668" s="4"/>
      <c r="D668" s="4"/>
      <c r="E668" s="7">
        <v>120.0</v>
      </c>
      <c r="F668" s="4"/>
      <c r="G668" s="4"/>
      <c r="H668" s="4"/>
      <c r="I668" s="4"/>
      <c r="J668" s="4"/>
      <c r="K668" s="4"/>
      <c r="L668" s="4"/>
      <c r="M668" s="3" t="s">
        <v>98</v>
      </c>
      <c r="N668" s="4"/>
      <c r="O668" s="4"/>
      <c r="P668" s="4"/>
      <c r="Q668" s="4"/>
      <c r="R668" s="7"/>
      <c r="S668" s="5"/>
      <c r="T668" s="4"/>
      <c r="U668" s="3">
        <v>665.0</v>
      </c>
      <c r="V668" s="7">
        <v>12.0</v>
      </c>
      <c r="W668" s="3">
        <v>5.0</v>
      </c>
      <c r="X668" s="3">
        <v>665.0</v>
      </c>
      <c r="Y668" s="4">
        <v>12.0</v>
      </c>
      <c r="Z668" s="4"/>
      <c r="AA668" s="4"/>
      <c r="AB668" s="4"/>
      <c r="AC668" s="4"/>
      <c r="AD668" s="4"/>
      <c r="AE668" s="4"/>
    </row>
    <row r="669">
      <c r="A669" s="4"/>
      <c r="B669" s="4"/>
      <c r="C669" s="4"/>
      <c r="D669" s="4"/>
      <c r="E669" s="7">
        <v>120.0</v>
      </c>
      <c r="F669" s="4"/>
      <c r="G669" s="4"/>
      <c r="H669" s="4"/>
      <c r="I669" s="4"/>
      <c r="J669" s="4"/>
      <c r="K669" s="4"/>
      <c r="L669" s="4"/>
      <c r="M669" s="3" t="s">
        <v>98</v>
      </c>
      <c r="N669" s="4"/>
      <c r="O669" s="4"/>
      <c r="P669" s="4"/>
      <c r="Q669" s="4"/>
      <c r="R669" s="7"/>
      <c r="S669" s="5"/>
      <c r="T669" s="4"/>
      <c r="U669" s="3">
        <v>666.0</v>
      </c>
      <c r="V669" s="7">
        <v>12.0</v>
      </c>
      <c r="W669" s="3">
        <v>8.0</v>
      </c>
      <c r="X669" s="3">
        <v>666.0</v>
      </c>
      <c r="Y669" s="4">
        <v>12.0</v>
      </c>
      <c r="Z669" s="4"/>
      <c r="AA669" s="4"/>
      <c r="AB669" s="4"/>
      <c r="AC669" s="4"/>
      <c r="AD669" s="4"/>
      <c r="AE669" s="4"/>
    </row>
    <row r="670">
      <c r="A670" s="4"/>
      <c r="B670" s="4"/>
      <c r="C670" s="4"/>
      <c r="D670" s="4"/>
      <c r="E670" s="7">
        <v>120.0</v>
      </c>
      <c r="F670" s="4"/>
      <c r="G670" s="4"/>
      <c r="H670" s="4"/>
      <c r="I670" s="4"/>
      <c r="J670" s="4"/>
      <c r="K670" s="4"/>
      <c r="L670" s="4"/>
      <c r="M670" s="3" t="s">
        <v>98</v>
      </c>
      <c r="N670" s="4"/>
      <c r="O670" s="4"/>
      <c r="P670" s="4"/>
      <c r="Q670" s="4"/>
      <c r="R670" s="7"/>
      <c r="S670" s="5"/>
      <c r="T670" s="4"/>
      <c r="U670" s="3">
        <v>667.0</v>
      </c>
      <c r="V670" s="7">
        <v>14.0</v>
      </c>
      <c r="W670" s="3">
        <v>6.0</v>
      </c>
      <c r="X670" s="3">
        <v>667.0</v>
      </c>
      <c r="Y670" s="4">
        <v>14.0</v>
      </c>
      <c r="Z670" s="4"/>
      <c r="AA670" s="4"/>
      <c r="AB670" s="4"/>
      <c r="AC670" s="4"/>
      <c r="AD670" s="4"/>
      <c r="AE670" s="4"/>
    </row>
    <row r="671">
      <c r="A671" s="4"/>
      <c r="B671" s="4"/>
      <c r="C671" s="4"/>
      <c r="D671" s="4"/>
      <c r="E671" s="7">
        <v>120.0</v>
      </c>
      <c r="F671" s="4"/>
      <c r="G671" s="4"/>
      <c r="H671" s="4"/>
      <c r="I671" s="4"/>
      <c r="J671" s="4"/>
      <c r="K671" s="4"/>
      <c r="L671" s="4"/>
      <c r="M671" s="3" t="s">
        <v>98</v>
      </c>
      <c r="N671" s="4"/>
      <c r="O671" s="4"/>
      <c r="P671" s="4"/>
      <c r="Q671" s="4"/>
      <c r="R671" s="7"/>
      <c r="S671" s="5"/>
      <c r="T671" s="4"/>
      <c r="U671" s="3">
        <v>668.0</v>
      </c>
      <c r="V671" s="7">
        <v>6.0</v>
      </c>
      <c r="W671" s="3">
        <v>20.0</v>
      </c>
      <c r="X671" s="3">
        <v>668.0</v>
      </c>
      <c r="Y671" s="4">
        <v>6.0</v>
      </c>
      <c r="Z671" s="4"/>
      <c r="AA671" s="4"/>
      <c r="AB671" s="4"/>
      <c r="AC671" s="4"/>
      <c r="AD671" s="4"/>
      <c r="AE671" s="4"/>
    </row>
    <row r="672">
      <c r="A672" s="4"/>
      <c r="B672" s="4"/>
      <c r="C672" s="4"/>
      <c r="D672" s="4"/>
      <c r="E672" s="7">
        <v>120.0</v>
      </c>
      <c r="F672" s="4"/>
      <c r="G672" s="4"/>
      <c r="H672" s="4"/>
      <c r="I672" s="4"/>
      <c r="J672" s="4"/>
      <c r="K672" s="4"/>
      <c r="L672" s="4"/>
      <c r="M672" s="3" t="s">
        <v>98</v>
      </c>
      <c r="N672" s="4"/>
      <c r="O672" s="4"/>
      <c r="P672" s="4"/>
      <c r="Q672" s="4"/>
      <c r="R672" s="7"/>
      <c r="S672" s="5"/>
      <c r="T672" s="4"/>
      <c r="U672" s="3">
        <v>669.0</v>
      </c>
      <c r="V672" s="7">
        <v>10.0</v>
      </c>
      <c r="W672" s="3">
        <v>30.0</v>
      </c>
      <c r="X672" s="3">
        <v>669.0</v>
      </c>
      <c r="Y672" s="4">
        <v>10.0</v>
      </c>
      <c r="Z672" s="4"/>
      <c r="AA672" s="4"/>
      <c r="AB672" s="4"/>
      <c r="AC672" s="4"/>
      <c r="AD672" s="4"/>
      <c r="AE672" s="4"/>
    </row>
    <row r="673">
      <c r="A673" s="4"/>
      <c r="B673" s="4"/>
      <c r="C673" s="4"/>
      <c r="D673" s="4"/>
      <c r="E673" s="7">
        <v>120.0</v>
      </c>
      <c r="F673" s="4"/>
      <c r="G673" s="4"/>
      <c r="H673" s="4"/>
      <c r="I673" s="4"/>
      <c r="J673" s="4"/>
      <c r="K673" s="4"/>
      <c r="L673" s="4"/>
      <c r="M673" s="3" t="s">
        <v>98</v>
      </c>
      <c r="N673" s="4"/>
      <c r="O673" s="4"/>
      <c r="P673" s="4"/>
      <c r="Q673" s="4"/>
      <c r="R673" s="7"/>
      <c r="S673" s="9"/>
      <c r="T673" s="4"/>
      <c r="U673" s="3">
        <v>670.0</v>
      </c>
      <c r="V673" s="7">
        <v>9.0</v>
      </c>
      <c r="W673" s="3">
        <v>6.0</v>
      </c>
      <c r="X673" s="3">
        <v>670.0</v>
      </c>
      <c r="Y673" s="4">
        <v>9.0</v>
      </c>
      <c r="Z673" s="4"/>
      <c r="AA673" s="4"/>
      <c r="AB673" s="4"/>
      <c r="AC673" s="4"/>
      <c r="AD673" s="4"/>
      <c r="AE673" s="4"/>
    </row>
    <row r="674">
      <c r="A674" s="4"/>
      <c r="B674" s="4"/>
      <c r="C674" s="4"/>
      <c r="D674" s="4"/>
      <c r="E674" s="7">
        <v>120.0</v>
      </c>
      <c r="F674" s="4"/>
      <c r="G674" s="4"/>
      <c r="H674" s="4"/>
      <c r="I674" s="4"/>
      <c r="J674" s="4"/>
      <c r="K674" s="4"/>
      <c r="L674" s="4"/>
      <c r="M674" s="3" t="s">
        <v>98</v>
      </c>
      <c r="N674" s="4"/>
      <c r="O674" s="4"/>
      <c r="P674" s="4"/>
      <c r="Q674" s="4"/>
      <c r="R674" s="7"/>
      <c r="S674" s="5"/>
      <c r="T674" s="4"/>
      <c r="U674" s="3">
        <v>671.0</v>
      </c>
      <c r="V674" s="7">
        <v>12.0</v>
      </c>
      <c r="W674" s="3">
        <v>12.0</v>
      </c>
      <c r="X674" s="3">
        <v>671.0</v>
      </c>
      <c r="Y674" s="4">
        <v>12.0</v>
      </c>
      <c r="Z674" s="4"/>
      <c r="AA674" s="4"/>
      <c r="AB674" s="4"/>
      <c r="AC674" s="4"/>
      <c r="AD674" s="4"/>
      <c r="AE674" s="4"/>
    </row>
    <row r="675">
      <c r="A675" s="4"/>
      <c r="B675" s="4"/>
      <c r="C675" s="4"/>
      <c r="D675" s="4"/>
      <c r="E675" s="7">
        <v>120.0</v>
      </c>
      <c r="F675" s="4"/>
      <c r="G675" s="4"/>
      <c r="H675" s="4"/>
      <c r="I675" s="4"/>
      <c r="J675" s="4"/>
      <c r="K675" s="4"/>
      <c r="L675" s="4"/>
      <c r="M675" s="3" t="s">
        <v>98</v>
      </c>
      <c r="N675" s="4"/>
      <c r="O675" s="4"/>
      <c r="P675" s="4"/>
      <c r="Q675" s="4"/>
      <c r="R675" s="7"/>
      <c r="S675" s="5"/>
      <c r="T675" s="4"/>
      <c r="U675" s="3">
        <v>672.0</v>
      </c>
      <c r="V675" s="7">
        <v>12.0</v>
      </c>
      <c r="W675" s="3">
        <v>4.0</v>
      </c>
      <c r="X675" s="3">
        <v>672.0</v>
      </c>
      <c r="Y675" s="4">
        <v>12.0</v>
      </c>
      <c r="Z675" s="4"/>
      <c r="AA675" s="4"/>
      <c r="AB675" s="4"/>
      <c r="AC675" s="4"/>
      <c r="AD675" s="4"/>
      <c r="AE675" s="4"/>
    </row>
    <row r="676">
      <c r="A676" s="4"/>
      <c r="B676" s="4"/>
      <c r="C676" s="4"/>
      <c r="D676" s="4"/>
      <c r="E676" s="7">
        <v>120.0</v>
      </c>
      <c r="F676" s="4"/>
      <c r="G676" s="4"/>
      <c r="H676" s="4"/>
      <c r="I676" s="4"/>
      <c r="J676" s="4"/>
      <c r="K676" s="4"/>
      <c r="L676" s="4"/>
      <c r="M676" s="3" t="s">
        <v>98</v>
      </c>
      <c r="N676" s="4"/>
      <c r="O676" s="4"/>
      <c r="P676" s="4"/>
      <c r="Q676" s="4"/>
      <c r="R676" s="7"/>
      <c r="S676" s="5"/>
      <c r="T676" s="4"/>
      <c r="U676" s="3">
        <v>673.0</v>
      </c>
      <c r="V676" s="7">
        <v>14.0</v>
      </c>
      <c r="W676" s="3">
        <v>30.0</v>
      </c>
      <c r="X676" s="3">
        <v>673.0</v>
      </c>
      <c r="Y676" s="4">
        <v>14.0</v>
      </c>
      <c r="Z676" s="4"/>
      <c r="AA676" s="4"/>
      <c r="AB676" s="4"/>
      <c r="AC676" s="4"/>
      <c r="AD676" s="4"/>
      <c r="AE676" s="4"/>
    </row>
    <row r="677">
      <c r="A677" s="4"/>
      <c r="B677" s="4"/>
      <c r="C677" s="4"/>
      <c r="D677" s="4"/>
      <c r="E677" s="7">
        <v>120.0</v>
      </c>
      <c r="F677" s="4"/>
      <c r="G677" s="4"/>
      <c r="H677" s="4"/>
      <c r="I677" s="4"/>
      <c r="J677" s="4"/>
      <c r="K677" s="4"/>
      <c r="L677" s="4"/>
      <c r="M677" s="3" t="s">
        <v>98</v>
      </c>
      <c r="N677" s="4"/>
      <c r="O677" s="4"/>
      <c r="P677" s="4"/>
      <c r="Q677" s="4"/>
      <c r="R677" s="7"/>
      <c r="S677" s="5"/>
      <c r="T677" s="4"/>
      <c r="U677" s="3">
        <v>674.0</v>
      </c>
      <c r="V677" s="7">
        <v>10.0</v>
      </c>
      <c r="W677" s="3">
        <v>1.0</v>
      </c>
      <c r="X677" s="3">
        <v>674.0</v>
      </c>
      <c r="Y677" s="4">
        <v>10.0</v>
      </c>
      <c r="Z677" s="4"/>
      <c r="AA677" s="4"/>
      <c r="AB677" s="4"/>
      <c r="AC677" s="4"/>
      <c r="AD677" s="4"/>
      <c r="AE677" s="4"/>
    </row>
    <row r="678">
      <c r="A678" s="4"/>
      <c r="B678" s="4"/>
      <c r="C678" s="4"/>
      <c r="D678" s="4"/>
      <c r="E678" s="7">
        <v>120.0</v>
      </c>
      <c r="F678" s="4"/>
      <c r="G678" s="4"/>
      <c r="H678" s="4"/>
      <c r="I678" s="4"/>
      <c r="J678" s="4"/>
      <c r="K678" s="4"/>
      <c r="L678" s="4"/>
      <c r="M678" s="3" t="s">
        <v>98</v>
      </c>
      <c r="N678" s="4"/>
      <c r="O678" s="4"/>
      <c r="P678" s="4"/>
      <c r="Q678" s="4"/>
      <c r="R678" s="7"/>
      <c r="S678" s="5"/>
      <c r="T678" s="4"/>
      <c r="U678" s="3">
        <v>675.0</v>
      </c>
      <c r="V678" s="7">
        <v>12.0</v>
      </c>
      <c r="W678" s="3">
        <v>10.0</v>
      </c>
      <c r="X678" s="3">
        <v>675.0</v>
      </c>
      <c r="Y678" s="4">
        <v>12.0</v>
      </c>
      <c r="Z678" s="4"/>
      <c r="AA678" s="4"/>
      <c r="AB678" s="4"/>
      <c r="AC678" s="4"/>
      <c r="AD678" s="4"/>
      <c r="AE678" s="4"/>
    </row>
    <row r="679">
      <c r="A679" s="4"/>
      <c r="B679" s="4"/>
      <c r="C679" s="4"/>
      <c r="D679" s="4"/>
      <c r="E679" s="7">
        <v>120.0</v>
      </c>
      <c r="F679" s="4"/>
      <c r="G679" s="4"/>
      <c r="H679" s="4"/>
      <c r="I679" s="4"/>
      <c r="J679" s="4"/>
      <c r="K679" s="4"/>
      <c r="L679" s="4"/>
      <c r="M679" s="3" t="s">
        <v>98</v>
      </c>
      <c r="N679" s="4"/>
      <c r="O679" s="4"/>
      <c r="P679" s="4"/>
      <c r="Q679" s="4"/>
      <c r="R679" s="7"/>
      <c r="S679" s="5"/>
      <c r="T679" s="4"/>
      <c r="U679" s="3">
        <v>676.0</v>
      </c>
      <c r="V679" s="7">
        <v>14.0</v>
      </c>
      <c r="W679" s="3">
        <v>6.0</v>
      </c>
      <c r="X679" s="3">
        <v>676.0</v>
      </c>
      <c r="Y679" s="4">
        <v>14.0</v>
      </c>
      <c r="Z679" s="4"/>
      <c r="AA679" s="4"/>
      <c r="AB679" s="4"/>
      <c r="AC679" s="4"/>
      <c r="AD679" s="4"/>
      <c r="AE679" s="4"/>
    </row>
    <row r="680">
      <c r="A680" s="4"/>
      <c r="B680" s="4"/>
      <c r="C680" s="4"/>
      <c r="D680" s="4"/>
      <c r="E680" s="7">
        <v>120.0</v>
      </c>
      <c r="F680" s="4"/>
      <c r="G680" s="4"/>
      <c r="H680" s="4"/>
      <c r="I680" s="4"/>
      <c r="J680" s="4"/>
      <c r="K680" s="4"/>
      <c r="L680" s="4"/>
      <c r="M680" s="3" t="s">
        <v>98</v>
      </c>
      <c r="N680" s="4"/>
      <c r="O680" s="4"/>
      <c r="P680" s="4"/>
      <c r="Q680" s="4"/>
      <c r="R680" s="7"/>
      <c r="S680" s="5"/>
      <c r="T680" s="4"/>
      <c r="U680" s="3">
        <v>677.0</v>
      </c>
      <c r="V680" s="7">
        <v>8.0</v>
      </c>
      <c r="W680" s="3">
        <v>1.0</v>
      </c>
      <c r="X680" s="3">
        <v>677.0</v>
      </c>
      <c r="Y680" s="4">
        <v>8.0</v>
      </c>
      <c r="Z680" s="4"/>
      <c r="AA680" s="4"/>
      <c r="AB680" s="4"/>
      <c r="AC680" s="4"/>
      <c r="AD680" s="4"/>
      <c r="AE680" s="4"/>
    </row>
    <row r="681">
      <c r="A681" s="4"/>
      <c r="B681" s="4"/>
      <c r="C681" s="4"/>
      <c r="D681" s="4"/>
      <c r="E681" s="7">
        <v>120.0</v>
      </c>
      <c r="F681" s="4"/>
      <c r="G681" s="4"/>
      <c r="H681" s="4"/>
      <c r="I681" s="4"/>
      <c r="J681" s="4"/>
      <c r="K681" s="4"/>
      <c r="L681" s="4"/>
      <c r="M681" s="3" t="s">
        <v>98</v>
      </c>
      <c r="N681" s="4"/>
      <c r="O681" s="4"/>
      <c r="P681" s="4"/>
      <c r="Q681" s="4"/>
      <c r="R681" s="7"/>
      <c r="S681" s="5"/>
      <c r="T681" s="4"/>
      <c r="U681" s="3">
        <v>678.0</v>
      </c>
      <c r="V681" s="7">
        <v>7.0</v>
      </c>
      <c r="W681" s="3">
        <v>5.0</v>
      </c>
      <c r="X681" s="3">
        <v>678.0</v>
      </c>
      <c r="Y681" s="4">
        <v>7.0</v>
      </c>
      <c r="Z681" s="4"/>
      <c r="AA681" s="4"/>
      <c r="AB681" s="4"/>
      <c r="AC681" s="4"/>
      <c r="AD681" s="4"/>
      <c r="AE681" s="4"/>
    </row>
    <row r="682">
      <c r="A682" s="4"/>
      <c r="B682" s="4"/>
      <c r="C682" s="4"/>
      <c r="D682" s="4"/>
      <c r="E682" s="7">
        <v>120.0</v>
      </c>
      <c r="F682" s="4"/>
      <c r="G682" s="4"/>
      <c r="H682" s="4"/>
      <c r="I682" s="4"/>
      <c r="J682" s="4"/>
      <c r="K682" s="4"/>
      <c r="L682" s="4"/>
      <c r="M682" s="3" t="s">
        <v>98</v>
      </c>
      <c r="N682" s="4"/>
      <c r="O682" s="4"/>
      <c r="P682" s="4"/>
      <c r="Q682" s="4"/>
      <c r="R682" s="7"/>
      <c r="S682" s="5"/>
      <c r="T682" s="4"/>
      <c r="U682" s="3">
        <v>679.0</v>
      </c>
      <c r="V682" s="7">
        <v>14.0</v>
      </c>
      <c r="W682" s="3">
        <v>4.0</v>
      </c>
      <c r="X682" s="3">
        <v>679.0</v>
      </c>
      <c r="Y682" s="4">
        <v>14.0</v>
      </c>
      <c r="Z682" s="4"/>
      <c r="AA682" s="4"/>
      <c r="AB682" s="4"/>
      <c r="AC682" s="4"/>
      <c r="AD682" s="4"/>
      <c r="AE682" s="4"/>
    </row>
    <row r="683">
      <c r="A683" s="4"/>
      <c r="B683" s="4"/>
      <c r="C683" s="4"/>
      <c r="D683" s="4"/>
      <c r="E683" s="7">
        <v>120.0</v>
      </c>
      <c r="F683" s="4"/>
      <c r="G683" s="4"/>
      <c r="H683" s="4"/>
      <c r="I683" s="4"/>
      <c r="J683" s="4"/>
      <c r="K683" s="4"/>
      <c r="L683" s="4"/>
      <c r="M683" s="3" t="s">
        <v>98</v>
      </c>
      <c r="N683" s="4"/>
      <c r="O683" s="4"/>
      <c r="P683" s="4"/>
      <c r="Q683" s="4"/>
      <c r="R683" s="7"/>
      <c r="S683" s="5"/>
      <c r="T683" s="4"/>
      <c r="U683" s="3">
        <v>680.0</v>
      </c>
      <c r="V683" s="7">
        <v>15.0</v>
      </c>
      <c r="W683" s="3">
        <v>16.0</v>
      </c>
      <c r="X683" s="3">
        <v>680.0</v>
      </c>
      <c r="Y683" s="4">
        <v>15.0</v>
      </c>
      <c r="Z683" s="4"/>
      <c r="AA683" s="4"/>
      <c r="AB683" s="4"/>
      <c r="AC683" s="4"/>
      <c r="AD683" s="4"/>
      <c r="AE683" s="4"/>
    </row>
    <row r="684">
      <c r="A684" s="4"/>
      <c r="B684" s="4"/>
      <c r="C684" s="4"/>
      <c r="D684" s="4"/>
      <c r="E684" s="7">
        <v>120.0</v>
      </c>
      <c r="F684" s="4"/>
      <c r="G684" s="4"/>
      <c r="H684" s="4"/>
      <c r="I684" s="4"/>
      <c r="J684" s="4"/>
      <c r="K684" s="4"/>
      <c r="L684" s="4"/>
      <c r="M684" s="3" t="s">
        <v>98</v>
      </c>
      <c r="N684" s="4"/>
      <c r="O684" s="4"/>
      <c r="P684" s="4"/>
      <c r="Q684" s="4"/>
      <c r="R684" s="7"/>
      <c r="S684" s="5"/>
      <c r="T684" s="4"/>
      <c r="U684" s="3">
        <v>681.0</v>
      </c>
      <c r="V684" s="7">
        <v>3.0</v>
      </c>
      <c r="W684" s="3">
        <v>4.0</v>
      </c>
      <c r="X684" s="3">
        <v>681.0</v>
      </c>
      <c r="Y684" s="4">
        <v>3.0</v>
      </c>
      <c r="Z684" s="4"/>
      <c r="AA684" s="4"/>
      <c r="AB684" s="4"/>
      <c r="AC684" s="4"/>
      <c r="AD684" s="4"/>
      <c r="AE684" s="4"/>
    </row>
    <row r="685">
      <c r="A685" s="4"/>
      <c r="B685" s="4"/>
      <c r="C685" s="4"/>
      <c r="D685" s="4"/>
      <c r="E685" s="7">
        <v>120.0</v>
      </c>
      <c r="F685" s="4"/>
      <c r="G685" s="4"/>
      <c r="H685" s="4"/>
      <c r="I685" s="4"/>
      <c r="J685" s="4"/>
      <c r="K685" s="4"/>
      <c r="L685" s="4"/>
      <c r="M685" s="3" t="s">
        <v>98</v>
      </c>
      <c r="N685" s="4"/>
      <c r="O685" s="4"/>
      <c r="P685" s="4"/>
      <c r="Q685" s="4"/>
      <c r="R685" s="7"/>
      <c r="S685" s="5"/>
      <c r="T685" s="4"/>
      <c r="U685" s="3">
        <v>682.0</v>
      </c>
      <c r="V685" s="7">
        <v>10.0</v>
      </c>
      <c r="W685" s="3">
        <v>10.0</v>
      </c>
      <c r="X685" s="3">
        <v>682.0</v>
      </c>
      <c r="Y685" s="4">
        <v>10.0</v>
      </c>
      <c r="Z685" s="4"/>
      <c r="AA685" s="4"/>
      <c r="AB685" s="4"/>
      <c r="AC685" s="4"/>
      <c r="AD685" s="4"/>
      <c r="AE685" s="4"/>
    </row>
    <row r="686">
      <c r="A686" s="4"/>
      <c r="B686" s="4"/>
      <c r="C686" s="4"/>
      <c r="D686" s="4"/>
      <c r="E686" s="7">
        <v>120.0</v>
      </c>
      <c r="F686" s="4"/>
      <c r="G686" s="4"/>
      <c r="H686" s="4"/>
      <c r="I686" s="4"/>
      <c r="J686" s="4"/>
      <c r="K686" s="4"/>
      <c r="L686" s="4"/>
      <c r="M686" s="3" t="s">
        <v>98</v>
      </c>
      <c r="N686" s="4"/>
      <c r="O686" s="4"/>
      <c r="P686" s="4"/>
      <c r="Q686" s="4"/>
      <c r="R686" s="7"/>
      <c r="S686" s="5"/>
      <c r="T686" s="4"/>
      <c r="U686" s="3">
        <v>683.0</v>
      </c>
      <c r="V686" s="7">
        <v>12.0</v>
      </c>
      <c r="W686" s="3">
        <v>60.0</v>
      </c>
      <c r="X686" s="3">
        <v>683.0</v>
      </c>
      <c r="Y686" s="4">
        <v>12.0</v>
      </c>
      <c r="Z686" s="4"/>
      <c r="AA686" s="4"/>
      <c r="AB686" s="4"/>
      <c r="AC686" s="4"/>
      <c r="AD686" s="4"/>
      <c r="AE686" s="4"/>
    </row>
    <row r="687">
      <c r="A687" s="4"/>
      <c r="B687" s="4"/>
      <c r="C687" s="4"/>
      <c r="D687" s="4"/>
      <c r="E687" s="7">
        <v>120.0</v>
      </c>
      <c r="F687" s="4"/>
      <c r="G687" s="4"/>
      <c r="H687" s="4"/>
      <c r="I687" s="4"/>
      <c r="J687" s="4"/>
      <c r="K687" s="4"/>
      <c r="L687" s="4"/>
      <c r="M687" s="3" t="s">
        <v>98</v>
      </c>
      <c r="N687" s="4"/>
      <c r="O687" s="4"/>
      <c r="P687" s="4"/>
      <c r="Q687" s="4"/>
      <c r="R687" s="7"/>
      <c r="S687" s="5"/>
      <c r="T687" s="4"/>
      <c r="U687" s="3">
        <v>684.0</v>
      </c>
      <c r="V687" s="7">
        <v>6.0</v>
      </c>
      <c r="W687" s="3">
        <v>3.0</v>
      </c>
      <c r="X687" s="3">
        <v>684.0</v>
      </c>
      <c r="Y687" s="4">
        <v>6.0</v>
      </c>
      <c r="Z687" s="4"/>
      <c r="AA687" s="4"/>
      <c r="AB687" s="4"/>
      <c r="AC687" s="4"/>
      <c r="AD687" s="4"/>
      <c r="AE687" s="4"/>
    </row>
    <row r="688">
      <c r="A688" s="4"/>
      <c r="B688" s="4"/>
      <c r="C688" s="4"/>
      <c r="D688" s="4"/>
      <c r="E688" s="7">
        <v>120.0</v>
      </c>
      <c r="F688" s="4"/>
      <c r="G688" s="4"/>
      <c r="H688" s="4"/>
      <c r="I688" s="4"/>
      <c r="J688" s="4"/>
      <c r="K688" s="4"/>
      <c r="L688" s="4"/>
      <c r="M688" s="3" t="s">
        <v>98</v>
      </c>
      <c r="N688" s="4"/>
      <c r="O688" s="4"/>
      <c r="P688" s="4"/>
      <c r="Q688" s="4"/>
      <c r="R688" s="7"/>
      <c r="S688" s="5"/>
      <c r="T688" s="4"/>
      <c r="U688" s="3">
        <v>685.0</v>
      </c>
      <c r="V688" s="7">
        <v>10.0</v>
      </c>
      <c r="W688" s="3">
        <v>20.0</v>
      </c>
      <c r="X688" s="3">
        <v>685.0</v>
      </c>
      <c r="Y688" s="4">
        <v>10.0</v>
      </c>
      <c r="Z688" s="4"/>
      <c r="AA688" s="4"/>
      <c r="AB688" s="4"/>
      <c r="AC688" s="4"/>
      <c r="AD688" s="4"/>
      <c r="AE688" s="4"/>
    </row>
    <row r="689">
      <c r="A689" s="4"/>
      <c r="B689" s="4"/>
      <c r="C689" s="4"/>
      <c r="D689" s="4"/>
      <c r="E689" s="7">
        <v>120.0</v>
      </c>
      <c r="F689" s="4"/>
      <c r="G689" s="4"/>
      <c r="H689" s="4"/>
      <c r="I689" s="4"/>
      <c r="J689" s="4"/>
      <c r="K689" s="4"/>
      <c r="L689" s="4"/>
      <c r="M689" s="3" t="s">
        <v>187</v>
      </c>
      <c r="N689" s="4"/>
      <c r="O689" s="4"/>
      <c r="P689" s="4"/>
      <c r="Q689" s="4"/>
      <c r="R689" s="7"/>
      <c r="S689" s="5"/>
      <c r="T689" s="4"/>
      <c r="U689" s="3">
        <v>686.0</v>
      </c>
      <c r="V689" s="7">
        <v>12.0</v>
      </c>
      <c r="W689" s="3">
        <v>25.0</v>
      </c>
      <c r="X689" s="3">
        <v>686.0</v>
      </c>
      <c r="Y689" s="4">
        <v>12.0</v>
      </c>
      <c r="Z689" s="4"/>
      <c r="AA689" s="4"/>
      <c r="AB689" s="4"/>
      <c r="AC689" s="4"/>
      <c r="AD689" s="4"/>
      <c r="AE689" s="4"/>
    </row>
    <row r="690">
      <c r="A690" s="4"/>
      <c r="B690" s="4"/>
      <c r="C690" s="4"/>
      <c r="D690" s="4"/>
      <c r="E690" s="7">
        <v>120.0</v>
      </c>
      <c r="F690" s="4"/>
      <c r="G690" s="4"/>
      <c r="H690" s="4"/>
      <c r="I690" s="4"/>
      <c r="J690" s="4"/>
      <c r="K690" s="4"/>
      <c r="L690" s="4"/>
      <c r="M690" s="3" t="s">
        <v>187</v>
      </c>
      <c r="N690" s="4"/>
      <c r="O690" s="4"/>
      <c r="P690" s="4"/>
      <c r="Q690" s="4"/>
      <c r="R690" s="7"/>
      <c r="S690" s="5"/>
      <c r="T690" s="4"/>
      <c r="U690" s="3">
        <v>687.0</v>
      </c>
      <c r="V690" s="7">
        <v>12.0</v>
      </c>
      <c r="W690" s="3">
        <v>10.0</v>
      </c>
      <c r="X690" s="3">
        <v>687.0</v>
      </c>
      <c r="Y690" s="4">
        <v>12.0</v>
      </c>
      <c r="Z690" s="4"/>
      <c r="AA690" s="4"/>
      <c r="AB690" s="4"/>
      <c r="AC690" s="4"/>
      <c r="AD690" s="4"/>
      <c r="AE690" s="4"/>
    </row>
    <row r="691">
      <c r="A691" s="4"/>
      <c r="B691" s="4"/>
      <c r="C691" s="4"/>
      <c r="D691" s="4"/>
      <c r="E691" s="7">
        <v>120.0</v>
      </c>
      <c r="F691" s="4"/>
      <c r="G691" s="4"/>
      <c r="H691" s="4"/>
      <c r="I691" s="4"/>
      <c r="J691" s="4"/>
      <c r="K691" s="4"/>
      <c r="L691" s="4"/>
      <c r="M691" s="3" t="s">
        <v>187</v>
      </c>
      <c r="N691" s="4"/>
      <c r="O691" s="4"/>
      <c r="P691" s="4"/>
      <c r="Q691" s="4"/>
      <c r="R691" s="7"/>
      <c r="S691" s="5"/>
      <c r="T691" s="4"/>
      <c r="U691" s="3">
        <v>688.0</v>
      </c>
      <c r="V691" s="7">
        <v>12.0</v>
      </c>
      <c r="W691" s="3">
        <v>12.0</v>
      </c>
      <c r="X691" s="3">
        <v>688.0</v>
      </c>
      <c r="Y691" s="4">
        <v>12.0</v>
      </c>
      <c r="Z691" s="4"/>
      <c r="AA691" s="4"/>
      <c r="AB691" s="4"/>
      <c r="AC691" s="4"/>
      <c r="AD691" s="4"/>
      <c r="AE691" s="4"/>
    </row>
    <row r="692">
      <c r="A692" s="4"/>
      <c r="B692" s="4"/>
      <c r="C692" s="4"/>
      <c r="D692" s="4"/>
      <c r="E692" s="7">
        <v>120.0</v>
      </c>
      <c r="F692" s="4"/>
      <c r="G692" s="4"/>
      <c r="H692" s="4"/>
      <c r="I692" s="4"/>
      <c r="J692" s="4"/>
      <c r="K692" s="4"/>
      <c r="L692" s="4"/>
      <c r="M692" s="3" t="s">
        <v>187</v>
      </c>
      <c r="N692" s="4"/>
      <c r="O692" s="4"/>
      <c r="P692" s="4"/>
      <c r="Q692" s="4"/>
      <c r="R692" s="7"/>
      <c r="S692" s="5"/>
      <c r="T692" s="4"/>
      <c r="U692" s="3">
        <v>689.0</v>
      </c>
      <c r="V692" s="7">
        <v>10.0</v>
      </c>
      <c r="W692" s="3">
        <v>5.0</v>
      </c>
      <c r="X692" s="3">
        <v>689.0</v>
      </c>
      <c r="Y692" s="4">
        <v>10.0</v>
      </c>
      <c r="Z692" s="4"/>
      <c r="AA692" s="4"/>
      <c r="AB692" s="4"/>
      <c r="AC692" s="4"/>
      <c r="AD692" s="4"/>
      <c r="AE692" s="4"/>
    </row>
    <row r="693">
      <c r="A693" s="4"/>
      <c r="B693" s="4"/>
      <c r="C693" s="4"/>
      <c r="D693" s="4"/>
      <c r="E693" s="7">
        <v>120.0</v>
      </c>
      <c r="F693" s="4"/>
      <c r="G693" s="4"/>
      <c r="H693" s="4"/>
      <c r="I693" s="4"/>
      <c r="J693" s="4"/>
      <c r="K693" s="4"/>
      <c r="L693" s="4"/>
      <c r="M693" s="3" t="s">
        <v>187</v>
      </c>
      <c r="N693" s="4"/>
      <c r="O693" s="4"/>
      <c r="P693" s="4"/>
      <c r="Q693" s="4"/>
      <c r="R693" s="7"/>
      <c r="S693" s="5"/>
      <c r="T693" s="4"/>
      <c r="U693" s="3">
        <v>690.0</v>
      </c>
      <c r="V693" s="7">
        <v>6.0</v>
      </c>
      <c r="W693" s="3">
        <v>10.0</v>
      </c>
      <c r="X693" s="3">
        <v>690.0</v>
      </c>
      <c r="Y693" s="4">
        <v>6.0</v>
      </c>
      <c r="Z693" s="4"/>
      <c r="AA693" s="4"/>
      <c r="AB693" s="4"/>
      <c r="AC693" s="4"/>
      <c r="AD693" s="4"/>
      <c r="AE693" s="4"/>
    </row>
    <row r="694">
      <c r="A694" s="4"/>
      <c r="B694" s="4"/>
      <c r="C694" s="4"/>
      <c r="D694" s="4"/>
      <c r="E694" s="7">
        <v>120.0</v>
      </c>
      <c r="F694" s="4"/>
      <c r="G694" s="4"/>
      <c r="H694" s="4"/>
      <c r="I694" s="4"/>
      <c r="J694" s="4"/>
      <c r="K694" s="4"/>
      <c r="L694" s="4"/>
      <c r="M694" s="3" t="s">
        <v>187</v>
      </c>
      <c r="N694" s="4"/>
      <c r="O694" s="4"/>
      <c r="P694" s="4"/>
      <c r="Q694" s="4"/>
      <c r="R694" s="7"/>
      <c r="S694" s="5"/>
      <c r="T694" s="4"/>
      <c r="U694" s="3">
        <v>691.0</v>
      </c>
      <c r="V694" s="7">
        <v>11.0</v>
      </c>
      <c r="W694" s="3">
        <v>3.0</v>
      </c>
      <c r="X694" s="3">
        <v>691.0</v>
      </c>
      <c r="Y694" s="4">
        <v>11.0</v>
      </c>
      <c r="Z694" s="4"/>
      <c r="AA694" s="4"/>
      <c r="AB694" s="4"/>
      <c r="AC694" s="4"/>
      <c r="AD694" s="4"/>
      <c r="AE694" s="4"/>
    </row>
    <row r="695">
      <c r="A695" s="4"/>
      <c r="B695" s="4"/>
      <c r="C695" s="4"/>
      <c r="D695" s="4"/>
      <c r="E695" s="7">
        <v>120.0</v>
      </c>
      <c r="F695" s="4"/>
      <c r="G695" s="4"/>
      <c r="H695" s="4"/>
      <c r="I695" s="4"/>
      <c r="J695" s="4"/>
      <c r="K695" s="4"/>
      <c r="L695" s="4"/>
      <c r="M695" s="3" t="s">
        <v>187</v>
      </c>
      <c r="N695" s="4"/>
      <c r="O695" s="4"/>
      <c r="P695" s="4"/>
      <c r="Q695" s="4"/>
      <c r="R695" s="7"/>
      <c r="S695" s="5"/>
      <c r="T695" s="4"/>
      <c r="U695" s="3">
        <v>692.0</v>
      </c>
      <c r="V695" s="7">
        <v>12.0</v>
      </c>
      <c r="W695" s="3">
        <v>26.0</v>
      </c>
      <c r="X695" s="3">
        <v>692.0</v>
      </c>
      <c r="Y695" s="4">
        <v>12.0</v>
      </c>
      <c r="Z695" s="4"/>
      <c r="AA695" s="4"/>
      <c r="AB695" s="4"/>
      <c r="AC695" s="4"/>
      <c r="AD695" s="4"/>
      <c r="AE695" s="4"/>
    </row>
    <row r="696">
      <c r="A696" s="4"/>
      <c r="B696" s="4"/>
      <c r="C696" s="4"/>
      <c r="D696" s="4"/>
      <c r="E696" s="7">
        <v>120.0</v>
      </c>
      <c r="F696" s="4"/>
      <c r="G696" s="4"/>
      <c r="H696" s="4"/>
      <c r="I696" s="4"/>
      <c r="J696" s="4"/>
      <c r="K696" s="4"/>
      <c r="L696" s="4"/>
      <c r="M696" s="3" t="s">
        <v>187</v>
      </c>
      <c r="N696" s="4"/>
      <c r="O696" s="4"/>
      <c r="P696" s="4"/>
      <c r="Q696" s="4"/>
      <c r="R696" s="7"/>
      <c r="S696" s="5"/>
      <c r="T696" s="4"/>
      <c r="U696" s="3">
        <v>693.0</v>
      </c>
      <c r="V696" s="7">
        <v>8.0</v>
      </c>
      <c r="W696" s="3">
        <v>5.0</v>
      </c>
      <c r="X696" s="3">
        <v>693.0</v>
      </c>
      <c r="Y696" s="4">
        <v>8.0</v>
      </c>
      <c r="Z696" s="4"/>
      <c r="AA696" s="4"/>
      <c r="AB696" s="4"/>
      <c r="AC696" s="4"/>
      <c r="AD696" s="4"/>
      <c r="AE696" s="4"/>
    </row>
    <row r="697">
      <c r="A697" s="4"/>
      <c r="B697" s="4"/>
      <c r="C697" s="4"/>
      <c r="D697" s="4"/>
      <c r="E697" s="7">
        <v>120.0</v>
      </c>
      <c r="F697" s="4"/>
      <c r="G697" s="4"/>
      <c r="H697" s="4"/>
      <c r="I697" s="4"/>
      <c r="J697" s="4"/>
      <c r="K697" s="4"/>
      <c r="L697" s="4"/>
      <c r="M697" s="3" t="s">
        <v>187</v>
      </c>
      <c r="N697" s="4"/>
      <c r="O697" s="4"/>
      <c r="P697" s="4"/>
      <c r="Q697" s="4"/>
      <c r="R697" s="7"/>
      <c r="S697" s="5"/>
      <c r="T697" s="4"/>
      <c r="U697" s="3">
        <v>694.0</v>
      </c>
      <c r="V697" s="7">
        <v>12.0</v>
      </c>
      <c r="W697" s="3">
        <v>6.0</v>
      </c>
      <c r="X697" s="3">
        <v>694.0</v>
      </c>
      <c r="Y697" s="4">
        <v>12.0</v>
      </c>
      <c r="Z697" s="4"/>
      <c r="AA697" s="4"/>
      <c r="AB697" s="4"/>
      <c r="AC697" s="4"/>
      <c r="AD697" s="4"/>
      <c r="AE697" s="4"/>
    </row>
    <row r="698">
      <c r="A698" s="4"/>
      <c r="B698" s="4"/>
      <c r="C698" s="4"/>
      <c r="D698" s="4"/>
      <c r="E698" s="7">
        <v>120.0</v>
      </c>
      <c r="F698" s="4"/>
      <c r="G698" s="4"/>
      <c r="H698" s="4"/>
      <c r="I698" s="4"/>
      <c r="J698" s="4"/>
      <c r="K698" s="4"/>
      <c r="L698" s="4"/>
      <c r="M698" s="3" t="s">
        <v>187</v>
      </c>
      <c r="N698" s="4"/>
      <c r="O698" s="4"/>
      <c r="P698" s="4"/>
      <c r="Q698" s="4"/>
      <c r="R698" s="7"/>
      <c r="S698" s="5"/>
      <c r="T698" s="4"/>
      <c r="U698" s="3">
        <v>695.0</v>
      </c>
      <c r="V698" s="7">
        <v>10.0</v>
      </c>
      <c r="W698" s="3">
        <v>6.0</v>
      </c>
      <c r="X698" s="3">
        <v>695.0</v>
      </c>
      <c r="Y698" s="4">
        <v>10.0</v>
      </c>
      <c r="Z698" s="4"/>
      <c r="AA698" s="4"/>
      <c r="AB698" s="4"/>
      <c r="AC698" s="4"/>
      <c r="AD698" s="4"/>
      <c r="AE698" s="4"/>
    </row>
    <row r="699">
      <c r="A699" s="4"/>
      <c r="B699" s="4"/>
      <c r="C699" s="4"/>
      <c r="D699" s="4"/>
      <c r="E699" s="7">
        <v>120.0</v>
      </c>
      <c r="F699" s="4"/>
      <c r="G699" s="4"/>
      <c r="H699" s="4"/>
      <c r="I699" s="4"/>
      <c r="J699" s="4"/>
      <c r="K699" s="4"/>
      <c r="L699" s="4"/>
      <c r="M699" s="3" t="s">
        <v>187</v>
      </c>
      <c r="N699" s="4"/>
      <c r="O699" s="4"/>
      <c r="P699" s="4"/>
      <c r="Q699" s="4"/>
      <c r="R699" s="7"/>
      <c r="S699" s="5"/>
      <c r="T699" s="4"/>
      <c r="U699" s="3">
        <v>696.0</v>
      </c>
      <c r="V699" s="7">
        <v>6.0</v>
      </c>
      <c r="W699" s="3">
        <v>3.0</v>
      </c>
      <c r="X699" s="3">
        <v>696.0</v>
      </c>
      <c r="Y699" s="4">
        <v>6.0</v>
      </c>
      <c r="Z699" s="4"/>
      <c r="AA699" s="4"/>
      <c r="AB699" s="4"/>
      <c r="AC699" s="4"/>
      <c r="AD699" s="4"/>
      <c r="AE699" s="4"/>
    </row>
    <row r="700">
      <c r="A700" s="4"/>
      <c r="B700" s="4"/>
      <c r="C700" s="4"/>
      <c r="D700" s="4"/>
      <c r="E700" s="7">
        <v>120.0</v>
      </c>
      <c r="F700" s="4"/>
      <c r="G700" s="4"/>
      <c r="H700" s="4"/>
      <c r="I700" s="4"/>
      <c r="J700" s="4"/>
      <c r="K700" s="4"/>
      <c r="L700" s="4"/>
      <c r="M700" s="3" t="s">
        <v>187</v>
      </c>
      <c r="N700" s="4"/>
      <c r="O700" s="4"/>
      <c r="P700" s="4"/>
      <c r="Q700" s="4"/>
      <c r="R700" s="7"/>
      <c r="S700" s="5"/>
      <c r="T700" s="4"/>
      <c r="U700" s="3">
        <v>697.0</v>
      </c>
      <c r="V700" s="7">
        <v>14.0</v>
      </c>
      <c r="W700" s="3">
        <v>2.0</v>
      </c>
      <c r="X700" s="3">
        <v>697.0</v>
      </c>
      <c r="Y700" s="4">
        <v>14.0</v>
      </c>
      <c r="Z700" s="4"/>
      <c r="AA700" s="4"/>
      <c r="AB700" s="4"/>
      <c r="AC700" s="4"/>
      <c r="AD700" s="4"/>
      <c r="AE700" s="4"/>
    </row>
    <row r="701">
      <c r="A701" s="4"/>
      <c r="B701" s="4"/>
      <c r="C701" s="4"/>
      <c r="D701" s="4"/>
      <c r="E701" s="7">
        <v>120.0</v>
      </c>
      <c r="F701" s="4"/>
      <c r="G701" s="4"/>
      <c r="H701" s="4"/>
      <c r="I701" s="4"/>
      <c r="J701" s="4"/>
      <c r="K701" s="4"/>
      <c r="L701" s="4"/>
      <c r="M701" s="3" t="s">
        <v>187</v>
      </c>
      <c r="N701" s="4"/>
      <c r="O701" s="4"/>
      <c r="P701" s="4"/>
      <c r="Q701" s="4"/>
      <c r="R701" s="7"/>
      <c r="S701" s="5"/>
      <c r="T701" s="4"/>
      <c r="U701" s="3">
        <v>698.0</v>
      </c>
      <c r="V701" s="7">
        <v>6.0</v>
      </c>
      <c r="W701" s="3">
        <v>1.0</v>
      </c>
      <c r="X701" s="3">
        <v>698.0</v>
      </c>
      <c r="Y701" s="4">
        <v>6.0</v>
      </c>
      <c r="Z701" s="4"/>
      <c r="AA701" s="4"/>
      <c r="AB701" s="4"/>
      <c r="AC701" s="4"/>
      <c r="AD701" s="4"/>
      <c r="AE701" s="4"/>
    </row>
    <row r="702">
      <c r="A702" s="4"/>
      <c r="B702" s="4"/>
      <c r="C702" s="4"/>
      <c r="D702" s="4"/>
      <c r="E702" s="7">
        <v>130.0</v>
      </c>
      <c r="F702" s="4"/>
      <c r="G702" s="4"/>
      <c r="H702" s="4"/>
      <c r="I702" s="4"/>
      <c r="J702" s="4"/>
      <c r="K702" s="4"/>
      <c r="L702" s="4"/>
      <c r="M702" s="3" t="s">
        <v>187</v>
      </c>
      <c r="N702" s="4"/>
      <c r="O702" s="4"/>
      <c r="P702" s="4"/>
      <c r="Q702" s="4"/>
      <c r="R702" s="7"/>
      <c r="S702" s="5"/>
      <c r="T702" s="4"/>
      <c r="U702" s="3">
        <v>699.0</v>
      </c>
      <c r="V702" s="7">
        <v>10.0</v>
      </c>
      <c r="W702" s="3">
        <v>6.0</v>
      </c>
      <c r="X702" s="3">
        <v>699.0</v>
      </c>
      <c r="Y702" s="4">
        <v>10.0</v>
      </c>
      <c r="Z702" s="4"/>
      <c r="AA702" s="4"/>
      <c r="AB702" s="4"/>
      <c r="AC702" s="4"/>
      <c r="AD702" s="4"/>
      <c r="AE702" s="4"/>
    </row>
    <row r="703">
      <c r="A703" s="4"/>
      <c r="B703" s="4"/>
      <c r="C703" s="4"/>
      <c r="D703" s="4"/>
      <c r="E703" s="7">
        <v>135.0</v>
      </c>
      <c r="F703" s="4"/>
      <c r="G703" s="4"/>
      <c r="H703" s="4"/>
      <c r="I703" s="4"/>
      <c r="J703" s="4"/>
      <c r="K703" s="4"/>
      <c r="L703" s="4"/>
      <c r="M703" s="3" t="s">
        <v>187</v>
      </c>
      <c r="N703" s="4"/>
      <c r="O703" s="4"/>
      <c r="P703" s="4"/>
      <c r="Q703" s="4"/>
      <c r="R703" s="7"/>
      <c r="S703" s="5"/>
      <c r="T703" s="4"/>
      <c r="U703" s="3">
        <v>700.0</v>
      </c>
      <c r="V703" s="7">
        <v>12.0</v>
      </c>
      <c r="W703" s="3">
        <v>10.0</v>
      </c>
      <c r="X703" s="3">
        <v>700.0</v>
      </c>
      <c r="Y703" s="4">
        <v>12.0</v>
      </c>
      <c r="Z703" s="4"/>
      <c r="AA703" s="4"/>
      <c r="AB703" s="4"/>
      <c r="AC703" s="4"/>
      <c r="AD703" s="4"/>
      <c r="AE703" s="4"/>
    </row>
    <row r="704">
      <c r="A704" s="4"/>
      <c r="B704" s="4"/>
      <c r="C704" s="4"/>
      <c r="D704" s="4"/>
      <c r="E704" s="7">
        <v>140.0</v>
      </c>
      <c r="F704" s="4"/>
      <c r="G704" s="4"/>
      <c r="H704" s="4"/>
      <c r="I704" s="4"/>
      <c r="J704" s="4"/>
      <c r="K704" s="4"/>
      <c r="L704" s="4"/>
      <c r="M704" s="3" t="s">
        <v>187</v>
      </c>
      <c r="N704" s="4"/>
      <c r="O704" s="4"/>
      <c r="P704" s="4"/>
      <c r="Q704" s="4"/>
      <c r="R704" s="7"/>
      <c r="S704" s="5"/>
      <c r="T704" s="4"/>
      <c r="U704" s="3">
        <v>701.0</v>
      </c>
      <c r="V704" s="7">
        <v>10.0</v>
      </c>
      <c r="W704" s="3">
        <v>18.0</v>
      </c>
      <c r="X704" s="3">
        <v>701.0</v>
      </c>
      <c r="Y704" s="4">
        <v>10.0</v>
      </c>
      <c r="Z704" s="4"/>
      <c r="AA704" s="4"/>
      <c r="AB704" s="4"/>
      <c r="AC704" s="4"/>
      <c r="AD704" s="4"/>
      <c r="AE704" s="4"/>
    </row>
    <row r="705">
      <c r="A705" s="4"/>
      <c r="B705" s="4"/>
      <c r="C705" s="4"/>
      <c r="D705" s="4"/>
      <c r="E705" s="7">
        <v>140.0</v>
      </c>
      <c r="F705" s="4"/>
      <c r="G705" s="4"/>
      <c r="H705" s="4"/>
      <c r="I705" s="4"/>
      <c r="J705" s="4"/>
      <c r="K705" s="4"/>
      <c r="L705" s="4"/>
      <c r="M705" s="3" t="s">
        <v>187</v>
      </c>
      <c r="N705" s="4"/>
      <c r="O705" s="4"/>
      <c r="P705" s="4"/>
      <c r="Q705" s="4"/>
      <c r="R705" s="7"/>
      <c r="S705" s="5"/>
      <c r="T705" s="4"/>
      <c r="U705" s="3">
        <v>702.0</v>
      </c>
      <c r="V705" s="7">
        <v>6.0</v>
      </c>
      <c r="W705" s="3">
        <v>3.0</v>
      </c>
      <c r="X705" s="3">
        <v>702.0</v>
      </c>
      <c r="Y705" s="4">
        <v>6.0</v>
      </c>
      <c r="Z705" s="4"/>
      <c r="AA705" s="4"/>
      <c r="AB705" s="4"/>
      <c r="AC705" s="4"/>
      <c r="AD705" s="4"/>
      <c r="AE705" s="4"/>
    </row>
    <row r="706">
      <c r="A706" s="4"/>
      <c r="B706" s="4"/>
      <c r="C706" s="4"/>
      <c r="D706" s="4"/>
      <c r="E706" s="7">
        <v>140.0</v>
      </c>
      <c r="F706" s="4"/>
      <c r="G706" s="4"/>
      <c r="H706" s="4"/>
      <c r="I706" s="4"/>
      <c r="J706" s="4"/>
      <c r="K706" s="4"/>
      <c r="L706" s="4"/>
      <c r="M706" s="3" t="s">
        <v>187</v>
      </c>
      <c r="N706" s="4"/>
      <c r="O706" s="4"/>
      <c r="P706" s="4"/>
      <c r="Q706" s="4"/>
      <c r="R706" s="7"/>
      <c r="S706" s="5"/>
      <c r="T706" s="4"/>
      <c r="U706" s="3">
        <v>703.0</v>
      </c>
      <c r="V706" s="7">
        <v>10.0</v>
      </c>
      <c r="W706" s="3">
        <v>3.0</v>
      </c>
      <c r="X706" s="3">
        <v>703.0</v>
      </c>
      <c r="Y706" s="4">
        <v>10.0</v>
      </c>
      <c r="Z706" s="4"/>
      <c r="AA706" s="4"/>
      <c r="AB706" s="4"/>
      <c r="AC706" s="4"/>
      <c r="AD706" s="4"/>
      <c r="AE706" s="4"/>
    </row>
    <row r="707">
      <c r="A707" s="4"/>
      <c r="B707" s="4"/>
      <c r="C707" s="4"/>
      <c r="D707" s="4"/>
      <c r="E707" s="7">
        <v>150.0</v>
      </c>
      <c r="F707" s="4"/>
      <c r="G707" s="4"/>
      <c r="H707" s="4"/>
      <c r="I707" s="4"/>
      <c r="J707" s="4"/>
      <c r="K707" s="4"/>
      <c r="L707" s="4"/>
      <c r="M707" s="3" t="s">
        <v>187</v>
      </c>
      <c r="N707" s="4"/>
      <c r="O707" s="4"/>
      <c r="P707" s="4"/>
      <c r="Q707" s="4"/>
      <c r="R707" s="7"/>
      <c r="S707" s="5"/>
      <c r="T707" s="4"/>
      <c r="U707" s="3">
        <v>704.0</v>
      </c>
      <c r="V707" s="7">
        <v>4.0</v>
      </c>
      <c r="W707" s="3">
        <v>5.0</v>
      </c>
      <c r="X707" s="3">
        <v>704.0</v>
      </c>
      <c r="Y707" s="4">
        <v>4.0</v>
      </c>
      <c r="Z707" s="4"/>
      <c r="AA707" s="4"/>
      <c r="AB707" s="4"/>
      <c r="AC707" s="4"/>
      <c r="AD707" s="4"/>
      <c r="AE707" s="4"/>
    </row>
    <row r="708">
      <c r="A708" s="4"/>
      <c r="B708" s="4"/>
      <c r="C708" s="4"/>
      <c r="D708" s="4"/>
      <c r="E708" s="7">
        <v>150.0</v>
      </c>
      <c r="F708" s="4"/>
      <c r="G708" s="4"/>
      <c r="H708" s="4"/>
      <c r="I708" s="4"/>
      <c r="J708" s="4"/>
      <c r="K708" s="4"/>
      <c r="L708" s="4"/>
      <c r="M708" s="3" t="s">
        <v>187</v>
      </c>
      <c r="N708" s="4"/>
      <c r="O708" s="4"/>
      <c r="P708" s="4"/>
      <c r="Q708" s="4"/>
      <c r="R708" s="7"/>
      <c r="S708" s="5"/>
      <c r="T708" s="4"/>
      <c r="U708" s="3">
        <v>705.0</v>
      </c>
      <c r="V708" s="7">
        <v>16.0</v>
      </c>
      <c r="W708" s="3">
        <v>50.0</v>
      </c>
      <c r="X708" s="3">
        <v>705.0</v>
      </c>
      <c r="Y708" s="4">
        <v>16.0</v>
      </c>
      <c r="Z708" s="4"/>
      <c r="AA708" s="4"/>
      <c r="AB708" s="4"/>
      <c r="AC708" s="4"/>
      <c r="AD708" s="4"/>
      <c r="AE708" s="4"/>
    </row>
    <row r="709">
      <c r="A709" s="4"/>
      <c r="B709" s="4"/>
      <c r="C709" s="4"/>
      <c r="D709" s="4"/>
      <c r="E709" s="7">
        <v>150.0</v>
      </c>
      <c r="F709" s="4"/>
      <c r="G709" s="4"/>
      <c r="H709" s="4"/>
      <c r="I709" s="4"/>
      <c r="J709" s="4"/>
      <c r="K709" s="4"/>
      <c r="L709" s="4"/>
      <c r="M709" s="3" t="s">
        <v>187</v>
      </c>
      <c r="N709" s="4"/>
      <c r="O709" s="4"/>
      <c r="P709" s="4"/>
      <c r="Q709" s="4"/>
      <c r="R709" s="7"/>
      <c r="S709" s="5"/>
      <c r="T709" s="4"/>
      <c r="U709" s="3">
        <v>706.0</v>
      </c>
      <c r="V709" s="7">
        <v>7.0</v>
      </c>
      <c r="W709" s="3">
        <v>3.0</v>
      </c>
      <c r="X709" s="3">
        <v>706.0</v>
      </c>
      <c r="Y709" s="4">
        <v>7.0</v>
      </c>
      <c r="Z709" s="4"/>
      <c r="AA709" s="4"/>
      <c r="AB709" s="4"/>
      <c r="AC709" s="4"/>
      <c r="AD709" s="4"/>
      <c r="AE709" s="4"/>
    </row>
    <row r="710">
      <c r="A710" s="4"/>
      <c r="B710" s="4"/>
      <c r="C710" s="4"/>
      <c r="D710" s="4"/>
      <c r="E710" s="7">
        <v>150.0</v>
      </c>
      <c r="F710" s="4"/>
      <c r="G710" s="4"/>
      <c r="H710" s="4"/>
      <c r="I710" s="4"/>
      <c r="J710" s="4"/>
      <c r="K710" s="4"/>
      <c r="L710" s="4"/>
      <c r="M710" s="3" t="s">
        <v>187</v>
      </c>
      <c r="N710" s="4"/>
      <c r="O710" s="4"/>
      <c r="P710" s="4"/>
      <c r="Q710" s="4"/>
      <c r="R710" s="7"/>
      <c r="S710" s="5"/>
      <c r="T710" s="4"/>
      <c r="U710" s="3">
        <v>707.0</v>
      </c>
      <c r="V710" s="7">
        <v>9.0</v>
      </c>
      <c r="W710" s="3">
        <v>15.0</v>
      </c>
      <c r="X710" s="3">
        <v>707.0</v>
      </c>
      <c r="Y710" s="4">
        <v>9.0</v>
      </c>
      <c r="Z710" s="4"/>
      <c r="AA710" s="4"/>
      <c r="AB710" s="4"/>
      <c r="AC710" s="4"/>
      <c r="AD710" s="4"/>
      <c r="AE710" s="4"/>
    </row>
    <row r="711">
      <c r="A711" s="4"/>
      <c r="B711" s="4"/>
      <c r="C711" s="4"/>
      <c r="D711" s="4"/>
      <c r="E711" s="7">
        <v>150.0</v>
      </c>
      <c r="F711" s="4"/>
      <c r="G711" s="4"/>
      <c r="H711" s="4"/>
      <c r="I711" s="4"/>
      <c r="J711" s="4"/>
      <c r="K711" s="4"/>
      <c r="L711" s="4"/>
      <c r="M711" s="3" t="s">
        <v>187</v>
      </c>
      <c r="N711" s="4"/>
      <c r="O711" s="4"/>
      <c r="P711" s="4"/>
      <c r="Q711" s="4"/>
      <c r="R711" s="7"/>
      <c r="S711" s="5"/>
      <c r="T711" s="4"/>
      <c r="U711" s="3">
        <v>708.0</v>
      </c>
      <c r="V711" s="7">
        <v>3.0</v>
      </c>
      <c r="W711" s="3">
        <v>15.0</v>
      </c>
      <c r="X711" s="3">
        <v>708.0</v>
      </c>
      <c r="Y711" s="4">
        <v>3.0</v>
      </c>
      <c r="Z711" s="4"/>
      <c r="AA711" s="4"/>
      <c r="AB711" s="4"/>
      <c r="AC711" s="4"/>
      <c r="AD711" s="4"/>
      <c r="AE711" s="4"/>
    </row>
    <row r="712">
      <c r="A712" s="4"/>
      <c r="B712" s="4"/>
      <c r="C712" s="4"/>
      <c r="D712" s="4"/>
      <c r="E712" s="7">
        <v>150.0</v>
      </c>
      <c r="F712" s="4"/>
      <c r="G712" s="4"/>
      <c r="H712" s="4"/>
      <c r="I712" s="4"/>
      <c r="J712" s="4"/>
      <c r="K712" s="4"/>
      <c r="L712" s="4"/>
      <c r="M712" s="3" t="s">
        <v>187</v>
      </c>
      <c r="N712" s="4"/>
      <c r="O712" s="4"/>
      <c r="P712" s="4"/>
      <c r="Q712" s="4"/>
      <c r="R712" s="7"/>
      <c r="S712" s="5"/>
      <c r="T712" s="4"/>
      <c r="U712" s="3">
        <v>709.0</v>
      </c>
      <c r="V712" s="7">
        <v>6.0</v>
      </c>
      <c r="W712" s="3">
        <v>30.0</v>
      </c>
      <c r="X712" s="3">
        <v>709.0</v>
      </c>
      <c r="Y712" s="4">
        <v>6.0</v>
      </c>
      <c r="Z712" s="4"/>
      <c r="AA712" s="4"/>
      <c r="AB712" s="4"/>
      <c r="AC712" s="4"/>
      <c r="AD712" s="4"/>
      <c r="AE712" s="4"/>
    </row>
    <row r="713">
      <c r="A713" s="4"/>
      <c r="B713" s="4"/>
      <c r="C713" s="4"/>
      <c r="D713" s="4"/>
      <c r="E713" s="7">
        <v>150.0</v>
      </c>
      <c r="F713" s="4"/>
      <c r="G713" s="4"/>
      <c r="H713" s="4"/>
      <c r="I713" s="4"/>
      <c r="J713" s="4"/>
      <c r="K713" s="4"/>
      <c r="L713" s="4"/>
      <c r="M713" s="3" t="s">
        <v>187</v>
      </c>
      <c r="N713" s="4"/>
      <c r="O713" s="4"/>
      <c r="P713" s="4"/>
      <c r="Q713" s="4"/>
      <c r="R713" s="7"/>
      <c r="S713" s="5"/>
      <c r="T713" s="4"/>
      <c r="U713" s="3">
        <v>710.0</v>
      </c>
      <c r="V713" s="7">
        <v>14.0</v>
      </c>
      <c r="W713" s="3">
        <v>1.0</v>
      </c>
      <c r="X713" s="3">
        <v>710.0</v>
      </c>
      <c r="Y713" s="4">
        <v>14.0</v>
      </c>
      <c r="Z713" s="4"/>
      <c r="AA713" s="4"/>
      <c r="AB713" s="4"/>
      <c r="AC713" s="4"/>
      <c r="AD713" s="4"/>
      <c r="AE713" s="4"/>
    </row>
    <row r="714">
      <c r="A714" s="4"/>
      <c r="B714" s="4"/>
      <c r="C714" s="4"/>
      <c r="D714" s="4"/>
      <c r="E714" s="7">
        <v>150.0</v>
      </c>
      <c r="F714" s="4"/>
      <c r="G714" s="4"/>
      <c r="H714" s="4"/>
      <c r="I714" s="4"/>
      <c r="J714" s="4"/>
      <c r="K714" s="4"/>
      <c r="L714" s="4"/>
      <c r="M714" s="3" t="s">
        <v>187</v>
      </c>
      <c r="N714" s="4"/>
      <c r="O714" s="4"/>
      <c r="P714" s="4"/>
      <c r="Q714" s="4"/>
      <c r="R714" s="7"/>
      <c r="S714" s="5"/>
      <c r="T714" s="4"/>
      <c r="U714" s="3">
        <v>711.0</v>
      </c>
      <c r="V714" s="7">
        <v>10.0</v>
      </c>
      <c r="W714" s="3">
        <v>2.0</v>
      </c>
      <c r="X714" s="3">
        <v>711.0</v>
      </c>
      <c r="Y714" s="4">
        <v>10.0</v>
      </c>
      <c r="Z714" s="4"/>
      <c r="AA714" s="4"/>
      <c r="AB714" s="4"/>
      <c r="AC714" s="4"/>
      <c r="AD714" s="4"/>
      <c r="AE714" s="4"/>
    </row>
    <row r="715">
      <c r="A715" s="4"/>
      <c r="B715" s="4"/>
      <c r="C715" s="4"/>
      <c r="D715" s="4"/>
      <c r="E715" s="7">
        <v>150.0</v>
      </c>
      <c r="F715" s="4"/>
      <c r="G715" s="4"/>
      <c r="H715" s="4"/>
      <c r="I715" s="4"/>
      <c r="J715" s="4"/>
      <c r="K715" s="4"/>
      <c r="L715" s="4"/>
      <c r="M715" s="3" t="s">
        <v>187</v>
      </c>
      <c r="N715" s="4"/>
      <c r="O715" s="4"/>
      <c r="P715" s="4"/>
      <c r="Q715" s="4"/>
      <c r="R715" s="7"/>
      <c r="S715" s="5"/>
      <c r="T715" s="4"/>
      <c r="U715" s="3">
        <v>712.0</v>
      </c>
      <c r="V715" s="7">
        <v>12.0</v>
      </c>
      <c r="W715" s="3">
        <v>20.0</v>
      </c>
      <c r="X715" s="3">
        <v>712.0</v>
      </c>
      <c r="Y715" s="4">
        <v>12.0</v>
      </c>
      <c r="Z715" s="4"/>
      <c r="AA715" s="4"/>
      <c r="AB715" s="4"/>
      <c r="AC715" s="4"/>
      <c r="AD715" s="4"/>
      <c r="AE715" s="4"/>
    </row>
    <row r="716">
      <c r="A716" s="4"/>
      <c r="B716" s="4"/>
      <c r="C716" s="4"/>
      <c r="D716" s="4"/>
      <c r="E716" s="7">
        <v>150.0</v>
      </c>
      <c r="F716" s="4"/>
      <c r="G716" s="4"/>
      <c r="H716" s="4"/>
      <c r="I716" s="4"/>
      <c r="J716" s="4"/>
      <c r="K716" s="4"/>
      <c r="L716" s="4"/>
      <c r="M716" s="3" t="s">
        <v>187</v>
      </c>
      <c r="N716" s="4"/>
      <c r="O716" s="4"/>
      <c r="P716" s="4"/>
      <c r="Q716" s="4"/>
      <c r="R716" s="7"/>
      <c r="S716" s="5"/>
      <c r="T716" s="4"/>
      <c r="U716" s="3">
        <v>713.0</v>
      </c>
      <c r="V716" s="7">
        <v>5.0</v>
      </c>
      <c r="W716" s="3">
        <v>30.0</v>
      </c>
      <c r="X716" s="3">
        <v>713.0</v>
      </c>
      <c r="Y716" s="4">
        <v>5.0</v>
      </c>
      <c r="Z716" s="4"/>
      <c r="AA716" s="4"/>
      <c r="AB716" s="4"/>
      <c r="AC716" s="4"/>
      <c r="AD716" s="4"/>
      <c r="AE716" s="4"/>
    </row>
    <row r="717">
      <c r="A717" s="4"/>
      <c r="B717" s="4"/>
      <c r="C717" s="4"/>
      <c r="D717" s="4"/>
      <c r="E717" s="7">
        <v>150.0</v>
      </c>
      <c r="F717" s="4"/>
      <c r="G717" s="4"/>
      <c r="H717" s="4"/>
      <c r="I717" s="4"/>
      <c r="J717" s="4"/>
      <c r="K717" s="4"/>
      <c r="L717" s="4"/>
      <c r="M717" s="3" t="s">
        <v>187</v>
      </c>
      <c r="N717" s="4"/>
      <c r="O717" s="4"/>
      <c r="P717" s="4"/>
      <c r="Q717" s="4"/>
      <c r="R717" s="7"/>
      <c r="S717" s="5"/>
      <c r="T717" s="4"/>
      <c r="U717" s="3">
        <v>714.0</v>
      </c>
      <c r="V717" s="7">
        <v>9.0</v>
      </c>
      <c r="W717" s="3">
        <v>2.0</v>
      </c>
      <c r="X717" s="3">
        <v>714.0</v>
      </c>
      <c r="Y717" s="4">
        <v>9.0</v>
      </c>
      <c r="Z717" s="4"/>
      <c r="AA717" s="4"/>
      <c r="AB717" s="4"/>
      <c r="AC717" s="4"/>
      <c r="AD717" s="4"/>
      <c r="AE717" s="4"/>
    </row>
    <row r="718">
      <c r="A718" s="4"/>
      <c r="B718" s="4"/>
      <c r="C718" s="4"/>
      <c r="D718" s="4"/>
      <c r="E718" s="7">
        <v>150.0</v>
      </c>
      <c r="F718" s="4"/>
      <c r="G718" s="4"/>
      <c r="H718" s="4"/>
      <c r="I718" s="4"/>
      <c r="J718" s="4"/>
      <c r="K718" s="4"/>
      <c r="L718" s="4"/>
      <c r="M718" s="3" t="s">
        <v>187</v>
      </c>
      <c r="N718" s="4"/>
      <c r="O718" s="4"/>
      <c r="P718" s="4"/>
      <c r="Q718" s="4"/>
      <c r="R718" s="7"/>
      <c r="S718" s="5"/>
      <c r="T718" s="4"/>
      <c r="U718" s="3">
        <v>715.0</v>
      </c>
      <c r="V718" s="7">
        <v>9.0</v>
      </c>
      <c r="W718" s="3">
        <v>12.0</v>
      </c>
      <c r="X718" s="3">
        <v>715.0</v>
      </c>
      <c r="Y718" s="4">
        <v>9.0</v>
      </c>
      <c r="Z718" s="4"/>
      <c r="AA718" s="4"/>
      <c r="AB718" s="4"/>
      <c r="AC718" s="4"/>
      <c r="AD718" s="4"/>
      <c r="AE718" s="4"/>
    </row>
    <row r="719">
      <c r="A719" s="4"/>
      <c r="B719" s="4"/>
      <c r="C719" s="4"/>
      <c r="D719" s="4"/>
      <c r="E719" s="7">
        <v>150.0</v>
      </c>
      <c r="F719" s="4"/>
      <c r="G719" s="4"/>
      <c r="H719" s="4"/>
      <c r="I719" s="4"/>
      <c r="J719" s="4"/>
      <c r="K719" s="4"/>
      <c r="L719" s="4"/>
      <c r="M719" s="3" t="s">
        <v>187</v>
      </c>
      <c r="N719" s="4"/>
      <c r="O719" s="4"/>
      <c r="P719" s="4"/>
      <c r="Q719" s="4"/>
      <c r="R719" s="7"/>
      <c r="S719" s="5"/>
      <c r="T719" s="4"/>
      <c r="U719" s="3">
        <v>716.0</v>
      </c>
      <c r="V719" s="7">
        <v>10.0</v>
      </c>
      <c r="W719" s="3">
        <v>0.0</v>
      </c>
      <c r="X719" s="3">
        <v>716.0</v>
      </c>
      <c r="Y719" s="4">
        <v>10.0</v>
      </c>
      <c r="Z719" s="4"/>
      <c r="AA719" s="4"/>
      <c r="AB719" s="4"/>
      <c r="AC719" s="4"/>
      <c r="AD719" s="4"/>
      <c r="AE719" s="4"/>
    </row>
    <row r="720">
      <c r="A720" s="4"/>
      <c r="B720" s="4"/>
      <c r="C720" s="4"/>
      <c r="D720" s="4"/>
      <c r="E720" s="7">
        <v>150.0</v>
      </c>
      <c r="F720" s="4"/>
      <c r="G720" s="4"/>
      <c r="H720" s="4"/>
      <c r="I720" s="4"/>
      <c r="J720" s="4"/>
      <c r="K720" s="4"/>
      <c r="L720" s="4"/>
      <c r="M720" s="3" t="s">
        <v>187</v>
      </c>
      <c r="N720" s="4"/>
      <c r="O720" s="4"/>
      <c r="P720" s="4"/>
      <c r="Q720" s="4"/>
      <c r="R720" s="7"/>
      <c r="S720" s="5"/>
      <c r="T720" s="4"/>
      <c r="U720" s="3">
        <v>717.0</v>
      </c>
      <c r="V720" s="7">
        <v>8.0</v>
      </c>
      <c r="W720" s="3">
        <v>10.0</v>
      </c>
      <c r="X720" s="3">
        <v>717.0</v>
      </c>
      <c r="Y720" s="4">
        <v>8.0</v>
      </c>
      <c r="Z720" s="4"/>
      <c r="AA720" s="4"/>
      <c r="AB720" s="4"/>
      <c r="AC720" s="4"/>
      <c r="AD720" s="4"/>
      <c r="AE720" s="4"/>
    </row>
    <row r="721">
      <c r="A721" s="4"/>
      <c r="B721" s="4"/>
      <c r="C721" s="4"/>
      <c r="D721" s="4"/>
      <c r="E721" s="7">
        <v>160.0</v>
      </c>
      <c r="F721" s="4"/>
      <c r="G721" s="4"/>
      <c r="H721" s="4"/>
      <c r="I721" s="4"/>
      <c r="J721" s="4"/>
      <c r="K721" s="4"/>
      <c r="L721" s="4"/>
      <c r="M721" s="3" t="s">
        <v>187</v>
      </c>
      <c r="N721" s="4"/>
      <c r="O721" s="4"/>
      <c r="P721" s="4"/>
      <c r="Q721" s="4"/>
      <c r="R721" s="7"/>
      <c r="S721" s="5"/>
      <c r="T721" s="4"/>
      <c r="U721" s="3">
        <v>718.0</v>
      </c>
      <c r="V721" s="7">
        <v>18.0</v>
      </c>
      <c r="W721" s="3">
        <v>24.0</v>
      </c>
      <c r="X721" s="3">
        <v>718.0</v>
      </c>
      <c r="Y721" s="4">
        <v>18.0</v>
      </c>
      <c r="Z721" s="4"/>
      <c r="AA721" s="4"/>
      <c r="AB721" s="4"/>
      <c r="AC721" s="4"/>
      <c r="AD721" s="4"/>
      <c r="AE721" s="4"/>
    </row>
    <row r="722">
      <c r="A722" s="4"/>
      <c r="B722" s="4"/>
      <c r="C722" s="4"/>
      <c r="D722" s="4"/>
      <c r="E722" s="7">
        <v>180.0</v>
      </c>
      <c r="F722" s="4"/>
      <c r="G722" s="4"/>
      <c r="H722" s="4"/>
      <c r="I722" s="4"/>
      <c r="J722" s="4"/>
      <c r="K722" s="4"/>
      <c r="L722" s="4"/>
      <c r="M722" s="3" t="s">
        <v>187</v>
      </c>
      <c r="N722" s="4"/>
      <c r="O722" s="4"/>
      <c r="P722" s="4"/>
      <c r="Q722" s="4"/>
      <c r="R722" s="7"/>
      <c r="S722" s="5"/>
      <c r="T722" s="4"/>
      <c r="U722" s="3">
        <v>719.0</v>
      </c>
      <c r="V722" s="7">
        <v>7.0</v>
      </c>
      <c r="W722" s="3">
        <v>40.0</v>
      </c>
      <c r="X722" s="3">
        <v>719.0</v>
      </c>
      <c r="Y722" s="4">
        <v>7.0</v>
      </c>
      <c r="Z722" s="4"/>
      <c r="AA722" s="4"/>
      <c r="AB722" s="4"/>
      <c r="AC722" s="4"/>
      <c r="AD722" s="4"/>
      <c r="AE722" s="4"/>
    </row>
    <row r="723">
      <c r="A723" s="4"/>
      <c r="B723" s="4"/>
      <c r="C723" s="4"/>
      <c r="D723" s="4"/>
      <c r="E723" s="7">
        <v>180.0</v>
      </c>
      <c r="F723" s="4"/>
      <c r="G723" s="4"/>
      <c r="H723" s="4"/>
      <c r="I723" s="4"/>
      <c r="J723" s="4"/>
      <c r="K723" s="4"/>
      <c r="L723" s="4"/>
      <c r="M723" s="3" t="s">
        <v>187</v>
      </c>
      <c r="N723" s="4"/>
      <c r="O723" s="4"/>
      <c r="P723" s="4"/>
      <c r="Q723" s="4"/>
      <c r="R723" s="7"/>
      <c r="S723" s="5"/>
      <c r="T723" s="4"/>
      <c r="U723" s="3">
        <v>720.0</v>
      </c>
      <c r="V723" s="7">
        <v>8.0</v>
      </c>
      <c r="W723" s="3">
        <v>15.0</v>
      </c>
      <c r="X723" s="3">
        <v>720.0</v>
      </c>
      <c r="Y723" s="4">
        <v>8.0</v>
      </c>
      <c r="Z723" s="4"/>
      <c r="AA723" s="4"/>
      <c r="AB723" s="4"/>
      <c r="AC723" s="4"/>
      <c r="AD723" s="4"/>
      <c r="AE723" s="4"/>
    </row>
    <row r="724">
      <c r="A724" s="4"/>
      <c r="B724" s="4"/>
      <c r="C724" s="4"/>
      <c r="D724" s="4"/>
      <c r="E724" s="7">
        <v>180.0</v>
      </c>
      <c r="F724" s="4"/>
      <c r="G724" s="4"/>
      <c r="H724" s="4"/>
      <c r="I724" s="4"/>
      <c r="J724" s="4"/>
      <c r="K724" s="4"/>
      <c r="L724" s="4"/>
      <c r="M724" s="3" t="s">
        <v>187</v>
      </c>
      <c r="N724" s="4"/>
      <c r="O724" s="4"/>
      <c r="P724" s="4"/>
      <c r="Q724" s="4"/>
      <c r="R724" s="7"/>
      <c r="S724" s="5"/>
      <c r="T724" s="4"/>
      <c r="U724" s="3">
        <v>721.0</v>
      </c>
      <c r="V724" s="7">
        <v>15.0</v>
      </c>
      <c r="W724" s="3">
        <v>10.0</v>
      </c>
      <c r="X724" s="3">
        <v>721.0</v>
      </c>
      <c r="Y724" s="4">
        <v>15.0</v>
      </c>
      <c r="Z724" s="4"/>
      <c r="AA724" s="4"/>
      <c r="AB724" s="4"/>
      <c r="AC724" s="4"/>
      <c r="AD724" s="4"/>
      <c r="AE724" s="4"/>
    </row>
    <row r="725">
      <c r="A725" s="4"/>
      <c r="B725" s="4"/>
      <c r="C725" s="4"/>
      <c r="D725" s="4"/>
      <c r="E725" s="7">
        <v>180.0</v>
      </c>
      <c r="F725" s="4"/>
      <c r="G725" s="4"/>
      <c r="H725" s="4"/>
      <c r="I725" s="4"/>
      <c r="J725" s="4"/>
      <c r="K725" s="4"/>
      <c r="L725" s="4"/>
      <c r="M725" s="3" t="s">
        <v>187</v>
      </c>
      <c r="N725" s="4"/>
      <c r="O725" s="4"/>
      <c r="P725" s="4"/>
      <c r="Q725" s="4"/>
      <c r="R725" s="7"/>
      <c r="S725" s="5"/>
      <c r="T725" s="4"/>
      <c r="U725" s="3">
        <v>722.0</v>
      </c>
      <c r="V725" s="7">
        <v>8.0</v>
      </c>
      <c r="W725" s="3">
        <v>1.0</v>
      </c>
      <c r="X725" s="3">
        <v>722.0</v>
      </c>
      <c r="Y725" s="4">
        <v>8.0</v>
      </c>
      <c r="Z725" s="4"/>
      <c r="AA725" s="4"/>
      <c r="AB725" s="4"/>
      <c r="AC725" s="4"/>
      <c r="AD725" s="4"/>
      <c r="AE725" s="4"/>
    </row>
    <row r="726">
      <c r="A726" s="4"/>
      <c r="B726" s="4"/>
      <c r="C726" s="4"/>
      <c r="D726" s="4"/>
      <c r="E726" s="7">
        <v>180.0</v>
      </c>
      <c r="F726" s="4"/>
      <c r="G726" s="4"/>
      <c r="H726" s="4"/>
      <c r="I726" s="4"/>
      <c r="J726" s="4"/>
      <c r="K726" s="4"/>
      <c r="L726" s="4"/>
      <c r="M726" s="3" t="s">
        <v>187</v>
      </c>
      <c r="N726" s="4"/>
      <c r="O726" s="4"/>
      <c r="P726" s="4"/>
      <c r="Q726" s="4"/>
      <c r="R726" s="7"/>
      <c r="S726" s="5"/>
      <c r="T726" s="4"/>
      <c r="U726" s="3">
        <v>723.0</v>
      </c>
      <c r="V726" s="7">
        <v>10.0</v>
      </c>
      <c r="W726" s="3">
        <v>6.0</v>
      </c>
      <c r="X726" s="3">
        <v>723.0</v>
      </c>
      <c r="Y726" s="4">
        <v>10.0</v>
      </c>
      <c r="Z726" s="4"/>
      <c r="AA726" s="4"/>
      <c r="AB726" s="4"/>
      <c r="AC726" s="4"/>
      <c r="AD726" s="4"/>
      <c r="AE726" s="4"/>
    </row>
    <row r="727">
      <c r="A727" s="4"/>
      <c r="B727" s="4"/>
      <c r="C727" s="4"/>
      <c r="D727" s="4"/>
      <c r="E727" s="7">
        <v>180.0</v>
      </c>
      <c r="F727" s="4"/>
      <c r="G727" s="4"/>
      <c r="H727" s="4"/>
      <c r="I727" s="4"/>
      <c r="J727" s="4"/>
      <c r="K727" s="4"/>
      <c r="L727" s="4"/>
      <c r="M727" s="3" t="s">
        <v>187</v>
      </c>
      <c r="N727" s="4"/>
      <c r="O727" s="4"/>
      <c r="P727" s="4"/>
      <c r="Q727" s="4"/>
      <c r="R727" s="7"/>
      <c r="S727" s="9"/>
      <c r="T727" s="4"/>
      <c r="U727" s="3">
        <v>724.0</v>
      </c>
      <c r="V727" s="7">
        <v>8.0</v>
      </c>
      <c r="W727" s="3">
        <v>8.0</v>
      </c>
      <c r="X727" s="3">
        <v>724.0</v>
      </c>
      <c r="Y727" s="4">
        <v>8.0</v>
      </c>
      <c r="Z727" s="4"/>
      <c r="AA727" s="4"/>
      <c r="AB727" s="4"/>
      <c r="AC727" s="4"/>
      <c r="AD727" s="4"/>
      <c r="AE727" s="4"/>
    </row>
    <row r="728">
      <c r="A728" s="4"/>
      <c r="B728" s="4"/>
      <c r="C728" s="4"/>
      <c r="D728" s="4"/>
      <c r="E728" s="7">
        <v>180.0</v>
      </c>
      <c r="F728" s="4"/>
      <c r="G728" s="4"/>
      <c r="H728" s="4"/>
      <c r="I728" s="4"/>
      <c r="J728" s="4"/>
      <c r="K728" s="4"/>
      <c r="L728" s="4"/>
      <c r="M728" s="3" t="s">
        <v>187</v>
      </c>
      <c r="N728" s="4"/>
      <c r="O728" s="4"/>
      <c r="P728" s="4"/>
      <c r="Q728" s="4"/>
      <c r="R728" s="7"/>
      <c r="S728" s="5"/>
      <c r="T728" s="4"/>
      <c r="U728" s="3">
        <v>725.0</v>
      </c>
      <c r="V728" s="7">
        <v>3.0</v>
      </c>
      <c r="W728" s="3">
        <v>5.0</v>
      </c>
      <c r="X728" s="3">
        <v>725.0</v>
      </c>
      <c r="Y728" s="4">
        <v>3.0</v>
      </c>
      <c r="Z728" s="4"/>
      <c r="AA728" s="4"/>
      <c r="AB728" s="4"/>
      <c r="AC728" s="4"/>
      <c r="AD728" s="4"/>
      <c r="AE728" s="4"/>
    </row>
    <row r="729">
      <c r="A729" s="4"/>
      <c r="B729" s="4"/>
      <c r="C729" s="4"/>
      <c r="D729" s="4"/>
      <c r="E729" s="7">
        <v>180.0</v>
      </c>
      <c r="F729" s="4"/>
      <c r="G729" s="4"/>
      <c r="H729" s="4"/>
      <c r="I729" s="4"/>
      <c r="J729" s="4"/>
      <c r="K729" s="4"/>
      <c r="L729" s="4"/>
      <c r="M729" s="3" t="s">
        <v>187</v>
      </c>
      <c r="N729" s="4"/>
      <c r="O729" s="4"/>
      <c r="P729" s="4"/>
      <c r="Q729" s="4"/>
      <c r="R729" s="7"/>
      <c r="S729" s="5"/>
      <c r="T729" s="4"/>
      <c r="U729" s="3">
        <v>726.0</v>
      </c>
      <c r="V729" s="7">
        <v>7.0</v>
      </c>
      <c r="W729" s="3">
        <v>1.0</v>
      </c>
      <c r="X729" s="3">
        <v>726.0</v>
      </c>
      <c r="Y729" s="4">
        <v>7.0</v>
      </c>
      <c r="Z729" s="4"/>
      <c r="AA729" s="4"/>
      <c r="AB729" s="4"/>
      <c r="AC729" s="4"/>
      <c r="AD729" s="4"/>
      <c r="AE729" s="4"/>
    </row>
    <row r="730">
      <c r="A730" s="4"/>
      <c r="B730" s="4"/>
      <c r="C730" s="4"/>
      <c r="D730" s="4"/>
      <c r="E730" s="7">
        <v>180.0</v>
      </c>
      <c r="F730" s="4"/>
      <c r="G730" s="4"/>
      <c r="H730" s="4"/>
      <c r="I730" s="4"/>
      <c r="J730" s="4"/>
      <c r="K730" s="4"/>
      <c r="L730" s="4"/>
      <c r="M730" s="3" t="s">
        <v>187</v>
      </c>
      <c r="N730" s="4"/>
      <c r="O730" s="4"/>
      <c r="P730" s="4"/>
      <c r="Q730" s="4"/>
      <c r="R730" s="7"/>
      <c r="S730" s="5"/>
      <c r="T730" s="4"/>
      <c r="U730" s="3">
        <v>727.0</v>
      </c>
      <c r="V730" s="7">
        <v>10.0</v>
      </c>
      <c r="W730" s="3">
        <v>6.0</v>
      </c>
      <c r="X730" s="3">
        <v>727.0</v>
      </c>
      <c r="Y730" s="4">
        <v>10.0</v>
      </c>
      <c r="Z730" s="4"/>
      <c r="AA730" s="4"/>
      <c r="AB730" s="4"/>
      <c r="AC730" s="4"/>
      <c r="AD730" s="4"/>
      <c r="AE730" s="4"/>
    </row>
    <row r="731">
      <c r="A731" s="4"/>
      <c r="B731" s="4"/>
      <c r="C731" s="4"/>
      <c r="D731" s="4"/>
      <c r="E731" s="7">
        <v>180.0</v>
      </c>
      <c r="F731" s="4"/>
      <c r="G731" s="4"/>
      <c r="H731" s="4"/>
      <c r="I731" s="4"/>
      <c r="J731" s="4"/>
      <c r="K731" s="4"/>
      <c r="L731" s="4"/>
      <c r="M731" s="3" t="s">
        <v>187</v>
      </c>
      <c r="N731" s="4"/>
      <c r="O731" s="4"/>
      <c r="P731" s="4"/>
      <c r="Q731" s="4"/>
      <c r="R731" s="7"/>
      <c r="S731" s="5"/>
      <c r="T731" s="4"/>
      <c r="U731" s="3">
        <v>728.0</v>
      </c>
      <c r="V731" s="7">
        <v>6.0</v>
      </c>
      <c r="W731" s="3">
        <v>10.0</v>
      </c>
      <c r="X731" s="3">
        <v>728.0</v>
      </c>
      <c r="Y731" s="4">
        <v>6.0</v>
      </c>
      <c r="Z731" s="4"/>
      <c r="AA731" s="4"/>
      <c r="AB731" s="4"/>
      <c r="AC731" s="4"/>
      <c r="AD731" s="4"/>
      <c r="AE731" s="4"/>
    </row>
    <row r="732">
      <c r="A732" s="4"/>
      <c r="B732" s="4"/>
      <c r="C732" s="4"/>
      <c r="D732" s="4"/>
      <c r="E732" s="7">
        <v>180.0</v>
      </c>
      <c r="F732" s="4"/>
      <c r="G732" s="4"/>
      <c r="H732" s="4"/>
      <c r="I732" s="4"/>
      <c r="J732" s="4"/>
      <c r="K732" s="4"/>
      <c r="L732" s="4"/>
      <c r="M732" s="3" t="s">
        <v>187</v>
      </c>
      <c r="N732" s="4"/>
      <c r="O732" s="4"/>
      <c r="P732" s="4"/>
      <c r="Q732" s="4"/>
      <c r="R732" s="7"/>
      <c r="S732" s="5"/>
      <c r="T732" s="4"/>
      <c r="U732" s="3">
        <v>729.0</v>
      </c>
      <c r="V732" s="7">
        <v>9.0</v>
      </c>
      <c r="W732" s="3">
        <v>1.0</v>
      </c>
      <c r="X732" s="3">
        <v>729.0</v>
      </c>
      <c r="Y732" s="4">
        <v>9.0</v>
      </c>
      <c r="Z732" s="4"/>
      <c r="AA732" s="4"/>
      <c r="AB732" s="4"/>
      <c r="AC732" s="4"/>
      <c r="AD732" s="4"/>
      <c r="AE732" s="4"/>
    </row>
    <row r="733">
      <c r="A733" s="4"/>
      <c r="B733" s="4"/>
      <c r="C733" s="4"/>
      <c r="D733" s="4"/>
      <c r="E733" s="7">
        <v>180.0</v>
      </c>
      <c r="F733" s="4"/>
      <c r="G733" s="4"/>
      <c r="H733" s="4"/>
      <c r="I733" s="4"/>
      <c r="J733" s="4"/>
      <c r="K733" s="4"/>
      <c r="L733" s="4"/>
      <c r="M733" s="3" t="s">
        <v>187</v>
      </c>
      <c r="N733" s="4"/>
      <c r="O733" s="4"/>
      <c r="P733" s="4"/>
      <c r="Q733" s="4"/>
      <c r="R733" s="7"/>
      <c r="S733" s="5"/>
      <c r="T733" s="4"/>
      <c r="U733" s="3">
        <v>730.0</v>
      </c>
      <c r="V733" s="7">
        <v>10.0</v>
      </c>
      <c r="W733" s="3">
        <v>1.0</v>
      </c>
      <c r="X733" s="3">
        <v>730.0</v>
      </c>
      <c r="Y733" s="4">
        <v>10.0</v>
      </c>
      <c r="Z733" s="4"/>
      <c r="AA733" s="4"/>
      <c r="AB733" s="4"/>
      <c r="AC733" s="4"/>
      <c r="AD733" s="4"/>
      <c r="AE733" s="4"/>
    </row>
    <row r="734">
      <c r="A734" s="4"/>
      <c r="B734" s="4"/>
      <c r="C734" s="4"/>
      <c r="D734" s="4"/>
      <c r="E734" s="7">
        <v>180.0</v>
      </c>
      <c r="F734" s="4"/>
      <c r="G734" s="4"/>
      <c r="H734" s="4"/>
      <c r="I734" s="4"/>
      <c r="J734" s="4"/>
      <c r="K734" s="4"/>
      <c r="L734" s="4"/>
      <c r="M734" s="3" t="s">
        <v>187</v>
      </c>
      <c r="N734" s="4"/>
      <c r="O734" s="4"/>
      <c r="P734" s="4"/>
      <c r="Q734" s="4"/>
      <c r="R734" s="7"/>
      <c r="S734" s="5"/>
      <c r="T734" s="4"/>
      <c r="U734" s="3">
        <v>731.0</v>
      </c>
      <c r="V734" s="7">
        <v>12.0</v>
      </c>
      <c r="W734" s="3">
        <v>6.0</v>
      </c>
      <c r="X734" s="3">
        <v>731.0</v>
      </c>
      <c r="Y734" s="4">
        <v>12.0</v>
      </c>
      <c r="Z734" s="4"/>
      <c r="AA734" s="4"/>
      <c r="AB734" s="4"/>
      <c r="AC734" s="4"/>
      <c r="AD734" s="4"/>
      <c r="AE734" s="4"/>
    </row>
    <row r="735">
      <c r="A735" s="4"/>
      <c r="B735" s="4"/>
      <c r="C735" s="4"/>
      <c r="D735" s="4"/>
      <c r="E735" s="7">
        <v>180.0</v>
      </c>
      <c r="F735" s="4"/>
      <c r="G735" s="4"/>
      <c r="H735" s="4"/>
      <c r="I735" s="4"/>
      <c r="J735" s="4"/>
      <c r="K735" s="4"/>
      <c r="L735" s="4"/>
      <c r="M735" s="3" t="s">
        <v>187</v>
      </c>
      <c r="N735" s="4"/>
      <c r="O735" s="4"/>
      <c r="P735" s="4"/>
      <c r="Q735" s="4"/>
      <c r="R735" s="7"/>
      <c r="S735" s="5"/>
      <c r="T735" s="4"/>
      <c r="U735" s="3">
        <v>732.0</v>
      </c>
      <c r="V735" s="7">
        <v>5.0</v>
      </c>
      <c r="W735" s="3">
        <v>9.0</v>
      </c>
      <c r="X735" s="3">
        <v>732.0</v>
      </c>
      <c r="Y735" s="4">
        <v>5.0</v>
      </c>
      <c r="Z735" s="4"/>
      <c r="AA735" s="4"/>
      <c r="AB735" s="4"/>
      <c r="AC735" s="4"/>
      <c r="AD735" s="4"/>
      <c r="AE735" s="4"/>
    </row>
    <row r="736">
      <c r="A736" s="4"/>
      <c r="B736" s="4"/>
      <c r="C736" s="4"/>
      <c r="D736" s="4"/>
      <c r="E736" s="7">
        <v>180.0</v>
      </c>
      <c r="F736" s="4"/>
      <c r="G736" s="4"/>
      <c r="H736" s="4"/>
      <c r="I736" s="4"/>
      <c r="J736" s="4"/>
      <c r="K736" s="4"/>
      <c r="L736" s="4"/>
      <c r="M736" s="3" t="s">
        <v>187</v>
      </c>
      <c r="N736" s="4"/>
      <c r="O736" s="4"/>
      <c r="P736" s="4"/>
      <c r="Q736" s="4"/>
      <c r="R736" s="7"/>
      <c r="S736" s="5"/>
      <c r="T736" s="4"/>
      <c r="U736" s="3">
        <v>733.0</v>
      </c>
      <c r="V736" s="7">
        <v>13.0</v>
      </c>
      <c r="W736" s="3">
        <v>2.0</v>
      </c>
      <c r="X736" s="3">
        <v>733.0</v>
      </c>
      <c r="Y736" s="4">
        <v>13.0</v>
      </c>
      <c r="Z736" s="4"/>
      <c r="AA736" s="4"/>
      <c r="AB736" s="4"/>
      <c r="AC736" s="4"/>
      <c r="AD736" s="4"/>
      <c r="AE736" s="4"/>
    </row>
    <row r="737">
      <c r="A737" s="4"/>
      <c r="B737" s="4"/>
      <c r="C737" s="4"/>
      <c r="D737" s="4"/>
      <c r="E737" s="7">
        <v>180.0</v>
      </c>
      <c r="F737" s="4"/>
      <c r="G737" s="4"/>
      <c r="H737" s="4"/>
      <c r="I737" s="4"/>
      <c r="J737" s="4"/>
      <c r="K737" s="4"/>
      <c r="L737" s="4"/>
      <c r="M737" s="3" t="s">
        <v>187</v>
      </c>
      <c r="N737" s="4"/>
      <c r="O737" s="4"/>
      <c r="P737" s="4"/>
      <c r="Q737" s="4"/>
      <c r="R737" s="7"/>
      <c r="S737" s="5"/>
      <c r="T737" s="4"/>
      <c r="U737" s="3">
        <v>734.0</v>
      </c>
      <c r="V737" s="7">
        <v>12.0</v>
      </c>
      <c r="W737" s="3">
        <v>3.0</v>
      </c>
      <c r="X737" s="3">
        <v>734.0</v>
      </c>
      <c r="Y737" s="4">
        <v>12.0</v>
      </c>
      <c r="Z737" s="4"/>
      <c r="AA737" s="4"/>
      <c r="AB737" s="4"/>
      <c r="AC737" s="4"/>
      <c r="AD737" s="4"/>
      <c r="AE737" s="4"/>
    </row>
    <row r="738">
      <c r="A738" s="4"/>
      <c r="B738" s="4"/>
      <c r="C738" s="4"/>
      <c r="D738" s="4"/>
      <c r="E738" s="7">
        <v>200.0</v>
      </c>
      <c r="F738" s="4"/>
      <c r="G738" s="4"/>
      <c r="H738" s="4"/>
      <c r="I738" s="4"/>
      <c r="J738" s="4"/>
      <c r="K738" s="4"/>
      <c r="L738" s="4"/>
      <c r="M738" s="3" t="s">
        <v>187</v>
      </c>
      <c r="N738" s="4"/>
      <c r="O738" s="4"/>
      <c r="P738" s="4"/>
      <c r="Q738" s="4"/>
      <c r="R738" s="7"/>
      <c r="S738" s="5"/>
      <c r="T738" s="4"/>
      <c r="U738" s="3">
        <v>735.0</v>
      </c>
      <c r="V738" s="7">
        <v>12.0</v>
      </c>
      <c r="W738" s="3">
        <v>600.0</v>
      </c>
      <c r="X738" s="3">
        <v>735.0</v>
      </c>
      <c r="Y738" s="4">
        <v>12.0</v>
      </c>
      <c r="Z738" s="4"/>
      <c r="AA738" s="4"/>
      <c r="AB738" s="4"/>
      <c r="AC738" s="4"/>
      <c r="AD738" s="4"/>
      <c r="AE738" s="4"/>
    </row>
    <row r="739">
      <c r="A739" s="4"/>
      <c r="B739" s="4"/>
      <c r="C739" s="4"/>
      <c r="D739" s="4"/>
      <c r="E739" s="7">
        <v>200.0</v>
      </c>
      <c r="F739" s="4"/>
      <c r="G739" s="4"/>
      <c r="H739" s="4"/>
      <c r="I739" s="4"/>
      <c r="J739" s="4"/>
      <c r="K739" s="4"/>
      <c r="L739" s="4"/>
      <c r="M739" s="3" t="s">
        <v>187</v>
      </c>
      <c r="N739" s="4"/>
      <c r="O739" s="4"/>
      <c r="P739" s="4"/>
      <c r="Q739" s="4"/>
      <c r="R739" s="7"/>
      <c r="S739" s="5"/>
      <c r="T739" s="4"/>
      <c r="U739" s="3">
        <v>736.0</v>
      </c>
      <c r="V739" s="7">
        <v>10.0</v>
      </c>
      <c r="W739" s="3">
        <v>2.0</v>
      </c>
      <c r="X739" s="3">
        <v>736.0</v>
      </c>
      <c r="Y739" s="4">
        <v>10.0</v>
      </c>
      <c r="Z739" s="4"/>
      <c r="AA739" s="4"/>
      <c r="AB739" s="4"/>
      <c r="AC739" s="4"/>
      <c r="AD739" s="4"/>
      <c r="AE739" s="4"/>
    </row>
    <row r="740">
      <c r="A740" s="4"/>
      <c r="B740" s="4"/>
      <c r="C740" s="4"/>
      <c r="D740" s="4"/>
      <c r="E740" s="7">
        <v>220.0</v>
      </c>
      <c r="F740" s="4"/>
      <c r="G740" s="4"/>
      <c r="H740" s="4"/>
      <c r="I740" s="4"/>
      <c r="J740" s="4"/>
      <c r="K740" s="4"/>
      <c r="L740" s="4"/>
      <c r="M740" s="3" t="s">
        <v>187</v>
      </c>
      <c r="N740" s="4"/>
      <c r="O740" s="4"/>
      <c r="P740" s="4"/>
      <c r="Q740" s="4"/>
      <c r="R740" s="7"/>
      <c r="S740" s="5"/>
      <c r="T740" s="4"/>
      <c r="U740" s="3">
        <v>737.0</v>
      </c>
      <c r="V740" s="7">
        <v>9.0</v>
      </c>
      <c r="W740" s="3">
        <v>5.0</v>
      </c>
      <c r="X740" s="3">
        <v>737.0</v>
      </c>
      <c r="Y740" s="4">
        <v>9.0</v>
      </c>
      <c r="Z740" s="4"/>
      <c r="AA740" s="4"/>
      <c r="AB740" s="4"/>
      <c r="AC740" s="4"/>
      <c r="AD740" s="4"/>
      <c r="AE740" s="4"/>
    </row>
    <row r="741">
      <c r="A741" s="4"/>
      <c r="B741" s="4"/>
      <c r="C741" s="4"/>
      <c r="D741" s="4"/>
      <c r="E741" s="7">
        <v>240.0</v>
      </c>
      <c r="F741" s="4"/>
      <c r="G741" s="4"/>
      <c r="H741" s="4"/>
      <c r="I741" s="4"/>
      <c r="J741" s="4"/>
      <c r="K741" s="4"/>
      <c r="L741" s="4"/>
      <c r="M741" s="3" t="s">
        <v>187</v>
      </c>
      <c r="N741" s="4"/>
      <c r="O741" s="4"/>
      <c r="P741" s="4"/>
      <c r="Q741" s="4"/>
      <c r="R741" s="7"/>
      <c r="S741" s="5"/>
      <c r="T741" s="4"/>
      <c r="U741" s="3">
        <v>738.0</v>
      </c>
      <c r="V741" s="7">
        <v>10.0</v>
      </c>
      <c r="W741" s="3">
        <v>10.0</v>
      </c>
      <c r="X741" s="3">
        <v>738.0</v>
      </c>
      <c r="Y741" s="4">
        <v>10.0</v>
      </c>
      <c r="Z741" s="4"/>
      <c r="AA741" s="4"/>
      <c r="AB741" s="4"/>
      <c r="AC741" s="4"/>
      <c r="AD741" s="4"/>
      <c r="AE741" s="4"/>
    </row>
    <row r="742">
      <c r="A742" s="4"/>
      <c r="B742" s="4"/>
      <c r="C742" s="4"/>
      <c r="D742" s="4"/>
      <c r="E742" s="7">
        <v>240.0</v>
      </c>
      <c r="F742" s="4"/>
      <c r="G742" s="4"/>
      <c r="H742" s="4"/>
      <c r="I742" s="4"/>
      <c r="J742" s="4"/>
      <c r="K742" s="4"/>
      <c r="L742" s="4"/>
      <c r="M742" s="3" t="s">
        <v>187</v>
      </c>
      <c r="N742" s="4"/>
      <c r="O742" s="4"/>
      <c r="P742" s="4"/>
      <c r="Q742" s="4"/>
      <c r="R742" s="7"/>
      <c r="S742" s="9"/>
      <c r="T742" s="4"/>
      <c r="U742" s="3">
        <v>739.0</v>
      </c>
      <c r="V742" s="7">
        <v>5.0</v>
      </c>
      <c r="W742" s="3">
        <v>5.0</v>
      </c>
      <c r="X742" s="3">
        <v>739.0</v>
      </c>
      <c r="Y742" s="4">
        <v>5.0</v>
      </c>
      <c r="Z742" s="4"/>
      <c r="AA742" s="4"/>
      <c r="AB742" s="4"/>
      <c r="AC742" s="4"/>
      <c r="AD742" s="4"/>
      <c r="AE742" s="4"/>
    </row>
    <row r="743">
      <c r="A743" s="4"/>
      <c r="B743" s="4"/>
      <c r="C743" s="4"/>
      <c r="D743" s="4"/>
      <c r="E743" s="7">
        <v>240.0</v>
      </c>
      <c r="F743" s="4"/>
      <c r="G743" s="4"/>
      <c r="H743" s="4"/>
      <c r="I743" s="4"/>
      <c r="J743" s="4"/>
      <c r="K743" s="4"/>
      <c r="L743" s="4"/>
      <c r="M743" s="3" t="s">
        <v>187</v>
      </c>
      <c r="N743" s="4"/>
      <c r="O743" s="4"/>
      <c r="P743" s="4"/>
      <c r="Q743" s="4"/>
      <c r="R743" s="7"/>
      <c r="S743" s="5"/>
      <c r="T743" s="4"/>
      <c r="U743" s="3">
        <v>740.0</v>
      </c>
      <c r="V743" s="7">
        <v>10.0</v>
      </c>
      <c r="W743" s="3">
        <v>10.0</v>
      </c>
      <c r="X743" s="3">
        <v>740.0</v>
      </c>
      <c r="Y743" s="4">
        <v>10.0</v>
      </c>
      <c r="Z743" s="4"/>
      <c r="AA743" s="4"/>
      <c r="AB743" s="4"/>
      <c r="AC743" s="4"/>
      <c r="AD743" s="4"/>
      <c r="AE743" s="4"/>
    </row>
    <row r="744">
      <c r="A744" s="4"/>
      <c r="B744" s="4"/>
      <c r="C744" s="4"/>
      <c r="D744" s="4"/>
      <c r="E744" s="7">
        <v>240.0</v>
      </c>
      <c r="F744" s="4"/>
      <c r="G744" s="4"/>
      <c r="H744" s="4"/>
      <c r="I744" s="4"/>
      <c r="J744" s="4"/>
      <c r="K744" s="4"/>
      <c r="L744" s="4"/>
      <c r="M744" s="3" t="s">
        <v>187</v>
      </c>
      <c r="N744" s="4"/>
      <c r="O744" s="4"/>
      <c r="P744" s="4"/>
      <c r="Q744" s="4"/>
      <c r="R744" s="7"/>
      <c r="S744" s="5"/>
      <c r="T744" s="4"/>
      <c r="U744" s="3">
        <v>741.0</v>
      </c>
      <c r="V744" s="7">
        <v>9.0</v>
      </c>
      <c r="W744" s="3">
        <v>4.0</v>
      </c>
      <c r="X744" s="3">
        <v>741.0</v>
      </c>
      <c r="Y744" s="4">
        <v>9.0</v>
      </c>
      <c r="Z744" s="4"/>
      <c r="AA744" s="4"/>
      <c r="AB744" s="4"/>
      <c r="AC744" s="4"/>
      <c r="AD744" s="4"/>
      <c r="AE744" s="4"/>
    </row>
    <row r="745">
      <c r="A745" s="4"/>
      <c r="B745" s="4"/>
      <c r="C745" s="4"/>
      <c r="D745" s="4"/>
      <c r="E745" s="7">
        <v>240.0</v>
      </c>
      <c r="F745" s="4"/>
      <c r="G745" s="4"/>
      <c r="H745" s="4"/>
      <c r="I745" s="4"/>
      <c r="J745" s="4"/>
      <c r="K745" s="4"/>
      <c r="L745" s="4"/>
      <c r="M745" s="3" t="s">
        <v>187</v>
      </c>
      <c r="N745" s="4"/>
      <c r="O745" s="4"/>
      <c r="P745" s="4"/>
      <c r="Q745" s="4"/>
      <c r="R745" s="7"/>
      <c r="S745" s="5"/>
      <c r="T745" s="4"/>
      <c r="U745" s="3">
        <v>742.0</v>
      </c>
      <c r="V745" s="7">
        <v>8.0</v>
      </c>
      <c r="W745" s="3">
        <v>10.0</v>
      </c>
      <c r="X745" s="3">
        <v>742.0</v>
      </c>
      <c r="Y745" s="4">
        <v>8.0</v>
      </c>
      <c r="Z745" s="4"/>
      <c r="AA745" s="4"/>
      <c r="AB745" s="4"/>
      <c r="AC745" s="4"/>
      <c r="AD745" s="4"/>
      <c r="AE745" s="4"/>
    </row>
    <row r="746">
      <c r="A746" s="4"/>
      <c r="B746" s="4"/>
      <c r="C746" s="4"/>
      <c r="D746" s="4"/>
      <c r="E746" s="7">
        <v>250.0</v>
      </c>
      <c r="F746" s="4"/>
      <c r="G746" s="4"/>
      <c r="H746" s="4"/>
      <c r="I746" s="4"/>
      <c r="J746" s="4"/>
      <c r="K746" s="4"/>
      <c r="L746" s="4"/>
      <c r="M746" s="3" t="s">
        <v>187</v>
      </c>
      <c r="N746" s="4"/>
      <c r="O746" s="4"/>
      <c r="P746" s="4"/>
      <c r="Q746" s="4"/>
      <c r="R746" s="7"/>
      <c r="S746" s="9"/>
      <c r="T746" s="4"/>
      <c r="U746" s="3">
        <v>743.0</v>
      </c>
      <c r="V746" s="7">
        <v>6.0</v>
      </c>
      <c r="W746" s="3">
        <v>5.0</v>
      </c>
      <c r="X746" s="3">
        <v>743.0</v>
      </c>
      <c r="Y746" s="4">
        <v>6.0</v>
      </c>
      <c r="Z746" s="4"/>
      <c r="AA746" s="4"/>
      <c r="AB746" s="4"/>
      <c r="AC746" s="4"/>
      <c r="AD746" s="4"/>
      <c r="AE746" s="4"/>
    </row>
    <row r="747">
      <c r="A747" s="4"/>
      <c r="B747" s="4"/>
      <c r="C747" s="4"/>
      <c r="D747" s="4"/>
      <c r="E747" s="7">
        <v>270.0</v>
      </c>
      <c r="F747" s="4"/>
      <c r="G747" s="4"/>
      <c r="H747" s="4"/>
      <c r="I747" s="4"/>
      <c r="J747" s="4"/>
      <c r="K747" s="4"/>
      <c r="L747" s="4"/>
      <c r="M747" s="3" t="s">
        <v>187</v>
      </c>
      <c r="N747" s="4"/>
      <c r="O747" s="4"/>
      <c r="P747" s="4"/>
      <c r="Q747" s="4"/>
      <c r="R747" s="7"/>
      <c r="S747" s="5"/>
      <c r="T747" s="4"/>
      <c r="U747" s="3">
        <v>744.0</v>
      </c>
      <c r="V747" s="7">
        <v>5.0</v>
      </c>
      <c r="W747" s="3">
        <v>6.0</v>
      </c>
      <c r="X747" s="3">
        <v>744.0</v>
      </c>
      <c r="Y747" s="4">
        <v>5.0</v>
      </c>
      <c r="Z747" s="4"/>
      <c r="AA747" s="4"/>
      <c r="AB747" s="4"/>
      <c r="AC747" s="4"/>
      <c r="AD747" s="4"/>
      <c r="AE747" s="4"/>
    </row>
    <row r="748">
      <c r="A748" s="4"/>
      <c r="B748" s="4"/>
      <c r="C748" s="4"/>
      <c r="D748" s="4"/>
      <c r="E748" s="7">
        <v>300.0</v>
      </c>
      <c r="F748" s="4"/>
      <c r="G748" s="4"/>
      <c r="H748" s="4"/>
      <c r="I748" s="4"/>
      <c r="J748" s="4"/>
      <c r="K748" s="4"/>
      <c r="L748" s="4"/>
      <c r="M748" s="3" t="s">
        <v>187</v>
      </c>
      <c r="N748" s="4"/>
      <c r="O748" s="4"/>
      <c r="P748" s="4"/>
      <c r="Q748" s="4"/>
      <c r="R748" s="7"/>
      <c r="S748" s="5"/>
      <c r="T748" s="4"/>
      <c r="U748" s="3">
        <v>745.0</v>
      </c>
      <c r="V748" s="7">
        <v>6.0</v>
      </c>
      <c r="W748" s="3">
        <v>1.0</v>
      </c>
      <c r="X748" s="3">
        <v>745.0</v>
      </c>
      <c r="Y748" s="4">
        <v>6.0</v>
      </c>
      <c r="Z748" s="4"/>
      <c r="AA748" s="4"/>
      <c r="AB748" s="4"/>
      <c r="AC748" s="4"/>
      <c r="AD748" s="4"/>
      <c r="AE748" s="4"/>
    </row>
    <row r="749">
      <c r="A749" s="4"/>
      <c r="B749" s="4"/>
      <c r="C749" s="4"/>
      <c r="D749" s="4"/>
      <c r="E749" s="7">
        <v>300.0</v>
      </c>
      <c r="F749" s="4"/>
      <c r="G749" s="4"/>
      <c r="H749" s="4"/>
      <c r="I749" s="4"/>
      <c r="J749" s="4"/>
      <c r="K749" s="4"/>
      <c r="L749" s="4"/>
      <c r="M749" s="3" t="s">
        <v>187</v>
      </c>
      <c r="N749" s="4"/>
      <c r="O749" s="4"/>
      <c r="P749" s="4"/>
      <c r="Q749" s="4"/>
      <c r="R749" s="7"/>
      <c r="S749" s="5"/>
      <c r="T749" s="4"/>
      <c r="U749" s="3">
        <v>746.0</v>
      </c>
      <c r="V749" s="7">
        <v>8.0</v>
      </c>
      <c r="W749" s="3">
        <v>1.0</v>
      </c>
      <c r="X749" s="3">
        <v>746.0</v>
      </c>
      <c r="Y749" s="4">
        <v>8.0</v>
      </c>
      <c r="Z749" s="4"/>
      <c r="AA749" s="4"/>
      <c r="AB749" s="4"/>
      <c r="AC749" s="4"/>
      <c r="AD749" s="4"/>
      <c r="AE749" s="4"/>
    </row>
    <row r="750">
      <c r="A750" s="4"/>
      <c r="B750" s="4"/>
      <c r="C750" s="4"/>
      <c r="D750" s="4"/>
      <c r="E750" s="7">
        <v>360.0</v>
      </c>
      <c r="F750" s="4"/>
      <c r="G750" s="4"/>
      <c r="H750" s="4"/>
      <c r="I750" s="4"/>
      <c r="J750" s="4"/>
      <c r="K750" s="4"/>
      <c r="L750" s="4"/>
      <c r="M750" s="3" t="s">
        <v>187</v>
      </c>
      <c r="N750" s="4"/>
      <c r="O750" s="4"/>
      <c r="P750" s="4"/>
      <c r="Q750" s="4"/>
      <c r="R750" s="7"/>
      <c r="S750" s="5"/>
      <c r="T750" s="4"/>
      <c r="U750" s="3">
        <v>747.0</v>
      </c>
      <c r="V750" s="7">
        <v>12.0</v>
      </c>
      <c r="W750" s="3">
        <v>0.0</v>
      </c>
      <c r="X750" s="3">
        <v>747.0</v>
      </c>
      <c r="Y750" s="4">
        <v>12.0</v>
      </c>
      <c r="Z750" s="4"/>
      <c r="AA750" s="4"/>
      <c r="AB750" s="4"/>
      <c r="AC750" s="4"/>
      <c r="AD750" s="4"/>
      <c r="AE750" s="4"/>
    </row>
    <row r="751">
      <c r="A751" s="4"/>
      <c r="B751" s="4"/>
      <c r="C751" s="4"/>
      <c r="D751" s="4"/>
      <c r="E751" s="7">
        <v>360.0</v>
      </c>
      <c r="F751" s="4"/>
      <c r="G751" s="4"/>
      <c r="H751" s="4"/>
      <c r="I751" s="4"/>
      <c r="J751" s="4"/>
      <c r="K751" s="4"/>
      <c r="L751" s="4"/>
      <c r="M751" s="3" t="s">
        <v>187</v>
      </c>
      <c r="N751" s="4"/>
      <c r="O751" s="4"/>
      <c r="P751" s="4"/>
      <c r="Q751" s="4"/>
      <c r="R751" s="7"/>
      <c r="S751" s="5"/>
      <c r="T751" s="4"/>
      <c r="U751" s="3">
        <v>748.0</v>
      </c>
      <c r="V751" s="7">
        <v>10.0</v>
      </c>
      <c r="W751" s="3">
        <v>4.0</v>
      </c>
      <c r="X751" s="3">
        <v>748.0</v>
      </c>
      <c r="Y751" s="4">
        <v>10.0</v>
      </c>
      <c r="Z751" s="4"/>
      <c r="AA751" s="4"/>
      <c r="AB751" s="4"/>
      <c r="AC751" s="4"/>
      <c r="AD751" s="4"/>
      <c r="AE751" s="4"/>
    </row>
    <row r="752">
      <c r="A752" s="4"/>
      <c r="B752" s="4"/>
      <c r="C752" s="4"/>
      <c r="D752" s="4"/>
      <c r="E752" s="7">
        <v>420.0</v>
      </c>
      <c r="F752" s="4"/>
      <c r="G752" s="4"/>
      <c r="H752" s="4"/>
      <c r="I752" s="4"/>
      <c r="J752" s="4"/>
      <c r="K752" s="4"/>
      <c r="L752" s="4"/>
      <c r="M752" s="3" t="s">
        <v>187</v>
      </c>
      <c r="N752" s="4"/>
      <c r="O752" s="4"/>
      <c r="P752" s="4"/>
      <c r="Q752" s="4"/>
      <c r="R752" s="7"/>
      <c r="S752" s="5"/>
      <c r="T752" s="4"/>
      <c r="U752" s="3">
        <v>749.0</v>
      </c>
      <c r="V752" s="7">
        <v>8.0</v>
      </c>
      <c r="W752" s="3">
        <v>35.0</v>
      </c>
      <c r="X752" s="3">
        <v>749.0</v>
      </c>
      <c r="Y752" s="4">
        <v>8.0</v>
      </c>
      <c r="Z752" s="4"/>
      <c r="AA752" s="4"/>
      <c r="AB752" s="4"/>
      <c r="AC752" s="4"/>
      <c r="AD752" s="4"/>
      <c r="AE752" s="4"/>
    </row>
    <row r="753">
      <c r="A753" s="4"/>
      <c r="B753" s="4"/>
      <c r="C753" s="4"/>
      <c r="D753" s="4"/>
      <c r="E753" s="7">
        <v>600.0</v>
      </c>
      <c r="F753" s="4"/>
      <c r="G753" s="4"/>
      <c r="H753" s="4"/>
      <c r="I753" s="4"/>
      <c r="J753" s="4"/>
      <c r="K753" s="4"/>
      <c r="L753" s="4"/>
      <c r="M753" s="3" t="s">
        <v>187</v>
      </c>
      <c r="N753" s="4"/>
      <c r="O753" s="4"/>
      <c r="P753" s="4"/>
      <c r="Q753" s="4"/>
      <c r="R753" s="7"/>
      <c r="S753" s="5"/>
      <c r="T753" s="4"/>
      <c r="U753" s="3">
        <v>750.0</v>
      </c>
      <c r="V753" s="7">
        <v>12.0</v>
      </c>
      <c r="W753" s="3">
        <v>12.0</v>
      </c>
      <c r="X753" s="3">
        <v>750.0</v>
      </c>
      <c r="Y753" s="4">
        <v>12.0</v>
      </c>
      <c r="Z753" s="4"/>
      <c r="AA753" s="4"/>
      <c r="AB753" s="4"/>
      <c r="AC753" s="4"/>
      <c r="AD753" s="4"/>
      <c r="AE753" s="4"/>
    </row>
    <row r="754">
      <c r="A754" s="4"/>
      <c r="B754" s="4"/>
      <c r="C754" s="4"/>
      <c r="D754" s="4"/>
      <c r="E754" s="4" t="s">
        <v>44</v>
      </c>
      <c r="F754" s="4"/>
      <c r="G754" s="4"/>
      <c r="H754" s="4"/>
      <c r="I754" s="4"/>
      <c r="J754" s="4"/>
      <c r="K754" s="4"/>
      <c r="L754" s="4"/>
      <c r="M754" s="3" t="s">
        <v>187</v>
      </c>
      <c r="N754" s="4"/>
      <c r="O754" s="4"/>
      <c r="P754" s="4"/>
      <c r="Q754" s="4"/>
      <c r="R754" s="7"/>
      <c r="S754" s="5"/>
      <c r="T754" s="4"/>
      <c r="U754" s="3">
        <v>751.0</v>
      </c>
      <c r="V754" s="7">
        <v>7.0</v>
      </c>
      <c r="W754" s="3">
        <v>10.0</v>
      </c>
      <c r="X754" s="3">
        <v>751.0</v>
      </c>
      <c r="Y754" s="4">
        <v>7.0</v>
      </c>
      <c r="Z754" s="4"/>
      <c r="AA754" s="4"/>
      <c r="AB754" s="4"/>
      <c r="AC754" s="4"/>
      <c r="AD754" s="4"/>
      <c r="AE754" s="4"/>
    </row>
    <row r="755">
      <c r="A755" s="4"/>
      <c r="B755" s="4"/>
      <c r="C755" s="4"/>
      <c r="D755" s="4"/>
      <c r="E755" s="4" t="s">
        <v>44</v>
      </c>
      <c r="F755" s="4"/>
      <c r="G755" s="4"/>
      <c r="H755" s="4"/>
      <c r="I755" s="4"/>
      <c r="J755" s="4"/>
      <c r="K755" s="4"/>
      <c r="L755" s="4"/>
      <c r="M755" s="3" t="s">
        <v>187</v>
      </c>
      <c r="N755" s="4"/>
      <c r="O755" s="4"/>
      <c r="P755" s="4"/>
      <c r="Q755" s="4"/>
      <c r="R755" s="7"/>
      <c r="S755" s="5"/>
      <c r="T755" s="4"/>
      <c r="U755" s="3">
        <v>752.0</v>
      </c>
      <c r="V755" s="7">
        <v>14.0</v>
      </c>
      <c r="W755" s="3">
        <v>1.0</v>
      </c>
      <c r="X755" s="3">
        <v>752.0</v>
      </c>
      <c r="Y755" s="4">
        <v>14.0</v>
      </c>
      <c r="Z755" s="4"/>
      <c r="AA755" s="4"/>
      <c r="AB755" s="4"/>
      <c r="AC755" s="4"/>
      <c r="AD755" s="4"/>
      <c r="AE755" s="4"/>
    </row>
    <row r="756">
      <c r="A756" s="4"/>
      <c r="B756" s="4"/>
      <c r="C756" s="4"/>
      <c r="D756" s="4"/>
      <c r="E756" s="4"/>
      <c r="F756" s="4"/>
      <c r="G756" s="4"/>
      <c r="H756" s="4"/>
      <c r="I756" s="4"/>
      <c r="J756" s="4"/>
      <c r="K756" s="4"/>
      <c r="L756" s="4"/>
      <c r="M756" s="4"/>
      <c r="N756" s="4"/>
      <c r="O756" s="4"/>
      <c r="P756" s="4"/>
      <c r="Q756" s="4"/>
      <c r="R756" s="7"/>
      <c r="S756" s="4"/>
      <c r="T756" s="4"/>
      <c r="U756" s="4"/>
      <c r="V756" s="4"/>
      <c r="W756" s="4"/>
      <c r="X756" s="4"/>
      <c r="Y756" s="4"/>
      <c r="Z756" s="4"/>
      <c r="AA756" s="4"/>
      <c r="AB756" s="4"/>
      <c r="AC756" s="4"/>
      <c r="AD756" s="4"/>
      <c r="AE756" s="4"/>
    </row>
    <row r="757">
      <c r="A757" s="4"/>
      <c r="B757" s="4"/>
      <c r="C757" s="4"/>
      <c r="D757" s="4"/>
      <c r="E757" s="4"/>
      <c r="F757" s="4"/>
      <c r="G757" s="4"/>
      <c r="H757" s="4"/>
      <c r="I757" s="4"/>
      <c r="J757" s="4"/>
      <c r="K757" s="4"/>
      <c r="L757" s="4"/>
      <c r="M757" s="4"/>
      <c r="N757" s="4"/>
      <c r="O757" s="4"/>
      <c r="P757" s="4"/>
      <c r="Q757" s="4"/>
      <c r="R757" s="7"/>
      <c r="S757" s="4"/>
      <c r="T757" s="4"/>
      <c r="U757" s="4"/>
      <c r="V757" s="4"/>
      <c r="W757" s="4"/>
      <c r="X757" s="4"/>
      <c r="Y757" s="4"/>
      <c r="Z757" s="4"/>
      <c r="AA757" s="4"/>
      <c r="AB757" s="4"/>
      <c r="AC757" s="4"/>
      <c r="AD757" s="4"/>
      <c r="AE757" s="4"/>
    </row>
    <row r="758">
      <c r="A758" s="4"/>
      <c r="B758" s="4"/>
      <c r="C758" s="4"/>
      <c r="D758" s="4"/>
      <c r="E758" s="4"/>
      <c r="F758" s="4"/>
      <c r="G758" s="4"/>
      <c r="H758" s="4"/>
      <c r="I758" s="4"/>
      <c r="J758" s="4"/>
      <c r="K758" s="4"/>
      <c r="L758" s="4"/>
      <c r="M758" s="4"/>
      <c r="N758" s="4"/>
      <c r="O758" s="4"/>
      <c r="P758" s="4"/>
      <c r="Q758" s="4"/>
      <c r="R758" s="7"/>
      <c r="S758" s="4"/>
      <c r="T758" s="4"/>
      <c r="U758" s="4"/>
      <c r="V758" s="4"/>
      <c r="W758" s="4"/>
      <c r="X758" s="4"/>
      <c r="Y758" s="4"/>
      <c r="Z758" s="4"/>
      <c r="AA758" s="4"/>
      <c r="AB758" s="4"/>
      <c r="AC758" s="4"/>
      <c r="AD758" s="4"/>
      <c r="AE758" s="4"/>
    </row>
    <row r="759">
      <c r="A759" s="4"/>
      <c r="B759" s="4"/>
      <c r="C759" s="4"/>
      <c r="D759" s="4"/>
      <c r="E759" s="4"/>
      <c r="F759" s="4"/>
      <c r="G759" s="4"/>
      <c r="H759" s="4"/>
      <c r="I759" s="4"/>
      <c r="J759" s="4"/>
      <c r="K759" s="4"/>
      <c r="L759" s="4"/>
      <c r="M759" s="4"/>
      <c r="N759" s="4"/>
      <c r="O759" s="4"/>
      <c r="P759" s="4"/>
      <c r="Q759" s="4"/>
      <c r="R759" s="7"/>
      <c r="S759" s="4"/>
      <c r="T759" s="4"/>
      <c r="U759" s="4"/>
      <c r="V759" s="4"/>
      <c r="W759" s="4"/>
      <c r="X759" s="4"/>
      <c r="Y759" s="4"/>
      <c r="Z759" s="4"/>
      <c r="AA759" s="4"/>
      <c r="AB759" s="4"/>
      <c r="AC759" s="4"/>
      <c r="AD759" s="4"/>
      <c r="AE759" s="4"/>
    </row>
    <row r="760">
      <c r="A760" s="4"/>
      <c r="B760" s="4"/>
      <c r="C760" s="4"/>
      <c r="D760" s="4"/>
      <c r="E760" s="4"/>
      <c r="F760" s="4"/>
      <c r="G760" s="4"/>
      <c r="H760" s="4"/>
      <c r="I760" s="4"/>
      <c r="J760" s="4"/>
      <c r="K760" s="4"/>
      <c r="L760" s="4"/>
      <c r="M760" s="4"/>
      <c r="N760" s="4"/>
      <c r="O760" s="4"/>
      <c r="P760" s="4"/>
      <c r="Q760" s="4"/>
      <c r="R760" s="7"/>
      <c r="S760" s="4"/>
      <c r="T760" s="4"/>
      <c r="U760" s="4"/>
      <c r="V760" s="4"/>
      <c r="W760" s="4"/>
      <c r="X760" s="4"/>
      <c r="Y760" s="4"/>
      <c r="Z760" s="4"/>
      <c r="AA760" s="4"/>
      <c r="AB760" s="4"/>
      <c r="AC760" s="4"/>
      <c r="AD760" s="4"/>
      <c r="AE760" s="4"/>
    </row>
    <row r="761">
      <c r="A761" s="4"/>
      <c r="B761" s="4"/>
      <c r="C761" s="4"/>
      <c r="D761" s="4"/>
      <c r="E761" s="4"/>
      <c r="F761" s="4"/>
      <c r="G761" s="4"/>
      <c r="H761" s="4"/>
      <c r="I761" s="4"/>
      <c r="J761" s="4"/>
      <c r="K761" s="4"/>
      <c r="L761" s="4"/>
      <c r="M761" s="4"/>
      <c r="N761" s="4"/>
      <c r="O761" s="4"/>
      <c r="P761" s="4"/>
      <c r="Q761" s="4"/>
      <c r="R761" s="7"/>
      <c r="S761" s="4"/>
      <c r="T761" s="4"/>
      <c r="U761" s="4"/>
      <c r="V761" s="4"/>
      <c r="W761" s="4"/>
      <c r="X761" s="4"/>
      <c r="Y761" s="4"/>
      <c r="Z761" s="4"/>
      <c r="AA761" s="4"/>
      <c r="AB761" s="4"/>
      <c r="AC761" s="4"/>
      <c r="AD761" s="4"/>
      <c r="AE761" s="4"/>
    </row>
    <row r="762">
      <c r="A762" s="4"/>
      <c r="B762" s="4"/>
      <c r="C762" s="4"/>
      <c r="D762" s="4"/>
      <c r="E762" s="4"/>
      <c r="F762" s="4"/>
      <c r="G762" s="4"/>
      <c r="H762" s="4"/>
      <c r="I762" s="4"/>
      <c r="J762" s="4"/>
      <c r="K762" s="4"/>
      <c r="L762" s="4"/>
      <c r="M762" s="4"/>
      <c r="N762" s="4"/>
      <c r="O762" s="4"/>
      <c r="P762" s="4"/>
      <c r="Q762" s="4"/>
      <c r="R762" s="7"/>
      <c r="S762" s="4"/>
      <c r="T762" s="4"/>
      <c r="U762" s="4"/>
      <c r="V762" s="4"/>
      <c r="W762" s="4"/>
      <c r="X762" s="4"/>
      <c r="Y762" s="4"/>
      <c r="Z762" s="4"/>
      <c r="AA762" s="4"/>
      <c r="AB762" s="4"/>
      <c r="AC762" s="4"/>
      <c r="AD762" s="4"/>
      <c r="AE762" s="4"/>
    </row>
    <row r="763">
      <c r="A763" s="4"/>
      <c r="B763" s="4"/>
      <c r="C763" s="4"/>
      <c r="D763" s="4"/>
      <c r="E763" s="4"/>
      <c r="F763" s="4"/>
      <c r="G763" s="4"/>
      <c r="H763" s="4"/>
      <c r="I763" s="4"/>
      <c r="J763" s="4"/>
      <c r="K763" s="4"/>
      <c r="L763" s="4"/>
      <c r="M763" s="4"/>
      <c r="N763" s="4"/>
      <c r="O763" s="4"/>
      <c r="P763" s="4"/>
      <c r="Q763" s="4"/>
      <c r="R763" s="7"/>
      <c r="S763" s="4"/>
      <c r="T763" s="4"/>
      <c r="U763" s="4"/>
      <c r="V763" s="4"/>
      <c r="W763" s="4"/>
      <c r="X763" s="4"/>
      <c r="Y763" s="4"/>
      <c r="Z763" s="4"/>
      <c r="AA763" s="4"/>
      <c r="AB763" s="4"/>
      <c r="AC763" s="4"/>
      <c r="AD763" s="4"/>
      <c r="AE763" s="4"/>
    </row>
    <row r="764">
      <c r="A764" s="4"/>
      <c r="B764" s="4"/>
      <c r="C764" s="4"/>
      <c r="D764" s="4"/>
      <c r="E764" s="4"/>
      <c r="F764" s="4"/>
      <c r="G764" s="4"/>
      <c r="H764" s="4"/>
      <c r="I764" s="4"/>
      <c r="J764" s="4"/>
      <c r="K764" s="4"/>
      <c r="L764" s="4"/>
      <c r="M764" s="4"/>
      <c r="N764" s="4"/>
      <c r="O764" s="4"/>
      <c r="P764" s="4"/>
      <c r="Q764" s="4"/>
      <c r="R764" s="7"/>
      <c r="S764" s="4"/>
      <c r="T764" s="4"/>
      <c r="U764" s="4"/>
      <c r="V764" s="4"/>
      <c r="W764" s="4"/>
      <c r="X764" s="4"/>
      <c r="Y764" s="4"/>
      <c r="Z764" s="4"/>
      <c r="AA764" s="4"/>
      <c r="AB764" s="4"/>
      <c r="AC764" s="4"/>
      <c r="AD764" s="4"/>
      <c r="AE764" s="4"/>
    </row>
    <row r="765">
      <c r="A765" s="4"/>
      <c r="B765" s="4"/>
      <c r="C765" s="4"/>
      <c r="D765" s="4"/>
      <c r="E765" s="4"/>
      <c r="F765" s="4"/>
      <c r="G765" s="4"/>
      <c r="H765" s="4"/>
      <c r="I765" s="4"/>
      <c r="J765" s="4"/>
      <c r="K765" s="4"/>
      <c r="L765" s="4"/>
      <c r="M765" s="4"/>
      <c r="N765" s="4"/>
      <c r="O765" s="4"/>
      <c r="P765" s="4"/>
      <c r="Q765" s="4"/>
      <c r="R765" s="7"/>
      <c r="S765" s="4"/>
      <c r="T765" s="4"/>
      <c r="U765" s="4"/>
      <c r="V765" s="4"/>
      <c r="W765" s="4"/>
      <c r="X765" s="4"/>
      <c r="Y765" s="4"/>
      <c r="Z765" s="4"/>
      <c r="AA765" s="4"/>
      <c r="AB765" s="4"/>
      <c r="AC765" s="4"/>
      <c r="AD765" s="4"/>
      <c r="AE765" s="4"/>
    </row>
    <row r="766">
      <c r="A766" s="4"/>
      <c r="B766" s="4"/>
      <c r="C766" s="4"/>
      <c r="D766" s="4"/>
      <c r="E766" s="4"/>
      <c r="F766" s="4"/>
      <c r="G766" s="4"/>
      <c r="H766" s="4"/>
      <c r="I766" s="4"/>
      <c r="J766" s="4"/>
      <c r="K766" s="4"/>
      <c r="L766" s="4"/>
      <c r="M766" s="4"/>
      <c r="N766" s="4"/>
      <c r="O766" s="4"/>
      <c r="P766" s="4"/>
      <c r="Q766" s="4"/>
      <c r="R766" s="7"/>
      <c r="S766" s="4"/>
      <c r="T766" s="4"/>
      <c r="U766" s="4"/>
      <c r="V766" s="4"/>
      <c r="W766" s="4"/>
      <c r="X766" s="4"/>
      <c r="Y766" s="4"/>
      <c r="Z766" s="4"/>
      <c r="AA766" s="4"/>
      <c r="AB766" s="4"/>
      <c r="AC766" s="4"/>
      <c r="AD766" s="4"/>
      <c r="AE766" s="4"/>
    </row>
    <row r="767">
      <c r="A767" s="4"/>
      <c r="B767" s="4"/>
      <c r="C767" s="4"/>
      <c r="D767" s="4"/>
      <c r="E767" s="4"/>
      <c r="F767" s="4"/>
      <c r="G767" s="4"/>
      <c r="H767" s="4"/>
      <c r="I767" s="4"/>
      <c r="J767" s="4"/>
      <c r="K767" s="4"/>
      <c r="L767" s="4"/>
      <c r="M767" s="4"/>
      <c r="N767" s="4"/>
      <c r="O767" s="4"/>
      <c r="P767" s="4"/>
      <c r="Q767" s="4"/>
      <c r="R767" s="7"/>
      <c r="S767" s="4"/>
      <c r="T767" s="4"/>
      <c r="U767" s="4"/>
      <c r="V767" s="4"/>
      <c r="W767" s="4"/>
      <c r="X767" s="4"/>
      <c r="Y767" s="4"/>
      <c r="Z767" s="4"/>
      <c r="AA767" s="4"/>
      <c r="AB767" s="4"/>
      <c r="AC767" s="4"/>
      <c r="AD767" s="4"/>
      <c r="AE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row>
  </sheetData>
  <mergeCells count="4">
    <mergeCell ref="A1:B1"/>
    <mergeCell ref="E1:J1"/>
    <mergeCell ref="Q1:S1"/>
    <mergeCell ref="AA1:AC1"/>
  </mergeCells>
  <dataValidations>
    <dataValidation type="decimal" allowBlank="1" showDropDown="1" showErrorMessage="1" sqref="V1:V755 X3:X755">
      <formula1>0.0</formula1>
      <formula2>24.0</formula2>
    </dataValidation>
  </dataValidation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s>
  <sheetData>
    <row r="1">
      <c r="A1" s="16" t="s">
        <v>3423</v>
      </c>
    </row>
    <row r="2">
      <c r="A2" s="14" t="s">
        <v>3414</v>
      </c>
      <c r="B2" s="17" t="s">
        <v>3424</v>
      </c>
      <c r="C2" s="16">
        <v>50.88015979</v>
      </c>
      <c r="D2" s="15" t="s">
        <v>3425</v>
      </c>
      <c r="E2" s="15" t="s">
        <v>3426</v>
      </c>
      <c r="F2" s="15" t="s">
        <v>3427</v>
      </c>
      <c r="G2" s="15" t="s">
        <v>3428</v>
      </c>
      <c r="J2" s="15" t="s">
        <v>3429</v>
      </c>
    </row>
    <row r="3">
      <c r="A3" s="7">
        <v>0.0</v>
      </c>
      <c r="B3" s="17" t="s">
        <v>3430</v>
      </c>
      <c r="C3">
        <v>35.0</v>
      </c>
      <c r="D3">
        <f t="shared" ref="D3:D753" si="1">$A3-$C$2</f>
        <v>-50.88015979</v>
      </c>
      <c r="E3">
        <f t="shared" ref="E3:E753" si="2">$D3*$D3</f>
        <v>2588.79066</v>
      </c>
      <c r="F3">
        <f>SUM($E3:$E753)</f>
        <v>2556933.214</v>
      </c>
      <c r="G3">
        <f>$F3/751</f>
        <v>3404.70468</v>
      </c>
      <c r="J3">
        <f>SQRT(G3)</f>
        <v>58.3498473</v>
      </c>
    </row>
    <row r="4">
      <c r="A4" s="7">
        <v>0.0</v>
      </c>
      <c r="B4" s="17" t="s">
        <v>3431</v>
      </c>
      <c r="C4">
        <v>0.0</v>
      </c>
      <c r="D4">
        <f t="shared" si="1"/>
        <v>-50.88015979</v>
      </c>
      <c r="E4">
        <f t="shared" si="2"/>
        <v>2588.79066</v>
      </c>
    </row>
    <row r="5">
      <c r="A5" s="7">
        <v>0.0</v>
      </c>
      <c r="D5">
        <f t="shared" si="1"/>
        <v>-50.88015979</v>
      </c>
      <c r="E5">
        <f t="shared" si="2"/>
        <v>2588.79066</v>
      </c>
      <c r="J5" s="15" t="s">
        <v>3412</v>
      </c>
    </row>
    <row r="6">
      <c r="A6" s="7">
        <v>0.0</v>
      </c>
      <c r="D6">
        <f t="shared" si="1"/>
        <v>-50.88015979</v>
      </c>
      <c r="E6">
        <f t="shared" si="2"/>
        <v>2588.79066</v>
      </c>
      <c r="J6" s="16" t="s">
        <v>3432</v>
      </c>
    </row>
    <row r="7">
      <c r="A7" s="7">
        <v>0.0</v>
      </c>
      <c r="D7">
        <f t="shared" si="1"/>
        <v>-50.88015979</v>
      </c>
      <c r="E7">
        <f t="shared" si="2"/>
        <v>2588.79066</v>
      </c>
      <c r="G7" s="16" t="s">
        <v>3433</v>
      </c>
    </row>
    <row r="8">
      <c r="A8" s="7">
        <v>0.0</v>
      </c>
      <c r="D8">
        <f t="shared" si="1"/>
        <v>-50.88015979</v>
      </c>
      <c r="E8">
        <f t="shared" si="2"/>
        <v>2588.79066</v>
      </c>
    </row>
    <row r="9">
      <c r="A9" s="7">
        <v>0.0</v>
      </c>
      <c r="D9">
        <f t="shared" si="1"/>
        <v>-50.88015979</v>
      </c>
      <c r="E9">
        <f t="shared" si="2"/>
        <v>2588.79066</v>
      </c>
    </row>
    <row r="10">
      <c r="A10" s="7">
        <v>0.0</v>
      </c>
      <c r="D10">
        <f t="shared" si="1"/>
        <v>-50.88015979</v>
      </c>
      <c r="E10">
        <f t="shared" si="2"/>
        <v>2588.79066</v>
      </c>
    </row>
    <row r="11">
      <c r="A11" s="7">
        <v>0.0</v>
      </c>
      <c r="D11">
        <f t="shared" si="1"/>
        <v>-50.88015979</v>
      </c>
      <c r="E11">
        <f t="shared" si="2"/>
        <v>2588.79066</v>
      </c>
    </row>
    <row r="12">
      <c r="A12" s="7">
        <v>0.0</v>
      </c>
      <c r="D12">
        <f t="shared" si="1"/>
        <v>-50.88015979</v>
      </c>
      <c r="E12">
        <f t="shared" si="2"/>
        <v>2588.79066</v>
      </c>
    </row>
    <row r="13">
      <c r="A13" s="7">
        <v>0.0</v>
      </c>
      <c r="D13">
        <f t="shared" si="1"/>
        <v>-50.88015979</v>
      </c>
      <c r="E13">
        <f t="shared" si="2"/>
        <v>2588.79066</v>
      </c>
    </row>
    <row r="14">
      <c r="A14" s="7">
        <v>0.0</v>
      </c>
      <c r="D14">
        <f t="shared" si="1"/>
        <v>-50.88015979</v>
      </c>
      <c r="E14">
        <f t="shared" si="2"/>
        <v>2588.79066</v>
      </c>
    </row>
    <row r="15">
      <c r="A15" s="7">
        <v>0.0</v>
      </c>
      <c r="D15">
        <f t="shared" si="1"/>
        <v>-50.88015979</v>
      </c>
      <c r="E15">
        <f t="shared" si="2"/>
        <v>2588.79066</v>
      </c>
    </row>
    <row r="16">
      <c r="A16" s="7">
        <v>0.0</v>
      </c>
      <c r="D16">
        <f t="shared" si="1"/>
        <v>-50.88015979</v>
      </c>
      <c r="E16">
        <f t="shared" si="2"/>
        <v>2588.79066</v>
      </c>
    </row>
    <row r="17">
      <c r="A17" s="7">
        <v>0.0</v>
      </c>
      <c r="D17">
        <f t="shared" si="1"/>
        <v>-50.88015979</v>
      </c>
      <c r="E17">
        <f t="shared" si="2"/>
        <v>2588.79066</v>
      </c>
    </row>
    <row r="18">
      <c r="A18" s="7">
        <v>0.0</v>
      </c>
      <c r="D18">
        <f t="shared" si="1"/>
        <v>-50.88015979</v>
      </c>
      <c r="E18">
        <f t="shared" si="2"/>
        <v>2588.79066</v>
      </c>
    </row>
    <row r="19">
      <c r="A19" s="7">
        <v>0.0</v>
      </c>
      <c r="D19">
        <f t="shared" si="1"/>
        <v>-50.88015979</v>
      </c>
      <c r="E19">
        <f t="shared" si="2"/>
        <v>2588.79066</v>
      </c>
    </row>
    <row r="20">
      <c r="A20" s="7">
        <v>0.0</v>
      </c>
      <c r="D20">
        <f t="shared" si="1"/>
        <v>-50.88015979</v>
      </c>
      <c r="E20">
        <f t="shared" si="2"/>
        <v>2588.79066</v>
      </c>
    </row>
    <row r="21">
      <c r="A21" s="7">
        <v>0.0</v>
      </c>
      <c r="D21">
        <f t="shared" si="1"/>
        <v>-50.88015979</v>
      </c>
      <c r="E21">
        <f t="shared" si="2"/>
        <v>2588.79066</v>
      </c>
    </row>
    <row r="22">
      <c r="A22" s="7">
        <v>0.0</v>
      </c>
      <c r="D22">
        <f t="shared" si="1"/>
        <v>-50.88015979</v>
      </c>
      <c r="E22">
        <f t="shared" si="2"/>
        <v>2588.79066</v>
      </c>
    </row>
    <row r="23">
      <c r="A23" s="7">
        <v>0.0</v>
      </c>
      <c r="D23">
        <f t="shared" si="1"/>
        <v>-50.88015979</v>
      </c>
      <c r="E23">
        <f t="shared" si="2"/>
        <v>2588.79066</v>
      </c>
    </row>
    <row r="24">
      <c r="A24" s="7">
        <v>0.0</v>
      </c>
      <c r="D24">
        <f t="shared" si="1"/>
        <v>-50.88015979</v>
      </c>
      <c r="E24">
        <f t="shared" si="2"/>
        <v>2588.79066</v>
      </c>
    </row>
    <row r="25">
      <c r="A25" s="7">
        <v>0.0</v>
      </c>
      <c r="D25">
        <f t="shared" si="1"/>
        <v>-50.88015979</v>
      </c>
      <c r="E25">
        <f t="shared" si="2"/>
        <v>2588.79066</v>
      </c>
    </row>
    <row r="26">
      <c r="A26" s="7">
        <v>0.0</v>
      </c>
      <c r="D26">
        <f t="shared" si="1"/>
        <v>-50.88015979</v>
      </c>
      <c r="E26">
        <f t="shared" si="2"/>
        <v>2588.79066</v>
      </c>
    </row>
    <row r="27">
      <c r="A27" s="7">
        <v>0.0</v>
      </c>
      <c r="D27">
        <f t="shared" si="1"/>
        <v>-50.88015979</v>
      </c>
      <c r="E27">
        <f t="shared" si="2"/>
        <v>2588.79066</v>
      </c>
    </row>
    <row r="28">
      <c r="A28" s="7">
        <v>0.0</v>
      </c>
      <c r="D28">
        <f t="shared" si="1"/>
        <v>-50.88015979</v>
      </c>
      <c r="E28">
        <f t="shared" si="2"/>
        <v>2588.79066</v>
      </c>
    </row>
    <row r="29">
      <c r="A29" s="7">
        <v>0.0</v>
      </c>
      <c r="D29">
        <f t="shared" si="1"/>
        <v>-50.88015979</v>
      </c>
      <c r="E29">
        <f t="shared" si="2"/>
        <v>2588.79066</v>
      </c>
    </row>
    <row r="30">
      <c r="A30" s="7">
        <v>0.0</v>
      </c>
      <c r="D30">
        <f t="shared" si="1"/>
        <v>-50.88015979</v>
      </c>
      <c r="E30">
        <f t="shared" si="2"/>
        <v>2588.79066</v>
      </c>
    </row>
    <row r="31">
      <c r="A31" s="7">
        <v>0.0</v>
      </c>
      <c r="D31">
        <f t="shared" si="1"/>
        <v>-50.88015979</v>
      </c>
      <c r="E31">
        <f t="shared" si="2"/>
        <v>2588.79066</v>
      </c>
    </row>
    <row r="32">
      <c r="A32" s="7">
        <v>0.0</v>
      </c>
      <c r="D32">
        <f t="shared" si="1"/>
        <v>-50.88015979</v>
      </c>
      <c r="E32">
        <f t="shared" si="2"/>
        <v>2588.79066</v>
      </c>
    </row>
    <row r="33">
      <c r="A33" s="7">
        <v>0.0</v>
      </c>
      <c r="D33">
        <f t="shared" si="1"/>
        <v>-50.88015979</v>
      </c>
      <c r="E33">
        <f t="shared" si="2"/>
        <v>2588.79066</v>
      </c>
    </row>
    <row r="34">
      <c r="A34" s="7">
        <v>0.0</v>
      </c>
      <c r="D34">
        <f t="shared" si="1"/>
        <v>-50.88015979</v>
      </c>
      <c r="E34">
        <f t="shared" si="2"/>
        <v>2588.79066</v>
      </c>
    </row>
    <row r="35">
      <c r="A35" s="7">
        <v>0.0</v>
      </c>
      <c r="D35">
        <f t="shared" si="1"/>
        <v>-50.88015979</v>
      </c>
      <c r="E35">
        <f t="shared" si="2"/>
        <v>2588.79066</v>
      </c>
    </row>
    <row r="36">
      <c r="A36" s="7">
        <v>0.0</v>
      </c>
      <c r="D36">
        <f t="shared" si="1"/>
        <v>-50.88015979</v>
      </c>
      <c r="E36">
        <f t="shared" si="2"/>
        <v>2588.79066</v>
      </c>
    </row>
    <row r="37">
      <c r="A37" s="7">
        <v>0.0</v>
      </c>
      <c r="D37">
        <f t="shared" si="1"/>
        <v>-50.88015979</v>
      </c>
      <c r="E37">
        <f t="shared" si="2"/>
        <v>2588.79066</v>
      </c>
    </row>
    <row r="38">
      <c r="A38" s="7">
        <v>0.0</v>
      </c>
      <c r="D38">
        <f t="shared" si="1"/>
        <v>-50.88015979</v>
      </c>
      <c r="E38">
        <f t="shared" si="2"/>
        <v>2588.79066</v>
      </c>
    </row>
    <row r="39">
      <c r="A39" s="7">
        <v>0.0</v>
      </c>
      <c r="D39">
        <f t="shared" si="1"/>
        <v>-50.88015979</v>
      </c>
      <c r="E39">
        <f t="shared" si="2"/>
        <v>2588.79066</v>
      </c>
    </row>
    <row r="40">
      <c r="A40" s="7">
        <v>0.0</v>
      </c>
      <c r="D40">
        <f t="shared" si="1"/>
        <v>-50.88015979</v>
      </c>
      <c r="E40">
        <f t="shared" si="2"/>
        <v>2588.79066</v>
      </c>
    </row>
    <row r="41">
      <c r="A41" s="7">
        <v>0.0</v>
      </c>
      <c r="D41">
        <f t="shared" si="1"/>
        <v>-50.88015979</v>
      </c>
      <c r="E41">
        <f t="shared" si="2"/>
        <v>2588.79066</v>
      </c>
    </row>
    <row r="42">
      <c r="A42" s="7">
        <v>0.0</v>
      </c>
      <c r="D42">
        <f t="shared" si="1"/>
        <v>-50.88015979</v>
      </c>
      <c r="E42">
        <f t="shared" si="2"/>
        <v>2588.79066</v>
      </c>
    </row>
    <row r="43">
      <c r="A43" s="7">
        <v>0.0</v>
      </c>
      <c r="D43">
        <f t="shared" si="1"/>
        <v>-50.88015979</v>
      </c>
      <c r="E43">
        <f t="shared" si="2"/>
        <v>2588.79066</v>
      </c>
    </row>
    <row r="44">
      <c r="A44" s="7">
        <v>0.0</v>
      </c>
      <c r="D44">
        <f t="shared" si="1"/>
        <v>-50.88015979</v>
      </c>
      <c r="E44">
        <f t="shared" si="2"/>
        <v>2588.79066</v>
      </c>
    </row>
    <row r="45">
      <c r="A45" s="7">
        <v>0.0</v>
      </c>
      <c r="D45">
        <f t="shared" si="1"/>
        <v>-50.88015979</v>
      </c>
      <c r="E45">
        <f t="shared" si="2"/>
        <v>2588.79066</v>
      </c>
    </row>
    <row r="46">
      <c r="A46" s="7">
        <v>0.0</v>
      </c>
      <c r="D46">
        <f t="shared" si="1"/>
        <v>-50.88015979</v>
      </c>
      <c r="E46">
        <f t="shared" si="2"/>
        <v>2588.79066</v>
      </c>
    </row>
    <row r="47">
      <c r="A47" s="7">
        <v>0.0</v>
      </c>
      <c r="D47">
        <f t="shared" si="1"/>
        <v>-50.88015979</v>
      </c>
      <c r="E47">
        <f t="shared" si="2"/>
        <v>2588.79066</v>
      </c>
    </row>
    <row r="48">
      <c r="A48" s="7">
        <v>0.0</v>
      </c>
      <c r="D48">
        <f t="shared" si="1"/>
        <v>-50.88015979</v>
      </c>
      <c r="E48">
        <f t="shared" si="2"/>
        <v>2588.79066</v>
      </c>
    </row>
    <row r="49">
      <c r="A49" s="7">
        <v>0.0</v>
      </c>
      <c r="D49">
        <f t="shared" si="1"/>
        <v>-50.88015979</v>
      </c>
      <c r="E49">
        <f t="shared" si="2"/>
        <v>2588.79066</v>
      </c>
    </row>
    <row r="50">
      <c r="A50" s="7">
        <v>0.0</v>
      </c>
      <c r="D50">
        <f t="shared" si="1"/>
        <v>-50.88015979</v>
      </c>
      <c r="E50">
        <f t="shared" si="2"/>
        <v>2588.79066</v>
      </c>
    </row>
    <row r="51">
      <c r="A51" s="7">
        <v>0.0</v>
      </c>
      <c r="D51">
        <f t="shared" si="1"/>
        <v>-50.88015979</v>
      </c>
      <c r="E51">
        <f t="shared" si="2"/>
        <v>2588.79066</v>
      </c>
    </row>
    <row r="52">
      <c r="A52" s="7">
        <v>0.0</v>
      </c>
      <c r="D52">
        <f t="shared" si="1"/>
        <v>-50.88015979</v>
      </c>
      <c r="E52">
        <f t="shared" si="2"/>
        <v>2588.79066</v>
      </c>
    </row>
    <row r="53">
      <c r="A53" s="7">
        <v>0.0</v>
      </c>
      <c r="D53">
        <f t="shared" si="1"/>
        <v>-50.88015979</v>
      </c>
      <c r="E53">
        <f t="shared" si="2"/>
        <v>2588.79066</v>
      </c>
    </row>
    <row r="54">
      <c r="A54" s="7">
        <v>0.0</v>
      </c>
      <c r="D54">
        <f t="shared" si="1"/>
        <v>-50.88015979</v>
      </c>
      <c r="E54">
        <f t="shared" si="2"/>
        <v>2588.79066</v>
      </c>
    </row>
    <row r="55">
      <c r="A55" s="7">
        <v>0.0</v>
      </c>
      <c r="D55">
        <f t="shared" si="1"/>
        <v>-50.88015979</v>
      </c>
      <c r="E55">
        <f t="shared" si="2"/>
        <v>2588.79066</v>
      </c>
    </row>
    <row r="56">
      <c r="A56" s="7">
        <v>0.0</v>
      </c>
      <c r="D56">
        <f t="shared" si="1"/>
        <v>-50.88015979</v>
      </c>
      <c r="E56">
        <f t="shared" si="2"/>
        <v>2588.79066</v>
      </c>
    </row>
    <row r="57">
      <c r="A57" s="7">
        <v>0.0</v>
      </c>
      <c r="D57">
        <f t="shared" si="1"/>
        <v>-50.88015979</v>
      </c>
      <c r="E57">
        <f t="shared" si="2"/>
        <v>2588.79066</v>
      </c>
    </row>
    <row r="58">
      <c r="A58" s="7">
        <v>0.0</v>
      </c>
      <c r="D58">
        <f t="shared" si="1"/>
        <v>-50.88015979</v>
      </c>
      <c r="E58">
        <f t="shared" si="2"/>
        <v>2588.79066</v>
      </c>
    </row>
    <row r="59">
      <c r="A59" s="7">
        <v>0.0</v>
      </c>
      <c r="D59">
        <f t="shared" si="1"/>
        <v>-50.88015979</v>
      </c>
      <c r="E59">
        <f t="shared" si="2"/>
        <v>2588.79066</v>
      </c>
    </row>
    <row r="60">
      <c r="A60" s="7">
        <v>0.0</v>
      </c>
      <c r="D60">
        <f t="shared" si="1"/>
        <v>-50.88015979</v>
      </c>
      <c r="E60">
        <f t="shared" si="2"/>
        <v>2588.79066</v>
      </c>
    </row>
    <row r="61">
      <c r="A61" s="7">
        <v>0.0</v>
      </c>
      <c r="D61">
        <f t="shared" si="1"/>
        <v>-50.88015979</v>
      </c>
      <c r="E61">
        <f t="shared" si="2"/>
        <v>2588.79066</v>
      </c>
    </row>
    <row r="62">
      <c r="A62" s="7">
        <v>0.0</v>
      </c>
      <c r="D62">
        <f t="shared" si="1"/>
        <v>-50.88015979</v>
      </c>
      <c r="E62">
        <f t="shared" si="2"/>
        <v>2588.79066</v>
      </c>
    </row>
    <row r="63">
      <c r="A63" s="7">
        <v>0.0</v>
      </c>
      <c r="D63">
        <f t="shared" si="1"/>
        <v>-50.88015979</v>
      </c>
      <c r="E63">
        <f t="shared" si="2"/>
        <v>2588.79066</v>
      </c>
    </row>
    <row r="64">
      <c r="A64" s="7">
        <v>0.0</v>
      </c>
      <c r="D64">
        <f t="shared" si="1"/>
        <v>-50.88015979</v>
      </c>
      <c r="E64">
        <f t="shared" si="2"/>
        <v>2588.79066</v>
      </c>
    </row>
    <row r="65">
      <c r="A65" s="7">
        <v>0.0</v>
      </c>
      <c r="D65">
        <f t="shared" si="1"/>
        <v>-50.88015979</v>
      </c>
      <c r="E65">
        <f t="shared" si="2"/>
        <v>2588.79066</v>
      </c>
    </row>
    <row r="66">
      <c r="A66" s="7">
        <v>0.0</v>
      </c>
      <c r="D66">
        <f t="shared" si="1"/>
        <v>-50.88015979</v>
      </c>
      <c r="E66">
        <f t="shared" si="2"/>
        <v>2588.79066</v>
      </c>
    </row>
    <row r="67">
      <c r="A67" s="7">
        <v>0.0</v>
      </c>
      <c r="D67">
        <f t="shared" si="1"/>
        <v>-50.88015979</v>
      </c>
      <c r="E67">
        <f t="shared" si="2"/>
        <v>2588.79066</v>
      </c>
    </row>
    <row r="68">
      <c r="A68" s="7">
        <v>0.0</v>
      </c>
      <c r="D68">
        <f t="shared" si="1"/>
        <v>-50.88015979</v>
      </c>
      <c r="E68">
        <f t="shared" si="2"/>
        <v>2588.79066</v>
      </c>
    </row>
    <row r="69">
      <c r="A69" s="7">
        <v>0.0</v>
      </c>
      <c r="D69">
        <f t="shared" si="1"/>
        <v>-50.88015979</v>
      </c>
      <c r="E69">
        <f t="shared" si="2"/>
        <v>2588.79066</v>
      </c>
    </row>
    <row r="70">
      <c r="A70" s="7">
        <v>0.0</v>
      </c>
      <c r="D70">
        <f t="shared" si="1"/>
        <v>-50.88015979</v>
      </c>
      <c r="E70">
        <f t="shared" si="2"/>
        <v>2588.79066</v>
      </c>
    </row>
    <row r="71">
      <c r="A71" s="7">
        <v>0.0</v>
      </c>
      <c r="D71">
        <f t="shared" si="1"/>
        <v>-50.88015979</v>
      </c>
      <c r="E71">
        <f t="shared" si="2"/>
        <v>2588.79066</v>
      </c>
    </row>
    <row r="72">
      <c r="A72" s="7">
        <v>0.0</v>
      </c>
      <c r="D72">
        <f t="shared" si="1"/>
        <v>-50.88015979</v>
      </c>
      <c r="E72">
        <f t="shared" si="2"/>
        <v>2588.79066</v>
      </c>
    </row>
    <row r="73">
      <c r="A73" s="7">
        <v>0.0</v>
      </c>
      <c r="D73">
        <f t="shared" si="1"/>
        <v>-50.88015979</v>
      </c>
      <c r="E73">
        <f t="shared" si="2"/>
        <v>2588.79066</v>
      </c>
    </row>
    <row r="74">
      <c r="A74" s="7">
        <v>0.0</v>
      </c>
      <c r="D74">
        <f t="shared" si="1"/>
        <v>-50.88015979</v>
      </c>
      <c r="E74">
        <f t="shared" si="2"/>
        <v>2588.79066</v>
      </c>
    </row>
    <row r="75">
      <c r="A75" s="7">
        <v>0.0</v>
      </c>
      <c r="D75">
        <f t="shared" si="1"/>
        <v>-50.88015979</v>
      </c>
      <c r="E75">
        <f t="shared" si="2"/>
        <v>2588.79066</v>
      </c>
    </row>
    <row r="76">
      <c r="A76" s="7">
        <v>0.0</v>
      </c>
      <c r="D76">
        <f t="shared" si="1"/>
        <v>-50.88015979</v>
      </c>
      <c r="E76">
        <f t="shared" si="2"/>
        <v>2588.79066</v>
      </c>
    </row>
    <row r="77">
      <c r="A77" s="7">
        <v>0.0</v>
      </c>
      <c r="D77">
        <f t="shared" si="1"/>
        <v>-50.88015979</v>
      </c>
      <c r="E77">
        <f t="shared" si="2"/>
        <v>2588.79066</v>
      </c>
    </row>
    <row r="78">
      <c r="A78" s="7">
        <v>0.0</v>
      </c>
      <c r="D78">
        <f t="shared" si="1"/>
        <v>-50.88015979</v>
      </c>
      <c r="E78">
        <f t="shared" si="2"/>
        <v>2588.79066</v>
      </c>
    </row>
    <row r="79">
      <c r="A79" s="7">
        <v>0.0</v>
      </c>
      <c r="D79">
        <f t="shared" si="1"/>
        <v>-50.88015979</v>
      </c>
      <c r="E79">
        <f t="shared" si="2"/>
        <v>2588.79066</v>
      </c>
    </row>
    <row r="80">
      <c r="A80" s="7">
        <v>0.0</v>
      </c>
      <c r="D80">
        <f t="shared" si="1"/>
        <v>-50.88015979</v>
      </c>
      <c r="E80">
        <f t="shared" si="2"/>
        <v>2588.79066</v>
      </c>
    </row>
    <row r="81">
      <c r="A81" s="7">
        <v>0.0</v>
      </c>
      <c r="D81">
        <f t="shared" si="1"/>
        <v>-50.88015979</v>
      </c>
      <c r="E81">
        <f t="shared" si="2"/>
        <v>2588.79066</v>
      </c>
    </row>
    <row r="82">
      <c r="A82" s="7">
        <v>0.0</v>
      </c>
      <c r="D82">
        <f t="shared" si="1"/>
        <v>-50.88015979</v>
      </c>
      <c r="E82">
        <f t="shared" si="2"/>
        <v>2588.79066</v>
      </c>
    </row>
    <row r="83">
      <c r="A83" s="7">
        <v>0.0</v>
      </c>
      <c r="D83">
        <f t="shared" si="1"/>
        <v>-50.88015979</v>
      </c>
      <c r="E83">
        <f t="shared" si="2"/>
        <v>2588.79066</v>
      </c>
    </row>
    <row r="84">
      <c r="A84" s="7">
        <v>0.0</v>
      </c>
      <c r="D84">
        <f t="shared" si="1"/>
        <v>-50.88015979</v>
      </c>
      <c r="E84">
        <f t="shared" si="2"/>
        <v>2588.79066</v>
      </c>
    </row>
    <row r="85">
      <c r="A85" s="7">
        <v>0.0</v>
      </c>
      <c r="D85">
        <f t="shared" si="1"/>
        <v>-50.88015979</v>
      </c>
      <c r="E85">
        <f t="shared" si="2"/>
        <v>2588.79066</v>
      </c>
    </row>
    <row r="86">
      <c r="A86" s="7">
        <v>0.0</v>
      </c>
      <c r="D86">
        <f t="shared" si="1"/>
        <v>-50.88015979</v>
      </c>
      <c r="E86">
        <f t="shared" si="2"/>
        <v>2588.79066</v>
      </c>
    </row>
    <row r="87">
      <c r="A87" s="7">
        <v>0.0</v>
      </c>
      <c r="D87">
        <f t="shared" si="1"/>
        <v>-50.88015979</v>
      </c>
      <c r="E87">
        <f t="shared" si="2"/>
        <v>2588.79066</v>
      </c>
    </row>
    <row r="88">
      <c r="A88" s="7">
        <v>0.0</v>
      </c>
      <c r="D88">
        <f t="shared" si="1"/>
        <v>-50.88015979</v>
      </c>
      <c r="E88">
        <f t="shared" si="2"/>
        <v>2588.79066</v>
      </c>
    </row>
    <row r="89">
      <c r="A89" s="7">
        <v>0.0</v>
      </c>
      <c r="D89">
        <f t="shared" si="1"/>
        <v>-50.88015979</v>
      </c>
      <c r="E89">
        <f t="shared" si="2"/>
        <v>2588.79066</v>
      </c>
    </row>
    <row r="90">
      <c r="A90" s="7">
        <v>0.0</v>
      </c>
      <c r="D90">
        <f t="shared" si="1"/>
        <v>-50.88015979</v>
      </c>
      <c r="E90">
        <f t="shared" si="2"/>
        <v>2588.79066</v>
      </c>
    </row>
    <row r="91">
      <c r="A91" s="7">
        <v>0.0</v>
      </c>
      <c r="D91">
        <f t="shared" si="1"/>
        <v>-50.88015979</v>
      </c>
      <c r="E91">
        <f t="shared" si="2"/>
        <v>2588.79066</v>
      </c>
    </row>
    <row r="92">
      <c r="A92" s="7">
        <v>0.0</v>
      </c>
      <c r="D92">
        <f t="shared" si="1"/>
        <v>-50.88015979</v>
      </c>
      <c r="E92">
        <f t="shared" si="2"/>
        <v>2588.79066</v>
      </c>
    </row>
    <row r="93">
      <c r="A93" s="7">
        <v>0.0</v>
      </c>
      <c r="D93">
        <f t="shared" si="1"/>
        <v>-50.88015979</v>
      </c>
      <c r="E93">
        <f t="shared" si="2"/>
        <v>2588.79066</v>
      </c>
    </row>
    <row r="94">
      <c r="A94" s="7">
        <v>0.0</v>
      </c>
      <c r="D94">
        <f t="shared" si="1"/>
        <v>-50.88015979</v>
      </c>
      <c r="E94">
        <f t="shared" si="2"/>
        <v>2588.79066</v>
      </c>
    </row>
    <row r="95">
      <c r="A95" s="7">
        <v>0.0</v>
      </c>
      <c r="D95">
        <f t="shared" si="1"/>
        <v>-50.88015979</v>
      </c>
      <c r="E95">
        <f t="shared" si="2"/>
        <v>2588.79066</v>
      </c>
    </row>
    <row r="96">
      <c r="A96" s="7">
        <v>0.0</v>
      </c>
      <c r="D96">
        <f t="shared" si="1"/>
        <v>-50.88015979</v>
      </c>
      <c r="E96">
        <f t="shared" si="2"/>
        <v>2588.79066</v>
      </c>
    </row>
    <row r="97">
      <c r="A97" s="7">
        <v>0.0</v>
      </c>
      <c r="D97">
        <f t="shared" si="1"/>
        <v>-50.88015979</v>
      </c>
      <c r="E97">
        <f t="shared" si="2"/>
        <v>2588.79066</v>
      </c>
    </row>
    <row r="98">
      <c r="A98" s="7">
        <v>0.0</v>
      </c>
      <c r="D98">
        <f t="shared" si="1"/>
        <v>-50.88015979</v>
      </c>
      <c r="E98">
        <f t="shared" si="2"/>
        <v>2588.79066</v>
      </c>
    </row>
    <row r="99">
      <c r="A99" s="7">
        <v>0.0</v>
      </c>
      <c r="D99">
        <f t="shared" si="1"/>
        <v>-50.88015979</v>
      </c>
      <c r="E99">
        <f t="shared" si="2"/>
        <v>2588.79066</v>
      </c>
    </row>
    <row r="100">
      <c r="A100" s="7">
        <v>0.0</v>
      </c>
      <c r="D100">
        <f t="shared" si="1"/>
        <v>-50.88015979</v>
      </c>
      <c r="E100">
        <f t="shared" si="2"/>
        <v>2588.79066</v>
      </c>
    </row>
    <row r="101">
      <c r="A101" s="7">
        <v>0.0</v>
      </c>
      <c r="D101">
        <f t="shared" si="1"/>
        <v>-50.88015979</v>
      </c>
      <c r="E101">
        <f t="shared" si="2"/>
        <v>2588.79066</v>
      </c>
    </row>
    <row r="102">
      <c r="A102" s="7">
        <v>0.0</v>
      </c>
      <c r="D102">
        <f t="shared" si="1"/>
        <v>-50.88015979</v>
      </c>
      <c r="E102">
        <f t="shared" si="2"/>
        <v>2588.79066</v>
      </c>
    </row>
    <row r="103">
      <c r="A103" s="7">
        <v>0.0</v>
      </c>
      <c r="D103">
        <f t="shared" si="1"/>
        <v>-50.88015979</v>
      </c>
      <c r="E103">
        <f t="shared" si="2"/>
        <v>2588.79066</v>
      </c>
    </row>
    <row r="104">
      <c r="A104" s="7">
        <v>0.0</v>
      </c>
      <c r="D104">
        <f t="shared" si="1"/>
        <v>-50.88015979</v>
      </c>
      <c r="E104">
        <f t="shared" si="2"/>
        <v>2588.79066</v>
      </c>
    </row>
    <row r="105">
      <c r="A105" s="7">
        <v>0.0</v>
      </c>
      <c r="D105">
        <f t="shared" si="1"/>
        <v>-50.88015979</v>
      </c>
      <c r="E105">
        <f t="shared" si="2"/>
        <v>2588.79066</v>
      </c>
    </row>
    <row r="106">
      <c r="A106" s="7">
        <v>0.0</v>
      </c>
      <c r="D106">
        <f t="shared" si="1"/>
        <v>-50.88015979</v>
      </c>
      <c r="E106">
        <f t="shared" si="2"/>
        <v>2588.79066</v>
      </c>
    </row>
    <row r="107">
      <c r="A107" s="7">
        <v>0.0</v>
      </c>
      <c r="D107">
        <f t="shared" si="1"/>
        <v>-50.88015979</v>
      </c>
      <c r="E107">
        <f t="shared" si="2"/>
        <v>2588.79066</v>
      </c>
    </row>
    <row r="108">
      <c r="A108" s="7">
        <v>0.0</v>
      </c>
      <c r="D108">
        <f t="shared" si="1"/>
        <v>-50.88015979</v>
      </c>
      <c r="E108">
        <f t="shared" si="2"/>
        <v>2588.79066</v>
      </c>
    </row>
    <row r="109">
      <c r="A109" s="7">
        <v>0.0</v>
      </c>
      <c r="D109">
        <f t="shared" si="1"/>
        <v>-50.88015979</v>
      </c>
      <c r="E109">
        <f t="shared" si="2"/>
        <v>2588.79066</v>
      </c>
    </row>
    <row r="110">
      <c r="A110" s="7">
        <v>0.0</v>
      </c>
      <c r="D110">
        <f t="shared" si="1"/>
        <v>-50.88015979</v>
      </c>
      <c r="E110">
        <f t="shared" si="2"/>
        <v>2588.79066</v>
      </c>
    </row>
    <row r="111">
      <c r="A111" s="7">
        <v>0.0</v>
      </c>
      <c r="D111">
        <f t="shared" si="1"/>
        <v>-50.88015979</v>
      </c>
      <c r="E111">
        <f t="shared" si="2"/>
        <v>2588.79066</v>
      </c>
    </row>
    <row r="112">
      <c r="A112" s="7">
        <v>0.0</v>
      </c>
      <c r="D112">
        <f t="shared" si="1"/>
        <v>-50.88015979</v>
      </c>
      <c r="E112">
        <f t="shared" si="2"/>
        <v>2588.79066</v>
      </c>
    </row>
    <row r="113">
      <c r="A113" s="7">
        <v>0.0</v>
      </c>
      <c r="D113">
        <f t="shared" si="1"/>
        <v>-50.88015979</v>
      </c>
      <c r="E113">
        <f t="shared" si="2"/>
        <v>2588.79066</v>
      </c>
    </row>
    <row r="114">
      <c r="A114" s="7">
        <v>0.0</v>
      </c>
      <c r="D114">
        <f t="shared" si="1"/>
        <v>-50.88015979</v>
      </c>
      <c r="E114">
        <f t="shared" si="2"/>
        <v>2588.79066</v>
      </c>
    </row>
    <row r="115">
      <c r="A115" s="7">
        <v>0.0</v>
      </c>
      <c r="D115">
        <f t="shared" si="1"/>
        <v>-50.88015979</v>
      </c>
      <c r="E115">
        <f t="shared" si="2"/>
        <v>2588.79066</v>
      </c>
    </row>
    <row r="116">
      <c r="A116" s="7">
        <v>0.0</v>
      </c>
      <c r="D116">
        <f t="shared" si="1"/>
        <v>-50.88015979</v>
      </c>
      <c r="E116">
        <f t="shared" si="2"/>
        <v>2588.79066</v>
      </c>
    </row>
    <row r="117">
      <c r="A117" s="7">
        <v>0.0</v>
      </c>
      <c r="D117">
        <f t="shared" si="1"/>
        <v>-50.88015979</v>
      </c>
      <c r="E117">
        <f t="shared" si="2"/>
        <v>2588.79066</v>
      </c>
    </row>
    <row r="118">
      <c r="A118" s="7">
        <v>0.0</v>
      </c>
      <c r="D118">
        <f t="shared" si="1"/>
        <v>-50.88015979</v>
      </c>
      <c r="E118">
        <f t="shared" si="2"/>
        <v>2588.79066</v>
      </c>
    </row>
    <row r="119">
      <c r="A119" s="7">
        <v>0.0</v>
      </c>
      <c r="D119">
        <f t="shared" si="1"/>
        <v>-50.88015979</v>
      </c>
      <c r="E119">
        <f t="shared" si="2"/>
        <v>2588.79066</v>
      </c>
    </row>
    <row r="120">
      <c r="A120" s="7">
        <v>0.0</v>
      </c>
      <c r="D120">
        <f t="shared" si="1"/>
        <v>-50.88015979</v>
      </c>
      <c r="E120">
        <f t="shared" si="2"/>
        <v>2588.79066</v>
      </c>
    </row>
    <row r="121">
      <c r="A121" s="7">
        <v>0.0</v>
      </c>
      <c r="D121">
        <f t="shared" si="1"/>
        <v>-50.88015979</v>
      </c>
      <c r="E121">
        <f t="shared" si="2"/>
        <v>2588.79066</v>
      </c>
    </row>
    <row r="122">
      <c r="A122" s="7">
        <v>0.0</v>
      </c>
      <c r="D122">
        <f t="shared" si="1"/>
        <v>-50.88015979</v>
      </c>
      <c r="E122">
        <f t="shared" si="2"/>
        <v>2588.79066</v>
      </c>
    </row>
    <row r="123">
      <c r="A123" s="7">
        <v>0.0</v>
      </c>
      <c r="D123">
        <f t="shared" si="1"/>
        <v>-50.88015979</v>
      </c>
      <c r="E123">
        <f t="shared" si="2"/>
        <v>2588.79066</v>
      </c>
    </row>
    <row r="124">
      <c r="A124" s="7">
        <v>0.0</v>
      </c>
      <c r="D124">
        <f t="shared" si="1"/>
        <v>-50.88015979</v>
      </c>
      <c r="E124">
        <f t="shared" si="2"/>
        <v>2588.79066</v>
      </c>
    </row>
    <row r="125">
      <c r="A125" s="7">
        <v>0.0</v>
      </c>
      <c r="D125">
        <f t="shared" si="1"/>
        <v>-50.88015979</v>
      </c>
      <c r="E125">
        <f t="shared" si="2"/>
        <v>2588.79066</v>
      </c>
    </row>
    <row r="126">
      <c r="A126" s="7">
        <v>0.0</v>
      </c>
      <c r="D126">
        <f t="shared" si="1"/>
        <v>-50.88015979</v>
      </c>
      <c r="E126">
        <f t="shared" si="2"/>
        <v>2588.79066</v>
      </c>
    </row>
    <row r="127">
      <c r="A127" s="7">
        <v>0.0</v>
      </c>
      <c r="D127">
        <f t="shared" si="1"/>
        <v>-50.88015979</v>
      </c>
      <c r="E127">
        <f t="shared" si="2"/>
        <v>2588.79066</v>
      </c>
    </row>
    <row r="128">
      <c r="A128" s="7">
        <v>0.0</v>
      </c>
      <c r="D128">
        <f t="shared" si="1"/>
        <v>-50.88015979</v>
      </c>
      <c r="E128">
        <f t="shared" si="2"/>
        <v>2588.79066</v>
      </c>
    </row>
    <row r="129">
      <c r="A129" s="7">
        <v>0.0</v>
      </c>
      <c r="D129">
        <f t="shared" si="1"/>
        <v>-50.88015979</v>
      </c>
      <c r="E129">
        <f t="shared" si="2"/>
        <v>2588.79066</v>
      </c>
    </row>
    <row r="130">
      <c r="A130" s="7">
        <v>0.0</v>
      </c>
      <c r="D130">
        <f t="shared" si="1"/>
        <v>-50.88015979</v>
      </c>
      <c r="E130">
        <f t="shared" si="2"/>
        <v>2588.79066</v>
      </c>
    </row>
    <row r="131">
      <c r="A131" s="7">
        <v>0.0</v>
      </c>
      <c r="D131">
        <f t="shared" si="1"/>
        <v>-50.88015979</v>
      </c>
      <c r="E131">
        <f t="shared" si="2"/>
        <v>2588.79066</v>
      </c>
    </row>
    <row r="132">
      <c r="A132" s="7">
        <v>0.0</v>
      </c>
      <c r="D132">
        <f t="shared" si="1"/>
        <v>-50.88015979</v>
      </c>
      <c r="E132">
        <f t="shared" si="2"/>
        <v>2588.79066</v>
      </c>
    </row>
    <row r="133">
      <c r="A133" s="7">
        <v>0.0</v>
      </c>
      <c r="D133">
        <f t="shared" si="1"/>
        <v>-50.88015979</v>
      </c>
      <c r="E133">
        <f t="shared" si="2"/>
        <v>2588.79066</v>
      </c>
    </row>
    <row r="134">
      <c r="A134" s="7">
        <v>0.0</v>
      </c>
      <c r="D134">
        <f t="shared" si="1"/>
        <v>-50.88015979</v>
      </c>
      <c r="E134">
        <f t="shared" si="2"/>
        <v>2588.79066</v>
      </c>
    </row>
    <row r="135">
      <c r="A135" s="7">
        <v>0.0</v>
      </c>
      <c r="D135">
        <f t="shared" si="1"/>
        <v>-50.88015979</v>
      </c>
      <c r="E135">
        <f t="shared" si="2"/>
        <v>2588.79066</v>
      </c>
    </row>
    <row r="136">
      <c r="A136" s="7">
        <v>0.0</v>
      </c>
      <c r="D136">
        <f t="shared" si="1"/>
        <v>-50.88015979</v>
      </c>
      <c r="E136">
        <f t="shared" si="2"/>
        <v>2588.79066</v>
      </c>
    </row>
    <row r="137">
      <c r="A137" s="7">
        <v>0.0</v>
      </c>
      <c r="D137">
        <f t="shared" si="1"/>
        <v>-50.88015979</v>
      </c>
      <c r="E137">
        <f t="shared" si="2"/>
        <v>2588.79066</v>
      </c>
    </row>
    <row r="138">
      <c r="A138" s="7">
        <v>0.0</v>
      </c>
      <c r="D138">
        <f t="shared" si="1"/>
        <v>-50.88015979</v>
      </c>
      <c r="E138">
        <f t="shared" si="2"/>
        <v>2588.79066</v>
      </c>
    </row>
    <row r="139">
      <c r="A139" s="7">
        <v>0.0</v>
      </c>
      <c r="D139">
        <f t="shared" si="1"/>
        <v>-50.88015979</v>
      </c>
      <c r="E139">
        <f t="shared" si="2"/>
        <v>2588.79066</v>
      </c>
    </row>
    <row r="140">
      <c r="A140" s="7">
        <v>0.0</v>
      </c>
      <c r="D140">
        <f t="shared" si="1"/>
        <v>-50.88015979</v>
      </c>
      <c r="E140">
        <f t="shared" si="2"/>
        <v>2588.79066</v>
      </c>
    </row>
    <row r="141">
      <c r="A141" s="7">
        <v>0.0</v>
      </c>
      <c r="D141">
        <f t="shared" si="1"/>
        <v>-50.88015979</v>
      </c>
      <c r="E141">
        <f t="shared" si="2"/>
        <v>2588.79066</v>
      </c>
    </row>
    <row r="142">
      <c r="A142" s="7">
        <v>0.0</v>
      </c>
      <c r="D142">
        <f t="shared" si="1"/>
        <v>-50.88015979</v>
      </c>
      <c r="E142">
        <f t="shared" si="2"/>
        <v>2588.79066</v>
      </c>
    </row>
    <row r="143">
      <c r="A143" s="7">
        <v>0.0</v>
      </c>
      <c r="D143">
        <f t="shared" si="1"/>
        <v>-50.88015979</v>
      </c>
      <c r="E143">
        <f t="shared" si="2"/>
        <v>2588.79066</v>
      </c>
    </row>
    <row r="144">
      <c r="A144" s="7">
        <v>0.0</v>
      </c>
      <c r="D144">
        <f t="shared" si="1"/>
        <v>-50.88015979</v>
      </c>
      <c r="E144">
        <f t="shared" si="2"/>
        <v>2588.79066</v>
      </c>
    </row>
    <row r="145">
      <c r="A145" s="7">
        <v>0.0</v>
      </c>
      <c r="D145">
        <f t="shared" si="1"/>
        <v>-50.88015979</v>
      </c>
      <c r="E145">
        <f t="shared" si="2"/>
        <v>2588.79066</v>
      </c>
    </row>
    <row r="146">
      <c r="A146" s="7">
        <v>1.0</v>
      </c>
      <c r="D146">
        <f t="shared" si="1"/>
        <v>-49.88015979</v>
      </c>
      <c r="E146">
        <f t="shared" si="2"/>
        <v>2488.030341</v>
      </c>
    </row>
    <row r="147">
      <c r="A147" s="7">
        <v>1.0</v>
      </c>
      <c r="D147">
        <f t="shared" si="1"/>
        <v>-49.88015979</v>
      </c>
      <c r="E147">
        <f t="shared" si="2"/>
        <v>2488.030341</v>
      </c>
    </row>
    <row r="148">
      <c r="A148" s="7">
        <v>1.0</v>
      </c>
      <c r="D148">
        <f t="shared" si="1"/>
        <v>-49.88015979</v>
      </c>
      <c r="E148">
        <f t="shared" si="2"/>
        <v>2488.030341</v>
      </c>
    </row>
    <row r="149">
      <c r="A149" s="7">
        <v>1.0</v>
      </c>
      <c r="D149">
        <f t="shared" si="1"/>
        <v>-49.88015979</v>
      </c>
      <c r="E149">
        <f t="shared" si="2"/>
        <v>2488.030341</v>
      </c>
    </row>
    <row r="150">
      <c r="A150" s="7">
        <v>1.0</v>
      </c>
      <c r="D150">
        <f t="shared" si="1"/>
        <v>-49.88015979</v>
      </c>
      <c r="E150">
        <f t="shared" si="2"/>
        <v>2488.030341</v>
      </c>
    </row>
    <row r="151">
      <c r="A151" s="7">
        <v>2.0</v>
      </c>
      <c r="D151">
        <f t="shared" si="1"/>
        <v>-48.88015979</v>
      </c>
      <c r="E151">
        <f t="shared" si="2"/>
        <v>2389.270021</v>
      </c>
    </row>
    <row r="152">
      <c r="A152" s="7">
        <v>2.0</v>
      </c>
      <c r="D152">
        <f t="shared" si="1"/>
        <v>-48.88015979</v>
      </c>
      <c r="E152">
        <f t="shared" si="2"/>
        <v>2389.270021</v>
      </c>
    </row>
    <row r="153">
      <c r="A153" s="7">
        <v>2.0</v>
      </c>
      <c r="D153">
        <f t="shared" si="1"/>
        <v>-48.88015979</v>
      </c>
      <c r="E153">
        <f t="shared" si="2"/>
        <v>2389.270021</v>
      </c>
    </row>
    <row r="154">
      <c r="A154" s="7">
        <v>2.0</v>
      </c>
      <c r="D154">
        <f t="shared" si="1"/>
        <v>-48.88015979</v>
      </c>
      <c r="E154">
        <f t="shared" si="2"/>
        <v>2389.270021</v>
      </c>
    </row>
    <row r="155">
      <c r="A155" s="7">
        <v>2.0</v>
      </c>
      <c r="D155">
        <f t="shared" si="1"/>
        <v>-48.88015979</v>
      </c>
      <c r="E155">
        <f t="shared" si="2"/>
        <v>2389.270021</v>
      </c>
    </row>
    <row r="156">
      <c r="A156" s="7">
        <v>2.0</v>
      </c>
      <c r="D156">
        <f t="shared" si="1"/>
        <v>-48.88015979</v>
      </c>
      <c r="E156">
        <f t="shared" si="2"/>
        <v>2389.270021</v>
      </c>
    </row>
    <row r="157">
      <c r="A157" s="7">
        <v>2.0</v>
      </c>
      <c r="D157">
        <f t="shared" si="1"/>
        <v>-48.88015979</v>
      </c>
      <c r="E157">
        <f t="shared" si="2"/>
        <v>2389.270021</v>
      </c>
    </row>
    <row r="158">
      <c r="A158" s="7">
        <v>2.0</v>
      </c>
      <c r="D158">
        <f t="shared" si="1"/>
        <v>-48.88015979</v>
      </c>
      <c r="E158">
        <f t="shared" si="2"/>
        <v>2389.270021</v>
      </c>
    </row>
    <row r="159">
      <c r="A159" s="7">
        <v>2.0</v>
      </c>
      <c r="D159">
        <f t="shared" si="1"/>
        <v>-48.88015979</v>
      </c>
      <c r="E159">
        <f t="shared" si="2"/>
        <v>2389.270021</v>
      </c>
    </row>
    <row r="160">
      <c r="A160" s="7">
        <v>2.0</v>
      </c>
      <c r="D160">
        <f t="shared" si="1"/>
        <v>-48.88015979</v>
      </c>
      <c r="E160">
        <f t="shared" si="2"/>
        <v>2389.270021</v>
      </c>
    </row>
    <row r="161">
      <c r="A161" s="7">
        <v>2.0</v>
      </c>
      <c r="D161">
        <f t="shared" si="1"/>
        <v>-48.88015979</v>
      </c>
      <c r="E161">
        <f t="shared" si="2"/>
        <v>2389.270021</v>
      </c>
    </row>
    <row r="162">
      <c r="A162" s="7">
        <v>2.0</v>
      </c>
      <c r="D162">
        <f t="shared" si="1"/>
        <v>-48.88015979</v>
      </c>
      <c r="E162">
        <f t="shared" si="2"/>
        <v>2389.270021</v>
      </c>
    </row>
    <row r="163">
      <c r="A163" s="7">
        <v>2.0</v>
      </c>
      <c r="D163">
        <f t="shared" si="1"/>
        <v>-48.88015979</v>
      </c>
      <c r="E163">
        <f t="shared" si="2"/>
        <v>2389.270021</v>
      </c>
    </row>
    <row r="164">
      <c r="A164" s="7">
        <v>2.0</v>
      </c>
      <c r="D164">
        <f t="shared" si="1"/>
        <v>-48.88015979</v>
      </c>
      <c r="E164">
        <f t="shared" si="2"/>
        <v>2389.270021</v>
      </c>
    </row>
    <row r="165">
      <c r="A165" s="7">
        <v>2.0</v>
      </c>
      <c r="D165">
        <f t="shared" si="1"/>
        <v>-48.88015979</v>
      </c>
      <c r="E165">
        <f t="shared" si="2"/>
        <v>2389.270021</v>
      </c>
    </row>
    <row r="166">
      <c r="A166" s="7">
        <v>2.0</v>
      </c>
      <c r="D166">
        <f t="shared" si="1"/>
        <v>-48.88015979</v>
      </c>
      <c r="E166">
        <f t="shared" si="2"/>
        <v>2389.270021</v>
      </c>
    </row>
    <row r="167">
      <c r="A167" s="7">
        <v>2.0</v>
      </c>
      <c r="D167">
        <f t="shared" si="1"/>
        <v>-48.88015979</v>
      </c>
      <c r="E167">
        <f t="shared" si="2"/>
        <v>2389.270021</v>
      </c>
    </row>
    <row r="168">
      <c r="A168" s="7">
        <v>2.0</v>
      </c>
      <c r="D168">
        <f t="shared" si="1"/>
        <v>-48.88015979</v>
      </c>
      <c r="E168">
        <f t="shared" si="2"/>
        <v>2389.270021</v>
      </c>
    </row>
    <row r="169">
      <c r="A169" s="7">
        <v>2.0</v>
      </c>
      <c r="D169">
        <f t="shared" si="1"/>
        <v>-48.88015979</v>
      </c>
      <c r="E169">
        <f t="shared" si="2"/>
        <v>2389.270021</v>
      </c>
    </row>
    <row r="170">
      <c r="A170" s="7">
        <v>2.0</v>
      </c>
      <c r="D170">
        <f t="shared" si="1"/>
        <v>-48.88015979</v>
      </c>
      <c r="E170">
        <f t="shared" si="2"/>
        <v>2389.270021</v>
      </c>
    </row>
    <row r="171">
      <c r="A171" s="7">
        <v>3.0</v>
      </c>
      <c r="D171">
        <f t="shared" si="1"/>
        <v>-47.88015979</v>
      </c>
      <c r="E171">
        <f t="shared" si="2"/>
        <v>2292.509702</v>
      </c>
    </row>
    <row r="172">
      <c r="A172" s="7">
        <v>3.0</v>
      </c>
      <c r="D172">
        <f t="shared" si="1"/>
        <v>-47.88015979</v>
      </c>
      <c r="E172">
        <f t="shared" si="2"/>
        <v>2292.509702</v>
      </c>
    </row>
    <row r="173">
      <c r="A173" s="7">
        <v>3.0</v>
      </c>
      <c r="D173">
        <f t="shared" si="1"/>
        <v>-47.88015979</v>
      </c>
      <c r="E173">
        <f t="shared" si="2"/>
        <v>2292.509702</v>
      </c>
    </row>
    <row r="174">
      <c r="A174" s="7">
        <v>3.0</v>
      </c>
      <c r="D174">
        <f t="shared" si="1"/>
        <v>-47.88015979</v>
      </c>
      <c r="E174">
        <f t="shared" si="2"/>
        <v>2292.509702</v>
      </c>
    </row>
    <row r="175">
      <c r="A175" s="7">
        <v>5.0</v>
      </c>
      <c r="D175">
        <f t="shared" si="1"/>
        <v>-45.88015979</v>
      </c>
      <c r="E175">
        <f t="shared" si="2"/>
        <v>2104.989062</v>
      </c>
    </row>
    <row r="176">
      <c r="A176" s="7">
        <v>5.0</v>
      </c>
      <c r="D176">
        <f t="shared" si="1"/>
        <v>-45.88015979</v>
      </c>
      <c r="E176">
        <f t="shared" si="2"/>
        <v>2104.989062</v>
      </c>
    </row>
    <row r="177">
      <c r="A177" s="7">
        <v>5.0</v>
      </c>
      <c r="D177">
        <f t="shared" si="1"/>
        <v>-45.88015979</v>
      </c>
      <c r="E177">
        <f t="shared" si="2"/>
        <v>2104.989062</v>
      </c>
    </row>
    <row r="178">
      <c r="A178" s="7">
        <v>5.0</v>
      </c>
      <c r="D178">
        <f t="shared" si="1"/>
        <v>-45.88015979</v>
      </c>
      <c r="E178">
        <f t="shared" si="2"/>
        <v>2104.989062</v>
      </c>
    </row>
    <row r="179">
      <c r="A179" s="7">
        <v>5.0</v>
      </c>
      <c r="D179">
        <f t="shared" si="1"/>
        <v>-45.88015979</v>
      </c>
      <c r="E179">
        <f t="shared" si="2"/>
        <v>2104.989062</v>
      </c>
    </row>
    <row r="180">
      <c r="A180" s="7">
        <v>5.0</v>
      </c>
      <c r="D180">
        <f t="shared" si="1"/>
        <v>-45.88015979</v>
      </c>
      <c r="E180">
        <f t="shared" si="2"/>
        <v>2104.989062</v>
      </c>
    </row>
    <row r="181">
      <c r="A181" s="7">
        <v>5.0</v>
      </c>
      <c r="D181">
        <f t="shared" si="1"/>
        <v>-45.88015979</v>
      </c>
      <c r="E181">
        <f t="shared" si="2"/>
        <v>2104.989062</v>
      </c>
    </row>
    <row r="182">
      <c r="A182" s="7">
        <v>5.0</v>
      </c>
      <c r="D182">
        <f t="shared" si="1"/>
        <v>-45.88015979</v>
      </c>
      <c r="E182">
        <f t="shared" si="2"/>
        <v>2104.989062</v>
      </c>
    </row>
    <row r="183">
      <c r="A183" s="7">
        <v>5.0</v>
      </c>
      <c r="D183">
        <f t="shared" si="1"/>
        <v>-45.88015979</v>
      </c>
      <c r="E183">
        <f t="shared" si="2"/>
        <v>2104.989062</v>
      </c>
    </row>
    <row r="184">
      <c r="A184" s="7">
        <v>6.0</v>
      </c>
      <c r="D184">
        <f t="shared" si="1"/>
        <v>-44.88015979</v>
      </c>
      <c r="E184">
        <f t="shared" si="2"/>
        <v>2014.228743</v>
      </c>
    </row>
    <row r="185">
      <c r="A185" s="7">
        <v>6.0</v>
      </c>
      <c r="D185">
        <f t="shared" si="1"/>
        <v>-44.88015979</v>
      </c>
      <c r="E185">
        <f t="shared" si="2"/>
        <v>2014.228743</v>
      </c>
    </row>
    <row r="186">
      <c r="A186" s="7">
        <v>7.0</v>
      </c>
      <c r="D186">
        <f t="shared" si="1"/>
        <v>-43.88015979</v>
      </c>
      <c r="E186">
        <f t="shared" si="2"/>
        <v>1925.468423</v>
      </c>
    </row>
    <row r="187">
      <c r="A187" s="7">
        <v>8.0</v>
      </c>
      <c r="D187">
        <f t="shared" si="1"/>
        <v>-42.88015979</v>
      </c>
      <c r="E187">
        <f t="shared" si="2"/>
        <v>1838.708104</v>
      </c>
    </row>
    <row r="188">
      <c r="A188" s="7">
        <v>8.0</v>
      </c>
      <c r="D188">
        <f t="shared" si="1"/>
        <v>-42.88015979</v>
      </c>
      <c r="E188">
        <f t="shared" si="2"/>
        <v>1838.708104</v>
      </c>
    </row>
    <row r="189">
      <c r="A189" s="7">
        <v>8.0</v>
      </c>
      <c r="D189">
        <f t="shared" si="1"/>
        <v>-42.88015979</v>
      </c>
      <c r="E189">
        <f t="shared" si="2"/>
        <v>1838.708104</v>
      </c>
    </row>
    <row r="190">
      <c r="A190" s="7">
        <v>8.0</v>
      </c>
      <c r="D190">
        <f t="shared" si="1"/>
        <v>-42.88015979</v>
      </c>
      <c r="E190">
        <f t="shared" si="2"/>
        <v>1838.708104</v>
      </c>
    </row>
    <row r="191">
      <c r="A191" s="7">
        <v>10.0</v>
      </c>
      <c r="D191">
        <f t="shared" si="1"/>
        <v>-40.88015979</v>
      </c>
      <c r="E191">
        <f t="shared" si="2"/>
        <v>1671.187464</v>
      </c>
    </row>
    <row r="192">
      <c r="A192" s="7">
        <v>10.0</v>
      </c>
      <c r="D192">
        <f t="shared" si="1"/>
        <v>-40.88015979</v>
      </c>
      <c r="E192">
        <f t="shared" si="2"/>
        <v>1671.187464</v>
      </c>
    </row>
    <row r="193">
      <c r="A193" s="7">
        <v>10.0</v>
      </c>
      <c r="D193">
        <f t="shared" si="1"/>
        <v>-40.88015979</v>
      </c>
      <c r="E193">
        <f t="shared" si="2"/>
        <v>1671.187464</v>
      </c>
    </row>
    <row r="194">
      <c r="A194" s="7">
        <v>10.0</v>
      </c>
      <c r="D194">
        <f t="shared" si="1"/>
        <v>-40.88015979</v>
      </c>
      <c r="E194">
        <f t="shared" si="2"/>
        <v>1671.187464</v>
      </c>
    </row>
    <row r="195">
      <c r="A195" s="7">
        <v>10.0</v>
      </c>
      <c r="D195">
        <f t="shared" si="1"/>
        <v>-40.88015979</v>
      </c>
      <c r="E195">
        <f t="shared" si="2"/>
        <v>1671.187464</v>
      </c>
    </row>
    <row r="196">
      <c r="A196" s="7">
        <v>10.0</v>
      </c>
      <c r="D196">
        <f t="shared" si="1"/>
        <v>-40.88015979</v>
      </c>
      <c r="E196">
        <f t="shared" si="2"/>
        <v>1671.187464</v>
      </c>
    </row>
    <row r="197">
      <c r="A197" s="7">
        <v>10.0</v>
      </c>
      <c r="D197">
        <f t="shared" si="1"/>
        <v>-40.88015979</v>
      </c>
      <c r="E197">
        <f t="shared" si="2"/>
        <v>1671.187464</v>
      </c>
    </row>
    <row r="198">
      <c r="A198" s="7">
        <v>10.0</v>
      </c>
      <c r="D198">
        <f t="shared" si="1"/>
        <v>-40.88015979</v>
      </c>
      <c r="E198">
        <f t="shared" si="2"/>
        <v>1671.187464</v>
      </c>
    </row>
    <row r="199">
      <c r="A199" s="7">
        <v>10.0</v>
      </c>
      <c r="D199">
        <f t="shared" si="1"/>
        <v>-40.88015979</v>
      </c>
      <c r="E199">
        <f t="shared" si="2"/>
        <v>1671.187464</v>
      </c>
    </row>
    <row r="200">
      <c r="A200" s="7">
        <v>10.0</v>
      </c>
      <c r="D200">
        <f t="shared" si="1"/>
        <v>-40.88015979</v>
      </c>
      <c r="E200">
        <f t="shared" si="2"/>
        <v>1671.187464</v>
      </c>
    </row>
    <row r="201">
      <c r="A201" s="7">
        <v>10.0</v>
      </c>
      <c r="D201">
        <f t="shared" si="1"/>
        <v>-40.88015979</v>
      </c>
      <c r="E201">
        <f t="shared" si="2"/>
        <v>1671.187464</v>
      </c>
    </row>
    <row r="202">
      <c r="A202" s="7">
        <v>10.0</v>
      </c>
      <c r="D202">
        <f t="shared" si="1"/>
        <v>-40.88015979</v>
      </c>
      <c r="E202">
        <f t="shared" si="2"/>
        <v>1671.187464</v>
      </c>
    </row>
    <row r="203">
      <c r="A203" s="7">
        <v>10.0</v>
      </c>
      <c r="D203">
        <f t="shared" si="1"/>
        <v>-40.88015979</v>
      </c>
      <c r="E203">
        <f t="shared" si="2"/>
        <v>1671.187464</v>
      </c>
    </row>
    <row r="204">
      <c r="A204" s="7">
        <v>10.0</v>
      </c>
      <c r="D204">
        <f t="shared" si="1"/>
        <v>-40.88015979</v>
      </c>
      <c r="E204">
        <f t="shared" si="2"/>
        <v>1671.187464</v>
      </c>
    </row>
    <row r="205">
      <c r="A205" s="7">
        <v>10.0</v>
      </c>
      <c r="D205">
        <f t="shared" si="1"/>
        <v>-40.88015979</v>
      </c>
      <c r="E205">
        <f t="shared" si="2"/>
        <v>1671.187464</v>
      </c>
    </row>
    <row r="206">
      <c r="A206" s="7">
        <v>10.0</v>
      </c>
      <c r="D206">
        <f t="shared" si="1"/>
        <v>-40.88015979</v>
      </c>
      <c r="E206">
        <f t="shared" si="2"/>
        <v>1671.187464</v>
      </c>
    </row>
    <row r="207">
      <c r="A207" s="7">
        <v>10.0</v>
      </c>
      <c r="D207">
        <f t="shared" si="1"/>
        <v>-40.88015979</v>
      </c>
      <c r="E207">
        <f t="shared" si="2"/>
        <v>1671.187464</v>
      </c>
    </row>
    <row r="208">
      <c r="A208" s="7">
        <v>10.0</v>
      </c>
      <c r="D208">
        <f t="shared" si="1"/>
        <v>-40.88015979</v>
      </c>
      <c r="E208">
        <f t="shared" si="2"/>
        <v>1671.187464</v>
      </c>
    </row>
    <row r="209">
      <c r="A209" s="7">
        <v>10.0</v>
      </c>
      <c r="D209">
        <f t="shared" si="1"/>
        <v>-40.88015979</v>
      </c>
      <c r="E209">
        <f t="shared" si="2"/>
        <v>1671.187464</v>
      </c>
    </row>
    <row r="210">
      <c r="A210" s="7">
        <v>10.0</v>
      </c>
      <c r="D210">
        <f t="shared" si="1"/>
        <v>-40.88015979</v>
      </c>
      <c r="E210">
        <f t="shared" si="2"/>
        <v>1671.187464</v>
      </c>
    </row>
    <row r="211">
      <c r="A211" s="7">
        <v>10.0</v>
      </c>
      <c r="D211">
        <f t="shared" si="1"/>
        <v>-40.88015979</v>
      </c>
      <c r="E211">
        <f t="shared" si="2"/>
        <v>1671.187464</v>
      </c>
    </row>
    <row r="212">
      <c r="A212" s="7">
        <v>10.0</v>
      </c>
      <c r="D212">
        <f t="shared" si="1"/>
        <v>-40.88015979</v>
      </c>
      <c r="E212">
        <f t="shared" si="2"/>
        <v>1671.187464</v>
      </c>
    </row>
    <row r="213">
      <c r="A213" s="7">
        <v>10.0</v>
      </c>
      <c r="D213">
        <f t="shared" si="1"/>
        <v>-40.88015979</v>
      </c>
      <c r="E213">
        <f t="shared" si="2"/>
        <v>1671.187464</v>
      </c>
    </row>
    <row r="214">
      <c r="A214" s="7">
        <v>13.0</v>
      </c>
      <c r="D214">
        <f t="shared" si="1"/>
        <v>-37.88015979</v>
      </c>
      <c r="E214">
        <f t="shared" si="2"/>
        <v>1434.906506</v>
      </c>
    </row>
    <row r="215">
      <c r="A215" s="7">
        <v>13.0</v>
      </c>
      <c r="D215">
        <f t="shared" si="1"/>
        <v>-37.88015979</v>
      </c>
      <c r="E215">
        <f t="shared" si="2"/>
        <v>1434.906506</v>
      </c>
    </row>
    <row r="216">
      <c r="A216" s="7">
        <v>15.0</v>
      </c>
      <c r="D216">
        <f t="shared" si="1"/>
        <v>-35.88015979</v>
      </c>
      <c r="E216">
        <f t="shared" si="2"/>
        <v>1287.385867</v>
      </c>
    </row>
    <row r="217">
      <c r="A217" s="7">
        <v>15.0</v>
      </c>
      <c r="D217">
        <f t="shared" si="1"/>
        <v>-35.88015979</v>
      </c>
      <c r="E217">
        <f t="shared" si="2"/>
        <v>1287.385867</v>
      </c>
    </row>
    <row r="218">
      <c r="A218" s="7">
        <v>15.0</v>
      </c>
      <c r="D218">
        <f t="shared" si="1"/>
        <v>-35.88015979</v>
      </c>
      <c r="E218">
        <f t="shared" si="2"/>
        <v>1287.385867</v>
      </c>
    </row>
    <row r="219">
      <c r="A219" s="7">
        <v>15.0</v>
      </c>
      <c r="D219">
        <f t="shared" si="1"/>
        <v>-35.88015979</v>
      </c>
      <c r="E219">
        <f t="shared" si="2"/>
        <v>1287.385867</v>
      </c>
    </row>
    <row r="220">
      <c r="A220" s="7">
        <v>15.0</v>
      </c>
      <c r="D220">
        <f t="shared" si="1"/>
        <v>-35.88015979</v>
      </c>
      <c r="E220">
        <f t="shared" si="2"/>
        <v>1287.385867</v>
      </c>
    </row>
    <row r="221">
      <c r="A221" s="7">
        <v>15.0</v>
      </c>
      <c r="D221">
        <f t="shared" si="1"/>
        <v>-35.88015979</v>
      </c>
      <c r="E221">
        <f t="shared" si="2"/>
        <v>1287.385867</v>
      </c>
    </row>
    <row r="222">
      <c r="A222" s="7">
        <v>15.0</v>
      </c>
      <c r="D222">
        <f t="shared" si="1"/>
        <v>-35.88015979</v>
      </c>
      <c r="E222">
        <f t="shared" si="2"/>
        <v>1287.385867</v>
      </c>
    </row>
    <row r="223">
      <c r="A223" s="7">
        <v>15.0</v>
      </c>
      <c r="D223">
        <f t="shared" si="1"/>
        <v>-35.88015979</v>
      </c>
      <c r="E223">
        <f t="shared" si="2"/>
        <v>1287.385867</v>
      </c>
    </row>
    <row r="224">
      <c r="A224" s="7">
        <v>15.0</v>
      </c>
      <c r="D224">
        <f t="shared" si="1"/>
        <v>-35.88015979</v>
      </c>
      <c r="E224">
        <f t="shared" si="2"/>
        <v>1287.385867</v>
      </c>
    </row>
    <row r="225">
      <c r="A225" s="7">
        <v>15.0</v>
      </c>
      <c r="D225">
        <f t="shared" si="1"/>
        <v>-35.88015979</v>
      </c>
      <c r="E225">
        <f t="shared" si="2"/>
        <v>1287.385867</v>
      </c>
    </row>
    <row r="226">
      <c r="A226" s="7">
        <v>15.0</v>
      </c>
      <c r="D226">
        <f t="shared" si="1"/>
        <v>-35.88015979</v>
      </c>
      <c r="E226">
        <f t="shared" si="2"/>
        <v>1287.385867</v>
      </c>
    </row>
    <row r="227">
      <c r="A227" s="7">
        <v>15.0</v>
      </c>
      <c r="D227">
        <f t="shared" si="1"/>
        <v>-35.88015979</v>
      </c>
      <c r="E227">
        <f t="shared" si="2"/>
        <v>1287.385867</v>
      </c>
    </row>
    <row r="228">
      <c r="A228" s="7">
        <v>15.0</v>
      </c>
      <c r="D228">
        <f t="shared" si="1"/>
        <v>-35.88015979</v>
      </c>
      <c r="E228">
        <f t="shared" si="2"/>
        <v>1287.385867</v>
      </c>
    </row>
    <row r="229">
      <c r="A229" s="7">
        <v>15.0</v>
      </c>
      <c r="D229">
        <f t="shared" si="1"/>
        <v>-35.88015979</v>
      </c>
      <c r="E229">
        <f t="shared" si="2"/>
        <v>1287.385867</v>
      </c>
    </row>
    <row r="230">
      <c r="A230" s="7">
        <v>15.0</v>
      </c>
      <c r="D230">
        <f t="shared" si="1"/>
        <v>-35.88015979</v>
      </c>
      <c r="E230">
        <f t="shared" si="2"/>
        <v>1287.385867</v>
      </c>
    </row>
    <row r="231">
      <c r="A231" s="7">
        <v>15.0</v>
      </c>
      <c r="D231">
        <f t="shared" si="1"/>
        <v>-35.88015979</v>
      </c>
      <c r="E231">
        <f t="shared" si="2"/>
        <v>1287.385867</v>
      </c>
    </row>
    <row r="232">
      <c r="A232" s="7">
        <v>15.0</v>
      </c>
      <c r="D232">
        <f t="shared" si="1"/>
        <v>-35.88015979</v>
      </c>
      <c r="E232">
        <f t="shared" si="2"/>
        <v>1287.385867</v>
      </c>
    </row>
    <row r="233">
      <c r="A233" s="7">
        <v>15.0</v>
      </c>
      <c r="D233">
        <f t="shared" si="1"/>
        <v>-35.88015979</v>
      </c>
      <c r="E233">
        <f t="shared" si="2"/>
        <v>1287.385867</v>
      </c>
    </row>
    <row r="234">
      <c r="A234" s="7">
        <v>15.0</v>
      </c>
      <c r="D234">
        <f t="shared" si="1"/>
        <v>-35.88015979</v>
      </c>
      <c r="E234">
        <f t="shared" si="2"/>
        <v>1287.385867</v>
      </c>
    </row>
    <row r="235">
      <c r="A235" s="7">
        <v>15.0</v>
      </c>
      <c r="D235">
        <f t="shared" si="1"/>
        <v>-35.88015979</v>
      </c>
      <c r="E235">
        <f t="shared" si="2"/>
        <v>1287.385867</v>
      </c>
    </row>
    <row r="236">
      <c r="A236" s="7">
        <v>15.0</v>
      </c>
      <c r="D236">
        <f t="shared" si="1"/>
        <v>-35.88015979</v>
      </c>
      <c r="E236">
        <f t="shared" si="2"/>
        <v>1287.385867</v>
      </c>
    </row>
    <row r="237">
      <c r="A237" s="7">
        <v>20.0</v>
      </c>
      <c r="D237">
        <f t="shared" si="1"/>
        <v>-30.88015979</v>
      </c>
      <c r="E237">
        <f t="shared" si="2"/>
        <v>953.5842687</v>
      </c>
    </row>
    <row r="238">
      <c r="A238" s="7">
        <v>20.0</v>
      </c>
      <c r="D238">
        <f t="shared" si="1"/>
        <v>-30.88015979</v>
      </c>
      <c r="E238">
        <f t="shared" si="2"/>
        <v>953.5842687</v>
      </c>
    </row>
    <row r="239">
      <c r="A239" s="7">
        <v>20.0</v>
      </c>
      <c r="D239">
        <f t="shared" si="1"/>
        <v>-30.88015979</v>
      </c>
      <c r="E239">
        <f t="shared" si="2"/>
        <v>953.5842687</v>
      </c>
    </row>
    <row r="240">
      <c r="A240" s="7">
        <v>20.0</v>
      </c>
      <c r="D240">
        <f t="shared" si="1"/>
        <v>-30.88015979</v>
      </c>
      <c r="E240">
        <f t="shared" si="2"/>
        <v>953.5842687</v>
      </c>
    </row>
    <row r="241">
      <c r="A241" s="7">
        <v>20.0</v>
      </c>
      <c r="D241">
        <f t="shared" si="1"/>
        <v>-30.88015979</v>
      </c>
      <c r="E241">
        <f t="shared" si="2"/>
        <v>953.5842687</v>
      </c>
    </row>
    <row r="242">
      <c r="A242" s="7">
        <v>20.0</v>
      </c>
      <c r="D242">
        <f t="shared" si="1"/>
        <v>-30.88015979</v>
      </c>
      <c r="E242">
        <f t="shared" si="2"/>
        <v>953.5842687</v>
      </c>
    </row>
    <row r="243">
      <c r="A243" s="7">
        <v>20.0</v>
      </c>
      <c r="D243">
        <f t="shared" si="1"/>
        <v>-30.88015979</v>
      </c>
      <c r="E243">
        <f t="shared" si="2"/>
        <v>953.5842687</v>
      </c>
    </row>
    <row r="244">
      <c r="A244" s="7">
        <v>20.0</v>
      </c>
      <c r="D244">
        <f t="shared" si="1"/>
        <v>-30.88015979</v>
      </c>
      <c r="E244">
        <f t="shared" si="2"/>
        <v>953.5842687</v>
      </c>
    </row>
    <row r="245">
      <c r="A245" s="7">
        <v>20.0</v>
      </c>
      <c r="D245">
        <f t="shared" si="1"/>
        <v>-30.88015979</v>
      </c>
      <c r="E245">
        <f t="shared" si="2"/>
        <v>953.5842687</v>
      </c>
    </row>
    <row r="246">
      <c r="A246" s="7">
        <v>20.0</v>
      </c>
      <c r="D246">
        <f t="shared" si="1"/>
        <v>-30.88015979</v>
      </c>
      <c r="E246">
        <f t="shared" si="2"/>
        <v>953.5842687</v>
      </c>
    </row>
    <row r="247">
      <c r="A247" s="7">
        <v>20.0</v>
      </c>
      <c r="D247">
        <f t="shared" si="1"/>
        <v>-30.88015979</v>
      </c>
      <c r="E247">
        <f t="shared" si="2"/>
        <v>953.5842687</v>
      </c>
    </row>
    <row r="248">
      <c r="A248" s="7">
        <v>20.0</v>
      </c>
      <c r="D248">
        <f t="shared" si="1"/>
        <v>-30.88015979</v>
      </c>
      <c r="E248">
        <f t="shared" si="2"/>
        <v>953.5842687</v>
      </c>
    </row>
    <row r="249">
      <c r="A249" s="7">
        <v>20.0</v>
      </c>
      <c r="D249">
        <f t="shared" si="1"/>
        <v>-30.88015979</v>
      </c>
      <c r="E249">
        <f t="shared" si="2"/>
        <v>953.5842687</v>
      </c>
    </row>
    <row r="250">
      <c r="A250" s="7">
        <v>20.0</v>
      </c>
      <c r="D250">
        <f t="shared" si="1"/>
        <v>-30.88015979</v>
      </c>
      <c r="E250">
        <f t="shared" si="2"/>
        <v>953.5842687</v>
      </c>
    </row>
    <row r="251">
      <c r="A251" s="7">
        <v>20.0</v>
      </c>
      <c r="D251">
        <f t="shared" si="1"/>
        <v>-30.88015979</v>
      </c>
      <c r="E251">
        <f t="shared" si="2"/>
        <v>953.5842687</v>
      </c>
    </row>
    <row r="252">
      <c r="A252" s="7">
        <v>20.0</v>
      </c>
      <c r="D252">
        <f t="shared" si="1"/>
        <v>-30.88015979</v>
      </c>
      <c r="E252">
        <f t="shared" si="2"/>
        <v>953.5842687</v>
      </c>
    </row>
    <row r="253">
      <c r="A253" s="7">
        <v>20.0</v>
      </c>
      <c r="D253">
        <f t="shared" si="1"/>
        <v>-30.88015979</v>
      </c>
      <c r="E253">
        <f t="shared" si="2"/>
        <v>953.5842687</v>
      </c>
    </row>
    <row r="254">
      <c r="A254" s="7">
        <v>20.0</v>
      </c>
      <c r="D254">
        <f t="shared" si="1"/>
        <v>-30.88015979</v>
      </c>
      <c r="E254">
        <f t="shared" si="2"/>
        <v>953.5842687</v>
      </c>
    </row>
    <row r="255">
      <c r="A255" s="7">
        <v>20.0</v>
      </c>
      <c r="D255">
        <f t="shared" si="1"/>
        <v>-30.88015979</v>
      </c>
      <c r="E255">
        <f t="shared" si="2"/>
        <v>953.5842687</v>
      </c>
    </row>
    <row r="256">
      <c r="A256" s="7">
        <v>20.0</v>
      </c>
      <c r="D256">
        <f t="shared" si="1"/>
        <v>-30.88015979</v>
      </c>
      <c r="E256">
        <f t="shared" si="2"/>
        <v>953.5842687</v>
      </c>
    </row>
    <row r="257">
      <c r="A257" s="7">
        <v>20.0</v>
      </c>
      <c r="D257">
        <f t="shared" si="1"/>
        <v>-30.88015979</v>
      </c>
      <c r="E257">
        <f t="shared" si="2"/>
        <v>953.5842687</v>
      </c>
    </row>
    <row r="258">
      <c r="A258" s="7">
        <v>20.0</v>
      </c>
      <c r="D258">
        <f t="shared" si="1"/>
        <v>-30.88015979</v>
      </c>
      <c r="E258">
        <f t="shared" si="2"/>
        <v>953.5842687</v>
      </c>
    </row>
    <row r="259">
      <c r="A259" s="7">
        <v>20.0</v>
      </c>
      <c r="D259">
        <f t="shared" si="1"/>
        <v>-30.88015979</v>
      </c>
      <c r="E259">
        <f t="shared" si="2"/>
        <v>953.5842687</v>
      </c>
    </row>
    <row r="260">
      <c r="A260" s="7">
        <v>20.0</v>
      </c>
      <c r="D260">
        <f t="shared" si="1"/>
        <v>-30.88015979</v>
      </c>
      <c r="E260">
        <f t="shared" si="2"/>
        <v>953.5842687</v>
      </c>
    </row>
    <row r="261">
      <c r="A261" s="7">
        <v>20.0</v>
      </c>
      <c r="D261">
        <f t="shared" si="1"/>
        <v>-30.88015979</v>
      </c>
      <c r="E261">
        <f t="shared" si="2"/>
        <v>953.5842687</v>
      </c>
    </row>
    <row r="262">
      <c r="A262" s="7">
        <v>20.0</v>
      </c>
      <c r="D262">
        <f t="shared" si="1"/>
        <v>-30.88015979</v>
      </c>
      <c r="E262">
        <f t="shared" si="2"/>
        <v>953.5842687</v>
      </c>
    </row>
    <row r="263">
      <c r="A263" s="7">
        <v>20.0</v>
      </c>
      <c r="D263">
        <f t="shared" si="1"/>
        <v>-30.88015979</v>
      </c>
      <c r="E263">
        <f t="shared" si="2"/>
        <v>953.5842687</v>
      </c>
    </row>
    <row r="264">
      <c r="A264" s="7">
        <v>20.0</v>
      </c>
      <c r="D264">
        <f t="shared" si="1"/>
        <v>-30.88015979</v>
      </c>
      <c r="E264">
        <f t="shared" si="2"/>
        <v>953.5842687</v>
      </c>
    </row>
    <row r="265">
      <c r="A265" s="7">
        <v>20.0</v>
      </c>
      <c r="D265">
        <f t="shared" si="1"/>
        <v>-30.88015979</v>
      </c>
      <c r="E265">
        <f t="shared" si="2"/>
        <v>953.5842687</v>
      </c>
    </row>
    <row r="266">
      <c r="A266" s="7">
        <v>20.0</v>
      </c>
      <c r="D266">
        <f t="shared" si="1"/>
        <v>-30.88015979</v>
      </c>
      <c r="E266">
        <f t="shared" si="2"/>
        <v>953.5842687</v>
      </c>
    </row>
    <row r="267">
      <c r="A267" s="7">
        <v>20.0</v>
      </c>
      <c r="D267">
        <f t="shared" si="1"/>
        <v>-30.88015979</v>
      </c>
      <c r="E267">
        <f t="shared" si="2"/>
        <v>953.5842687</v>
      </c>
    </row>
    <row r="268">
      <c r="A268" s="7">
        <v>20.0</v>
      </c>
      <c r="D268">
        <f t="shared" si="1"/>
        <v>-30.88015979</v>
      </c>
      <c r="E268">
        <f t="shared" si="2"/>
        <v>953.5842687</v>
      </c>
    </row>
    <row r="269">
      <c r="A269" s="7">
        <v>20.0</v>
      </c>
      <c r="D269">
        <f t="shared" si="1"/>
        <v>-30.88015979</v>
      </c>
      <c r="E269">
        <f t="shared" si="2"/>
        <v>953.5842687</v>
      </c>
    </row>
    <row r="270">
      <c r="A270" s="7">
        <v>20.0</v>
      </c>
      <c r="D270">
        <f t="shared" si="1"/>
        <v>-30.88015979</v>
      </c>
      <c r="E270">
        <f t="shared" si="2"/>
        <v>953.5842687</v>
      </c>
    </row>
    <row r="271">
      <c r="A271" s="7">
        <v>20.0</v>
      </c>
      <c r="D271">
        <f t="shared" si="1"/>
        <v>-30.88015979</v>
      </c>
      <c r="E271">
        <f t="shared" si="2"/>
        <v>953.5842687</v>
      </c>
    </row>
    <row r="272">
      <c r="A272" s="7">
        <v>20.0</v>
      </c>
      <c r="D272">
        <f t="shared" si="1"/>
        <v>-30.88015979</v>
      </c>
      <c r="E272">
        <f t="shared" si="2"/>
        <v>953.5842687</v>
      </c>
    </row>
    <row r="273">
      <c r="A273" s="7">
        <v>21.0</v>
      </c>
      <c r="D273">
        <f t="shared" si="1"/>
        <v>-29.88015979</v>
      </c>
      <c r="E273">
        <f t="shared" si="2"/>
        <v>892.8239491</v>
      </c>
    </row>
    <row r="274">
      <c r="A274" s="7">
        <v>25.0</v>
      </c>
      <c r="D274">
        <f t="shared" si="1"/>
        <v>-25.88015979</v>
      </c>
      <c r="E274">
        <f t="shared" si="2"/>
        <v>669.7826708</v>
      </c>
    </row>
    <row r="275">
      <c r="A275" s="7">
        <v>25.0</v>
      </c>
      <c r="D275">
        <f t="shared" si="1"/>
        <v>-25.88015979</v>
      </c>
      <c r="E275">
        <f t="shared" si="2"/>
        <v>669.7826708</v>
      </c>
    </row>
    <row r="276">
      <c r="A276" s="7">
        <v>25.0</v>
      </c>
      <c r="D276">
        <f t="shared" si="1"/>
        <v>-25.88015979</v>
      </c>
      <c r="E276">
        <f t="shared" si="2"/>
        <v>669.7826708</v>
      </c>
    </row>
    <row r="277">
      <c r="A277" s="7">
        <v>25.0</v>
      </c>
      <c r="D277">
        <f t="shared" si="1"/>
        <v>-25.88015979</v>
      </c>
      <c r="E277">
        <f t="shared" si="2"/>
        <v>669.7826708</v>
      </c>
    </row>
    <row r="278">
      <c r="A278" s="7">
        <v>25.0</v>
      </c>
      <c r="D278">
        <f t="shared" si="1"/>
        <v>-25.88015979</v>
      </c>
      <c r="E278">
        <f t="shared" si="2"/>
        <v>669.7826708</v>
      </c>
    </row>
    <row r="279">
      <c r="A279" s="7">
        <v>25.0</v>
      </c>
      <c r="D279">
        <f t="shared" si="1"/>
        <v>-25.88015979</v>
      </c>
      <c r="E279">
        <f t="shared" si="2"/>
        <v>669.7826708</v>
      </c>
    </row>
    <row r="280">
      <c r="A280" s="7">
        <v>25.0</v>
      </c>
      <c r="D280">
        <f t="shared" si="1"/>
        <v>-25.88015979</v>
      </c>
      <c r="E280">
        <f t="shared" si="2"/>
        <v>669.7826708</v>
      </c>
    </row>
    <row r="281">
      <c r="A281" s="7">
        <v>25.0</v>
      </c>
      <c r="D281">
        <f t="shared" si="1"/>
        <v>-25.88015979</v>
      </c>
      <c r="E281">
        <f t="shared" si="2"/>
        <v>669.7826708</v>
      </c>
    </row>
    <row r="282">
      <c r="A282" s="7">
        <v>25.0</v>
      </c>
      <c r="D282">
        <f t="shared" si="1"/>
        <v>-25.88015979</v>
      </c>
      <c r="E282">
        <f t="shared" si="2"/>
        <v>669.7826708</v>
      </c>
    </row>
    <row r="283">
      <c r="A283" s="7">
        <v>28.0</v>
      </c>
      <c r="D283">
        <f t="shared" si="1"/>
        <v>-22.88015979</v>
      </c>
      <c r="E283">
        <f t="shared" si="2"/>
        <v>523.501712</v>
      </c>
    </row>
    <row r="284">
      <c r="A284" s="7">
        <v>30.0</v>
      </c>
      <c r="D284">
        <f t="shared" si="1"/>
        <v>-20.88015979</v>
      </c>
      <c r="E284">
        <f t="shared" si="2"/>
        <v>435.9810729</v>
      </c>
    </row>
    <row r="285">
      <c r="A285" s="7">
        <v>30.0</v>
      </c>
      <c r="D285">
        <f t="shared" si="1"/>
        <v>-20.88015979</v>
      </c>
      <c r="E285">
        <f t="shared" si="2"/>
        <v>435.9810729</v>
      </c>
    </row>
    <row r="286">
      <c r="A286" s="7">
        <v>30.0</v>
      </c>
      <c r="D286">
        <f t="shared" si="1"/>
        <v>-20.88015979</v>
      </c>
      <c r="E286">
        <f t="shared" si="2"/>
        <v>435.9810729</v>
      </c>
    </row>
    <row r="287">
      <c r="A287" s="7">
        <v>30.0</v>
      </c>
      <c r="D287">
        <f t="shared" si="1"/>
        <v>-20.88015979</v>
      </c>
      <c r="E287">
        <f t="shared" si="2"/>
        <v>435.9810729</v>
      </c>
    </row>
    <row r="288">
      <c r="A288" s="7">
        <v>30.0</v>
      </c>
      <c r="D288">
        <f t="shared" si="1"/>
        <v>-20.88015979</v>
      </c>
      <c r="E288">
        <f t="shared" si="2"/>
        <v>435.9810729</v>
      </c>
    </row>
    <row r="289">
      <c r="A289" s="7">
        <v>30.0</v>
      </c>
      <c r="D289">
        <f t="shared" si="1"/>
        <v>-20.88015979</v>
      </c>
      <c r="E289">
        <f t="shared" si="2"/>
        <v>435.9810729</v>
      </c>
    </row>
    <row r="290">
      <c r="A290" s="7">
        <v>30.0</v>
      </c>
      <c r="D290">
        <f t="shared" si="1"/>
        <v>-20.88015979</v>
      </c>
      <c r="E290">
        <f t="shared" si="2"/>
        <v>435.9810729</v>
      </c>
    </row>
    <row r="291">
      <c r="A291" s="7">
        <v>30.0</v>
      </c>
      <c r="D291">
        <f t="shared" si="1"/>
        <v>-20.88015979</v>
      </c>
      <c r="E291">
        <f t="shared" si="2"/>
        <v>435.9810729</v>
      </c>
    </row>
    <row r="292">
      <c r="A292" s="7">
        <v>30.0</v>
      </c>
      <c r="D292">
        <f t="shared" si="1"/>
        <v>-20.88015979</v>
      </c>
      <c r="E292">
        <f t="shared" si="2"/>
        <v>435.9810729</v>
      </c>
    </row>
    <row r="293">
      <c r="A293" s="7">
        <v>30.0</v>
      </c>
      <c r="D293">
        <f t="shared" si="1"/>
        <v>-20.88015979</v>
      </c>
      <c r="E293">
        <f t="shared" si="2"/>
        <v>435.9810729</v>
      </c>
    </row>
    <row r="294">
      <c r="A294" s="7">
        <v>30.0</v>
      </c>
      <c r="D294">
        <f t="shared" si="1"/>
        <v>-20.88015979</v>
      </c>
      <c r="E294">
        <f t="shared" si="2"/>
        <v>435.9810729</v>
      </c>
    </row>
    <row r="295">
      <c r="A295" s="7">
        <v>30.0</v>
      </c>
      <c r="D295">
        <f t="shared" si="1"/>
        <v>-20.88015979</v>
      </c>
      <c r="E295">
        <f t="shared" si="2"/>
        <v>435.9810729</v>
      </c>
    </row>
    <row r="296">
      <c r="A296" s="7">
        <v>30.0</v>
      </c>
      <c r="D296">
        <f t="shared" si="1"/>
        <v>-20.88015979</v>
      </c>
      <c r="E296">
        <f t="shared" si="2"/>
        <v>435.9810729</v>
      </c>
    </row>
    <row r="297">
      <c r="A297" s="7">
        <v>30.0</v>
      </c>
      <c r="D297">
        <f t="shared" si="1"/>
        <v>-20.88015979</v>
      </c>
      <c r="E297">
        <f t="shared" si="2"/>
        <v>435.9810729</v>
      </c>
    </row>
    <row r="298">
      <c r="A298" s="7">
        <v>30.0</v>
      </c>
      <c r="D298">
        <f t="shared" si="1"/>
        <v>-20.88015979</v>
      </c>
      <c r="E298">
        <f t="shared" si="2"/>
        <v>435.9810729</v>
      </c>
    </row>
    <row r="299">
      <c r="A299" s="7">
        <v>30.0</v>
      </c>
      <c r="D299">
        <f t="shared" si="1"/>
        <v>-20.88015979</v>
      </c>
      <c r="E299">
        <f t="shared" si="2"/>
        <v>435.9810729</v>
      </c>
    </row>
    <row r="300">
      <c r="A300" s="7">
        <v>30.0</v>
      </c>
      <c r="D300">
        <f t="shared" si="1"/>
        <v>-20.88015979</v>
      </c>
      <c r="E300">
        <f t="shared" si="2"/>
        <v>435.9810729</v>
      </c>
    </row>
    <row r="301">
      <c r="A301" s="7">
        <v>30.0</v>
      </c>
      <c r="D301">
        <f t="shared" si="1"/>
        <v>-20.88015979</v>
      </c>
      <c r="E301">
        <f t="shared" si="2"/>
        <v>435.9810729</v>
      </c>
    </row>
    <row r="302">
      <c r="A302" s="7">
        <v>30.0</v>
      </c>
      <c r="D302">
        <f t="shared" si="1"/>
        <v>-20.88015979</v>
      </c>
      <c r="E302">
        <f t="shared" si="2"/>
        <v>435.9810729</v>
      </c>
    </row>
    <row r="303">
      <c r="A303" s="7">
        <v>30.0</v>
      </c>
      <c r="D303">
        <f t="shared" si="1"/>
        <v>-20.88015979</v>
      </c>
      <c r="E303">
        <f t="shared" si="2"/>
        <v>435.9810729</v>
      </c>
    </row>
    <row r="304">
      <c r="A304" s="7">
        <v>30.0</v>
      </c>
      <c r="D304">
        <f t="shared" si="1"/>
        <v>-20.88015979</v>
      </c>
      <c r="E304">
        <f t="shared" si="2"/>
        <v>435.9810729</v>
      </c>
    </row>
    <row r="305">
      <c r="A305" s="7">
        <v>30.0</v>
      </c>
      <c r="D305">
        <f t="shared" si="1"/>
        <v>-20.88015979</v>
      </c>
      <c r="E305">
        <f t="shared" si="2"/>
        <v>435.9810729</v>
      </c>
    </row>
    <row r="306">
      <c r="A306" s="7">
        <v>30.0</v>
      </c>
      <c r="D306">
        <f t="shared" si="1"/>
        <v>-20.88015979</v>
      </c>
      <c r="E306">
        <f t="shared" si="2"/>
        <v>435.9810729</v>
      </c>
    </row>
    <row r="307">
      <c r="A307" s="7">
        <v>30.0</v>
      </c>
      <c r="D307">
        <f t="shared" si="1"/>
        <v>-20.88015979</v>
      </c>
      <c r="E307">
        <f t="shared" si="2"/>
        <v>435.9810729</v>
      </c>
    </row>
    <row r="308">
      <c r="A308" s="7">
        <v>30.0</v>
      </c>
      <c r="D308">
        <f t="shared" si="1"/>
        <v>-20.88015979</v>
      </c>
      <c r="E308">
        <f t="shared" si="2"/>
        <v>435.9810729</v>
      </c>
    </row>
    <row r="309">
      <c r="A309" s="7">
        <v>30.0</v>
      </c>
      <c r="D309">
        <f t="shared" si="1"/>
        <v>-20.88015979</v>
      </c>
      <c r="E309">
        <f t="shared" si="2"/>
        <v>435.9810729</v>
      </c>
    </row>
    <row r="310">
      <c r="A310" s="7">
        <v>30.0</v>
      </c>
      <c r="D310">
        <f t="shared" si="1"/>
        <v>-20.88015979</v>
      </c>
      <c r="E310">
        <f t="shared" si="2"/>
        <v>435.9810729</v>
      </c>
    </row>
    <row r="311">
      <c r="A311" s="7">
        <v>30.0</v>
      </c>
      <c r="D311">
        <f t="shared" si="1"/>
        <v>-20.88015979</v>
      </c>
      <c r="E311">
        <f t="shared" si="2"/>
        <v>435.9810729</v>
      </c>
    </row>
    <row r="312">
      <c r="A312" s="7">
        <v>30.0</v>
      </c>
      <c r="D312">
        <f t="shared" si="1"/>
        <v>-20.88015979</v>
      </c>
      <c r="E312">
        <f t="shared" si="2"/>
        <v>435.9810729</v>
      </c>
    </row>
    <row r="313">
      <c r="A313" s="7">
        <v>30.0</v>
      </c>
      <c r="D313">
        <f t="shared" si="1"/>
        <v>-20.88015979</v>
      </c>
      <c r="E313">
        <f t="shared" si="2"/>
        <v>435.9810729</v>
      </c>
    </row>
    <row r="314">
      <c r="A314" s="7">
        <v>30.0</v>
      </c>
      <c r="D314">
        <f t="shared" si="1"/>
        <v>-20.88015979</v>
      </c>
      <c r="E314">
        <f t="shared" si="2"/>
        <v>435.9810729</v>
      </c>
    </row>
    <row r="315">
      <c r="A315" s="7">
        <v>30.0</v>
      </c>
      <c r="D315">
        <f t="shared" si="1"/>
        <v>-20.88015979</v>
      </c>
      <c r="E315">
        <f t="shared" si="2"/>
        <v>435.9810729</v>
      </c>
    </row>
    <row r="316">
      <c r="A316" s="7">
        <v>30.0</v>
      </c>
      <c r="D316">
        <f t="shared" si="1"/>
        <v>-20.88015979</v>
      </c>
      <c r="E316">
        <f t="shared" si="2"/>
        <v>435.9810729</v>
      </c>
    </row>
    <row r="317">
      <c r="A317" s="7">
        <v>30.0</v>
      </c>
      <c r="D317">
        <f t="shared" si="1"/>
        <v>-20.88015979</v>
      </c>
      <c r="E317">
        <f t="shared" si="2"/>
        <v>435.9810729</v>
      </c>
    </row>
    <row r="318">
      <c r="A318" s="7">
        <v>30.0</v>
      </c>
      <c r="D318">
        <f t="shared" si="1"/>
        <v>-20.88015979</v>
      </c>
      <c r="E318">
        <f t="shared" si="2"/>
        <v>435.9810729</v>
      </c>
    </row>
    <row r="319">
      <c r="A319" s="7">
        <v>30.0</v>
      </c>
      <c r="D319">
        <f t="shared" si="1"/>
        <v>-20.88015979</v>
      </c>
      <c r="E319">
        <f t="shared" si="2"/>
        <v>435.9810729</v>
      </c>
    </row>
    <row r="320">
      <c r="A320" s="7">
        <v>30.0</v>
      </c>
      <c r="D320">
        <f t="shared" si="1"/>
        <v>-20.88015979</v>
      </c>
      <c r="E320">
        <f t="shared" si="2"/>
        <v>435.9810729</v>
      </c>
    </row>
    <row r="321">
      <c r="A321" s="7">
        <v>30.0</v>
      </c>
      <c r="D321">
        <f t="shared" si="1"/>
        <v>-20.88015979</v>
      </c>
      <c r="E321">
        <f t="shared" si="2"/>
        <v>435.9810729</v>
      </c>
    </row>
    <row r="322">
      <c r="A322" s="7">
        <v>30.0</v>
      </c>
      <c r="D322">
        <f t="shared" si="1"/>
        <v>-20.88015979</v>
      </c>
      <c r="E322">
        <f t="shared" si="2"/>
        <v>435.9810729</v>
      </c>
    </row>
    <row r="323">
      <c r="A323" s="7">
        <v>30.0</v>
      </c>
      <c r="D323">
        <f t="shared" si="1"/>
        <v>-20.88015979</v>
      </c>
      <c r="E323">
        <f t="shared" si="2"/>
        <v>435.9810729</v>
      </c>
    </row>
    <row r="324">
      <c r="A324" s="7">
        <v>30.0</v>
      </c>
      <c r="D324">
        <f t="shared" si="1"/>
        <v>-20.88015979</v>
      </c>
      <c r="E324">
        <f t="shared" si="2"/>
        <v>435.9810729</v>
      </c>
    </row>
    <row r="325">
      <c r="A325" s="7">
        <v>30.0</v>
      </c>
      <c r="D325">
        <f t="shared" si="1"/>
        <v>-20.88015979</v>
      </c>
      <c r="E325">
        <f t="shared" si="2"/>
        <v>435.9810729</v>
      </c>
    </row>
    <row r="326">
      <c r="A326" s="7">
        <v>30.0</v>
      </c>
      <c r="D326">
        <f t="shared" si="1"/>
        <v>-20.88015979</v>
      </c>
      <c r="E326">
        <f t="shared" si="2"/>
        <v>435.9810729</v>
      </c>
    </row>
    <row r="327">
      <c r="A327" s="7">
        <v>30.0</v>
      </c>
      <c r="D327">
        <f t="shared" si="1"/>
        <v>-20.88015979</v>
      </c>
      <c r="E327">
        <f t="shared" si="2"/>
        <v>435.9810729</v>
      </c>
    </row>
    <row r="328">
      <c r="A328" s="7">
        <v>30.0</v>
      </c>
      <c r="D328">
        <f t="shared" si="1"/>
        <v>-20.88015979</v>
      </c>
      <c r="E328">
        <f t="shared" si="2"/>
        <v>435.9810729</v>
      </c>
    </row>
    <row r="329">
      <c r="A329" s="7">
        <v>30.0</v>
      </c>
      <c r="D329">
        <f t="shared" si="1"/>
        <v>-20.88015979</v>
      </c>
      <c r="E329">
        <f t="shared" si="2"/>
        <v>435.9810729</v>
      </c>
    </row>
    <row r="330">
      <c r="A330" s="7">
        <v>30.0</v>
      </c>
      <c r="D330">
        <f t="shared" si="1"/>
        <v>-20.88015979</v>
      </c>
      <c r="E330">
        <f t="shared" si="2"/>
        <v>435.9810729</v>
      </c>
    </row>
    <row r="331">
      <c r="A331" s="7">
        <v>30.0</v>
      </c>
      <c r="D331">
        <f t="shared" si="1"/>
        <v>-20.88015979</v>
      </c>
      <c r="E331">
        <f t="shared" si="2"/>
        <v>435.9810729</v>
      </c>
    </row>
    <row r="332">
      <c r="A332" s="7">
        <v>30.0</v>
      </c>
      <c r="D332">
        <f t="shared" si="1"/>
        <v>-20.88015979</v>
      </c>
      <c r="E332">
        <f t="shared" si="2"/>
        <v>435.9810729</v>
      </c>
    </row>
    <row r="333">
      <c r="A333" s="7">
        <v>30.0</v>
      </c>
      <c r="D333">
        <f t="shared" si="1"/>
        <v>-20.88015979</v>
      </c>
      <c r="E333">
        <f t="shared" si="2"/>
        <v>435.9810729</v>
      </c>
    </row>
    <row r="334">
      <c r="A334" s="7">
        <v>30.0</v>
      </c>
      <c r="D334">
        <f t="shared" si="1"/>
        <v>-20.88015979</v>
      </c>
      <c r="E334">
        <f t="shared" si="2"/>
        <v>435.9810729</v>
      </c>
    </row>
    <row r="335">
      <c r="A335" s="7">
        <v>30.0</v>
      </c>
      <c r="D335">
        <f t="shared" si="1"/>
        <v>-20.88015979</v>
      </c>
      <c r="E335">
        <f t="shared" si="2"/>
        <v>435.9810729</v>
      </c>
    </row>
    <row r="336">
      <c r="A336" s="7">
        <v>30.0</v>
      </c>
      <c r="D336">
        <f t="shared" si="1"/>
        <v>-20.88015979</v>
      </c>
      <c r="E336">
        <f t="shared" si="2"/>
        <v>435.9810729</v>
      </c>
    </row>
    <row r="337">
      <c r="A337" s="7">
        <v>30.0</v>
      </c>
      <c r="D337">
        <f t="shared" si="1"/>
        <v>-20.88015979</v>
      </c>
      <c r="E337">
        <f t="shared" si="2"/>
        <v>435.9810729</v>
      </c>
    </row>
    <row r="338">
      <c r="A338" s="7">
        <v>30.0</v>
      </c>
      <c r="D338">
        <f t="shared" si="1"/>
        <v>-20.88015979</v>
      </c>
      <c r="E338">
        <f t="shared" si="2"/>
        <v>435.9810729</v>
      </c>
    </row>
    <row r="339">
      <c r="A339" s="7">
        <v>30.0</v>
      </c>
      <c r="D339">
        <f t="shared" si="1"/>
        <v>-20.88015979</v>
      </c>
      <c r="E339">
        <f t="shared" si="2"/>
        <v>435.9810729</v>
      </c>
    </row>
    <row r="340">
      <c r="A340" s="7">
        <v>30.0</v>
      </c>
      <c r="D340">
        <f t="shared" si="1"/>
        <v>-20.88015979</v>
      </c>
      <c r="E340">
        <f t="shared" si="2"/>
        <v>435.9810729</v>
      </c>
    </row>
    <row r="341">
      <c r="A341" s="7">
        <v>30.0</v>
      </c>
      <c r="D341">
        <f t="shared" si="1"/>
        <v>-20.88015979</v>
      </c>
      <c r="E341">
        <f t="shared" si="2"/>
        <v>435.9810729</v>
      </c>
    </row>
    <row r="342">
      <c r="A342" s="7">
        <v>30.0</v>
      </c>
      <c r="D342">
        <f t="shared" si="1"/>
        <v>-20.88015979</v>
      </c>
      <c r="E342">
        <f t="shared" si="2"/>
        <v>435.9810729</v>
      </c>
    </row>
    <row r="343">
      <c r="A343" s="7">
        <v>30.0</v>
      </c>
      <c r="D343">
        <f t="shared" si="1"/>
        <v>-20.88015979</v>
      </c>
      <c r="E343">
        <f t="shared" si="2"/>
        <v>435.9810729</v>
      </c>
    </row>
    <row r="344">
      <c r="A344" s="7">
        <v>30.0</v>
      </c>
      <c r="D344">
        <f t="shared" si="1"/>
        <v>-20.88015979</v>
      </c>
      <c r="E344">
        <f t="shared" si="2"/>
        <v>435.9810729</v>
      </c>
    </row>
    <row r="345">
      <c r="A345" s="7">
        <v>30.0</v>
      </c>
      <c r="D345">
        <f t="shared" si="1"/>
        <v>-20.88015979</v>
      </c>
      <c r="E345">
        <f t="shared" si="2"/>
        <v>435.9810729</v>
      </c>
    </row>
    <row r="346">
      <c r="A346" s="7">
        <v>30.0</v>
      </c>
      <c r="D346">
        <f t="shared" si="1"/>
        <v>-20.88015979</v>
      </c>
      <c r="E346">
        <f t="shared" si="2"/>
        <v>435.9810729</v>
      </c>
    </row>
    <row r="347">
      <c r="A347" s="7">
        <v>30.0</v>
      </c>
      <c r="D347">
        <f t="shared" si="1"/>
        <v>-20.88015979</v>
      </c>
      <c r="E347">
        <f t="shared" si="2"/>
        <v>435.9810729</v>
      </c>
    </row>
    <row r="348">
      <c r="A348" s="7">
        <v>30.0</v>
      </c>
      <c r="D348">
        <f t="shared" si="1"/>
        <v>-20.88015979</v>
      </c>
      <c r="E348">
        <f t="shared" si="2"/>
        <v>435.9810729</v>
      </c>
    </row>
    <row r="349">
      <c r="A349" s="7">
        <v>30.0</v>
      </c>
      <c r="D349">
        <f t="shared" si="1"/>
        <v>-20.88015979</v>
      </c>
      <c r="E349">
        <f t="shared" si="2"/>
        <v>435.9810729</v>
      </c>
    </row>
    <row r="350">
      <c r="A350" s="7">
        <v>30.0</v>
      </c>
      <c r="D350">
        <f t="shared" si="1"/>
        <v>-20.88015979</v>
      </c>
      <c r="E350">
        <f t="shared" si="2"/>
        <v>435.9810729</v>
      </c>
    </row>
    <row r="351">
      <c r="A351" s="7">
        <v>30.0</v>
      </c>
      <c r="D351">
        <f t="shared" si="1"/>
        <v>-20.88015979</v>
      </c>
      <c r="E351">
        <f t="shared" si="2"/>
        <v>435.9810729</v>
      </c>
    </row>
    <row r="352">
      <c r="A352" s="7">
        <v>30.0</v>
      </c>
      <c r="D352">
        <f t="shared" si="1"/>
        <v>-20.88015979</v>
      </c>
      <c r="E352">
        <f t="shared" si="2"/>
        <v>435.9810729</v>
      </c>
    </row>
    <row r="353">
      <c r="A353" s="7">
        <v>30.0</v>
      </c>
      <c r="D353">
        <f t="shared" si="1"/>
        <v>-20.88015979</v>
      </c>
      <c r="E353">
        <f t="shared" si="2"/>
        <v>435.9810729</v>
      </c>
    </row>
    <row r="354">
      <c r="A354" s="7">
        <v>30.0</v>
      </c>
      <c r="D354">
        <f t="shared" si="1"/>
        <v>-20.88015979</v>
      </c>
      <c r="E354">
        <f t="shared" si="2"/>
        <v>435.9810729</v>
      </c>
    </row>
    <row r="355">
      <c r="A355" s="7">
        <v>30.0</v>
      </c>
      <c r="D355">
        <f t="shared" si="1"/>
        <v>-20.88015979</v>
      </c>
      <c r="E355">
        <f t="shared" si="2"/>
        <v>435.9810729</v>
      </c>
    </row>
    <row r="356">
      <c r="A356" s="7">
        <v>30.0</v>
      </c>
      <c r="D356">
        <f t="shared" si="1"/>
        <v>-20.88015979</v>
      </c>
      <c r="E356">
        <f t="shared" si="2"/>
        <v>435.9810729</v>
      </c>
    </row>
    <row r="357">
      <c r="A357" s="7">
        <v>30.0</v>
      </c>
      <c r="D357">
        <f t="shared" si="1"/>
        <v>-20.88015979</v>
      </c>
      <c r="E357">
        <f t="shared" si="2"/>
        <v>435.9810729</v>
      </c>
    </row>
    <row r="358">
      <c r="A358" s="7">
        <v>30.0</v>
      </c>
      <c r="D358">
        <f t="shared" si="1"/>
        <v>-20.88015979</v>
      </c>
      <c r="E358">
        <f t="shared" si="2"/>
        <v>435.9810729</v>
      </c>
    </row>
    <row r="359">
      <c r="A359" s="7">
        <v>30.0</v>
      </c>
      <c r="D359">
        <f t="shared" si="1"/>
        <v>-20.88015979</v>
      </c>
      <c r="E359">
        <f t="shared" si="2"/>
        <v>435.9810729</v>
      </c>
    </row>
    <row r="360">
      <c r="A360" s="7">
        <v>30.0</v>
      </c>
      <c r="D360">
        <f t="shared" si="1"/>
        <v>-20.88015979</v>
      </c>
      <c r="E360">
        <f t="shared" si="2"/>
        <v>435.9810729</v>
      </c>
    </row>
    <row r="361">
      <c r="A361" s="7">
        <v>30.0</v>
      </c>
      <c r="D361">
        <f t="shared" si="1"/>
        <v>-20.88015979</v>
      </c>
      <c r="E361">
        <f t="shared" si="2"/>
        <v>435.9810729</v>
      </c>
    </row>
    <row r="362">
      <c r="A362" s="7">
        <v>30.0</v>
      </c>
      <c r="D362">
        <f t="shared" si="1"/>
        <v>-20.88015979</v>
      </c>
      <c r="E362">
        <f t="shared" si="2"/>
        <v>435.9810729</v>
      </c>
    </row>
    <row r="363">
      <c r="A363" s="7">
        <v>30.0</v>
      </c>
      <c r="D363">
        <f t="shared" si="1"/>
        <v>-20.88015979</v>
      </c>
      <c r="E363">
        <f t="shared" si="2"/>
        <v>435.9810729</v>
      </c>
    </row>
    <row r="364">
      <c r="A364" s="7">
        <v>30.0</v>
      </c>
      <c r="D364">
        <f t="shared" si="1"/>
        <v>-20.88015979</v>
      </c>
      <c r="E364">
        <f t="shared" si="2"/>
        <v>435.9810729</v>
      </c>
    </row>
    <row r="365">
      <c r="A365" s="7">
        <v>30.0</v>
      </c>
      <c r="D365">
        <f t="shared" si="1"/>
        <v>-20.88015979</v>
      </c>
      <c r="E365">
        <f t="shared" si="2"/>
        <v>435.9810729</v>
      </c>
    </row>
    <row r="366">
      <c r="A366" s="7">
        <v>30.0</v>
      </c>
      <c r="D366">
        <f t="shared" si="1"/>
        <v>-20.88015979</v>
      </c>
      <c r="E366">
        <f t="shared" si="2"/>
        <v>435.9810729</v>
      </c>
    </row>
    <row r="367">
      <c r="A367" s="7">
        <v>30.0</v>
      </c>
      <c r="D367">
        <f t="shared" si="1"/>
        <v>-20.88015979</v>
      </c>
      <c r="E367">
        <f t="shared" si="2"/>
        <v>435.9810729</v>
      </c>
    </row>
    <row r="368">
      <c r="A368" s="7">
        <v>30.0</v>
      </c>
      <c r="D368">
        <f t="shared" si="1"/>
        <v>-20.88015979</v>
      </c>
      <c r="E368">
        <f t="shared" si="2"/>
        <v>435.9810729</v>
      </c>
    </row>
    <row r="369">
      <c r="A369" s="7">
        <v>30.0</v>
      </c>
      <c r="D369">
        <f t="shared" si="1"/>
        <v>-20.88015979</v>
      </c>
      <c r="E369">
        <f t="shared" si="2"/>
        <v>435.9810729</v>
      </c>
    </row>
    <row r="370">
      <c r="A370" s="7">
        <v>30.0</v>
      </c>
      <c r="D370">
        <f t="shared" si="1"/>
        <v>-20.88015979</v>
      </c>
      <c r="E370">
        <f t="shared" si="2"/>
        <v>435.9810729</v>
      </c>
    </row>
    <row r="371">
      <c r="A371" s="7">
        <v>30.0</v>
      </c>
      <c r="D371">
        <f t="shared" si="1"/>
        <v>-20.88015979</v>
      </c>
      <c r="E371">
        <f t="shared" si="2"/>
        <v>435.9810729</v>
      </c>
    </row>
    <row r="372">
      <c r="A372" s="7">
        <v>35.0</v>
      </c>
      <c r="D372">
        <f t="shared" si="1"/>
        <v>-15.88015979</v>
      </c>
      <c r="E372">
        <f t="shared" si="2"/>
        <v>252.179475</v>
      </c>
    </row>
    <row r="373">
      <c r="A373" s="7">
        <v>35.0</v>
      </c>
      <c r="D373">
        <f t="shared" si="1"/>
        <v>-15.88015979</v>
      </c>
      <c r="E373">
        <f t="shared" si="2"/>
        <v>252.179475</v>
      </c>
    </row>
    <row r="374">
      <c r="A374" s="7">
        <v>35.0</v>
      </c>
      <c r="D374">
        <f t="shared" si="1"/>
        <v>-15.88015979</v>
      </c>
      <c r="E374">
        <f t="shared" si="2"/>
        <v>252.179475</v>
      </c>
    </row>
    <row r="375">
      <c r="A375" s="7">
        <v>35.0</v>
      </c>
      <c r="D375">
        <f t="shared" si="1"/>
        <v>-15.88015979</v>
      </c>
      <c r="E375">
        <f t="shared" si="2"/>
        <v>252.179475</v>
      </c>
    </row>
    <row r="376">
      <c r="A376" s="7">
        <v>35.0</v>
      </c>
      <c r="D376">
        <f t="shared" si="1"/>
        <v>-15.88015979</v>
      </c>
      <c r="E376">
        <f t="shared" si="2"/>
        <v>252.179475</v>
      </c>
    </row>
    <row r="377">
      <c r="A377" s="7">
        <v>35.0</v>
      </c>
      <c r="D377">
        <f t="shared" si="1"/>
        <v>-15.88015979</v>
      </c>
      <c r="E377">
        <f t="shared" si="2"/>
        <v>252.179475</v>
      </c>
    </row>
    <row r="378">
      <c r="A378" s="7">
        <v>35.0</v>
      </c>
      <c r="D378">
        <f t="shared" si="1"/>
        <v>-15.88015979</v>
      </c>
      <c r="E378">
        <f t="shared" si="2"/>
        <v>252.179475</v>
      </c>
    </row>
    <row r="379">
      <c r="A379" s="7">
        <v>40.0</v>
      </c>
      <c r="D379">
        <f t="shared" si="1"/>
        <v>-10.88015979</v>
      </c>
      <c r="E379">
        <f t="shared" si="2"/>
        <v>118.3778771</v>
      </c>
    </row>
    <row r="380">
      <c r="A380" s="7">
        <v>40.0</v>
      </c>
      <c r="D380">
        <f t="shared" si="1"/>
        <v>-10.88015979</v>
      </c>
      <c r="E380">
        <f t="shared" si="2"/>
        <v>118.3778771</v>
      </c>
    </row>
    <row r="381">
      <c r="A381" s="7">
        <v>40.0</v>
      </c>
      <c r="D381">
        <f t="shared" si="1"/>
        <v>-10.88015979</v>
      </c>
      <c r="E381">
        <f t="shared" si="2"/>
        <v>118.3778771</v>
      </c>
    </row>
    <row r="382">
      <c r="A382" s="7">
        <v>40.0</v>
      </c>
      <c r="D382">
        <f t="shared" si="1"/>
        <v>-10.88015979</v>
      </c>
      <c r="E382">
        <f t="shared" si="2"/>
        <v>118.3778771</v>
      </c>
    </row>
    <row r="383">
      <c r="A383" s="7">
        <v>40.0</v>
      </c>
      <c r="D383">
        <f t="shared" si="1"/>
        <v>-10.88015979</v>
      </c>
      <c r="E383">
        <f t="shared" si="2"/>
        <v>118.3778771</v>
      </c>
    </row>
    <row r="384">
      <c r="A384" s="7">
        <v>40.0</v>
      </c>
      <c r="D384">
        <f t="shared" si="1"/>
        <v>-10.88015979</v>
      </c>
      <c r="E384">
        <f t="shared" si="2"/>
        <v>118.3778771</v>
      </c>
    </row>
    <row r="385">
      <c r="A385" s="7">
        <v>40.0</v>
      </c>
      <c r="D385">
        <f t="shared" si="1"/>
        <v>-10.88015979</v>
      </c>
      <c r="E385">
        <f t="shared" si="2"/>
        <v>118.3778771</v>
      </c>
    </row>
    <row r="386">
      <c r="A386" s="7">
        <v>40.0</v>
      </c>
      <c r="D386">
        <f t="shared" si="1"/>
        <v>-10.88015979</v>
      </c>
      <c r="E386">
        <f t="shared" si="2"/>
        <v>118.3778771</v>
      </c>
    </row>
    <row r="387">
      <c r="A387" s="7">
        <v>40.0</v>
      </c>
      <c r="D387">
        <f t="shared" si="1"/>
        <v>-10.88015979</v>
      </c>
      <c r="E387">
        <f t="shared" si="2"/>
        <v>118.3778771</v>
      </c>
    </row>
    <row r="388">
      <c r="A388" s="7">
        <v>40.0</v>
      </c>
      <c r="D388">
        <f t="shared" si="1"/>
        <v>-10.88015979</v>
      </c>
      <c r="E388">
        <f t="shared" si="2"/>
        <v>118.3778771</v>
      </c>
    </row>
    <row r="389">
      <c r="A389" s="7">
        <v>40.0</v>
      </c>
      <c r="D389">
        <f t="shared" si="1"/>
        <v>-10.88015979</v>
      </c>
      <c r="E389">
        <f t="shared" si="2"/>
        <v>118.3778771</v>
      </c>
    </row>
    <row r="390">
      <c r="A390" s="7">
        <v>40.0</v>
      </c>
      <c r="D390">
        <f t="shared" si="1"/>
        <v>-10.88015979</v>
      </c>
      <c r="E390">
        <f t="shared" si="2"/>
        <v>118.3778771</v>
      </c>
    </row>
    <row r="391">
      <c r="A391" s="7">
        <v>40.0</v>
      </c>
      <c r="D391">
        <f t="shared" si="1"/>
        <v>-10.88015979</v>
      </c>
      <c r="E391">
        <f t="shared" si="2"/>
        <v>118.3778771</v>
      </c>
    </row>
    <row r="392">
      <c r="A392" s="7">
        <v>40.0</v>
      </c>
      <c r="D392">
        <f t="shared" si="1"/>
        <v>-10.88015979</v>
      </c>
      <c r="E392">
        <f t="shared" si="2"/>
        <v>118.3778771</v>
      </c>
    </row>
    <row r="393">
      <c r="A393" s="7">
        <v>40.0</v>
      </c>
      <c r="D393">
        <f t="shared" si="1"/>
        <v>-10.88015979</v>
      </c>
      <c r="E393">
        <f t="shared" si="2"/>
        <v>118.3778771</v>
      </c>
    </row>
    <row r="394">
      <c r="A394" s="7">
        <v>40.0</v>
      </c>
      <c r="D394">
        <f t="shared" si="1"/>
        <v>-10.88015979</v>
      </c>
      <c r="E394">
        <f t="shared" si="2"/>
        <v>118.3778771</v>
      </c>
    </row>
    <row r="395">
      <c r="A395" s="7">
        <v>40.0</v>
      </c>
      <c r="D395">
        <f t="shared" si="1"/>
        <v>-10.88015979</v>
      </c>
      <c r="E395">
        <f t="shared" si="2"/>
        <v>118.3778771</v>
      </c>
    </row>
    <row r="396">
      <c r="A396" s="7">
        <v>40.0</v>
      </c>
      <c r="D396">
        <f t="shared" si="1"/>
        <v>-10.88015979</v>
      </c>
      <c r="E396">
        <f t="shared" si="2"/>
        <v>118.3778771</v>
      </c>
    </row>
    <row r="397">
      <c r="A397" s="7">
        <v>40.0</v>
      </c>
      <c r="D397">
        <f t="shared" si="1"/>
        <v>-10.88015979</v>
      </c>
      <c r="E397">
        <f t="shared" si="2"/>
        <v>118.3778771</v>
      </c>
    </row>
    <row r="398">
      <c r="A398" s="7">
        <v>40.0</v>
      </c>
      <c r="D398">
        <f t="shared" si="1"/>
        <v>-10.88015979</v>
      </c>
      <c r="E398">
        <f t="shared" si="2"/>
        <v>118.3778771</v>
      </c>
    </row>
    <row r="399">
      <c r="A399" s="7">
        <v>40.0</v>
      </c>
      <c r="D399">
        <f t="shared" si="1"/>
        <v>-10.88015979</v>
      </c>
      <c r="E399">
        <f t="shared" si="2"/>
        <v>118.3778771</v>
      </c>
    </row>
    <row r="400">
      <c r="A400" s="7">
        <v>40.0</v>
      </c>
      <c r="D400">
        <f t="shared" si="1"/>
        <v>-10.88015979</v>
      </c>
      <c r="E400">
        <f t="shared" si="2"/>
        <v>118.3778771</v>
      </c>
    </row>
    <row r="401">
      <c r="A401" s="7">
        <v>40.0</v>
      </c>
      <c r="D401">
        <f t="shared" si="1"/>
        <v>-10.88015979</v>
      </c>
      <c r="E401">
        <f t="shared" si="2"/>
        <v>118.3778771</v>
      </c>
    </row>
    <row r="402">
      <c r="A402" s="7">
        <v>40.0</v>
      </c>
      <c r="D402">
        <f t="shared" si="1"/>
        <v>-10.88015979</v>
      </c>
      <c r="E402">
        <f t="shared" si="2"/>
        <v>118.3778771</v>
      </c>
    </row>
    <row r="403">
      <c r="A403" s="7">
        <v>40.0</v>
      </c>
      <c r="D403">
        <f t="shared" si="1"/>
        <v>-10.88015979</v>
      </c>
      <c r="E403">
        <f t="shared" si="2"/>
        <v>118.3778771</v>
      </c>
    </row>
    <row r="404">
      <c r="A404" s="7">
        <v>40.0</v>
      </c>
      <c r="D404">
        <f t="shared" si="1"/>
        <v>-10.88015979</v>
      </c>
      <c r="E404">
        <f t="shared" si="2"/>
        <v>118.3778771</v>
      </c>
    </row>
    <row r="405">
      <c r="A405" s="7">
        <v>40.0</v>
      </c>
      <c r="D405">
        <f t="shared" si="1"/>
        <v>-10.88015979</v>
      </c>
      <c r="E405">
        <f t="shared" si="2"/>
        <v>118.3778771</v>
      </c>
    </row>
    <row r="406">
      <c r="A406" s="7">
        <v>40.0</v>
      </c>
      <c r="D406">
        <f t="shared" si="1"/>
        <v>-10.88015979</v>
      </c>
      <c r="E406">
        <f t="shared" si="2"/>
        <v>118.3778771</v>
      </c>
    </row>
    <row r="407">
      <c r="A407" s="7">
        <v>40.0</v>
      </c>
      <c r="D407">
        <f t="shared" si="1"/>
        <v>-10.88015979</v>
      </c>
      <c r="E407">
        <f t="shared" si="2"/>
        <v>118.3778771</v>
      </c>
    </row>
    <row r="408">
      <c r="A408" s="7">
        <v>40.0</v>
      </c>
      <c r="D408">
        <f t="shared" si="1"/>
        <v>-10.88015979</v>
      </c>
      <c r="E408">
        <f t="shared" si="2"/>
        <v>118.3778771</v>
      </c>
    </row>
    <row r="409">
      <c r="A409" s="7">
        <v>40.0</v>
      </c>
      <c r="D409">
        <f t="shared" si="1"/>
        <v>-10.88015979</v>
      </c>
      <c r="E409">
        <f t="shared" si="2"/>
        <v>118.3778771</v>
      </c>
    </row>
    <row r="410">
      <c r="A410" s="7">
        <v>40.0</v>
      </c>
      <c r="D410">
        <f t="shared" si="1"/>
        <v>-10.88015979</v>
      </c>
      <c r="E410">
        <f t="shared" si="2"/>
        <v>118.3778771</v>
      </c>
    </row>
    <row r="411">
      <c r="A411" s="7">
        <v>40.0</v>
      </c>
      <c r="D411">
        <f t="shared" si="1"/>
        <v>-10.88015979</v>
      </c>
      <c r="E411">
        <f t="shared" si="2"/>
        <v>118.3778771</v>
      </c>
    </row>
    <row r="412">
      <c r="A412" s="7">
        <v>40.0</v>
      </c>
      <c r="D412">
        <f t="shared" si="1"/>
        <v>-10.88015979</v>
      </c>
      <c r="E412">
        <f t="shared" si="2"/>
        <v>118.3778771</v>
      </c>
    </row>
    <row r="413">
      <c r="A413" s="7">
        <v>40.0</v>
      </c>
      <c r="D413">
        <f t="shared" si="1"/>
        <v>-10.88015979</v>
      </c>
      <c r="E413">
        <f t="shared" si="2"/>
        <v>118.3778771</v>
      </c>
    </row>
    <row r="414">
      <c r="A414" s="7">
        <v>40.0</v>
      </c>
      <c r="D414">
        <f t="shared" si="1"/>
        <v>-10.88015979</v>
      </c>
      <c r="E414">
        <f t="shared" si="2"/>
        <v>118.3778771</v>
      </c>
    </row>
    <row r="415">
      <c r="A415" s="7">
        <v>40.0</v>
      </c>
      <c r="D415">
        <f t="shared" si="1"/>
        <v>-10.88015979</v>
      </c>
      <c r="E415">
        <f t="shared" si="2"/>
        <v>118.3778771</v>
      </c>
    </row>
    <row r="416">
      <c r="A416" s="7">
        <v>40.0</v>
      </c>
      <c r="D416">
        <f t="shared" si="1"/>
        <v>-10.88015979</v>
      </c>
      <c r="E416">
        <f t="shared" si="2"/>
        <v>118.3778771</v>
      </c>
    </row>
    <row r="417">
      <c r="A417" s="7">
        <v>40.0</v>
      </c>
      <c r="D417">
        <f t="shared" si="1"/>
        <v>-10.88015979</v>
      </c>
      <c r="E417">
        <f t="shared" si="2"/>
        <v>118.3778771</v>
      </c>
    </row>
    <row r="418">
      <c r="A418" s="7">
        <v>40.0</v>
      </c>
      <c r="D418">
        <f t="shared" si="1"/>
        <v>-10.88015979</v>
      </c>
      <c r="E418">
        <f t="shared" si="2"/>
        <v>118.3778771</v>
      </c>
    </row>
    <row r="419">
      <c r="A419" s="7">
        <v>40.0</v>
      </c>
      <c r="D419">
        <f t="shared" si="1"/>
        <v>-10.88015979</v>
      </c>
      <c r="E419">
        <f t="shared" si="2"/>
        <v>118.3778771</v>
      </c>
    </row>
    <row r="420">
      <c r="A420" s="7">
        <v>40.0</v>
      </c>
      <c r="D420">
        <f t="shared" si="1"/>
        <v>-10.88015979</v>
      </c>
      <c r="E420">
        <f t="shared" si="2"/>
        <v>118.3778771</v>
      </c>
    </row>
    <row r="421">
      <c r="A421" s="7">
        <v>40.0</v>
      </c>
      <c r="D421">
        <f t="shared" si="1"/>
        <v>-10.88015979</v>
      </c>
      <c r="E421">
        <f t="shared" si="2"/>
        <v>118.3778771</v>
      </c>
    </row>
    <row r="422">
      <c r="A422" s="7">
        <v>40.0</v>
      </c>
      <c r="D422">
        <f t="shared" si="1"/>
        <v>-10.88015979</v>
      </c>
      <c r="E422">
        <f t="shared" si="2"/>
        <v>118.3778771</v>
      </c>
    </row>
    <row r="423">
      <c r="A423" s="7">
        <v>40.0</v>
      </c>
      <c r="D423">
        <f t="shared" si="1"/>
        <v>-10.88015979</v>
      </c>
      <c r="E423">
        <f t="shared" si="2"/>
        <v>118.3778771</v>
      </c>
    </row>
    <row r="424">
      <c r="A424" s="7">
        <v>40.0</v>
      </c>
      <c r="D424">
        <f t="shared" si="1"/>
        <v>-10.88015979</v>
      </c>
      <c r="E424">
        <f t="shared" si="2"/>
        <v>118.3778771</v>
      </c>
    </row>
    <row r="425">
      <c r="A425" s="7">
        <v>40.0</v>
      </c>
      <c r="D425">
        <f t="shared" si="1"/>
        <v>-10.88015979</v>
      </c>
      <c r="E425">
        <f t="shared" si="2"/>
        <v>118.3778771</v>
      </c>
    </row>
    <row r="426">
      <c r="A426" s="7">
        <v>40.0</v>
      </c>
      <c r="D426">
        <f t="shared" si="1"/>
        <v>-10.88015979</v>
      </c>
      <c r="E426">
        <f t="shared" si="2"/>
        <v>118.3778771</v>
      </c>
    </row>
    <row r="427">
      <c r="A427" s="7">
        <v>45.0</v>
      </c>
      <c r="D427">
        <f t="shared" si="1"/>
        <v>-5.88015979</v>
      </c>
      <c r="E427">
        <f t="shared" si="2"/>
        <v>34.57627916</v>
      </c>
    </row>
    <row r="428">
      <c r="A428" s="7">
        <v>45.0</v>
      </c>
      <c r="D428">
        <f t="shared" si="1"/>
        <v>-5.88015979</v>
      </c>
      <c r="E428">
        <f t="shared" si="2"/>
        <v>34.57627916</v>
      </c>
    </row>
    <row r="429">
      <c r="A429" s="7">
        <v>45.0</v>
      </c>
      <c r="D429">
        <f t="shared" si="1"/>
        <v>-5.88015979</v>
      </c>
      <c r="E429">
        <f t="shared" si="2"/>
        <v>34.57627916</v>
      </c>
    </row>
    <row r="430">
      <c r="A430" s="7">
        <v>45.0</v>
      </c>
      <c r="D430">
        <f t="shared" si="1"/>
        <v>-5.88015979</v>
      </c>
      <c r="E430">
        <f t="shared" si="2"/>
        <v>34.57627916</v>
      </c>
    </row>
    <row r="431">
      <c r="A431" s="7">
        <v>45.0</v>
      </c>
      <c r="D431">
        <f t="shared" si="1"/>
        <v>-5.88015979</v>
      </c>
      <c r="E431">
        <f t="shared" si="2"/>
        <v>34.57627916</v>
      </c>
    </row>
    <row r="432">
      <c r="A432" s="7">
        <v>45.0</v>
      </c>
      <c r="D432">
        <f t="shared" si="1"/>
        <v>-5.88015979</v>
      </c>
      <c r="E432">
        <f t="shared" si="2"/>
        <v>34.57627916</v>
      </c>
    </row>
    <row r="433">
      <c r="A433" s="7">
        <v>45.0</v>
      </c>
      <c r="D433">
        <f t="shared" si="1"/>
        <v>-5.88015979</v>
      </c>
      <c r="E433">
        <f t="shared" si="2"/>
        <v>34.57627916</v>
      </c>
    </row>
    <row r="434">
      <c r="A434" s="7">
        <v>45.0</v>
      </c>
      <c r="D434">
        <f t="shared" si="1"/>
        <v>-5.88015979</v>
      </c>
      <c r="E434">
        <f t="shared" si="2"/>
        <v>34.57627916</v>
      </c>
    </row>
    <row r="435">
      <c r="A435" s="7">
        <v>45.0</v>
      </c>
      <c r="D435">
        <f t="shared" si="1"/>
        <v>-5.88015979</v>
      </c>
      <c r="E435">
        <f t="shared" si="2"/>
        <v>34.57627916</v>
      </c>
    </row>
    <row r="436">
      <c r="A436" s="7">
        <v>45.0</v>
      </c>
      <c r="D436">
        <f t="shared" si="1"/>
        <v>-5.88015979</v>
      </c>
      <c r="E436">
        <f t="shared" si="2"/>
        <v>34.57627916</v>
      </c>
    </row>
    <row r="437">
      <c r="A437" s="7">
        <v>45.0</v>
      </c>
      <c r="D437">
        <f t="shared" si="1"/>
        <v>-5.88015979</v>
      </c>
      <c r="E437">
        <f t="shared" si="2"/>
        <v>34.57627916</v>
      </c>
    </row>
    <row r="438">
      <c r="A438" s="7">
        <v>45.0</v>
      </c>
      <c r="D438">
        <f t="shared" si="1"/>
        <v>-5.88015979</v>
      </c>
      <c r="E438">
        <f t="shared" si="2"/>
        <v>34.57627916</v>
      </c>
    </row>
    <row r="439">
      <c r="A439" s="7">
        <v>45.0</v>
      </c>
      <c r="D439">
        <f t="shared" si="1"/>
        <v>-5.88015979</v>
      </c>
      <c r="E439">
        <f t="shared" si="2"/>
        <v>34.57627916</v>
      </c>
    </row>
    <row r="440">
      <c r="A440" s="7">
        <v>45.0</v>
      </c>
      <c r="D440">
        <f t="shared" si="1"/>
        <v>-5.88015979</v>
      </c>
      <c r="E440">
        <f t="shared" si="2"/>
        <v>34.57627916</v>
      </c>
    </row>
    <row r="441">
      <c r="A441" s="7">
        <v>45.0</v>
      </c>
      <c r="D441">
        <f t="shared" si="1"/>
        <v>-5.88015979</v>
      </c>
      <c r="E441">
        <f t="shared" si="2"/>
        <v>34.57627916</v>
      </c>
    </row>
    <row r="442">
      <c r="A442" s="7">
        <v>45.0</v>
      </c>
      <c r="D442">
        <f t="shared" si="1"/>
        <v>-5.88015979</v>
      </c>
      <c r="E442">
        <f t="shared" si="2"/>
        <v>34.57627916</v>
      </c>
    </row>
    <row r="443">
      <c r="A443" s="7">
        <v>45.0</v>
      </c>
      <c r="D443">
        <f t="shared" si="1"/>
        <v>-5.88015979</v>
      </c>
      <c r="E443">
        <f t="shared" si="2"/>
        <v>34.57627916</v>
      </c>
    </row>
    <row r="444">
      <c r="A444" s="7">
        <v>45.0</v>
      </c>
      <c r="D444">
        <f t="shared" si="1"/>
        <v>-5.88015979</v>
      </c>
      <c r="E444">
        <f t="shared" si="2"/>
        <v>34.57627916</v>
      </c>
    </row>
    <row r="445">
      <c r="A445" s="7">
        <v>45.0</v>
      </c>
      <c r="D445">
        <f t="shared" si="1"/>
        <v>-5.88015979</v>
      </c>
      <c r="E445">
        <f t="shared" si="2"/>
        <v>34.57627916</v>
      </c>
    </row>
    <row r="446">
      <c r="A446" s="7">
        <v>45.0</v>
      </c>
      <c r="D446">
        <f t="shared" si="1"/>
        <v>-5.88015979</v>
      </c>
      <c r="E446">
        <f t="shared" si="2"/>
        <v>34.57627916</v>
      </c>
    </row>
    <row r="447">
      <c r="A447" s="7">
        <v>45.0</v>
      </c>
      <c r="D447">
        <f t="shared" si="1"/>
        <v>-5.88015979</v>
      </c>
      <c r="E447">
        <f t="shared" si="2"/>
        <v>34.57627916</v>
      </c>
    </row>
    <row r="448">
      <c r="A448" s="7">
        <v>45.0</v>
      </c>
      <c r="D448">
        <f t="shared" si="1"/>
        <v>-5.88015979</v>
      </c>
      <c r="E448">
        <f t="shared" si="2"/>
        <v>34.57627916</v>
      </c>
    </row>
    <row r="449">
      <c r="A449" s="7">
        <v>45.0</v>
      </c>
      <c r="D449">
        <f t="shared" si="1"/>
        <v>-5.88015979</v>
      </c>
      <c r="E449">
        <f t="shared" si="2"/>
        <v>34.57627916</v>
      </c>
    </row>
    <row r="450">
      <c r="A450" s="7">
        <v>45.0</v>
      </c>
      <c r="D450">
        <f t="shared" si="1"/>
        <v>-5.88015979</v>
      </c>
      <c r="E450">
        <f t="shared" si="2"/>
        <v>34.57627916</v>
      </c>
    </row>
    <row r="451">
      <c r="A451" s="7">
        <v>45.0</v>
      </c>
      <c r="D451">
        <f t="shared" si="1"/>
        <v>-5.88015979</v>
      </c>
      <c r="E451">
        <f t="shared" si="2"/>
        <v>34.57627916</v>
      </c>
    </row>
    <row r="452">
      <c r="A452" s="7">
        <v>45.0</v>
      </c>
      <c r="D452">
        <f t="shared" si="1"/>
        <v>-5.88015979</v>
      </c>
      <c r="E452">
        <f t="shared" si="2"/>
        <v>34.57627916</v>
      </c>
    </row>
    <row r="453">
      <c r="A453" s="7">
        <v>45.0</v>
      </c>
      <c r="D453">
        <f t="shared" si="1"/>
        <v>-5.88015979</v>
      </c>
      <c r="E453">
        <f t="shared" si="2"/>
        <v>34.57627916</v>
      </c>
    </row>
    <row r="454">
      <c r="A454" s="7">
        <v>45.0</v>
      </c>
      <c r="D454">
        <f t="shared" si="1"/>
        <v>-5.88015979</v>
      </c>
      <c r="E454">
        <f t="shared" si="2"/>
        <v>34.57627916</v>
      </c>
    </row>
    <row r="455">
      <c r="A455" s="7">
        <v>45.0</v>
      </c>
      <c r="D455">
        <f t="shared" si="1"/>
        <v>-5.88015979</v>
      </c>
      <c r="E455">
        <f t="shared" si="2"/>
        <v>34.57627916</v>
      </c>
    </row>
    <row r="456">
      <c r="A456" s="7">
        <v>45.0</v>
      </c>
      <c r="D456">
        <f t="shared" si="1"/>
        <v>-5.88015979</v>
      </c>
      <c r="E456">
        <f t="shared" si="2"/>
        <v>34.57627916</v>
      </c>
    </row>
    <row r="457">
      <c r="A457" s="7">
        <v>45.0</v>
      </c>
      <c r="D457">
        <f t="shared" si="1"/>
        <v>-5.88015979</v>
      </c>
      <c r="E457">
        <f t="shared" si="2"/>
        <v>34.57627916</v>
      </c>
    </row>
    <row r="458">
      <c r="A458" s="7">
        <v>48.0</v>
      </c>
      <c r="D458">
        <f t="shared" si="1"/>
        <v>-2.88015979</v>
      </c>
      <c r="E458">
        <f t="shared" si="2"/>
        <v>8.295320416</v>
      </c>
    </row>
    <row r="459">
      <c r="A459" s="7">
        <v>50.0</v>
      </c>
      <c r="D459">
        <f t="shared" si="1"/>
        <v>-0.88015979</v>
      </c>
      <c r="E459">
        <f t="shared" si="2"/>
        <v>0.7746812559</v>
      </c>
    </row>
    <row r="460">
      <c r="A460" s="7">
        <v>50.0</v>
      </c>
      <c r="D460">
        <f t="shared" si="1"/>
        <v>-0.88015979</v>
      </c>
      <c r="E460">
        <f t="shared" si="2"/>
        <v>0.7746812559</v>
      </c>
    </row>
    <row r="461">
      <c r="A461" s="7">
        <v>50.0</v>
      </c>
      <c r="D461">
        <f t="shared" si="1"/>
        <v>-0.88015979</v>
      </c>
      <c r="E461">
        <f t="shared" si="2"/>
        <v>0.7746812559</v>
      </c>
    </row>
    <row r="462">
      <c r="A462" s="7">
        <v>50.0</v>
      </c>
      <c r="D462">
        <f t="shared" si="1"/>
        <v>-0.88015979</v>
      </c>
      <c r="E462">
        <f t="shared" si="2"/>
        <v>0.7746812559</v>
      </c>
    </row>
    <row r="463">
      <c r="A463" s="7">
        <v>50.0</v>
      </c>
      <c r="D463">
        <f t="shared" si="1"/>
        <v>-0.88015979</v>
      </c>
      <c r="E463">
        <f t="shared" si="2"/>
        <v>0.7746812559</v>
      </c>
    </row>
    <row r="464">
      <c r="A464" s="7">
        <v>50.0</v>
      </c>
      <c r="D464">
        <f t="shared" si="1"/>
        <v>-0.88015979</v>
      </c>
      <c r="E464">
        <f t="shared" si="2"/>
        <v>0.7746812559</v>
      </c>
    </row>
    <row r="465">
      <c r="A465" s="7">
        <v>50.0</v>
      </c>
      <c r="D465">
        <f t="shared" si="1"/>
        <v>-0.88015979</v>
      </c>
      <c r="E465">
        <f t="shared" si="2"/>
        <v>0.7746812559</v>
      </c>
    </row>
    <row r="466">
      <c r="A466" s="7">
        <v>50.0</v>
      </c>
      <c r="D466">
        <f t="shared" si="1"/>
        <v>-0.88015979</v>
      </c>
      <c r="E466">
        <f t="shared" si="2"/>
        <v>0.7746812559</v>
      </c>
    </row>
    <row r="467">
      <c r="A467" s="7">
        <v>50.0</v>
      </c>
      <c r="D467">
        <f t="shared" si="1"/>
        <v>-0.88015979</v>
      </c>
      <c r="E467">
        <f t="shared" si="2"/>
        <v>0.7746812559</v>
      </c>
    </row>
    <row r="468">
      <c r="A468" s="7">
        <v>50.0</v>
      </c>
      <c r="D468">
        <f t="shared" si="1"/>
        <v>-0.88015979</v>
      </c>
      <c r="E468">
        <f t="shared" si="2"/>
        <v>0.7746812559</v>
      </c>
    </row>
    <row r="469">
      <c r="A469" s="7">
        <v>50.0</v>
      </c>
      <c r="D469">
        <f t="shared" si="1"/>
        <v>-0.88015979</v>
      </c>
      <c r="E469">
        <f t="shared" si="2"/>
        <v>0.7746812559</v>
      </c>
    </row>
    <row r="470">
      <c r="A470" s="7">
        <v>50.0</v>
      </c>
      <c r="D470">
        <f t="shared" si="1"/>
        <v>-0.88015979</v>
      </c>
      <c r="E470">
        <f t="shared" si="2"/>
        <v>0.7746812559</v>
      </c>
    </row>
    <row r="471">
      <c r="A471" s="7">
        <v>50.0</v>
      </c>
      <c r="D471">
        <f t="shared" si="1"/>
        <v>-0.88015979</v>
      </c>
      <c r="E471">
        <f t="shared" si="2"/>
        <v>0.7746812559</v>
      </c>
    </row>
    <row r="472">
      <c r="A472" s="7">
        <v>50.0</v>
      </c>
      <c r="D472">
        <f t="shared" si="1"/>
        <v>-0.88015979</v>
      </c>
      <c r="E472">
        <f t="shared" si="2"/>
        <v>0.7746812559</v>
      </c>
    </row>
    <row r="473">
      <c r="A473" s="7">
        <v>50.0</v>
      </c>
      <c r="D473">
        <f t="shared" si="1"/>
        <v>-0.88015979</v>
      </c>
      <c r="E473">
        <f t="shared" si="2"/>
        <v>0.7746812559</v>
      </c>
    </row>
    <row r="474">
      <c r="A474" s="7">
        <v>50.0</v>
      </c>
      <c r="D474">
        <f t="shared" si="1"/>
        <v>-0.88015979</v>
      </c>
      <c r="E474">
        <f t="shared" si="2"/>
        <v>0.7746812559</v>
      </c>
    </row>
    <row r="475">
      <c r="A475" s="7">
        <v>50.0</v>
      </c>
      <c r="D475">
        <f t="shared" si="1"/>
        <v>-0.88015979</v>
      </c>
      <c r="E475">
        <f t="shared" si="2"/>
        <v>0.7746812559</v>
      </c>
    </row>
    <row r="476">
      <c r="A476" s="7">
        <v>50.0</v>
      </c>
      <c r="D476">
        <f t="shared" si="1"/>
        <v>-0.88015979</v>
      </c>
      <c r="E476">
        <f t="shared" si="2"/>
        <v>0.7746812559</v>
      </c>
    </row>
    <row r="477">
      <c r="A477" s="7">
        <v>50.0</v>
      </c>
      <c r="D477">
        <f t="shared" si="1"/>
        <v>-0.88015979</v>
      </c>
      <c r="E477">
        <f t="shared" si="2"/>
        <v>0.7746812559</v>
      </c>
    </row>
    <row r="478">
      <c r="A478" s="7">
        <v>50.0</v>
      </c>
      <c r="D478">
        <f t="shared" si="1"/>
        <v>-0.88015979</v>
      </c>
      <c r="E478">
        <f t="shared" si="2"/>
        <v>0.7746812559</v>
      </c>
    </row>
    <row r="479">
      <c r="A479" s="7">
        <v>50.0</v>
      </c>
      <c r="D479">
        <f t="shared" si="1"/>
        <v>-0.88015979</v>
      </c>
      <c r="E479">
        <f t="shared" si="2"/>
        <v>0.7746812559</v>
      </c>
    </row>
    <row r="480">
      <c r="A480" s="7">
        <v>50.0</v>
      </c>
      <c r="D480">
        <f t="shared" si="1"/>
        <v>-0.88015979</v>
      </c>
      <c r="E480">
        <f t="shared" si="2"/>
        <v>0.7746812559</v>
      </c>
    </row>
    <row r="481">
      <c r="A481" s="7">
        <v>50.0</v>
      </c>
      <c r="D481">
        <f t="shared" si="1"/>
        <v>-0.88015979</v>
      </c>
      <c r="E481">
        <f t="shared" si="2"/>
        <v>0.7746812559</v>
      </c>
    </row>
    <row r="482">
      <c r="A482" s="7">
        <v>50.0</v>
      </c>
      <c r="D482">
        <f t="shared" si="1"/>
        <v>-0.88015979</v>
      </c>
      <c r="E482">
        <f t="shared" si="2"/>
        <v>0.7746812559</v>
      </c>
    </row>
    <row r="483">
      <c r="A483" s="7">
        <v>50.0</v>
      </c>
      <c r="D483">
        <f t="shared" si="1"/>
        <v>-0.88015979</v>
      </c>
      <c r="E483">
        <f t="shared" si="2"/>
        <v>0.7746812559</v>
      </c>
    </row>
    <row r="484">
      <c r="A484" s="7">
        <v>55.0</v>
      </c>
      <c r="D484">
        <f t="shared" si="1"/>
        <v>4.11984021</v>
      </c>
      <c r="E484">
        <f t="shared" si="2"/>
        <v>16.97308336</v>
      </c>
    </row>
    <row r="485">
      <c r="A485" s="7">
        <v>55.0</v>
      </c>
      <c r="D485">
        <f t="shared" si="1"/>
        <v>4.11984021</v>
      </c>
      <c r="E485">
        <f t="shared" si="2"/>
        <v>16.97308336</v>
      </c>
    </row>
    <row r="486">
      <c r="A486" s="7">
        <v>60.0</v>
      </c>
      <c r="D486">
        <f t="shared" si="1"/>
        <v>9.11984021</v>
      </c>
      <c r="E486">
        <f t="shared" si="2"/>
        <v>83.17148546</v>
      </c>
    </row>
    <row r="487">
      <c r="A487" s="7">
        <v>60.0</v>
      </c>
      <c r="D487">
        <f t="shared" si="1"/>
        <v>9.11984021</v>
      </c>
      <c r="E487">
        <f t="shared" si="2"/>
        <v>83.17148546</v>
      </c>
    </row>
    <row r="488">
      <c r="A488" s="7">
        <v>60.0</v>
      </c>
      <c r="D488">
        <f t="shared" si="1"/>
        <v>9.11984021</v>
      </c>
      <c r="E488">
        <f t="shared" si="2"/>
        <v>83.17148546</v>
      </c>
    </row>
    <row r="489">
      <c r="A489" s="7">
        <v>60.0</v>
      </c>
      <c r="D489">
        <f t="shared" si="1"/>
        <v>9.11984021</v>
      </c>
      <c r="E489">
        <f t="shared" si="2"/>
        <v>83.17148546</v>
      </c>
    </row>
    <row r="490">
      <c r="A490" s="7">
        <v>60.0</v>
      </c>
      <c r="D490">
        <f t="shared" si="1"/>
        <v>9.11984021</v>
      </c>
      <c r="E490">
        <f t="shared" si="2"/>
        <v>83.17148546</v>
      </c>
    </row>
    <row r="491">
      <c r="A491" s="7">
        <v>60.0</v>
      </c>
      <c r="D491">
        <f t="shared" si="1"/>
        <v>9.11984021</v>
      </c>
      <c r="E491">
        <f t="shared" si="2"/>
        <v>83.17148546</v>
      </c>
    </row>
    <row r="492">
      <c r="A492" s="7">
        <v>60.0</v>
      </c>
      <c r="D492">
        <f t="shared" si="1"/>
        <v>9.11984021</v>
      </c>
      <c r="E492">
        <f t="shared" si="2"/>
        <v>83.17148546</v>
      </c>
    </row>
    <row r="493">
      <c r="A493" s="7">
        <v>60.0</v>
      </c>
      <c r="D493">
        <f t="shared" si="1"/>
        <v>9.11984021</v>
      </c>
      <c r="E493">
        <f t="shared" si="2"/>
        <v>83.17148546</v>
      </c>
    </row>
    <row r="494">
      <c r="A494" s="7">
        <v>60.0</v>
      </c>
      <c r="D494">
        <f t="shared" si="1"/>
        <v>9.11984021</v>
      </c>
      <c r="E494">
        <f t="shared" si="2"/>
        <v>83.17148546</v>
      </c>
    </row>
    <row r="495">
      <c r="A495" s="7">
        <v>60.0</v>
      </c>
      <c r="D495">
        <f t="shared" si="1"/>
        <v>9.11984021</v>
      </c>
      <c r="E495">
        <f t="shared" si="2"/>
        <v>83.17148546</v>
      </c>
    </row>
    <row r="496">
      <c r="A496" s="7">
        <v>60.0</v>
      </c>
      <c r="D496">
        <f t="shared" si="1"/>
        <v>9.11984021</v>
      </c>
      <c r="E496">
        <f t="shared" si="2"/>
        <v>83.17148546</v>
      </c>
    </row>
    <row r="497">
      <c r="A497" s="7">
        <v>60.0</v>
      </c>
      <c r="D497">
        <f t="shared" si="1"/>
        <v>9.11984021</v>
      </c>
      <c r="E497">
        <f t="shared" si="2"/>
        <v>83.17148546</v>
      </c>
    </row>
    <row r="498">
      <c r="A498" s="7">
        <v>60.0</v>
      </c>
      <c r="D498">
        <f t="shared" si="1"/>
        <v>9.11984021</v>
      </c>
      <c r="E498">
        <f t="shared" si="2"/>
        <v>83.17148546</v>
      </c>
    </row>
    <row r="499">
      <c r="A499" s="7">
        <v>60.0</v>
      </c>
      <c r="D499">
        <f t="shared" si="1"/>
        <v>9.11984021</v>
      </c>
      <c r="E499">
        <f t="shared" si="2"/>
        <v>83.17148546</v>
      </c>
    </row>
    <row r="500">
      <c r="A500" s="7">
        <v>60.0</v>
      </c>
      <c r="D500">
        <f t="shared" si="1"/>
        <v>9.11984021</v>
      </c>
      <c r="E500">
        <f t="shared" si="2"/>
        <v>83.17148546</v>
      </c>
    </row>
    <row r="501">
      <c r="A501" s="7">
        <v>60.0</v>
      </c>
      <c r="D501">
        <f t="shared" si="1"/>
        <v>9.11984021</v>
      </c>
      <c r="E501">
        <f t="shared" si="2"/>
        <v>83.17148546</v>
      </c>
    </row>
    <row r="502">
      <c r="A502" s="7">
        <v>60.0</v>
      </c>
      <c r="D502">
        <f t="shared" si="1"/>
        <v>9.11984021</v>
      </c>
      <c r="E502">
        <f t="shared" si="2"/>
        <v>83.17148546</v>
      </c>
    </row>
    <row r="503">
      <c r="A503" s="7">
        <v>60.0</v>
      </c>
      <c r="D503">
        <f t="shared" si="1"/>
        <v>9.11984021</v>
      </c>
      <c r="E503">
        <f t="shared" si="2"/>
        <v>83.17148546</v>
      </c>
    </row>
    <row r="504">
      <c r="A504" s="7">
        <v>60.0</v>
      </c>
      <c r="D504">
        <f t="shared" si="1"/>
        <v>9.11984021</v>
      </c>
      <c r="E504">
        <f t="shared" si="2"/>
        <v>83.17148546</v>
      </c>
    </row>
    <row r="505">
      <c r="A505" s="7">
        <v>60.0</v>
      </c>
      <c r="D505">
        <f t="shared" si="1"/>
        <v>9.11984021</v>
      </c>
      <c r="E505">
        <f t="shared" si="2"/>
        <v>83.17148546</v>
      </c>
    </row>
    <row r="506">
      <c r="A506" s="7">
        <v>60.0</v>
      </c>
      <c r="D506">
        <f t="shared" si="1"/>
        <v>9.11984021</v>
      </c>
      <c r="E506">
        <f t="shared" si="2"/>
        <v>83.17148546</v>
      </c>
    </row>
    <row r="507">
      <c r="A507" s="7">
        <v>60.0</v>
      </c>
      <c r="D507">
        <f t="shared" si="1"/>
        <v>9.11984021</v>
      </c>
      <c r="E507">
        <f t="shared" si="2"/>
        <v>83.17148546</v>
      </c>
    </row>
    <row r="508">
      <c r="A508" s="7">
        <v>60.0</v>
      </c>
      <c r="D508">
        <f t="shared" si="1"/>
        <v>9.11984021</v>
      </c>
      <c r="E508">
        <f t="shared" si="2"/>
        <v>83.17148546</v>
      </c>
    </row>
    <row r="509">
      <c r="A509" s="7">
        <v>60.0</v>
      </c>
      <c r="D509">
        <f t="shared" si="1"/>
        <v>9.11984021</v>
      </c>
      <c r="E509">
        <f t="shared" si="2"/>
        <v>83.17148546</v>
      </c>
    </row>
    <row r="510">
      <c r="A510" s="7">
        <v>60.0</v>
      </c>
      <c r="D510">
        <f t="shared" si="1"/>
        <v>9.11984021</v>
      </c>
      <c r="E510">
        <f t="shared" si="2"/>
        <v>83.17148546</v>
      </c>
    </row>
    <row r="511">
      <c r="A511" s="7">
        <v>60.0</v>
      </c>
      <c r="D511">
        <f t="shared" si="1"/>
        <v>9.11984021</v>
      </c>
      <c r="E511">
        <f t="shared" si="2"/>
        <v>83.17148546</v>
      </c>
    </row>
    <row r="512">
      <c r="A512" s="7">
        <v>60.0</v>
      </c>
      <c r="D512">
        <f t="shared" si="1"/>
        <v>9.11984021</v>
      </c>
      <c r="E512">
        <f t="shared" si="2"/>
        <v>83.17148546</v>
      </c>
    </row>
    <row r="513">
      <c r="A513" s="7">
        <v>60.0</v>
      </c>
      <c r="D513">
        <f t="shared" si="1"/>
        <v>9.11984021</v>
      </c>
      <c r="E513">
        <f t="shared" si="2"/>
        <v>83.17148546</v>
      </c>
    </row>
    <row r="514">
      <c r="A514" s="7">
        <v>60.0</v>
      </c>
      <c r="D514">
        <f t="shared" si="1"/>
        <v>9.11984021</v>
      </c>
      <c r="E514">
        <f t="shared" si="2"/>
        <v>83.17148546</v>
      </c>
    </row>
    <row r="515">
      <c r="A515" s="7">
        <v>60.0</v>
      </c>
      <c r="D515">
        <f t="shared" si="1"/>
        <v>9.11984021</v>
      </c>
      <c r="E515">
        <f t="shared" si="2"/>
        <v>83.17148546</v>
      </c>
    </row>
    <row r="516">
      <c r="A516" s="7">
        <v>60.0</v>
      </c>
      <c r="D516">
        <f t="shared" si="1"/>
        <v>9.11984021</v>
      </c>
      <c r="E516">
        <f t="shared" si="2"/>
        <v>83.17148546</v>
      </c>
    </row>
    <row r="517">
      <c r="A517" s="7">
        <v>60.0</v>
      </c>
      <c r="D517">
        <f t="shared" si="1"/>
        <v>9.11984021</v>
      </c>
      <c r="E517">
        <f t="shared" si="2"/>
        <v>83.17148546</v>
      </c>
    </row>
    <row r="518">
      <c r="A518" s="7">
        <v>60.0</v>
      </c>
      <c r="D518">
        <f t="shared" si="1"/>
        <v>9.11984021</v>
      </c>
      <c r="E518">
        <f t="shared" si="2"/>
        <v>83.17148546</v>
      </c>
    </row>
    <row r="519">
      <c r="A519" s="7">
        <v>60.0</v>
      </c>
      <c r="D519">
        <f t="shared" si="1"/>
        <v>9.11984021</v>
      </c>
      <c r="E519">
        <f t="shared" si="2"/>
        <v>83.17148546</v>
      </c>
    </row>
    <row r="520">
      <c r="A520" s="7">
        <v>60.0</v>
      </c>
      <c r="D520">
        <f t="shared" si="1"/>
        <v>9.11984021</v>
      </c>
      <c r="E520">
        <f t="shared" si="2"/>
        <v>83.17148546</v>
      </c>
    </row>
    <row r="521">
      <c r="A521" s="7">
        <v>60.0</v>
      </c>
      <c r="D521">
        <f t="shared" si="1"/>
        <v>9.11984021</v>
      </c>
      <c r="E521">
        <f t="shared" si="2"/>
        <v>83.17148546</v>
      </c>
    </row>
    <row r="522">
      <c r="A522" s="7">
        <v>60.0</v>
      </c>
      <c r="D522">
        <f t="shared" si="1"/>
        <v>9.11984021</v>
      </c>
      <c r="E522">
        <f t="shared" si="2"/>
        <v>83.17148546</v>
      </c>
    </row>
    <row r="523">
      <c r="A523" s="7">
        <v>60.0</v>
      </c>
      <c r="D523">
        <f t="shared" si="1"/>
        <v>9.11984021</v>
      </c>
      <c r="E523">
        <f t="shared" si="2"/>
        <v>83.17148546</v>
      </c>
    </row>
    <row r="524">
      <c r="A524" s="7">
        <v>60.0</v>
      </c>
      <c r="D524">
        <f t="shared" si="1"/>
        <v>9.11984021</v>
      </c>
      <c r="E524">
        <f t="shared" si="2"/>
        <v>83.17148546</v>
      </c>
    </row>
    <row r="525">
      <c r="A525" s="7">
        <v>60.0</v>
      </c>
      <c r="D525">
        <f t="shared" si="1"/>
        <v>9.11984021</v>
      </c>
      <c r="E525">
        <f t="shared" si="2"/>
        <v>83.17148546</v>
      </c>
    </row>
    <row r="526">
      <c r="A526" s="7">
        <v>60.0</v>
      </c>
      <c r="D526">
        <f t="shared" si="1"/>
        <v>9.11984021</v>
      </c>
      <c r="E526">
        <f t="shared" si="2"/>
        <v>83.17148546</v>
      </c>
    </row>
    <row r="527">
      <c r="A527" s="7">
        <v>60.0</v>
      </c>
      <c r="D527">
        <f t="shared" si="1"/>
        <v>9.11984021</v>
      </c>
      <c r="E527">
        <f t="shared" si="2"/>
        <v>83.17148546</v>
      </c>
    </row>
    <row r="528">
      <c r="A528" s="7">
        <v>60.0</v>
      </c>
      <c r="D528">
        <f t="shared" si="1"/>
        <v>9.11984021</v>
      </c>
      <c r="E528">
        <f t="shared" si="2"/>
        <v>83.17148546</v>
      </c>
    </row>
    <row r="529">
      <c r="A529" s="7">
        <v>60.0</v>
      </c>
      <c r="D529">
        <f t="shared" si="1"/>
        <v>9.11984021</v>
      </c>
      <c r="E529">
        <f t="shared" si="2"/>
        <v>83.17148546</v>
      </c>
    </row>
    <row r="530">
      <c r="A530" s="7">
        <v>60.0</v>
      </c>
      <c r="D530">
        <f t="shared" si="1"/>
        <v>9.11984021</v>
      </c>
      <c r="E530">
        <f t="shared" si="2"/>
        <v>83.17148546</v>
      </c>
    </row>
    <row r="531">
      <c r="A531" s="7">
        <v>60.0</v>
      </c>
      <c r="D531">
        <f t="shared" si="1"/>
        <v>9.11984021</v>
      </c>
      <c r="E531">
        <f t="shared" si="2"/>
        <v>83.17148546</v>
      </c>
    </row>
    <row r="532">
      <c r="A532" s="7">
        <v>60.0</v>
      </c>
      <c r="D532">
        <f t="shared" si="1"/>
        <v>9.11984021</v>
      </c>
      <c r="E532">
        <f t="shared" si="2"/>
        <v>83.17148546</v>
      </c>
    </row>
    <row r="533">
      <c r="A533" s="7">
        <v>60.0</v>
      </c>
      <c r="D533">
        <f t="shared" si="1"/>
        <v>9.11984021</v>
      </c>
      <c r="E533">
        <f t="shared" si="2"/>
        <v>83.17148546</v>
      </c>
    </row>
    <row r="534">
      <c r="A534" s="7">
        <v>60.0</v>
      </c>
      <c r="D534">
        <f t="shared" si="1"/>
        <v>9.11984021</v>
      </c>
      <c r="E534">
        <f t="shared" si="2"/>
        <v>83.17148546</v>
      </c>
    </row>
    <row r="535">
      <c r="A535" s="7">
        <v>60.0</v>
      </c>
      <c r="D535">
        <f t="shared" si="1"/>
        <v>9.11984021</v>
      </c>
      <c r="E535">
        <f t="shared" si="2"/>
        <v>83.17148546</v>
      </c>
    </row>
    <row r="536">
      <c r="A536" s="7">
        <v>60.0</v>
      </c>
      <c r="D536">
        <f t="shared" si="1"/>
        <v>9.11984021</v>
      </c>
      <c r="E536">
        <f t="shared" si="2"/>
        <v>83.17148546</v>
      </c>
    </row>
    <row r="537">
      <c r="A537" s="7">
        <v>60.0</v>
      </c>
      <c r="D537">
        <f t="shared" si="1"/>
        <v>9.11984021</v>
      </c>
      <c r="E537">
        <f t="shared" si="2"/>
        <v>83.17148546</v>
      </c>
    </row>
    <row r="538">
      <c r="A538" s="7">
        <v>60.0</v>
      </c>
      <c r="D538">
        <f t="shared" si="1"/>
        <v>9.11984021</v>
      </c>
      <c r="E538">
        <f t="shared" si="2"/>
        <v>83.17148546</v>
      </c>
    </row>
    <row r="539">
      <c r="A539" s="7">
        <v>60.0</v>
      </c>
      <c r="D539">
        <f t="shared" si="1"/>
        <v>9.11984021</v>
      </c>
      <c r="E539">
        <f t="shared" si="2"/>
        <v>83.17148546</v>
      </c>
    </row>
    <row r="540">
      <c r="A540" s="7">
        <v>60.0</v>
      </c>
      <c r="D540">
        <f t="shared" si="1"/>
        <v>9.11984021</v>
      </c>
      <c r="E540">
        <f t="shared" si="2"/>
        <v>83.17148546</v>
      </c>
    </row>
    <row r="541">
      <c r="A541" s="7">
        <v>60.0</v>
      </c>
      <c r="D541">
        <f t="shared" si="1"/>
        <v>9.11984021</v>
      </c>
      <c r="E541">
        <f t="shared" si="2"/>
        <v>83.17148546</v>
      </c>
    </row>
    <row r="542">
      <c r="A542" s="7">
        <v>60.0</v>
      </c>
      <c r="D542">
        <f t="shared" si="1"/>
        <v>9.11984021</v>
      </c>
      <c r="E542">
        <f t="shared" si="2"/>
        <v>83.17148546</v>
      </c>
    </row>
    <row r="543">
      <c r="A543" s="7">
        <v>60.0</v>
      </c>
      <c r="D543">
        <f t="shared" si="1"/>
        <v>9.11984021</v>
      </c>
      <c r="E543">
        <f t="shared" si="2"/>
        <v>83.17148546</v>
      </c>
    </row>
    <row r="544">
      <c r="A544" s="7">
        <v>60.0</v>
      </c>
      <c r="D544">
        <f t="shared" si="1"/>
        <v>9.11984021</v>
      </c>
      <c r="E544">
        <f t="shared" si="2"/>
        <v>83.17148546</v>
      </c>
    </row>
    <row r="545">
      <c r="A545" s="7">
        <v>60.0</v>
      </c>
      <c r="D545">
        <f t="shared" si="1"/>
        <v>9.11984021</v>
      </c>
      <c r="E545">
        <f t="shared" si="2"/>
        <v>83.17148546</v>
      </c>
    </row>
    <row r="546">
      <c r="A546" s="7">
        <v>60.0</v>
      </c>
      <c r="D546">
        <f t="shared" si="1"/>
        <v>9.11984021</v>
      </c>
      <c r="E546">
        <f t="shared" si="2"/>
        <v>83.17148546</v>
      </c>
    </row>
    <row r="547">
      <c r="A547" s="7">
        <v>60.0</v>
      </c>
      <c r="D547">
        <f t="shared" si="1"/>
        <v>9.11984021</v>
      </c>
      <c r="E547">
        <f t="shared" si="2"/>
        <v>83.17148546</v>
      </c>
    </row>
    <row r="548">
      <c r="A548" s="7">
        <v>60.0</v>
      </c>
      <c r="D548">
        <f t="shared" si="1"/>
        <v>9.11984021</v>
      </c>
      <c r="E548">
        <f t="shared" si="2"/>
        <v>83.17148546</v>
      </c>
    </row>
    <row r="549">
      <c r="A549" s="7">
        <v>60.0</v>
      </c>
      <c r="D549">
        <f t="shared" si="1"/>
        <v>9.11984021</v>
      </c>
      <c r="E549">
        <f t="shared" si="2"/>
        <v>83.17148546</v>
      </c>
    </row>
    <row r="550">
      <c r="A550" s="7">
        <v>60.0</v>
      </c>
      <c r="D550">
        <f t="shared" si="1"/>
        <v>9.11984021</v>
      </c>
      <c r="E550">
        <f t="shared" si="2"/>
        <v>83.17148546</v>
      </c>
    </row>
    <row r="551">
      <c r="A551" s="7">
        <v>60.0</v>
      </c>
      <c r="D551">
        <f t="shared" si="1"/>
        <v>9.11984021</v>
      </c>
      <c r="E551">
        <f t="shared" si="2"/>
        <v>83.17148546</v>
      </c>
    </row>
    <row r="552">
      <c r="A552" s="7">
        <v>60.0</v>
      </c>
      <c r="D552">
        <f t="shared" si="1"/>
        <v>9.11984021</v>
      </c>
      <c r="E552">
        <f t="shared" si="2"/>
        <v>83.17148546</v>
      </c>
    </row>
    <row r="553">
      <c r="A553" s="7">
        <v>60.0</v>
      </c>
      <c r="D553">
        <f t="shared" si="1"/>
        <v>9.11984021</v>
      </c>
      <c r="E553">
        <f t="shared" si="2"/>
        <v>83.17148546</v>
      </c>
    </row>
    <row r="554">
      <c r="A554" s="7">
        <v>60.0</v>
      </c>
      <c r="D554">
        <f t="shared" si="1"/>
        <v>9.11984021</v>
      </c>
      <c r="E554">
        <f t="shared" si="2"/>
        <v>83.17148546</v>
      </c>
    </row>
    <row r="555">
      <c r="A555" s="7">
        <v>60.0</v>
      </c>
      <c r="D555">
        <f t="shared" si="1"/>
        <v>9.11984021</v>
      </c>
      <c r="E555">
        <f t="shared" si="2"/>
        <v>83.17148546</v>
      </c>
    </row>
    <row r="556">
      <c r="A556" s="7">
        <v>60.0</v>
      </c>
      <c r="D556">
        <f t="shared" si="1"/>
        <v>9.11984021</v>
      </c>
      <c r="E556">
        <f t="shared" si="2"/>
        <v>83.17148546</v>
      </c>
    </row>
    <row r="557">
      <c r="A557" s="7">
        <v>60.0</v>
      </c>
      <c r="D557">
        <f t="shared" si="1"/>
        <v>9.11984021</v>
      </c>
      <c r="E557">
        <f t="shared" si="2"/>
        <v>83.17148546</v>
      </c>
    </row>
    <row r="558">
      <c r="A558" s="7">
        <v>60.0</v>
      </c>
      <c r="D558">
        <f t="shared" si="1"/>
        <v>9.11984021</v>
      </c>
      <c r="E558">
        <f t="shared" si="2"/>
        <v>83.17148546</v>
      </c>
    </row>
    <row r="559">
      <c r="A559" s="7">
        <v>60.0</v>
      </c>
      <c r="D559">
        <f t="shared" si="1"/>
        <v>9.11984021</v>
      </c>
      <c r="E559">
        <f t="shared" si="2"/>
        <v>83.17148546</v>
      </c>
    </row>
    <row r="560">
      <c r="A560" s="7">
        <v>60.0</v>
      </c>
      <c r="D560">
        <f t="shared" si="1"/>
        <v>9.11984021</v>
      </c>
      <c r="E560">
        <f t="shared" si="2"/>
        <v>83.17148546</v>
      </c>
    </row>
    <row r="561">
      <c r="A561" s="7">
        <v>60.0</v>
      </c>
      <c r="D561">
        <f t="shared" si="1"/>
        <v>9.11984021</v>
      </c>
      <c r="E561">
        <f t="shared" si="2"/>
        <v>83.17148546</v>
      </c>
    </row>
    <row r="562">
      <c r="A562" s="7">
        <v>60.0</v>
      </c>
      <c r="D562">
        <f t="shared" si="1"/>
        <v>9.11984021</v>
      </c>
      <c r="E562">
        <f t="shared" si="2"/>
        <v>83.17148546</v>
      </c>
    </row>
    <row r="563">
      <c r="A563" s="7">
        <v>60.0</v>
      </c>
      <c r="D563">
        <f t="shared" si="1"/>
        <v>9.11984021</v>
      </c>
      <c r="E563">
        <f t="shared" si="2"/>
        <v>83.17148546</v>
      </c>
    </row>
    <row r="564">
      <c r="A564" s="7">
        <v>60.0</v>
      </c>
      <c r="D564">
        <f t="shared" si="1"/>
        <v>9.11984021</v>
      </c>
      <c r="E564">
        <f t="shared" si="2"/>
        <v>83.17148546</v>
      </c>
    </row>
    <row r="565">
      <c r="A565" s="7">
        <v>60.0</v>
      </c>
      <c r="D565">
        <f t="shared" si="1"/>
        <v>9.11984021</v>
      </c>
      <c r="E565">
        <f t="shared" si="2"/>
        <v>83.17148546</v>
      </c>
    </row>
    <row r="566">
      <c r="A566" s="7">
        <v>60.0</v>
      </c>
      <c r="D566">
        <f t="shared" si="1"/>
        <v>9.11984021</v>
      </c>
      <c r="E566">
        <f t="shared" si="2"/>
        <v>83.17148546</v>
      </c>
    </row>
    <row r="567">
      <c r="A567" s="7">
        <v>60.0</v>
      </c>
      <c r="D567">
        <f t="shared" si="1"/>
        <v>9.11984021</v>
      </c>
      <c r="E567">
        <f t="shared" si="2"/>
        <v>83.17148546</v>
      </c>
    </row>
    <row r="568">
      <c r="A568" s="7">
        <v>65.0</v>
      </c>
      <c r="D568">
        <f t="shared" si="1"/>
        <v>14.11984021</v>
      </c>
      <c r="E568">
        <f t="shared" si="2"/>
        <v>199.3698876</v>
      </c>
    </row>
    <row r="569">
      <c r="A569" s="7">
        <v>65.0</v>
      </c>
      <c r="D569">
        <f t="shared" si="1"/>
        <v>14.11984021</v>
      </c>
      <c r="E569">
        <f t="shared" si="2"/>
        <v>199.3698876</v>
      </c>
    </row>
    <row r="570">
      <c r="A570" s="7">
        <v>65.0</v>
      </c>
      <c r="D570">
        <f t="shared" si="1"/>
        <v>14.11984021</v>
      </c>
      <c r="E570">
        <f t="shared" si="2"/>
        <v>199.3698876</v>
      </c>
    </row>
    <row r="571">
      <c r="A571" s="7">
        <v>70.0</v>
      </c>
      <c r="D571">
        <f t="shared" si="1"/>
        <v>19.11984021</v>
      </c>
      <c r="E571">
        <f t="shared" si="2"/>
        <v>365.5682897</v>
      </c>
    </row>
    <row r="572">
      <c r="A572" s="7">
        <v>70.0</v>
      </c>
      <c r="D572">
        <f t="shared" si="1"/>
        <v>19.11984021</v>
      </c>
      <c r="E572">
        <f t="shared" si="2"/>
        <v>365.5682897</v>
      </c>
    </row>
    <row r="573">
      <c r="A573" s="7">
        <v>70.0</v>
      </c>
      <c r="D573">
        <f t="shared" si="1"/>
        <v>19.11984021</v>
      </c>
      <c r="E573">
        <f t="shared" si="2"/>
        <v>365.5682897</v>
      </c>
    </row>
    <row r="574">
      <c r="A574" s="7">
        <v>70.0</v>
      </c>
      <c r="D574">
        <f t="shared" si="1"/>
        <v>19.11984021</v>
      </c>
      <c r="E574">
        <f t="shared" si="2"/>
        <v>365.5682897</v>
      </c>
    </row>
    <row r="575">
      <c r="A575" s="7">
        <v>70.0</v>
      </c>
      <c r="D575">
        <f t="shared" si="1"/>
        <v>19.11984021</v>
      </c>
      <c r="E575">
        <f t="shared" si="2"/>
        <v>365.5682897</v>
      </c>
    </row>
    <row r="576">
      <c r="A576" s="7">
        <v>70.0</v>
      </c>
      <c r="D576">
        <f t="shared" si="1"/>
        <v>19.11984021</v>
      </c>
      <c r="E576">
        <f t="shared" si="2"/>
        <v>365.5682897</v>
      </c>
    </row>
    <row r="577">
      <c r="A577" s="7">
        <v>70.0</v>
      </c>
      <c r="D577">
        <f t="shared" si="1"/>
        <v>19.11984021</v>
      </c>
      <c r="E577">
        <f t="shared" si="2"/>
        <v>365.5682897</v>
      </c>
    </row>
    <row r="578">
      <c r="A578" s="7">
        <v>75.0</v>
      </c>
      <c r="D578">
        <f t="shared" si="1"/>
        <v>24.11984021</v>
      </c>
      <c r="E578">
        <f t="shared" si="2"/>
        <v>581.7666918</v>
      </c>
    </row>
    <row r="579">
      <c r="A579" s="7">
        <v>75.0</v>
      </c>
      <c r="D579">
        <f t="shared" si="1"/>
        <v>24.11984021</v>
      </c>
      <c r="E579">
        <f t="shared" si="2"/>
        <v>581.7666918</v>
      </c>
    </row>
    <row r="580">
      <c r="A580" s="7">
        <v>75.0</v>
      </c>
      <c r="D580">
        <f t="shared" si="1"/>
        <v>24.11984021</v>
      </c>
      <c r="E580">
        <f t="shared" si="2"/>
        <v>581.7666918</v>
      </c>
    </row>
    <row r="581">
      <c r="A581" s="7">
        <v>75.0</v>
      </c>
      <c r="D581">
        <f t="shared" si="1"/>
        <v>24.11984021</v>
      </c>
      <c r="E581">
        <f t="shared" si="2"/>
        <v>581.7666918</v>
      </c>
    </row>
    <row r="582">
      <c r="A582" s="7">
        <v>75.0</v>
      </c>
      <c r="D582">
        <f t="shared" si="1"/>
        <v>24.11984021</v>
      </c>
      <c r="E582">
        <f t="shared" si="2"/>
        <v>581.7666918</v>
      </c>
    </row>
    <row r="583">
      <c r="A583" s="7">
        <v>75.0</v>
      </c>
      <c r="D583">
        <f t="shared" si="1"/>
        <v>24.11984021</v>
      </c>
      <c r="E583">
        <f t="shared" si="2"/>
        <v>581.7666918</v>
      </c>
    </row>
    <row r="584">
      <c r="A584" s="7">
        <v>80.0</v>
      </c>
      <c r="D584">
        <f t="shared" si="1"/>
        <v>29.11984021</v>
      </c>
      <c r="E584">
        <f t="shared" si="2"/>
        <v>847.9650939</v>
      </c>
    </row>
    <row r="585">
      <c r="A585" s="7">
        <v>80.0</v>
      </c>
      <c r="D585">
        <f t="shared" si="1"/>
        <v>29.11984021</v>
      </c>
      <c r="E585">
        <f t="shared" si="2"/>
        <v>847.9650939</v>
      </c>
    </row>
    <row r="586">
      <c r="A586" s="7">
        <v>80.0</v>
      </c>
      <c r="D586">
        <f t="shared" si="1"/>
        <v>29.11984021</v>
      </c>
      <c r="E586">
        <f t="shared" si="2"/>
        <v>847.9650939</v>
      </c>
    </row>
    <row r="587">
      <c r="A587" s="7">
        <v>80.0</v>
      </c>
      <c r="D587">
        <f t="shared" si="1"/>
        <v>29.11984021</v>
      </c>
      <c r="E587">
        <f t="shared" si="2"/>
        <v>847.9650939</v>
      </c>
    </row>
    <row r="588">
      <c r="A588" s="7">
        <v>80.0</v>
      </c>
      <c r="D588">
        <f t="shared" si="1"/>
        <v>29.11984021</v>
      </c>
      <c r="E588">
        <f t="shared" si="2"/>
        <v>847.9650939</v>
      </c>
    </row>
    <row r="589">
      <c r="A589" s="7">
        <v>80.0</v>
      </c>
      <c r="D589">
        <f t="shared" si="1"/>
        <v>29.11984021</v>
      </c>
      <c r="E589">
        <f t="shared" si="2"/>
        <v>847.9650939</v>
      </c>
    </row>
    <row r="590">
      <c r="A590" s="7">
        <v>80.0</v>
      </c>
      <c r="D590">
        <f t="shared" si="1"/>
        <v>29.11984021</v>
      </c>
      <c r="E590">
        <f t="shared" si="2"/>
        <v>847.9650939</v>
      </c>
    </row>
    <row r="591">
      <c r="A591" s="7">
        <v>80.0</v>
      </c>
      <c r="D591">
        <f t="shared" si="1"/>
        <v>29.11984021</v>
      </c>
      <c r="E591">
        <f t="shared" si="2"/>
        <v>847.9650939</v>
      </c>
    </row>
    <row r="592">
      <c r="A592" s="7">
        <v>80.0</v>
      </c>
      <c r="D592">
        <f t="shared" si="1"/>
        <v>29.11984021</v>
      </c>
      <c r="E592">
        <f t="shared" si="2"/>
        <v>847.9650939</v>
      </c>
    </row>
    <row r="593">
      <c r="A593" s="7">
        <v>80.0</v>
      </c>
      <c r="D593">
        <f t="shared" si="1"/>
        <v>29.11984021</v>
      </c>
      <c r="E593">
        <f t="shared" si="2"/>
        <v>847.9650939</v>
      </c>
    </row>
    <row r="594">
      <c r="A594" s="7">
        <v>80.0</v>
      </c>
      <c r="D594">
        <f t="shared" si="1"/>
        <v>29.11984021</v>
      </c>
      <c r="E594">
        <f t="shared" si="2"/>
        <v>847.9650939</v>
      </c>
    </row>
    <row r="595">
      <c r="A595" s="7">
        <v>80.0</v>
      </c>
      <c r="D595">
        <f t="shared" si="1"/>
        <v>29.11984021</v>
      </c>
      <c r="E595">
        <f t="shared" si="2"/>
        <v>847.9650939</v>
      </c>
    </row>
    <row r="596">
      <c r="A596" s="7">
        <v>80.0</v>
      </c>
      <c r="D596">
        <f t="shared" si="1"/>
        <v>29.11984021</v>
      </c>
      <c r="E596">
        <f t="shared" si="2"/>
        <v>847.9650939</v>
      </c>
    </row>
    <row r="597">
      <c r="A597" s="7">
        <v>80.0</v>
      </c>
      <c r="D597">
        <f t="shared" si="1"/>
        <v>29.11984021</v>
      </c>
      <c r="E597">
        <f t="shared" si="2"/>
        <v>847.9650939</v>
      </c>
    </row>
    <row r="598">
      <c r="A598" s="7">
        <v>80.0</v>
      </c>
      <c r="D598">
        <f t="shared" si="1"/>
        <v>29.11984021</v>
      </c>
      <c r="E598">
        <f t="shared" si="2"/>
        <v>847.9650939</v>
      </c>
    </row>
    <row r="599">
      <c r="A599" s="7">
        <v>90.0</v>
      </c>
      <c r="D599">
        <f t="shared" si="1"/>
        <v>39.11984021</v>
      </c>
      <c r="E599">
        <f t="shared" si="2"/>
        <v>1530.361898</v>
      </c>
    </row>
    <row r="600">
      <c r="A600" s="7">
        <v>90.0</v>
      </c>
      <c r="D600">
        <f t="shared" si="1"/>
        <v>39.11984021</v>
      </c>
      <c r="E600">
        <f t="shared" si="2"/>
        <v>1530.361898</v>
      </c>
    </row>
    <row r="601">
      <c r="A601" s="7">
        <v>90.0</v>
      </c>
      <c r="D601">
        <f t="shared" si="1"/>
        <v>39.11984021</v>
      </c>
      <c r="E601">
        <f t="shared" si="2"/>
        <v>1530.361898</v>
      </c>
    </row>
    <row r="602">
      <c r="A602" s="7">
        <v>90.0</v>
      </c>
      <c r="D602">
        <f t="shared" si="1"/>
        <v>39.11984021</v>
      </c>
      <c r="E602">
        <f t="shared" si="2"/>
        <v>1530.361898</v>
      </c>
    </row>
    <row r="603">
      <c r="A603" s="7">
        <v>90.0</v>
      </c>
      <c r="D603">
        <f t="shared" si="1"/>
        <v>39.11984021</v>
      </c>
      <c r="E603">
        <f t="shared" si="2"/>
        <v>1530.361898</v>
      </c>
    </row>
    <row r="604">
      <c r="A604" s="7">
        <v>90.0</v>
      </c>
      <c r="D604">
        <f t="shared" si="1"/>
        <v>39.11984021</v>
      </c>
      <c r="E604">
        <f t="shared" si="2"/>
        <v>1530.361898</v>
      </c>
    </row>
    <row r="605">
      <c r="A605" s="7">
        <v>90.0</v>
      </c>
      <c r="D605">
        <f t="shared" si="1"/>
        <v>39.11984021</v>
      </c>
      <c r="E605">
        <f t="shared" si="2"/>
        <v>1530.361898</v>
      </c>
    </row>
    <row r="606">
      <c r="A606" s="7">
        <v>90.0</v>
      </c>
      <c r="D606">
        <f t="shared" si="1"/>
        <v>39.11984021</v>
      </c>
      <c r="E606">
        <f t="shared" si="2"/>
        <v>1530.361898</v>
      </c>
    </row>
    <row r="607">
      <c r="A607" s="7">
        <v>90.0</v>
      </c>
      <c r="D607">
        <f t="shared" si="1"/>
        <v>39.11984021</v>
      </c>
      <c r="E607">
        <f t="shared" si="2"/>
        <v>1530.361898</v>
      </c>
    </row>
    <row r="608">
      <c r="A608" s="7">
        <v>90.0</v>
      </c>
      <c r="D608">
        <f t="shared" si="1"/>
        <v>39.11984021</v>
      </c>
      <c r="E608">
        <f t="shared" si="2"/>
        <v>1530.361898</v>
      </c>
    </row>
    <row r="609">
      <c r="A609" s="7">
        <v>90.0</v>
      </c>
      <c r="D609">
        <f t="shared" si="1"/>
        <v>39.11984021</v>
      </c>
      <c r="E609">
        <f t="shared" si="2"/>
        <v>1530.361898</v>
      </c>
    </row>
    <row r="610">
      <c r="A610" s="7">
        <v>90.0</v>
      </c>
      <c r="D610">
        <f t="shared" si="1"/>
        <v>39.11984021</v>
      </c>
      <c r="E610">
        <f t="shared" si="2"/>
        <v>1530.361898</v>
      </c>
    </row>
    <row r="611">
      <c r="A611" s="7">
        <v>90.0</v>
      </c>
      <c r="D611">
        <f t="shared" si="1"/>
        <v>39.11984021</v>
      </c>
      <c r="E611">
        <f t="shared" si="2"/>
        <v>1530.361898</v>
      </c>
    </row>
    <row r="612">
      <c r="A612" s="7">
        <v>90.0</v>
      </c>
      <c r="D612">
        <f t="shared" si="1"/>
        <v>39.11984021</v>
      </c>
      <c r="E612">
        <f t="shared" si="2"/>
        <v>1530.361898</v>
      </c>
    </row>
    <row r="613">
      <c r="A613" s="7">
        <v>90.0</v>
      </c>
      <c r="D613">
        <f t="shared" si="1"/>
        <v>39.11984021</v>
      </c>
      <c r="E613">
        <f t="shared" si="2"/>
        <v>1530.361898</v>
      </c>
    </row>
    <row r="614">
      <c r="A614" s="7">
        <v>90.0</v>
      </c>
      <c r="D614">
        <f t="shared" si="1"/>
        <v>39.11984021</v>
      </c>
      <c r="E614">
        <f t="shared" si="2"/>
        <v>1530.361898</v>
      </c>
    </row>
    <row r="615">
      <c r="A615" s="7">
        <v>90.0</v>
      </c>
      <c r="D615">
        <f t="shared" si="1"/>
        <v>39.11984021</v>
      </c>
      <c r="E615">
        <f t="shared" si="2"/>
        <v>1530.361898</v>
      </c>
    </row>
    <row r="616">
      <c r="A616" s="7">
        <v>90.0</v>
      </c>
      <c r="D616">
        <f t="shared" si="1"/>
        <v>39.11984021</v>
      </c>
      <c r="E616">
        <f t="shared" si="2"/>
        <v>1530.361898</v>
      </c>
    </row>
    <row r="617">
      <c r="A617" s="7">
        <v>90.0</v>
      </c>
      <c r="D617">
        <f t="shared" si="1"/>
        <v>39.11984021</v>
      </c>
      <c r="E617">
        <f t="shared" si="2"/>
        <v>1530.361898</v>
      </c>
    </row>
    <row r="618">
      <c r="A618" s="7">
        <v>90.0</v>
      </c>
      <c r="D618">
        <f t="shared" si="1"/>
        <v>39.11984021</v>
      </c>
      <c r="E618">
        <f t="shared" si="2"/>
        <v>1530.361898</v>
      </c>
    </row>
    <row r="619">
      <c r="A619" s="7">
        <v>90.0</v>
      </c>
      <c r="D619">
        <f t="shared" si="1"/>
        <v>39.11984021</v>
      </c>
      <c r="E619">
        <f t="shared" si="2"/>
        <v>1530.361898</v>
      </c>
    </row>
    <row r="620">
      <c r="A620" s="7">
        <v>90.0</v>
      </c>
      <c r="D620">
        <f t="shared" si="1"/>
        <v>39.11984021</v>
      </c>
      <c r="E620">
        <f t="shared" si="2"/>
        <v>1530.361898</v>
      </c>
    </row>
    <row r="621">
      <c r="A621" s="7">
        <v>90.0</v>
      </c>
      <c r="D621">
        <f t="shared" si="1"/>
        <v>39.11984021</v>
      </c>
      <c r="E621">
        <f t="shared" si="2"/>
        <v>1530.361898</v>
      </c>
    </row>
    <row r="622">
      <c r="A622" s="7">
        <v>90.0</v>
      </c>
      <c r="D622">
        <f t="shared" si="1"/>
        <v>39.11984021</v>
      </c>
      <c r="E622">
        <f t="shared" si="2"/>
        <v>1530.361898</v>
      </c>
    </row>
    <row r="623">
      <c r="A623" s="7">
        <v>90.0</v>
      </c>
      <c r="D623">
        <f t="shared" si="1"/>
        <v>39.11984021</v>
      </c>
      <c r="E623">
        <f t="shared" si="2"/>
        <v>1530.361898</v>
      </c>
    </row>
    <row r="624">
      <c r="A624" s="7">
        <v>90.0</v>
      </c>
      <c r="D624">
        <f t="shared" si="1"/>
        <v>39.11984021</v>
      </c>
      <c r="E624">
        <f t="shared" si="2"/>
        <v>1530.361898</v>
      </c>
    </row>
    <row r="625">
      <c r="A625" s="7">
        <v>90.0</v>
      </c>
      <c r="D625">
        <f t="shared" si="1"/>
        <v>39.11984021</v>
      </c>
      <c r="E625">
        <f t="shared" si="2"/>
        <v>1530.361898</v>
      </c>
    </row>
    <row r="626">
      <c r="A626" s="7">
        <v>90.0</v>
      </c>
      <c r="D626">
        <f t="shared" si="1"/>
        <v>39.11984021</v>
      </c>
      <c r="E626">
        <f t="shared" si="2"/>
        <v>1530.361898</v>
      </c>
    </row>
    <row r="627">
      <c r="A627" s="7">
        <v>90.0</v>
      </c>
      <c r="D627">
        <f t="shared" si="1"/>
        <v>39.11984021</v>
      </c>
      <c r="E627">
        <f t="shared" si="2"/>
        <v>1530.361898</v>
      </c>
    </row>
    <row r="628">
      <c r="A628" s="7">
        <v>90.0</v>
      </c>
      <c r="D628">
        <f t="shared" si="1"/>
        <v>39.11984021</v>
      </c>
      <c r="E628">
        <f t="shared" si="2"/>
        <v>1530.361898</v>
      </c>
    </row>
    <row r="629">
      <c r="A629" s="7">
        <v>90.0</v>
      </c>
      <c r="D629">
        <f t="shared" si="1"/>
        <v>39.11984021</v>
      </c>
      <c r="E629">
        <f t="shared" si="2"/>
        <v>1530.361898</v>
      </c>
    </row>
    <row r="630">
      <c r="A630" s="7">
        <v>90.0</v>
      </c>
      <c r="D630">
        <f t="shared" si="1"/>
        <v>39.11984021</v>
      </c>
      <c r="E630">
        <f t="shared" si="2"/>
        <v>1530.361898</v>
      </c>
    </row>
    <row r="631">
      <c r="A631" s="7">
        <v>90.0</v>
      </c>
      <c r="D631">
        <f t="shared" si="1"/>
        <v>39.11984021</v>
      </c>
      <c r="E631">
        <f t="shared" si="2"/>
        <v>1530.361898</v>
      </c>
    </row>
    <row r="632">
      <c r="A632" s="7">
        <v>95.0</v>
      </c>
      <c r="D632">
        <f t="shared" si="1"/>
        <v>44.11984021</v>
      </c>
      <c r="E632">
        <f t="shared" si="2"/>
        <v>1946.5603</v>
      </c>
    </row>
    <row r="633">
      <c r="A633" s="7">
        <v>100.0</v>
      </c>
      <c r="D633">
        <f t="shared" si="1"/>
        <v>49.11984021</v>
      </c>
      <c r="E633">
        <f t="shared" si="2"/>
        <v>2412.758702</v>
      </c>
    </row>
    <row r="634">
      <c r="A634" s="7">
        <v>100.0</v>
      </c>
      <c r="D634">
        <f t="shared" si="1"/>
        <v>49.11984021</v>
      </c>
      <c r="E634">
        <f t="shared" si="2"/>
        <v>2412.758702</v>
      </c>
    </row>
    <row r="635">
      <c r="A635" s="7">
        <v>100.0</v>
      </c>
      <c r="D635">
        <f t="shared" si="1"/>
        <v>49.11984021</v>
      </c>
      <c r="E635">
        <f t="shared" si="2"/>
        <v>2412.758702</v>
      </c>
    </row>
    <row r="636">
      <c r="A636" s="7">
        <v>100.0</v>
      </c>
      <c r="D636">
        <f t="shared" si="1"/>
        <v>49.11984021</v>
      </c>
      <c r="E636">
        <f t="shared" si="2"/>
        <v>2412.758702</v>
      </c>
    </row>
    <row r="637">
      <c r="A637" s="7">
        <v>100.0</v>
      </c>
      <c r="D637">
        <f t="shared" si="1"/>
        <v>49.11984021</v>
      </c>
      <c r="E637">
        <f t="shared" si="2"/>
        <v>2412.758702</v>
      </c>
    </row>
    <row r="638">
      <c r="A638" s="7">
        <v>100.0</v>
      </c>
      <c r="D638">
        <f t="shared" si="1"/>
        <v>49.11984021</v>
      </c>
      <c r="E638">
        <f t="shared" si="2"/>
        <v>2412.758702</v>
      </c>
    </row>
    <row r="639">
      <c r="A639" s="7">
        <v>100.0</v>
      </c>
      <c r="D639">
        <f t="shared" si="1"/>
        <v>49.11984021</v>
      </c>
      <c r="E639">
        <f t="shared" si="2"/>
        <v>2412.758702</v>
      </c>
    </row>
    <row r="640">
      <c r="A640" s="7">
        <v>100.0</v>
      </c>
      <c r="D640">
        <f t="shared" si="1"/>
        <v>49.11984021</v>
      </c>
      <c r="E640">
        <f t="shared" si="2"/>
        <v>2412.758702</v>
      </c>
    </row>
    <row r="641">
      <c r="A641" s="7">
        <v>100.0</v>
      </c>
      <c r="D641">
        <f t="shared" si="1"/>
        <v>49.11984021</v>
      </c>
      <c r="E641">
        <f t="shared" si="2"/>
        <v>2412.758702</v>
      </c>
    </row>
    <row r="642">
      <c r="A642" s="7">
        <v>100.0</v>
      </c>
      <c r="D642">
        <f t="shared" si="1"/>
        <v>49.11984021</v>
      </c>
      <c r="E642">
        <f t="shared" si="2"/>
        <v>2412.758702</v>
      </c>
    </row>
    <row r="643">
      <c r="A643" s="7">
        <v>110.0</v>
      </c>
      <c r="D643">
        <f t="shared" si="1"/>
        <v>59.11984021</v>
      </c>
      <c r="E643">
        <f t="shared" si="2"/>
        <v>3495.155506</v>
      </c>
    </row>
    <row r="644">
      <c r="A644" s="7">
        <v>110.0</v>
      </c>
      <c r="D644">
        <f t="shared" si="1"/>
        <v>59.11984021</v>
      </c>
      <c r="E644">
        <f t="shared" si="2"/>
        <v>3495.155506</v>
      </c>
    </row>
    <row r="645">
      <c r="A645" s="7">
        <v>120.0</v>
      </c>
      <c r="D645">
        <f t="shared" si="1"/>
        <v>69.11984021</v>
      </c>
      <c r="E645">
        <f t="shared" si="2"/>
        <v>4777.552311</v>
      </c>
    </row>
    <row r="646">
      <c r="A646" s="7">
        <v>120.0</v>
      </c>
      <c r="D646">
        <f t="shared" si="1"/>
        <v>69.11984021</v>
      </c>
      <c r="E646">
        <f t="shared" si="2"/>
        <v>4777.552311</v>
      </c>
    </row>
    <row r="647">
      <c r="A647" s="7">
        <v>120.0</v>
      </c>
      <c r="D647">
        <f t="shared" si="1"/>
        <v>69.11984021</v>
      </c>
      <c r="E647">
        <f t="shared" si="2"/>
        <v>4777.552311</v>
      </c>
    </row>
    <row r="648">
      <c r="A648" s="7">
        <v>120.0</v>
      </c>
      <c r="D648">
        <f t="shared" si="1"/>
        <v>69.11984021</v>
      </c>
      <c r="E648">
        <f t="shared" si="2"/>
        <v>4777.552311</v>
      </c>
    </row>
    <row r="649">
      <c r="A649" s="7">
        <v>120.0</v>
      </c>
      <c r="D649">
        <f t="shared" si="1"/>
        <v>69.11984021</v>
      </c>
      <c r="E649">
        <f t="shared" si="2"/>
        <v>4777.552311</v>
      </c>
    </row>
    <row r="650">
      <c r="A650" s="7">
        <v>120.0</v>
      </c>
      <c r="D650">
        <f t="shared" si="1"/>
        <v>69.11984021</v>
      </c>
      <c r="E650">
        <f t="shared" si="2"/>
        <v>4777.552311</v>
      </c>
    </row>
    <row r="651">
      <c r="A651" s="7">
        <v>120.0</v>
      </c>
      <c r="D651">
        <f t="shared" si="1"/>
        <v>69.11984021</v>
      </c>
      <c r="E651">
        <f t="shared" si="2"/>
        <v>4777.552311</v>
      </c>
    </row>
    <row r="652">
      <c r="A652" s="7">
        <v>120.0</v>
      </c>
      <c r="D652">
        <f t="shared" si="1"/>
        <v>69.11984021</v>
      </c>
      <c r="E652">
        <f t="shared" si="2"/>
        <v>4777.552311</v>
      </c>
    </row>
    <row r="653">
      <c r="A653" s="7">
        <v>120.0</v>
      </c>
      <c r="D653">
        <f t="shared" si="1"/>
        <v>69.11984021</v>
      </c>
      <c r="E653">
        <f t="shared" si="2"/>
        <v>4777.552311</v>
      </c>
    </row>
    <row r="654">
      <c r="A654" s="7">
        <v>120.0</v>
      </c>
      <c r="D654">
        <f t="shared" si="1"/>
        <v>69.11984021</v>
      </c>
      <c r="E654">
        <f t="shared" si="2"/>
        <v>4777.552311</v>
      </c>
    </row>
    <row r="655">
      <c r="A655" s="7">
        <v>120.0</v>
      </c>
      <c r="D655">
        <f t="shared" si="1"/>
        <v>69.11984021</v>
      </c>
      <c r="E655">
        <f t="shared" si="2"/>
        <v>4777.552311</v>
      </c>
    </row>
    <row r="656">
      <c r="A656" s="7">
        <v>120.0</v>
      </c>
      <c r="D656">
        <f t="shared" si="1"/>
        <v>69.11984021</v>
      </c>
      <c r="E656">
        <f t="shared" si="2"/>
        <v>4777.552311</v>
      </c>
    </row>
    <row r="657">
      <c r="A657" s="7">
        <v>120.0</v>
      </c>
      <c r="D657">
        <f t="shared" si="1"/>
        <v>69.11984021</v>
      </c>
      <c r="E657">
        <f t="shared" si="2"/>
        <v>4777.552311</v>
      </c>
    </row>
    <row r="658">
      <c r="A658" s="7">
        <v>120.0</v>
      </c>
      <c r="D658">
        <f t="shared" si="1"/>
        <v>69.11984021</v>
      </c>
      <c r="E658">
        <f t="shared" si="2"/>
        <v>4777.552311</v>
      </c>
    </row>
    <row r="659">
      <c r="A659" s="7">
        <v>120.0</v>
      </c>
      <c r="D659">
        <f t="shared" si="1"/>
        <v>69.11984021</v>
      </c>
      <c r="E659">
        <f t="shared" si="2"/>
        <v>4777.552311</v>
      </c>
    </row>
    <row r="660">
      <c r="A660" s="7">
        <v>120.0</v>
      </c>
      <c r="D660">
        <f t="shared" si="1"/>
        <v>69.11984021</v>
      </c>
      <c r="E660">
        <f t="shared" si="2"/>
        <v>4777.552311</v>
      </c>
    </row>
    <row r="661">
      <c r="A661" s="7">
        <v>120.0</v>
      </c>
      <c r="D661">
        <f t="shared" si="1"/>
        <v>69.11984021</v>
      </c>
      <c r="E661">
        <f t="shared" si="2"/>
        <v>4777.552311</v>
      </c>
    </row>
    <row r="662">
      <c r="A662" s="7">
        <v>120.0</v>
      </c>
      <c r="D662">
        <f t="shared" si="1"/>
        <v>69.11984021</v>
      </c>
      <c r="E662">
        <f t="shared" si="2"/>
        <v>4777.552311</v>
      </c>
    </row>
    <row r="663">
      <c r="A663" s="7">
        <v>120.0</v>
      </c>
      <c r="D663">
        <f t="shared" si="1"/>
        <v>69.11984021</v>
      </c>
      <c r="E663">
        <f t="shared" si="2"/>
        <v>4777.552311</v>
      </c>
    </row>
    <row r="664">
      <c r="A664" s="7">
        <v>120.0</v>
      </c>
      <c r="D664">
        <f t="shared" si="1"/>
        <v>69.11984021</v>
      </c>
      <c r="E664">
        <f t="shared" si="2"/>
        <v>4777.552311</v>
      </c>
    </row>
    <row r="665">
      <c r="A665" s="7">
        <v>120.0</v>
      </c>
      <c r="D665">
        <f t="shared" si="1"/>
        <v>69.11984021</v>
      </c>
      <c r="E665">
        <f t="shared" si="2"/>
        <v>4777.552311</v>
      </c>
    </row>
    <row r="666">
      <c r="A666" s="7">
        <v>120.0</v>
      </c>
      <c r="D666">
        <f t="shared" si="1"/>
        <v>69.11984021</v>
      </c>
      <c r="E666">
        <f t="shared" si="2"/>
        <v>4777.552311</v>
      </c>
    </row>
    <row r="667">
      <c r="A667" s="7">
        <v>120.0</v>
      </c>
      <c r="D667">
        <f t="shared" si="1"/>
        <v>69.11984021</v>
      </c>
      <c r="E667">
        <f t="shared" si="2"/>
        <v>4777.552311</v>
      </c>
    </row>
    <row r="668">
      <c r="A668" s="7">
        <v>120.0</v>
      </c>
      <c r="D668">
        <f t="shared" si="1"/>
        <v>69.11984021</v>
      </c>
      <c r="E668">
        <f t="shared" si="2"/>
        <v>4777.552311</v>
      </c>
    </row>
    <row r="669">
      <c r="A669" s="7">
        <v>120.0</v>
      </c>
      <c r="D669">
        <f t="shared" si="1"/>
        <v>69.11984021</v>
      </c>
      <c r="E669">
        <f t="shared" si="2"/>
        <v>4777.552311</v>
      </c>
    </row>
    <row r="670">
      <c r="A670" s="7">
        <v>120.0</v>
      </c>
      <c r="D670">
        <f t="shared" si="1"/>
        <v>69.11984021</v>
      </c>
      <c r="E670">
        <f t="shared" si="2"/>
        <v>4777.552311</v>
      </c>
    </row>
    <row r="671">
      <c r="A671" s="7">
        <v>120.0</v>
      </c>
      <c r="D671">
        <f t="shared" si="1"/>
        <v>69.11984021</v>
      </c>
      <c r="E671">
        <f t="shared" si="2"/>
        <v>4777.552311</v>
      </c>
    </row>
    <row r="672">
      <c r="A672" s="7">
        <v>120.0</v>
      </c>
      <c r="D672">
        <f t="shared" si="1"/>
        <v>69.11984021</v>
      </c>
      <c r="E672">
        <f t="shared" si="2"/>
        <v>4777.552311</v>
      </c>
    </row>
    <row r="673">
      <c r="A673" s="7">
        <v>120.0</v>
      </c>
      <c r="D673">
        <f t="shared" si="1"/>
        <v>69.11984021</v>
      </c>
      <c r="E673">
        <f t="shared" si="2"/>
        <v>4777.552311</v>
      </c>
    </row>
    <row r="674">
      <c r="A674" s="7">
        <v>120.0</v>
      </c>
      <c r="D674">
        <f t="shared" si="1"/>
        <v>69.11984021</v>
      </c>
      <c r="E674">
        <f t="shared" si="2"/>
        <v>4777.552311</v>
      </c>
    </row>
    <row r="675">
      <c r="A675" s="7">
        <v>120.0</v>
      </c>
      <c r="D675">
        <f t="shared" si="1"/>
        <v>69.11984021</v>
      </c>
      <c r="E675">
        <f t="shared" si="2"/>
        <v>4777.552311</v>
      </c>
    </row>
    <row r="676">
      <c r="A676" s="7">
        <v>120.0</v>
      </c>
      <c r="D676">
        <f t="shared" si="1"/>
        <v>69.11984021</v>
      </c>
      <c r="E676">
        <f t="shared" si="2"/>
        <v>4777.552311</v>
      </c>
    </row>
    <row r="677">
      <c r="A677" s="7">
        <v>120.0</v>
      </c>
      <c r="D677">
        <f t="shared" si="1"/>
        <v>69.11984021</v>
      </c>
      <c r="E677">
        <f t="shared" si="2"/>
        <v>4777.552311</v>
      </c>
    </row>
    <row r="678">
      <c r="A678" s="7">
        <v>120.0</v>
      </c>
      <c r="D678">
        <f t="shared" si="1"/>
        <v>69.11984021</v>
      </c>
      <c r="E678">
        <f t="shared" si="2"/>
        <v>4777.552311</v>
      </c>
    </row>
    <row r="679">
      <c r="A679" s="7">
        <v>120.0</v>
      </c>
      <c r="D679">
        <f t="shared" si="1"/>
        <v>69.11984021</v>
      </c>
      <c r="E679">
        <f t="shared" si="2"/>
        <v>4777.552311</v>
      </c>
    </row>
    <row r="680">
      <c r="A680" s="7">
        <v>120.0</v>
      </c>
      <c r="D680">
        <f t="shared" si="1"/>
        <v>69.11984021</v>
      </c>
      <c r="E680">
        <f t="shared" si="2"/>
        <v>4777.552311</v>
      </c>
    </row>
    <row r="681">
      <c r="A681" s="7">
        <v>120.0</v>
      </c>
      <c r="D681">
        <f t="shared" si="1"/>
        <v>69.11984021</v>
      </c>
      <c r="E681">
        <f t="shared" si="2"/>
        <v>4777.552311</v>
      </c>
    </row>
    <row r="682">
      <c r="A682" s="7">
        <v>120.0</v>
      </c>
      <c r="D682">
        <f t="shared" si="1"/>
        <v>69.11984021</v>
      </c>
      <c r="E682">
        <f t="shared" si="2"/>
        <v>4777.552311</v>
      </c>
    </row>
    <row r="683">
      <c r="A683" s="7">
        <v>120.0</v>
      </c>
      <c r="D683">
        <f t="shared" si="1"/>
        <v>69.11984021</v>
      </c>
      <c r="E683">
        <f t="shared" si="2"/>
        <v>4777.552311</v>
      </c>
    </row>
    <row r="684">
      <c r="A684" s="7">
        <v>120.0</v>
      </c>
      <c r="D684">
        <f t="shared" si="1"/>
        <v>69.11984021</v>
      </c>
      <c r="E684">
        <f t="shared" si="2"/>
        <v>4777.552311</v>
      </c>
    </row>
    <row r="685">
      <c r="A685" s="7">
        <v>120.0</v>
      </c>
      <c r="D685">
        <f t="shared" si="1"/>
        <v>69.11984021</v>
      </c>
      <c r="E685">
        <f t="shared" si="2"/>
        <v>4777.552311</v>
      </c>
    </row>
    <row r="686">
      <c r="A686" s="7">
        <v>120.0</v>
      </c>
      <c r="D686">
        <f t="shared" si="1"/>
        <v>69.11984021</v>
      </c>
      <c r="E686">
        <f t="shared" si="2"/>
        <v>4777.552311</v>
      </c>
    </row>
    <row r="687">
      <c r="A687" s="7">
        <v>120.0</v>
      </c>
      <c r="D687">
        <f t="shared" si="1"/>
        <v>69.11984021</v>
      </c>
      <c r="E687">
        <f t="shared" si="2"/>
        <v>4777.552311</v>
      </c>
    </row>
    <row r="688">
      <c r="A688" s="7">
        <v>120.0</v>
      </c>
      <c r="D688">
        <f t="shared" si="1"/>
        <v>69.11984021</v>
      </c>
      <c r="E688">
        <f t="shared" si="2"/>
        <v>4777.552311</v>
      </c>
    </row>
    <row r="689">
      <c r="A689" s="7">
        <v>120.0</v>
      </c>
      <c r="D689">
        <f t="shared" si="1"/>
        <v>69.11984021</v>
      </c>
      <c r="E689">
        <f t="shared" si="2"/>
        <v>4777.552311</v>
      </c>
    </row>
    <row r="690">
      <c r="A690" s="7">
        <v>120.0</v>
      </c>
      <c r="D690">
        <f t="shared" si="1"/>
        <v>69.11984021</v>
      </c>
      <c r="E690">
        <f t="shared" si="2"/>
        <v>4777.552311</v>
      </c>
    </row>
    <row r="691">
      <c r="A691" s="7">
        <v>120.0</v>
      </c>
      <c r="D691">
        <f t="shared" si="1"/>
        <v>69.11984021</v>
      </c>
      <c r="E691">
        <f t="shared" si="2"/>
        <v>4777.552311</v>
      </c>
    </row>
    <row r="692">
      <c r="A692" s="7">
        <v>120.0</v>
      </c>
      <c r="D692">
        <f t="shared" si="1"/>
        <v>69.11984021</v>
      </c>
      <c r="E692">
        <f t="shared" si="2"/>
        <v>4777.552311</v>
      </c>
    </row>
    <row r="693">
      <c r="A693" s="7">
        <v>120.0</v>
      </c>
      <c r="D693">
        <f t="shared" si="1"/>
        <v>69.11984021</v>
      </c>
      <c r="E693">
        <f t="shared" si="2"/>
        <v>4777.552311</v>
      </c>
    </row>
    <row r="694">
      <c r="A694" s="7">
        <v>120.0</v>
      </c>
      <c r="D694">
        <f t="shared" si="1"/>
        <v>69.11984021</v>
      </c>
      <c r="E694">
        <f t="shared" si="2"/>
        <v>4777.552311</v>
      </c>
    </row>
    <row r="695">
      <c r="A695" s="7">
        <v>120.0</v>
      </c>
      <c r="D695">
        <f t="shared" si="1"/>
        <v>69.11984021</v>
      </c>
      <c r="E695">
        <f t="shared" si="2"/>
        <v>4777.552311</v>
      </c>
    </row>
    <row r="696">
      <c r="A696" s="7">
        <v>120.0</v>
      </c>
      <c r="D696">
        <f t="shared" si="1"/>
        <v>69.11984021</v>
      </c>
      <c r="E696">
        <f t="shared" si="2"/>
        <v>4777.552311</v>
      </c>
    </row>
    <row r="697">
      <c r="A697" s="7">
        <v>120.0</v>
      </c>
      <c r="D697">
        <f t="shared" si="1"/>
        <v>69.11984021</v>
      </c>
      <c r="E697">
        <f t="shared" si="2"/>
        <v>4777.552311</v>
      </c>
    </row>
    <row r="698">
      <c r="A698" s="7">
        <v>120.0</v>
      </c>
      <c r="D698">
        <f t="shared" si="1"/>
        <v>69.11984021</v>
      </c>
      <c r="E698">
        <f t="shared" si="2"/>
        <v>4777.552311</v>
      </c>
    </row>
    <row r="699">
      <c r="A699" s="7">
        <v>120.0</v>
      </c>
      <c r="D699">
        <f t="shared" si="1"/>
        <v>69.11984021</v>
      </c>
      <c r="E699">
        <f t="shared" si="2"/>
        <v>4777.552311</v>
      </c>
    </row>
    <row r="700">
      <c r="A700" s="7">
        <v>120.0</v>
      </c>
      <c r="D700">
        <f t="shared" si="1"/>
        <v>69.11984021</v>
      </c>
      <c r="E700">
        <f t="shared" si="2"/>
        <v>4777.552311</v>
      </c>
    </row>
    <row r="701">
      <c r="A701" s="7">
        <v>120.0</v>
      </c>
      <c r="D701">
        <f t="shared" si="1"/>
        <v>69.11984021</v>
      </c>
      <c r="E701">
        <f t="shared" si="2"/>
        <v>4777.552311</v>
      </c>
    </row>
    <row r="702">
      <c r="A702" s="7">
        <v>130.0</v>
      </c>
      <c r="D702">
        <f t="shared" si="1"/>
        <v>79.11984021</v>
      </c>
      <c r="E702">
        <f t="shared" si="2"/>
        <v>6259.949115</v>
      </c>
    </row>
    <row r="703">
      <c r="A703" s="7">
        <v>135.0</v>
      </c>
      <c r="D703">
        <f t="shared" si="1"/>
        <v>84.11984021</v>
      </c>
      <c r="E703">
        <f t="shared" si="2"/>
        <v>7076.147517</v>
      </c>
    </row>
    <row r="704">
      <c r="A704" s="7">
        <v>140.0</v>
      </c>
      <c r="D704">
        <f t="shared" si="1"/>
        <v>89.11984021</v>
      </c>
      <c r="E704">
        <f t="shared" si="2"/>
        <v>7942.345919</v>
      </c>
    </row>
    <row r="705">
      <c r="A705" s="7">
        <v>140.0</v>
      </c>
      <c r="D705">
        <f t="shared" si="1"/>
        <v>89.11984021</v>
      </c>
      <c r="E705">
        <f t="shared" si="2"/>
        <v>7942.345919</v>
      </c>
    </row>
    <row r="706">
      <c r="A706" s="7">
        <v>140.0</v>
      </c>
      <c r="D706">
        <f t="shared" si="1"/>
        <v>89.11984021</v>
      </c>
      <c r="E706">
        <f t="shared" si="2"/>
        <v>7942.345919</v>
      </c>
    </row>
    <row r="707">
      <c r="A707" s="7">
        <v>150.0</v>
      </c>
      <c r="D707">
        <f t="shared" si="1"/>
        <v>99.11984021</v>
      </c>
      <c r="E707">
        <f t="shared" si="2"/>
        <v>9824.742723</v>
      </c>
    </row>
    <row r="708">
      <c r="A708" s="7">
        <v>150.0</v>
      </c>
      <c r="D708">
        <f t="shared" si="1"/>
        <v>99.11984021</v>
      </c>
      <c r="E708">
        <f t="shared" si="2"/>
        <v>9824.742723</v>
      </c>
    </row>
    <row r="709">
      <c r="A709" s="7">
        <v>150.0</v>
      </c>
      <c r="D709">
        <f t="shared" si="1"/>
        <v>99.11984021</v>
      </c>
      <c r="E709">
        <f t="shared" si="2"/>
        <v>9824.742723</v>
      </c>
    </row>
    <row r="710">
      <c r="A710" s="7">
        <v>150.0</v>
      </c>
      <c r="D710">
        <f t="shared" si="1"/>
        <v>99.11984021</v>
      </c>
      <c r="E710">
        <f t="shared" si="2"/>
        <v>9824.742723</v>
      </c>
    </row>
    <row r="711">
      <c r="A711" s="7">
        <v>150.0</v>
      </c>
      <c r="D711">
        <f t="shared" si="1"/>
        <v>99.11984021</v>
      </c>
      <c r="E711">
        <f t="shared" si="2"/>
        <v>9824.742723</v>
      </c>
    </row>
    <row r="712">
      <c r="A712" s="7">
        <v>150.0</v>
      </c>
      <c r="D712">
        <f t="shared" si="1"/>
        <v>99.11984021</v>
      </c>
      <c r="E712">
        <f t="shared" si="2"/>
        <v>9824.742723</v>
      </c>
    </row>
    <row r="713">
      <c r="A713" s="7">
        <v>150.0</v>
      </c>
      <c r="D713">
        <f t="shared" si="1"/>
        <v>99.11984021</v>
      </c>
      <c r="E713">
        <f t="shared" si="2"/>
        <v>9824.742723</v>
      </c>
    </row>
    <row r="714">
      <c r="A714" s="7">
        <v>150.0</v>
      </c>
      <c r="D714">
        <f t="shared" si="1"/>
        <v>99.11984021</v>
      </c>
      <c r="E714">
        <f t="shared" si="2"/>
        <v>9824.742723</v>
      </c>
    </row>
    <row r="715">
      <c r="A715" s="7">
        <v>150.0</v>
      </c>
      <c r="D715">
        <f t="shared" si="1"/>
        <v>99.11984021</v>
      </c>
      <c r="E715">
        <f t="shared" si="2"/>
        <v>9824.742723</v>
      </c>
    </row>
    <row r="716">
      <c r="A716" s="7">
        <v>150.0</v>
      </c>
      <c r="D716">
        <f t="shared" si="1"/>
        <v>99.11984021</v>
      </c>
      <c r="E716">
        <f t="shared" si="2"/>
        <v>9824.742723</v>
      </c>
    </row>
    <row r="717">
      <c r="A717" s="7">
        <v>150.0</v>
      </c>
      <c r="D717">
        <f t="shared" si="1"/>
        <v>99.11984021</v>
      </c>
      <c r="E717">
        <f t="shared" si="2"/>
        <v>9824.742723</v>
      </c>
    </row>
    <row r="718">
      <c r="A718" s="7">
        <v>150.0</v>
      </c>
      <c r="D718">
        <f t="shared" si="1"/>
        <v>99.11984021</v>
      </c>
      <c r="E718">
        <f t="shared" si="2"/>
        <v>9824.742723</v>
      </c>
    </row>
    <row r="719">
      <c r="A719" s="7">
        <v>150.0</v>
      </c>
      <c r="D719">
        <f t="shared" si="1"/>
        <v>99.11984021</v>
      </c>
      <c r="E719">
        <f t="shared" si="2"/>
        <v>9824.742723</v>
      </c>
    </row>
    <row r="720">
      <c r="A720" s="7">
        <v>150.0</v>
      </c>
      <c r="D720">
        <f t="shared" si="1"/>
        <v>99.11984021</v>
      </c>
      <c r="E720">
        <f t="shared" si="2"/>
        <v>9824.742723</v>
      </c>
    </row>
    <row r="721">
      <c r="A721" s="7">
        <v>160.0</v>
      </c>
      <c r="D721">
        <f t="shared" si="1"/>
        <v>109.1198402</v>
      </c>
      <c r="E721">
        <f t="shared" si="2"/>
        <v>11907.13953</v>
      </c>
    </row>
    <row r="722">
      <c r="A722" s="7">
        <v>180.0</v>
      </c>
      <c r="D722">
        <f t="shared" si="1"/>
        <v>129.1198402</v>
      </c>
      <c r="E722">
        <f t="shared" si="2"/>
        <v>16671.93314</v>
      </c>
    </row>
    <row r="723">
      <c r="A723" s="7">
        <v>180.0</v>
      </c>
      <c r="D723">
        <f t="shared" si="1"/>
        <v>129.1198402</v>
      </c>
      <c r="E723">
        <f t="shared" si="2"/>
        <v>16671.93314</v>
      </c>
    </row>
    <row r="724">
      <c r="A724" s="7">
        <v>180.0</v>
      </c>
      <c r="D724">
        <f t="shared" si="1"/>
        <v>129.1198402</v>
      </c>
      <c r="E724">
        <f t="shared" si="2"/>
        <v>16671.93314</v>
      </c>
    </row>
    <row r="725">
      <c r="A725" s="7">
        <v>180.0</v>
      </c>
      <c r="D725">
        <f t="shared" si="1"/>
        <v>129.1198402</v>
      </c>
      <c r="E725">
        <f t="shared" si="2"/>
        <v>16671.93314</v>
      </c>
    </row>
    <row r="726">
      <c r="A726" s="7">
        <v>180.0</v>
      </c>
      <c r="D726">
        <f t="shared" si="1"/>
        <v>129.1198402</v>
      </c>
      <c r="E726">
        <f t="shared" si="2"/>
        <v>16671.93314</v>
      </c>
    </row>
    <row r="727">
      <c r="A727" s="7">
        <v>180.0</v>
      </c>
      <c r="D727">
        <f t="shared" si="1"/>
        <v>129.1198402</v>
      </c>
      <c r="E727">
        <f t="shared" si="2"/>
        <v>16671.93314</v>
      </c>
    </row>
    <row r="728">
      <c r="A728" s="7">
        <v>180.0</v>
      </c>
      <c r="D728">
        <f t="shared" si="1"/>
        <v>129.1198402</v>
      </c>
      <c r="E728">
        <f t="shared" si="2"/>
        <v>16671.93314</v>
      </c>
    </row>
    <row r="729">
      <c r="A729" s="7">
        <v>180.0</v>
      </c>
      <c r="D729">
        <f t="shared" si="1"/>
        <v>129.1198402</v>
      </c>
      <c r="E729">
        <f t="shared" si="2"/>
        <v>16671.93314</v>
      </c>
    </row>
    <row r="730">
      <c r="A730" s="7">
        <v>180.0</v>
      </c>
      <c r="D730">
        <f t="shared" si="1"/>
        <v>129.1198402</v>
      </c>
      <c r="E730">
        <f t="shared" si="2"/>
        <v>16671.93314</v>
      </c>
    </row>
    <row r="731">
      <c r="A731" s="7">
        <v>180.0</v>
      </c>
      <c r="D731">
        <f t="shared" si="1"/>
        <v>129.1198402</v>
      </c>
      <c r="E731">
        <f t="shared" si="2"/>
        <v>16671.93314</v>
      </c>
    </row>
    <row r="732">
      <c r="A732" s="7">
        <v>180.0</v>
      </c>
      <c r="D732">
        <f t="shared" si="1"/>
        <v>129.1198402</v>
      </c>
      <c r="E732">
        <f t="shared" si="2"/>
        <v>16671.93314</v>
      </c>
    </row>
    <row r="733">
      <c r="A733" s="7">
        <v>180.0</v>
      </c>
      <c r="D733">
        <f t="shared" si="1"/>
        <v>129.1198402</v>
      </c>
      <c r="E733">
        <f t="shared" si="2"/>
        <v>16671.93314</v>
      </c>
    </row>
    <row r="734">
      <c r="A734" s="7">
        <v>180.0</v>
      </c>
      <c r="D734">
        <f t="shared" si="1"/>
        <v>129.1198402</v>
      </c>
      <c r="E734">
        <f t="shared" si="2"/>
        <v>16671.93314</v>
      </c>
    </row>
    <row r="735">
      <c r="A735" s="7">
        <v>180.0</v>
      </c>
      <c r="D735">
        <f t="shared" si="1"/>
        <v>129.1198402</v>
      </c>
      <c r="E735">
        <f t="shared" si="2"/>
        <v>16671.93314</v>
      </c>
    </row>
    <row r="736">
      <c r="A736" s="7">
        <v>180.0</v>
      </c>
      <c r="D736">
        <f t="shared" si="1"/>
        <v>129.1198402</v>
      </c>
      <c r="E736">
        <f t="shared" si="2"/>
        <v>16671.93314</v>
      </c>
    </row>
    <row r="737">
      <c r="A737" s="7">
        <v>180.0</v>
      </c>
      <c r="D737">
        <f t="shared" si="1"/>
        <v>129.1198402</v>
      </c>
      <c r="E737">
        <f t="shared" si="2"/>
        <v>16671.93314</v>
      </c>
    </row>
    <row r="738">
      <c r="A738" s="7">
        <v>200.0</v>
      </c>
      <c r="D738">
        <f t="shared" si="1"/>
        <v>149.1198402</v>
      </c>
      <c r="E738">
        <f t="shared" si="2"/>
        <v>22236.72674</v>
      </c>
    </row>
    <row r="739">
      <c r="A739" s="7">
        <v>200.0</v>
      </c>
      <c r="D739">
        <f t="shared" si="1"/>
        <v>149.1198402</v>
      </c>
      <c r="E739">
        <f t="shared" si="2"/>
        <v>22236.72674</v>
      </c>
    </row>
    <row r="740">
      <c r="A740" s="7">
        <v>220.0</v>
      </c>
      <c r="D740">
        <f t="shared" si="1"/>
        <v>169.1198402</v>
      </c>
      <c r="E740">
        <f t="shared" si="2"/>
        <v>28601.52035</v>
      </c>
    </row>
    <row r="741">
      <c r="A741" s="7">
        <v>240.0</v>
      </c>
      <c r="D741">
        <f t="shared" si="1"/>
        <v>189.1198402</v>
      </c>
      <c r="E741">
        <f t="shared" si="2"/>
        <v>35766.31396</v>
      </c>
    </row>
    <row r="742">
      <c r="A742" s="7">
        <v>240.0</v>
      </c>
      <c r="D742">
        <f t="shared" si="1"/>
        <v>189.1198402</v>
      </c>
      <c r="E742">
        <f t="shared" si="2"/>
        <v>35766.31396</v>
      </c>
    </row>
    <row r="743">
      <c r="A743" s="7">
        <v>240.0</v>
      </c>
      <c r="D743">
        <f t="shared" si="1"/>
        <v>189.1198402</v>
      </c>
      <c r="E743">
        <f t="shared" si="2"/>
        <v>35766.31396</v>
      </c>
    </row>
    <row r="744">
      <c r="A744" s="7">
        <v>240.0</v>
      </c>
      <c r="D744">
        <f t="shared" si="1"/>
        <v>189.1198402</v>
      </c>
      <c r="E744">
        <f t="shared" si="2"/>
        <v>35766.31396</v>
      </c>
    </row>
    <row r="745">
      <c r="A745" s="7">
        <v>240.0</v>
      </c>
      <c r="D745">
        <f t="shared" si="1"/>
        <v>189.1198402</v>
      </c>
      <c r="E745">
        <f t="shared" si="2"/>
        <v>35766.31396</v>
      </c>
    </row>
    <row r="746">
      <c r="A746" s="7">
        <v>250.0</v>
      </c>
      <c r="D746">
        <f t="shared" si="1"/>
        <v>199.1198402</v>
      </c>
      <c r="E746">
        <f t="shared" si="2"/>
        <v>39648.71077</v>
      </c>
    </row>
    <row r="747">
      <c r="A747" s="7">
        <v>270.0</v>
      </c>
      <c r="D747">
        <f t="shared" si="1"/>
        <v>219.1198402</v>
      </c>
      <c r="E747">
        <f t="shared" si="2"/>
        <v>48013.50437</v>
      </c>
    </row>
    <row r="748">
      <c r="A748" s="7">
        <v>300.0</v>
      </c>
      <c r="D748">
        <f t="shared" si="1"/>
        <v>249.1198402</v>
      </c>
      <c r="E748">
        <f t="shared" si="2"/>
        <v>62060.69479</v>
      </c>
    </row>
    <row r="749">
      <c r="A749" s="7">
        <v>300.0</v>
      </c>
      <c r="D749">
        <f t="shared" si="1"/>
        <v>249.1198402</v>
      </c>
      <c r="E749">
        <f t="shared" si="2"/>
        <v>62060.69479</v>
      </c>
    </row>
    <row r="750">
      <c r="A750" s="7">
        <v>360.0</v>
      </c>
      <c r="D750">
        <f t="shared" si="1"/>
        <v>309.1198402</v>
      </c>
      <c r="E750">
        <f t="shared" si="2"/>
        <v>95555.07561</v>
      </c>
    </row>
    <row r="751">
      <c r="A751" s="7">
        <v>360.0</v>
      </c>
      <c r="D751">
        <f t="shared" si="1"/>
        <v>309.1198402</v>
      </c>
      <c r="E751">
        <f t="shared" si="2"/>
        <v>95555.07561</v>
      </c>
    </row>
    <row r="752">
      <c r="A752" s="7">
        <v>420.0</v>
      </c>
      <c r="D752">
        <f t="shared" si="1"/>
        <v>369.1198402</v>
      </c>
      <c r="E752">
        <f t="shared" si="2"/>
        <v>136249.4564</v>
      </c>
    </row>
    <row r="753">
      <c r="A753" s="7">
        <v>600.0</v>
      </c>
      <c r="D753">
        <f t="shared" si="1"/>
        <v>549.1198402</v>
      </c>
      <c r="E753">
        <f t="shared" si="2"/>
        <v>301532.5989</v>
      </c>
    </row>
    <row r="754">
      <c r="A754" s="4"/>
    </row>
    <row r="755">
      <c r="A755"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hidden="1"/>
    <row r="8"/>
    <row r="9"/>
    <row r="10"/>
    <row r="11"/>
  </sheetData>
  <autoFilter ref="$A$1:$C$11">
    <filterColumn colId="0">
      <filters>
        <filter val="hoodie"/>
        <filter val="jacket (brand is TBD... probably Patagonia)"/>
        <filter val="shoes (brand is TBD… probably Adidas or Puma)"/>
        <filter val="track suit / sweat suit"/>
        <filter val="backpack"/>
        <filter val="which_udacity_swag&#10;"/>
        <filter val="hat"/>
        <filter val="t-shirt"/>
        <filter val="Grand Total"/>
      </filters>
    </filterColumn>
  </autoFilter>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29"/>
    <col customWidth="1" min="2" max="2" width="28.57"/>
    <col customWidth="1" min="3" max="3" width="24.14"/>
    <col customWidth="1" min="4" max="4" width="19.29"/>
    <col customWidth="1" min="5" max="5" width="30.57"/>
  </cols>
  <sheetData>
    <row r="1">
      <c r="A1" s="21" t="s">
        <v>9</v>
      </c>
      <c r="B1" s="22" t="s">
        <v>10</v>
      </c>
      <c r="C1" s="22" t="s">
        <v>11</v>
      </c>
      <c r="D1" s="22" t="s">
        <v>12</v>
      </c>
      <c r="E1" s="22" t="s">
        <v>13</v>
      </c>
      <c r="F1" s="23" t="s">
        <v>14</v>
      </c>
    </row>
    <row r="2">
      <c r="A2" s="24">
        <v>1.0</v>
      </c>
      <c r="B2" s="25" t="s">
        <v>46</v>
      </c>
      <c r="C2" s="25" t="s">
        <v>47</v>
      </c>
      <c r="D2" s="25">
        <v>1.0</v>
      </c>
      <c r="E2" s="26" t="s">
        <v>48</v>
      </c>
      <c r="F2" s="27" t="s">
        <v>49</v>
      </c>
    </row>
    <row r="3">
      <c r="A3" s="24">
        <v>1.0</v>
      </c>
      <c r="B3" s="25" t="s">
        <v>61</v>
      </c>
      <c r="C3" s="25" t="s">
        <v>62</v>
      </c>
      <c r="D3" s="25">
        <v>1.0</v>
      </c>
      <c r="E3" s="26" t="s">
        <v>63</v>
      </c>
      <c r="F3" s="27" t="s">
        <v>49</v>
      </c>
    </row>
    <row r="4">
      <c r="A4" s="24">
        <v>1.0</v>
      </c>
      <c r="B4" s="25" t="s">
        <v>131</v>
      </c>
      <c r="C4" s="25" t="s">
        <v>94</v>
      </c>
      <c r="D4" s="25">
        <v>1.0</v>
      </c>
      <c r="E4" s="26" t="s">
        <v>132</v>
      </c>
      <c r="F4" s="27" t="s">
        <v>49</v>
      </c>
    </row>
    <row r="5">
      <c r="A5" s="24">
        <v>0.0</v>
      </c>
      <c r="B5" s="25" t="s">
        <v>73</v>
      </c>
      <c r="C5" s="25" t="s">
        <v>94</v>
      </c>
      <c r="D5" s="25">
        <v>1.0</v>
      </c>
      <c r="E5" s="26" t="s">
        <v>196</v>
      </c>
      <c r="F5" s="27" t="s">
        <v>49</v>
      </c>
    </row>
    <row r="6">
      <c r="A6" s="24">
        <v>0.0</v>
      </c>
      <c r="B6" s="25" t="s">
        <v>73</v>
      </c>
      <c r="C6" s="25" t="s">
        <v>99</v>
      </c>
      <c r="D6" s="25">
        <v>1.0</v>
      </c>
      <c r="E6" s="26" t="s">
        <v>256</v>
      </c>
      <c r="F6" s="27" t="s">
        <v>49</v>
      </c>
    </row>
    <row r="7">
      <c r="A7" s="24">
        <v>0.0</v>
      </c>
      <c r="B7" s="25" t="s">
        <v>93</v>
      </c>
      <c r="C7" s="25" t="s">
        <v>62</v>
      </c>
      <c r="D7" s="25">
        <v>1.0</v>
      </c>
      <c r="E7" s="26" t="s">
        <v>48</v>
      </c>
      <c r="F7" s="27" t="s">
        <v>49</v>
      </c>
    </row>
    <row r="8">
      <c r="A8" s="24">
        <v>0.0</v>
      </c>
      <c r="B8" s="25" t="s">
        <v>46</v>
      </c>
      <c r="C8" s="25" t="s">
        <v>287</v>
      </c>
      <c r="D8" s="25">
        <v>1.0</v>
      </c>
      <c r="E8" s="26" t="s">
        <v>212</v>
      </c>
      <c r="F8" s="27" t="s">
        <v>49</v>
      </c>
    </row>
    <row r="9">
      <c r="A9" s="24">
        <v>1.0</v>
      </c>
      <c r="B9" s="25" t="s">
        <v>46</v>
      </c>
      <c r="C9" s="25" t="s">
        <v>99</v>
      </c>
      <c r="D9" s="25">
        <v>1.0</v>
      </c>
      <c r="E9" s="26" t="s">
        <v>21</v>
      </c>
      <c r="F9" s="27" t="s">
        <v>49</v>
      </c>
    </row>
    <row r="10">
      <c r="A10" s="24">
        <v>0.0</v>
      </c>
      <c r="B10" s="25" t="s">
        <v>46</v>
      </c>
      <c r="C10" s="25" t="s">
        <v>47</v>
      </c>
      <c r="D10" s="25">
        <v>1.0</v>
      </c>
      <c r="E10" s="26" t="s">
        <v>151</v>
      </c>
      <c r="F10" s="27" t="s">
        <v>49</v>
      </c>
    </row>
    <row r="11">
      <c r="A11" s="24">
        <v>0.0</v>
      </c>
      <c r="B11" s="25" t="s">
        <v>46</v>
      </c>
      <c r="C11" s="25" t="s">
        <v>62</v>
      </c>
      <c r="D11" s="25">
        <v>1.0</v>
      </c>
      <c r="E11" s="26" t="s">
        <v>48</v>
      </c>
      <c r="F11" s="27" t="s">
        <v>49</v>
      </c>
    </row>
    <row r="12">
      <c r="A12" s="24">
        <v>1.0</v>
      </c>
      <c r="B12" s="25" t="s">
        <v>61</v>
      </c>
      <c r="C12" s="25" t="s">
        <v>47</v>
      </c>
      <c r="D12" s="25">
        <v>1.0</v>
      </c>
      <c r="E12" s="26" t="s">
        <v>467</v>
      </c>
      <c r="F12" s="27" t="s">
        <v>49</v>
      </c>
    </row>
    <row r="13">
      <c r="A13" s="24">
        <v>1.0</v>
      </c>
      <c r="B13" s="25" t="s">
        <v>73</v>
      </c>
      <c r="C13" s="25" t="s">
        <v>99</v>
      </c>
      <c r="D13" s="25">
        <v>1.0</v>
      </c>
      <c r="E13" s="26" t="s">
        <v>212</v>
      </c>
      <c r="F13" s="27" t="s">
        <v>49</v>
      </c>
    </row>
    <row r="14">
      <c r="A14" s="24">
        <v>0.0</v>
      </c>
      <c r="B14" s="25" t="s">
        <v>61</v>
      </c>
      <c r="C14" s="25" t="s">
        <v>62</v>
      </c>
      <c r="D14" s="25">
        <v>1.0</v>
      </c>
      <c r="E14" s="26" t="s">
        <v>421</v>
      </c>
      <c r="F14" s="27" t="s">
        <v>49</v>
      </c>
    </row>
    <row r="15">
      <c r="A15" s="24">
        <v>0.0</v>
      </c>
      <c r="B15" s="25" t="s">
        <v>93</v>
      </c>
      <c r="C15" s="25" t="s">
        <v>99</v>
      </c>
      <c r="D15" s="25">
        <v>1.0</v>
      </c>
      <c r="E15" s="26" t="s">
        <v>48</v>
      </c>
      <c r="F15" s="27" t="s">
        <v>49</v>
      </c>
    </row>
    <row r="16">
      <c r="A16" s="24">
        <v>1.0</v>
      </c>
      <c r="B16" s="25" t="s">
        <v>397</v>
      </c>
      <c r="C16" s="25" t="s">
        <v>62</v>
      </c>
      <c r="D16" s="25">
        <v>1.0</v>
      </c>
      <c r="E16" s="26" t="s">
        <v>212</v>
      </c>
      <c r="F16" s="27" t="s">
        <v>49</v>
      </c>
    </row>
    <row r="17">
      <c r="A17" s="24">
        <v>0.0</v>
      </c>
      <c r="B17" s="25" t="s">
        <v>46</v>
      </c>
      <c r="C17" s="25" t="s">
        <v>47</v>
      </c>
      <c r="D17" s="25">
        <v>1.0</v>
      </c>
      <c r="E17" s="26" t="s">
        <v>256</v>
      </c>
      <c r="F17" s="27" t="s">
        <v>49</v>
      </c>
    </row>
    <row r="18">
      <c r="A18" s="24">
        <v>1.0</v>
      </c>
      <c r="B18" s="25" t="s">
        <v>46</v>
      </c>
      <c r="C18" s="25" t="s">
        <v>62</v>
      </c>
      <c r="D18" s="25">
        <v>1.0</v>
      </c>
      <c r="E18" s="26" t="s">
        <v>212</v>
      </c>
      <c r="F18" s="27" t="s">
        <v>49</v>
      </c>
    </row>
    <row r="19">
      <c r="A19" s="24">
        <v>0.0</v>
      </c>
      <c r="B19" s="25" t="s">
        <v>93</v>
      </c>
      <c r="C19" s="25" t="s">
        <v>99</v>
      </c>
      <c r="D19" s="25">
        <v>1.0</v>
      </c>
      <c r="E19" s="26" t="s">
        <v>481</v>
      </c>
      <c r="F19" s="27" t="s">
        <v>49</v>
      </c>
    </row>
    <row r="20">
      <c r="A20" s="24">
        <v>0.0</v>
      </c>
      <c r="B20" s="25" t="s">
        <v>131</v>
      </c>
      <c r="C20" s="25" t="s">
        <v>47</v>
      </c>
      <c r="D20" s="25">
        <v>1.0</v>
      </c>
      <c r="E20" s="26" t="s">
        <v>212</v>
      </c>
      <c r="F20" s="27" t="s">
        <v>49</v>
      </c>
    </row>
    <row r="21">
      <c r="A21" s="24">
        <v>1.0</v>
      </c>
      <c r="B21" s="25" t="s">
        <v>61</v>
      </c>
      <c r="C21" s="25" t="s">
        <v>62</v>
      </c>
      <c r="D21" s="25">
        <v>1.0</v>
      </c>
      <c r="E21" s="26" t="s">
        <v>457</v>
      </c>
      <c r="F21" s="27" t="s">
        <v>49</v>
      </c>
    </row>
    <row r="22">
      <c r="A22" s="24">
        <v>0.0</v>
      </c>
      <c r="B22" s="25" t="s">
        <v>61</v>
      </c>
      <c r="C22" s="25" t="s">
        <v>47</v>
      </c>
      <c r="D22" s="25">
        <v>1.0</v>
      </c>
      <c r="E22" s="26" t="s">
        <v>421</v>
      </c>
      <c r="F22" s="27" t="s">
        <v>49</v>
      </c>
    </row>
    <row r="23">
      <c r="A23" s="24">
        <v>1.0</v>
      </c>
      <c r="B23" s="25" t="s">
        <v>61</v>
      </c>
      <c r="C23" s="25" t="s">
        <v>62</v>
      </c>
      <c r="D23" s="25">
        <v>1.0</v>
      </c>
      <c r="E23" s="26" t="s">
        <v>143</v>
      </c>
      <c r="F23" s="27" t="s">
        <v>49</v>
      </c>
    </row>
    <row r="24">
      <c r="A24" s="24">
        <v>1.0</v>
      </c>
      <c r="B24" s="25" t="s">
        <v>93</v>
      </c>
      <c r="C24" s="25" t="s">
        <v>99</v>
      </c>
      <c r="D24" s="25">
        <v>1.0</v>
      </c>
      <c r="E24" s="26" t="s">
        <v>212</v>
      </c>
      <c r="F24" s="27" t="s">
        <v>49</v>
      </c>
    </row>
    <row r="25">
      <c r="A25" s="24">
        <v>1.0</v>
      </c>
      <c r="B25" s="25" t="s">
        <v>61</v>
      </c>
      <c r="C25" s="25" t="s">
        <v>47</v>
      </c>
      <c r="D25" s="25">
        <v>1.0</v>
      </c>
      <c r="E25" s="26" t="s">
        <v>212</v>
      </c>
      <c r="F25" s="27" t="s">
        <v>49</v>
      </c>
    </row>
    <row r="26">
      <c r="A26" s="24">
        <v>0.0</v>
      </c>
      <c r="B26" s="25" t="s">
        <v>73</v>
      </c>
      <c r="C26" s="25" t="s">
        <v>47</v>
      </c>
      <c r="D26" s="25">
        <v>1.0</v>
      </c>
      <c r="E26" s="26" t="s">
        <v>105</v>
      </c>
      <c r="F26" s="27" t="s">
        <v>49</v>
      </c>
    </row>
    <row r="27">
      <c r="A27" s="24">
        <v>1.0</v>
      </c>
      <c r="B27" s="25" t="s">
        <v>46</v>
      </c>
      <c r="C27" s="25" t="s">
        <v>99</v>
      </c>
      <c r="D27" s="25">
        <v>1.0</v>
      </c>
      <c r="E27" s="26" t="s">
        <v>85</v>
      </c>
      <c r="F27" s="27" t="s">
        <v>49</v>
      </c>
    </row>
    <row r="28">
      <c r="A28" s="24">
        <v>1.0</v>
      </c>
      <c r="B28" s="25" t="s">
        <v>61</v>
      </c>
      <c r="C28" s="25" t="s">
        <v>99</v>
      </c>
      <c r="D28" s="25">
        <v>1.0</v>
      </c>
      <c r="E28" s="25" t="s">
        <v>212</v>
      </c>
      <c r="F28" s="28" t="s">
        <v>49</v>
      </c>
    </row>
    <row r="29">
      <c r="A29" s="24">
        <v>1.0</v>
      </c>
      <c r="B29" s="25" t="s">
        <v>46</v>
      </c>
      <c r="C29" s="25" t="s">
        <v>47</v>
      </c>
      <c r="D29" s="25">
        <v>1.0</v>
      </c>
      <c r="E29" s="26" t="s">
        <v>421</v>
      </c>
      <c r="F29" s="27" t="s">
        <v>49</v>
      </c>
    </row>
    <row r="30">
      <c r="A30" s="24">
        <v>0.0</v>
      </c>
      <c r="B30" s="25" t="s">
        <v>61</v>
      </c>
      <c r="C30" s="25" t="s">
        <v>47</v>
      </c>
      <c r="D30" s="25">
        <v>1.0</v>
      </c>
      <c r="E30" s="26" t="s">
        <v>151</v>
      </c>
      <c r="F30" s="27" t="s">
        <v>49</v>
      </c>
    </row>
    <row r="31">
      <c r="A31" s="24">
        <v>1.0</v>
      </c>
      <c r="B31" s="25" t="s">
        <v>397</v>
      </c>
      <c r="C31" s="25" t="s">
        <v>47</v>
      </c>
      <c r="D31" s="25">
        <v>1.0</v>
      </c>
      <c r="E31" s="26" t="s">
        <v>457</v>
      </c>
      <c r="F31" s="27" t="s">
        <v>49</v>
      </c>
    </row>
    <row r="32">
      <c r="A32" s="24">
        <v>0.0</v>
      </c>
      <c r="B32" s="25" t="s">
        <v>397</v>
      </c>
      <c r="C32" s="25" t="s">
        <v>99</v>
      </c>
      <c r="D32" s="25">
        <v>1.0</v>
      </c>
      <c r="E32" s="26" t="s">
        <v>212</v>
      </c>
      <c r="F32" s="27" t="s">
        <v>49</v>
      </c>
    </row>
    <row r="33">
      <c r="A33" s="24">
        <v>1.0</v>
      </c>
      <c r="B33" s="25" t="s">
        <v>46</v>
      </c>
      <c r="C33" s="25" t="s">
        <v>94</v>
      </c>
      <c r="D33" s="25">
        <v>1.0</v>
      </c>
      <c r="E33" s="26" t="s">
        <v>416</v>
      </c>
      <c r="F33" s="27" t="s">
        <v>49</v>
      </c>
    </row>
    <row r="34">
      <c r="A34" s="24">
        <v>1.0</v>
      </c>
      <c r="B34" s="25" t="s">
        <v>61</v>
      </c>
      <c r="C34" s="25" t="s">
        <v>94</v>
      </c>
      <c r="D34" s="25">
        <v>1.0</v>
      </c>
      <c r="E34" s="26" t="s">
        <v>138</v>
      </c>
      <c r="F34" s="27" t="s">
        <v>49</v>
      </c>
    </row>
    <row r="35">
      <c r="A35" s="24">
        <v>1.0</v>
      </c>
      <c r="B35" s="25" t="s">
        <v>73</v>
      </c>
      <c r="C35" s="25" t="s">
        <v>1148</v>
      </c>
      <c r="D35" s="25">
        <v>1.0</v>
      </c>
      <c r="E35" s="26" t="s">
        <v>48</v>
      </c>
      <c r="F35" s="27" t="s">
        <v>49</v>
      </c>
    </row>
    <row r="36">
      <c r="A36" s="24">
        <v>1.0</v>
      </c>
      <c r="B36" s="25" t="s">
        <v>397</v>
      </c>
      <c r="C36" s="25" t="s">
        <v>1150</v>
      </c>
      <c r="D36" s="25">
        <v>1.0</v>
      </c>
      <c r="E36" s="26" t="s">
        <v>48</v>
      </c>
      <c r="F36" s="27" t="s">
        <v>49</v>
      </c>
    </row>
    <row r="37">
      <c r="A37" s="24">
        <v>0.0</v>
      </c>
      <c r="B37" s="25" t="s">
        <v>46</v>
      </c>
      <c r="C37" s="25" t="s">
        <v>62</v>
      </c>
      <c r="D37" s="25">
        <v>1.0</v>
      </c>
      <c r="E37" s="26" t="s">
        <v>212</v>
      </c>
      <c r="F37" s="27" t="s">
        <v>49</v>
      </c>
    </row>
    <row r="38">
      <c r="A38" s="24">
        <v>1.0</v>
      </c>
      <c r="B38" s="25" t="s">
        <v>61</v>
      </c>
      <c r="C38" s="25" t="s">
        <v>99</v>
      </c>
      <c r="D38" s="25">
        <v>1.0</v>
      </c>
      <c r="E38" s="26" t="s">
        <v>48</v>
      </c>
      <c r="F38" s="27" t="s">
        <v>49</v>
      </c>
    </row>
    <row r="39">
      <c r="A39" s="24">
        <v>1.0</v>
      </c>
      <c r="B39" s="25" t="s">
        <v>46</v>
      </c>
      <c r="C39" s="25" t="s">
        <v>94</v>
      </c>
      <c r="D39" s="25">
        <v>1.0</v>
      </c>
      <c r="E39" s="26" t="s">
        <v>416</v>
      </c>
      <c r="F39" s="27" t="s">
        <v>49</v>
      </c>
    </row>
    <row r="40">
      <c r="A40" s="24">
        <v>1.0</v>
      </c>
      <c r="B40" s="25" t="s">
        <v>118</v>
      </c>
      <c r="C40" s="25" t="s">
        <v>99</v>
      </c>
      <c r="D40" s="25">
        <v>1.0</v>
      </c>
      <c r="E40" s="26" t="s">
        <v>48</v>
      </c>
      <c r="F40" s="27" t="s">
        <v>49</v>
      </c>
    </row>
    <row r="41">
      <c r="A41" s="24">
        <v>1.0</v>
      </c>
      <c r="B41" s="25" t="s">
        <v>73</v>
      </c>
      <c r="C41" s="25" t="s">
        <v>99</v>
      </c>
      <c r="D41" s="25">
        <v>1.0</v>
      </c>
      <c r="E41" s="26" t="s">
        <v>212</v>
      </c>
      <c r="F41" s="27" t="s">
        <v>49</v>
      </c>
    </row>
    <row r="42">
      <c r="A42" s="24">
        <v>1.0</v>
      </c>
      <c r="B42" s="25" t="s">
        <v>44</v>
      </c>
      <c r="C42" s="25" t="s">
        <v>44</v>
      </c>
      <c r="D42" s="25">
        <v>1.0</v>
      </c>
      <c r="E42" s="26" t="s">
        <v>138</v>
      </c>
      <c r="F42" s="27" t="s">
        <v>49</v>
      </c>
    </row>
    <row r="43">
      <c r="A43" s="24">
        <v>1.0</v>
      </c>
      <c r="B43" s="25" t="s">
        <v>44</v>
      </c>
      <c r="C43" s="25" t="s">
        <v>44</v>
      </c>
      <c r="D43" s="25">
        <v>1.0</v>
      </c>
      <c r="E43" s="26" t="s">
        <v>63</v>
      </c>
      <c r="F43" s="27" t="s">
        <v>49</v>
      </c>
    </row>
    <row r="44">
      <c r="A44" s="24">
        <v>1.0</v>
      </c>
      <c r="B44" s="25" t="s">
        <v>61</v>
      </c>
      <c r="C44" s="25" t="s">
        <v>94</v>
      </c>
      <c r="D44" s="25">
        <v>1.0</v>
      </c>
      <c r="E44" s="26" t="s">
        <v>256</v>
      </c>
      <c r="F44" s="27" t="s">
        <v>49</v>
      </c>
    </row>
    <row r="45">
      <c r="A45" s="24">
        <v>0.0</v>
      </c>
      <c r="B45" s="25" t="s">
        <v>61</v>
      </c>
      <c r="C45" s="25" t="s">
        <v>47</v>
      </c>
      <c r="D45" s="25">
        <v>1.0</v>
      </c>
      <c r="E45" s="26" t="s">
        <v>85</v>
      </c>
      <c r="F45" s="27" t="s">
        <v>49</v>
      </c>
    </row>
    <row r="46">
      <c r="A46" s="24">
        <v>0.0</v>
      </c>
      <c r="B46" s="25" t="s">
        <v>397</v>
      </c>
      <c r="C46" s="25" t="s">
        <v>1196</v>
      </c>
      <c r="D46" s="25">
        <v>1.0</v>
      </c>
      <c r="E46" s="26" t="s">
        <v>48</v>
      </c>
      <c r="F46" s="27" t="s">
        <v>49</v>
      </c>
    </row>
    <row r="47">
      <c r="A47" s="24">
        <v>1.0</v>
      </c>
      <c r="B47" s="25" t="s">
        <v>44</v>
      </c>
      <c r="C47" s="25" t="s">
        <v>44</v>
      </c>
      <c r="D47" s="25">
        <v>1.0</v>
      </c>
      <c r="E47" s="26" t="s">
        <v>143</v>
      </c>
      <c r="F47" s="27" t="s">
        <v>49</v>
      </c>
    </row>
    <row r="48">
      <c r="A48" s="24">
        <v>0.0</v>
      </c>
      <c r="B48" s="25" t="s">
        <v>93</v>
      </c>
      <c r="C48" s="25" t="s">
        <v>1198</v>
      </c>
      <c r="D48" s="25">
        <v>1.0</v>
      </c>
      <c r="E48" s="26" t="s">
        <v>421</v>
      </c>
      <c r="F48" s="27" t="s">
        <v>49</v>
      </c>
    </row>
    <row r="49">
      <c r="A49" s="24">
        <v>1.0</v>
      </c>
      <c r="B49" s="25" t="s">
        <v>61</v>
      </c>
      <c r="C49" s="25" t="s">
        <v>94</v>
      </c>
      <c r="D49" s="25">
        <v>1.0</v>
      </c>
      <c r="E49" s="26" t="s">
        <v>212</v>
      </c>
      <c r="F49" s="27" t="s">
        <v>49</v>
      </c>
    </row>
    <row r="50">
      <c r="A50" s="24">
        <v>0.0</v>
      </c>
      <c r="B50" s="25" t="s">
        <v>397</v>
      </c>
      <c r="C50" s="25" t="s">
        <v>99</v>
      </c>
      <c r="D50" s="25">
        <v>1.0</v>
      </c>
      <c r="E50" s="26" t="s">
        <v>457</v>
      </c>
      <c r="F50" s="27" t="s">
        <v>49</v>
      </c>
    </row>
    <row r="51">
      <c r="A51" s="24">
        <v>1.0</v>
      </c>
      <c r="B51" s="25" t="s">
        <v>44</v>
      </c>
      <c r="C51" s="25" t="s">
        <v>44</v>
      </c>
      <c r="D51" s="25">
        <v>1.0</v>
      </c>
      <c r="E51" s="26" t="s">
        <v>143</v>
      </c>
      <c r="F51" s="27" t="s">
        <v>49</v>
      </c>
    </row>
    <row r="52">
      <c r="A52" s="24">
        <v>0.0</v>
      </c>
      <c r="B52" s="25" t="s">
        <v>46</v>
      </c>
      <c r="C52" s="25" t="s">
        <v>94</v>
      </c>
      <c r="D52" s="25">
        <v>1.0</v>
      </c>
      <c r="E52" s="26" t="s">
        <v>151</v>
      </c>
      <c r="F52" s="27" t="s">
        <v>49</v>
      </c>
    </row>
    <row r="53">
      <c r="A53" s="24">
        <v>0.0</v>
      </c>
      <c r="B53" s="25" t="s">
        <v>93</v>
      </c>
      <c r="C53" s="25" t="s">
        <v>94</v>
      </c>
      <c r="D53" s="25">
        <v>1.0</v>
      </c>
      <c r="E53" s="26" t="s">
        <v>421</v>
      </c>
      <c r="F53" s="27" t="s">
        <v>49</v>
      </c>
    </row>
    <row r="54">
      <c r="A54" s="24">
        <v>1.0</v>
      </c>
      <c r="B54" s="25" t="s">
        <v>44</v>
      </c>
      <c r="C54" s="25" t="s">
        <v>44</v>
      </c>
      <c r="D54" s="25">
        <v>1.0</v>
      </c>
      <c r="E54" s="26" t="s">
        <v>1190</v>
      </c>
      <c r="F54" s="27" t="s">
        <v>49</v>
      </c>
    </row>
    <row r="55">
      <c r="A55" s="24">
        <v>1.0</v>
      </c>
      <c r="B55" s="25" t="s">
        <v>44</v>
      </c>
      <c r="C55" s="25" t="s">
        <v>44</v>
      </c>
      <c r="D55" s="25">
        <v>1.0</v>
      </c>
      <c r="E55" s="26" t="s">
        <v>212</v>
      </c>
      <c r="F55" s="27" t="s">
        <v>49</v>
      </c>
    </row>
    <row r="56">
      <c r="A56" s="24">
        <v>0.0</v>
      </c>
      <c r="B56" s="25" t="s">
        <v>93</v>
      </c>
      <c r="C56" s="25" t="s">
        <v>94</v>
      </c>
      <c r="D56" s="25">
        <v>1.0</v>
      </c>
      <c r="E56" s="26" t="s">
        <v>421</v>
      </c>
      <c r="F56" s="27" t="s">
        <v>49</v>
      </c>
    </row>
    <row r="57">
      <c r="A57" s="24">
        <v>1.0</v>
      </c>
      <c r="B57" s="25" t="s">
        <v>44</v>
      </c>
      <c r="C57" s="25" t="s">
        <v>44</v>
      </c>
      <c r="D57" s="25">
        <v>1.0</v>
      </c>
      <c r="E57" s="26" t="s">
        <v>1208</v>
      </c>
      <c r="F57" s="27" t="s">
        <v>49</v>
      </c>
    </row>
    <row r="58">
      <c r="A58" s="24">
        <v>0.0</v>
      </c>
      <c r="B58" s="25" t="s">
        <v>46</v>
      </c>
      <c r="C58" s="25" t="s">
        <v>47</v>
      </c>
      <c r="D58" s="25">
        <v>1.0</v>
      </c>
      <c r="E58" s="26" t="s">
        <v>21</v>
      </c>
      <c r="F58" s="27" t="s">
        <v>49</v>
      </c>
    </row>
    <row r="59">
      <c r="A59" s="24">
        <v>1.0</v>
      </c>
      <c r="B59" s="25" t="s">
        <v>44</v>
      </c>
      <c r="C59" s="25" t="s">
        <v>44</v>
      </c>
      <c r="D59" s="25">
        <v>1.0</v>
      </c>
      <c r="E59" s="26" t="s">
        <v>143</v>
      </c>
      <c r="F59" s="27" t="s">
        <v>49</v>
      </c>
    </row>
    <row r="60">
      <c r="A60" s="24">
        <v>1.0</v>
      </c>
      <c r="B60" s="25" t="s">
        <v>44</v>
      </c>
      <c r="C60" s="25" t="s">
        <v>44</v>
      </c>
      <c r="D60" s="25">
        <v>1.0</v>
      </c>
      <c r="E60" s="26" t="s">
        <v>151</v>
      </c>
      <c r="F60" s="27" t="s">
        <v>49</v>
      </c>
    </row>
    <row r="61">
      <c r="A61" s="24">
        <v>1.0</v>
      </c>
      <c r="B61" s="25" t="s">
        <v>44</v>
      </c>
      <c r="C61" s="25" t="s">
        <v>44</v>
      </c>
      <c r="D61" s="25">
        <v>1.0</v>
      </c>
      <c r="E61" s="26" t="s">
        <v>421</v>
      </c>
      <c r="F61" s="27" t="s">
        <v>49</v>
      </c>
    </row>
    <row r="62">
      <c r="A62" s="24">
        <v>0.0</v>
      </c>
      <c r="B62" s="25" t="s">
        <v>131</v>
      </c>
      <c r="C62" s="25" t="s">
        <v>99</v>
      </c>
      <c r="D62" s="25">
        <v>1.0</v>
      </c>
      <c r="E62" s="26" t="s">
        <v>74</v>
      </c>
      <c r="F62" s="27" t="s">
        <v>49</v>
      </c>
    </row>
    <row r="63">
      <c r="A63" s="24">
        <v>1.0</v>
      </c>
      <c r="B63" s="25" t="s">
        <v>44</v>
      </c>
      <c r="C63" s="25" t="s">
        <v>44</v>
      </c>
      <c r="D63" s="25">
        <v>1.0</v>
      </c>
      <c r="E63" s="26" t="s">
        <v>74</v>
      </c>
      <c r="F63" s="27" t="s">
        <v>49</v>
      </c>
    </row>
    <row r="64">
      <c r="A64" s="24">
        <v>0.0</v>
      </c>
      <c r="B64" s="25" t="s">
        <v>73</v>
      </c>
      <c r="C64" s="25" t="s">
        <v>99</v>
      </c>
      <c r="D64" s="25">
        <v>1.0</v>
      </c>
      <c r="E64" s="26" t="s">
        <v>143</v>
      </c>
      <c r="F64" s="27" t="s">
        <v>49</v>
      </c>
    </row>
    <row r="65">
      <c r="A65" s="24">
        <v>0.0</v>
      </c>
      <c r="B65" s="25" t="s">
        <v>61</v>
      </c>
      <c r="C65" s="25" t="s">
        <v>94</v>
      </c>
      <c r="D65" s="25">
        <v>1.0</v>
      </c>
      <c r="E65" s="26" t="s">
        <v>421</v>
      </c>
      <c r="F65" s="27" t="s">
        <v>49</v>
      </c>
    </row>
    <row r="66">
      <c r="A66" s="24">
        <v>0.0</v>
      </c>
      <c r="B66" s="25" t="s">
        <v>93</v>
      </c>
      <c r="C66" s="25" t="s">
        <v>99</v>
      </c>
      <c r="D66" s="25">
        <v>1.0</v>
      </c>
      <c r="E66" s="26" t="s">
        <v>457</v>
      </c>
      <c r="F66" s="27" t="s">
        <v>49</v>
      </c>
    </row>
    <row r="67">
      <c r="A67" s="24">
        <v>0.0</v>
      </c>
      <c r="B67" s="25" t="s">
        <v>61</v>
      </c>
      <c r="C67" s="25" t="s">
        <v>94</v>
      </c>
      <c r="D67" s="25">
        <v>1.0</v>
      </c>
      <c r="E67" s="26" t="s">
        <v>256</v>
      </c>
      <c r="F67" s="27" t="s">
        <v>49</v>
      </c>
    </row>
    <row r="68">
      <c r="A68" s="24">
        <v>0.0</v>
      </c>
      <c r="B68" s="25" t="s">
        <v>93</v>
      </c>
      <c r="C68" s="25" t="s">
        <v>94</v>
      </c>
      <c r="D68" s="25">
        <v>1.0</v>
      </c>
      <c r="E68" s="26" t="s">
        <v>212</v>
      </c>
      <c r="F68" s="27" t="s">
        <v>49</v>
      </c>
    </row>
    <row r="69">
      <c r="A69" s="24">
        <v>1.0</v>
      </c>
      <c r="B69" s="25" t="s">
        <v>44</v>
      </c>
      <c r="C69" s="25" t="s">
        <v>44</v>
      </c>
      <c r="D69" s="25">
        <v>1.0</v>
      </c>
      <c r="E69" s="26" t="s">
        <v>212</v>
      </c>
      <c r="F69" s="27" t="s">
        <v>49</v>
      </c>
    </row>
    <row r="70">
      <c r="A70" s="24">
        <v>1.0</v>
      </c>
      <c r="B70" s="25" t="s">
        <v>44</v>
      </c>
      <c r="C70" s="25" t="s">
        <v>44</v>
      </c>
      <c r="D70" s="25">
        <v>1.0</v>
      </c>
      <c r="E70" s="26" t="s">
        <v>212</v>
      </c>
      <c r="F70" s="27" t="s">
        <v>49</v>
      </c>
    </row>
    <row r="71">
      <c r="A71" s="24">
        <v>0.0</v>
      </c>
      <c r="B71" s="25" t="s">
        <v>93</v>
      </c>
      <c r="C71" s="25" t="s">
        <v>94</v>
      </c>
      <c r="D71" s="25">
        <v>1.0</v>
      </c>
      <c r="E71" s="26" t="s">
        <v>212</v>
      </c>
      <c r="F71" s="27" t="s">
        <v>49</v>
      </c>
    </row>
    <row r="72">
      <c r="A72" s="24">
        <v>1.0</v>
      </c>
      <c r="B72" s="25" t="s">
        <v>44</v>
      </c>
      <c r="C72" s="25" t="s">
        <v>44</v>
      </c>
      <c r="D72" s="25">
        <v>1.0</v>
      </c>
      <c r="E72" s="26" t="s">
        <v>212</v>
      </c>
      <c r="F72" s="27" t="s">
        <v>49</v>
      </c>
    </row>
    <row r="73">
      <c r="A73" s="24">
        <v>1.0</v>
      </c>
      <c r="B73" s="25" t="s">
        <v>44</v>
      </c>
      <c r="C73" s="25" t="s">
        <v>44</v>
      </c>
      <c r="D73" s="25">
        <v>1.0</v>
      </c>
      <c r="E73" s="26" t="s">
        <v>151</v>
      </c>
      <c r="F73" s="27" t="s">
        <v>49</v>
      </c>
    </row>
    <row r="74">
      <c r="A74" s="24">
        <v>0.0</v>
      </c>
      <c r="B74" s="25" t="s">
        <v>93</v>
      </c>
      <c r="C74" s="25" t="s">
        <v>62</v>
      </c>
      <c r="D74" s="25">
        <v>1.0</v>
      </c>
      <c r="E74" s="26" t="s">
        <v>212</v>
      </c>
      <c r="F74" s="27" t="s">
        <v>49</v>
      </c>
    </row>
    <row r="75">
      <c r="A75" s="24">
        <v>1.0</v>
      </c>
      <c r="B75" s="25" t="s">
        <v>44</v>
      </c>
      <c r="C75" s="25" t="s">
        <v>44</v>
      </c>
      <c r="D75" s="25">
        <v>1.0</v>
      </c>
      <c r="E75" s="26" t="s">
        <v>212</v>
      </c>
      <c r="F75" s="27" t="s">
        <v>49</v>
      </c>
    </row>
    <row r="76">
      <c r="A76" s="24">
        <v>1.0</v>
      </c>
      <c r="B76" s="25" t="s">
        <v>44</v>
      </c>
      <c r="C76" s="25" t="s">
        <v>44</v>
      </c>
      <c r="D76" s="25">
        <v>1.0</v>
      </c>
      <c r="E76" s="26" t="s">
        <v>212</v>
      </c>
      <c r="F76" s="27" t="s">
        <v>49</v>
      </c>
    </row>
    <row r="77">
      <c r="A77" s="24">
        <v>1.0</v>
      </c>
      <c r="B77" s="25" t="s">
        <v>44</v>
      </c>
      <c r="C77" s="25" t="s">
        <v>44</v>
      </c>
      <c r="D77" s="25">
        <v>1.0</v>
      </c>
      <c r="E77" s="26" t="s">
        <v>74</v>
      </c>
      <c r="F77" s="27" t="s">
        <v>49</v>
      </c>
    </row>
    <row r="78">
      <c r="A78" s="24">
        <v>0.0</v>
      </c>
      <c r="B78" s="25" t="s">
        <v>61</v>
      </c>
      <c r="C78" s="25" t="s">
        <v>1261</v>
      </c>
      <c r="D78" s="25">
        <v>1.0</v>
      </c>
      <c r="E78" s="26" t="s">
        <v>212</v>
      </c>
      <c r="F78" s="27" t="s">
        <v>49</v>
      </c>
    </row>
    <row r="79">
      <c r="A79" s="24">
        <v>1.0</v>
      </c>
      <c r="B79" s="25" t="s">
        <v>44</v>
      </c>
      <c r="C79" s="25" t="s">
        <v>44</v>
      </c>
      <c r="D79" s="25">
        <v>1.0</v>
      </c>
      <c r="E79" s="26" t="s">
        <v>212</v>
      </c>
      <c r="F79" s="27" t="s">
        <v>49</v>
      </c>
    </row>
    <row r="80">
      <c r="A80" s="24">
        <v>0.0</v>
      </c>
      <c r="B80" s="25" t="s">
        <v>118</v>
      </c>
      <c r="C80" s="25" t="s">
        <v>47</v>
      </c>
      <c r="D80" s="25">
        <v>1.0</v>
      </c>
      <c r="E80" s="26" t="s">
        <v>48</v>
      </c>
      <c r="F80" s="27" t="s">
        <v>49</v>
      </c>
    </row>
    <row r="81">
      <c r="A81" s="24">
        <v>1.0</v>
      </c>
      <c r="B81" s="25" t="s">
        <v>44</v>
      </c>
      <c r="C81" s="25" t="s">
        <v>44</v>
      </c>
      <c r="D81" s="25">
        <v>1.0</v>
      </c>
      <c r="E81" s="26" t="s">
        <v>74</v>
      </c>
      <c r="F81" s="27" t="s">
        <v>49</v>
      </c>
    </row>
    <row r="82">
      <c r="A82" s="24">
        <v>1.0</v>
      </c>
      <c r="B82" s="25" t="s">
        <v>44</v>
      </c>
      <c r="C82" s="25" t="s">
        <v>44</v>
      </c>
      <c r="D82" s="25">
        <v>1.0</v>
      </c>
      <c r="E82" s="26" t="s">
        <v>467</v>
      </c>
      <c r="F82" s="27" t="s">
        <v>49</v>
      </c>
    </row>
    <row r="83">
      <c r="A83" s="24">
        <v>1.0</v>
      </c>
      <c r="B83" s="25" t="s">
        <v>44</v>
      </c>
      <c r="C83" s="25" t="s">
        <v>44</v>
      </c>
      <c r="D83" s="25">
        <v>1.0</v>
      </c>
      <c r="E83" s="26" t="s">
        <v>256</v>
      </c>
      <c r="F83" s="27" t="s">
        <v>49</v>
      </c>
    </row>
    <row r="84">
      <c r="A84" s="24">
        <v>1.0</v>
      </c>
      <c r="B84" s="25" t="s">
        <v>44</v>
      </c>
      <c r="C84" s="25" t="s">
        <v>44</v>
      </c>
      <c r="D84" s="25">
        <v>1.0</v>
      </c>
      <c r="E84" s="26" t="s">
        <v>74</v>
      </c>
      <c r="F84" s="27" t="s">
        <v>49</v>
      </c>
    </row>
    <row r="85">
      <c r="A85" s="24">
        <v>1.0</v>
      </c>
      <c r="B85" s="25" t="s">
        <v>44</v>
      </c>
      <c r="C85" s="25" t="s">
        <v>44</v>
      </c>
      <c r="D85" s="25">
        <v>1.0</v>
      </c>
      <c r="E85" s="26" t="s">
        <v>48</v>
      </c>
      <c r="F85" s="27" t="s">
        <v>49</v>
      </c>
    </row>
    <row r="86">
      <c r="A86" s="24">
        <v>1.0</v>
      </c>
      <c r="B86" s="25" t="s">
        <v>44</v>
      </c>
      <c r="C86" s="25" t="s">
        <v>44</v>
      </c>
      <c r="D86" s="25">
        <v>1.0</v>
      </c>
      <c r="E86" s="25" t="s">
        <v>138</v>
      </c>
      <c r="F86" s="28" t="s">
        <v>49</v>
      </c>
    </row>
    <row r="87">
      <c r="A87" s="24">
        <v>1.0</v>
      </c>
      <c r="B87" s="25" t="s">
        <v>44</v>
      </c>
      <c r="C87" s="25" t="s">
        <v>44</v>
      </c>
      <c r="D87" s="25">
        <v>1.0</v>
      </c>
      <c r="E87" s="26" t="s">
        <v>138</v>
      </c>
      <c r="F87" s="27" t="s">
        <v>49</v>
      </c>
    </row>
    <row r="88">
      <c r="A88" s="24">
        <v>1.0</v>
      </c>
      <c r="B88" s="25" t="s">
        <v>44</v>
      </c>
      <c r="C88" s="25" t="s">
        <v>44</v>
      </c>
      <c r="D88" s="25">
        <v>1.0</v>
      </c>
      <c r="E88" s="26" t="s">
        <v>48</v>
      </c>
      <c r="F88" s="27" t="s">
        <v>49</v>
      </c>
    </row>
    <row r="89">
      <c r="A89" s="24">
        <v>0.0</v>
      </c>
      <c r="B89" s="25" t="s">
        <v>61</v>
      </c>
      <c r="C89" s="25" t="s">
        <v>62</v>
      </c>
      <c r="D89" s="25">
        <v>1.0</v>
      </c>
      <c r="E89" s="26" t="s">
        <v>74</v>
      </c>
      <c r="F89" s="27" t="s">
        <v>49</v>
      </c>
    </row>
    <row r="90">
      <c r="A90" s="24">
        <v>0.0</v>
      </c>
      <c r="B90" s="25" t="s">
        <v>93</v>
      </c>
      <c r="C90" s="25" t="s">
        <v>27</v>
      </c>
      <c r="D90" s="25">
        <v>1.0</v>
      </c>
      <c r="E90" s="26" t="s">
        <v>457</v>
      </c>
      <c r="F90" s="27" t="s">
        <v>49</v>
      </c>
    </row>
    <row r="91">
      <c r="A91" s="24">
        <v>1.0</v>
      </c>
      <c r="B91" s="25" t="s">
        <v>44</v>
      </c>
      <c r="C91" s="25" t="s">
        <v>44</v>
      </c>
      <c r="D91" s="25">
        <v>1.0</v>
      </c>
      <c r="E91" s="26" t="s">
        <v>48</v>
      </c>
      <c r="F91" s="27" t="s">
        <v>49</v>
      </c>
    </row>
    <row r="92">
      <c r="A92" s="24">
        <v>1.0</v>
      </c>
      <c r="B92" s="25" t="s">
        <v>44</v>
      </c>
      <c r="C92" s="25" t="s">
        <v>44</v>
      </c>
      <c r="D92" s="25">
        <v>1.0</v>
      </c>
      <c r="E92" s="26" t="s">
        <v>212</v>
      </c>
      <c r="F92" s="27" t="s">
        <v>49</v>
      </c>
    </row>
    <row r="93">
      <c r="A93" s="24">
        <v>1.0</v>
      </c>
      <c r="B93" s="25" t="s">
        <v>44</v>
      </c>
      <c r="C93" s="25" t="s">
        <v>44</v>
      </c>
      <c r="D93" s="25">
        <v>1.0</v>
      </c>
      <c r="E93" s="25" t="s">
        <v>138</v>
      </c>
      <c r="F93" s="28" t="s">
        <v>49</v>
      </c>
    </row>
    <row r="94">
      <c r="A94" s="24">
        <v>1.0</v>
      </c>
      <c r="B94" s="25" t="s">
        <v>44</v>
      </c>
      <c r="C94" s="25" t="s">
        <v>44</v>
      </c>
      <c r="D94" s="25">
        <v>1.0</v>
      </c>
      <c r="E94" s="26" t="s">
        <v>48</v>
      </c>
      <c r="F94" s="27" t="s">
        <v>49</v>
      </c>
    </row>
    <row r="95">
      <c r="A95" s="24">
        <v>0.0</v>
      </c>
      <c r="B95" s="25" t="s">
        <v>131</v>
      </c>
      <c r="C95" s="25" t="s">
        <v>62</v>
      </c>
      <c r="D95" s="25">
        <v>1.0</v>
      </c>
      <c r="E95" s="25" t="s">
        <v>467</v>
      </c>
      <c r="F95" s="28" t="s">
        <v>49</v>
      </c>
    </row>
    <row r="96">
      <c r="A96" s="24">
        <v>1.0</v>
      </c>
      <c r="B96" s="25" t="s">
        <v>44</v>
      </c>
      <c r="C96" s="25" t="s">
        <v>44</v>
      </c>
      <c r="D96" s="25">
        <v>1.0</v>
      </c>
      <c r="E96" s="26" t="s">
        <v>421</v>
      </c>
      <c r="F96" s="27" t="s">
        <v>49</v>
      </c>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9.86"/>
    <col customWidth="1" min="2" max="2" width="58.43"/>
  </cols>
  <sheetData>
    <row r="1">
      <c r="D1" s="34"/>
    </row>
    <row r="2">
      <c r="D2" s="34"/>
    </row>
    <row r="3">
      <c r="D3" s="34"/>
    </row>
    <row r="4">
      <c r="D4" s="34"/>
    </row>
    <row r="5">
      <c r="D5" s="34"/>
    </row>
    <row r="6">
      <c r="D6" s="34"/>
    </row>
    <row r="7">
      <c r="D7" s="34"/>
    </row>
    <row r="8">
      <c r="D8" s="34"/>
    </row>
    <row r="9">
      <c r="D9" s="34"/>
    </row>
    <row r="10">
      <c r="D10" s="34"/>
    </row>
    <row r="11">
      <c r="D11" s="34"/>
    </row>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37.4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5.86"/>
    <col customWidth="1" min="13" max="13" width="45.43"/>
    <col customWidth="1" min="14" max="22" width="19.57"/>
  </cols>
  <sheetData>
    <row r="1">
      <c r="A1" s="29" t="s">
        <v>2</v>
      </c>
      <c r="B1" s="29"/>
      <c r="C1" s="30">
        <f>TODAY()</f>
        <v>43383</v>
      </c>
      <c r="D1" s="29"/>
      <c r="E1" s="29"/>
      <c r="F1" s="29"/>
      <c r="G1" s="29"/>
      <c r="H1" s="29"/>
      <c r="I1" s="29"/>
      <c r="J1" s="29"/>
      <c r="K1" s="29"/>
      <c r="L1" s="29"/>
      <c r="M1" s="29"/>
      <c r="N1" s="29"/>
      <c r="O1" s="29"/>
      <c r="P1" s="29"/>
      <c r="Q1" s="29"/>
      <c r="R1" s="29"/>
      <c r="S1" s="29"/>
      <c r="T1" s="29"/>
      <c r="U1" s="29"/>
      <c r="V1" s="29"/>
    </row>
    <row r="2">
      <c r="A2" s="31"/>
      <c r="B2" s="32"/>
      <c r="C2" s="33"/>
      <c r="D2" s="31"/>
      <c r="E2" s="31"/>
      <c r="F2" s="31"/>
      <c r="G2" s="31"/>
      <c r="H2" s="31"/>
      <c r="I2" s="31"/>
      <c r="J2" s="19"/>
      <c r="K2" s="31"/>
      <c r="L2" s="31"/>
      <c r="M2" s="10"/>
      <c r="N2" s="10"/>
      <c r="O2" s="31"/>
      <c r="P2" s="10"/>
      <c r="Q2" s="10"/>
      <c r="R2" s="10"/>
      <c r="S2" s="10"/>
      <c r="T2" s="10"/>
      <c r="U2" s="10"/>
      <c r="V2" s="10"/>
    </row>
    <row r="3">
      <c r="A3" s="31">
        <v>31490.0</v>
      </c>
      <c r="B3" s="32">
        <f t="shared" ref="B3:B755" si="1">IF($A3="","NULL",$A3)</f>
        <v>31490</v>
      </c>
      <c r="C3" s="33">
        <f t="shared" ref="C3:C755" si="2">IF($B3="NULL","NULL",days($C$1,$B3)/365)</f>
        <v>32.58356164</v>
      </c>
      <c r="D3" s="31"/>
      <c r="E3" s="31" t="s">
        <v>46</v>
      </c>
      <c r="F3" s="31" t="str">
        <f t="shared" ref="F3:F755" si="3">IF($E3 = "","NULL",$E3)</f>
        <v>hoodie</v>
      </c>
      <c r="G3" s="31"/>
      <c r="H3" s="31"/>
      <c r="I3" s="31"/>
      <c r="J3" s="19" t="s">
        <v>47</v>
      </c>
      <c r="K3" s="31"/>
      <c r="L3" s="31"/>
      <c r="M3" s="10" t="s">
        <v>48</v>
      </c>
      <c r="N3" s="10" t="s">
        <v>49</v>
      </c>
      <c r="O3" s="31"/>
      <c r="P3" s="10" t="s">
        <v>50</v>
      </c>
      <c r="Q3" s="10"/>
      <c r="R3" s="10"/>
      <c r="S3" s="10"/>
      <c r="T3" s="10"/>
      <c r="U3" s="10"/>
      <c r="V3" s="10"/>
    </row>
    <row r="4">
      <c r="A4" s="31">
        <v>29466.0</v>
      </c>
      <c r="B4" s="32">
        <f t="shared" si="1"/>
        <v>29466</v>
      </c>
      <c r="C4" s="33">
        <f t="shared" si="2"/>
        <v>38.12876712</v>
      </c>
      <c r="D4" s="31"/>
      <c r="E4" s="31" t="s">
        <v>61</v>
      </c>
      <c r="F4" s="31" t="str">
        <f t="shared" si="3"/>
        <v>t-shirt</v>
      </c>
      <c r="G4" s="31"/>
      <c r="H4" s="31"/>
      <c r="I4" s="31"/>
      <c r="J4" s="19" t="s">
        <v>62</v>
      </c>
      <c r="K4" s="31"/>
      <c r="L4" s="31"/>
      <c r="M4" s="10" t="s">
        <v>63</v>
      </c>
      <c r="N4" s="10" t="s">
        <v>49</v>
      </c>
      <c r="O4" s="31"/>
      <c r="P4" s="10" t="s">
        <v>50</v>
      </c>
      <c r="Q4" s="10"/>
      <c r="R4" s="10"/>
      <c r="S4" s="10"/>
      <c r="T4" s="10"/>
      <c r="U4" s="10"/>
      <c r="V4" s="10"/>
    </row>
    <row r="5">
      <c r="A5" s="31">
        <v>32196.0</v>
      </c>
      <c r="B5" s="32">
        <f t="shared" si="1"/>
        <v>32196</v>
      </c>
      <c r="C5" s="33">
        <f t="shared" si="2"/>
        <v>30.64931507</v>
      </c>
      <c r="D5" s="31"/>
      <c r="E5" s="31" t="s">
        <v>73</v>
      </c>
      <c r="F5" s="31" t="str">
        <f t="shared" si="3"/>
        <v>jacket (brand is TBD... probably Patagonia)</v>
      </c>
      <c r="G5" s="31"/>
      <c r="H5" s="31"/>
      <c r="I5" s="31"/>
      <c r="J5" s="19" t="s">
        <v>62</v>
      </c>
      <c r="K5" s="31"/>
      <c r="L5" s="31"/>
      <c r="M5" s="10" t="s">
        <v>74</v>
      </c>
      <c r="N5" s="10" t="s">
        <v>75</v>
      </c>
      <c r="O5" s="31"/>
      <c r="P5" s="10" t="s">
        <v>76</v>
      </c>
      <c r="Q5" s="10"/>
      <c r="R5" s="10"/>
      <c r="S5" s="10"/>
      <c r="T5" s="10"/>
      <c r="U5" s="10"/>
      <c r="V5" s="10"/>
    </row>
    <row r="6">
      <c r="A6" s="31">
        <v>29812.0</v>
      </c>
      <c r="B6" s="32">
        <f t="shared" si="1"/>
        <v>29812</v>
      </c>
      <c r="C6" s="33">
        <f t="shared" si="2"/>
        <v>37.18082192</v>
      </c>
      <c r="D6" s="31"/>
      <c r="E6" s="31" t="s">
        <v>61</v>
      </c>
      <c r="F6" s="31" t="str">
        <f t="shared" si="3"/>
        <v>t-shirt</v>
      </c>
      <c r="G6" s="31"/>
      <c r="H6" s="31"/>
      <c r="I6" s="31"/>
      <c r="J6" s="19" t="s">
        <v>62</v>
      </c>
      <c r="K6" s="31"/>
      <c r="L6" s="31"/>
      <c r="M6" s="10" t="s">
        <v>85</v>
      </c>
      <c r="N6" s="10" t="s">
        <v>86</v>
      </c>
      <c r="O6" s="31"/>
      <c r="P6" s="10" t="s">
        <v>87</v>
      </c>
      <c r="Q6" s="10"/>
      <c r="R6" s="10"/>
      <c r="S6" s="10"/>
      <c r="T6" s="10"/>
      <c r="U6" s="10"/>
      <c r="V6" s="10"/>
    </row>
    <row r="7">
      <c r="A7" s="31">
        <v>34359.0</v>
      </c>
      <c r="B7" s="32">
        <f t="shared" si="1"/>
        <v>34359</v>
      </c>
      <c r="C7" s="33">
        <f t="shared" si="2"/>
        <v>24.72328767</v>
      </c>
      <c r="D7" s="31"/>
      <c r="E7" s="31" t="s">
        <v>93</v>
      </c>
      <c r="F7" s="31" t="str">
        <f t="shared" si="3"/>
        <v>backpack</v>
      </c>
      <c r="G7" s="31"/>
      <c r="H7" s="31"/>
      <c r="I7" s="31"/>
      <c r="J7" s="19" t="s">
        <v>94</v>
      </c>
      <c r="K7" s="31"/>
      <c r="L7" s="31"/>
      <c r="M7" s="10" t="s">
        <v>22</v>
      </c>
      <c r="N7" s="10" t="s">
        <v>75</v>
      </c>
      <c r="O7" s="31"/>
      <c r="P7" s="10" t="s">
        <v>87</v>
      </c>
      <c r="Q7" s="10"/>
      <c r="R7" s="10"/>
      <c r="S7" s="10"/>
      <c r="T7" s="10"/>
      <c r="U7" s="10"/>
      <c r="V7" s="10"/>
    </row>
    <row r="8">
      <c r="A8" s="31">
        <v>33315.0</v>
      </c>
      <c r="B8" s="32">
        <f t="shared" si="1"/>
        <v>33315</v>
      </c>
      <c r="C8" s="33">
        <f t="shared" si="2"/>
        <v>27.58356164</v>
      </c>
      <c r="D8" s="31"/>
      <c r="E8" s="31" t="s">
        <v>46</v>
      </c>
      <c r="F8" s="31" t="str">
        <f t="shared" si="3"/>
        <v>hoodie</v>
      </c>
      <c r="G8" s="31"/>
      <c r="H8" s="31"/>
      <c r="I8" s="31"/>
      <c r="J8" s="19" t="s">
        <v>99</v>
      </c>
      <c r="K8" s="31"/>
      <c r="L8" s="31"/>
      <c r="M8" s="10" t="s">
        <v>21</v>
      </c>
      <c r="N8" s="10" t="s">
        <v>100</v>
      </c>
      <c r="O8" s="31"/>
      <c r="P8" s="10" t="s">
        <v>101</v>
      </c>
      <c r="Q8" s="10"/>
      <c r="R8" s="10"/>
      <c r="S8" s="10"/>
      <c r="T8" s="10"/>
      <c r="U8" s="10"/>
      <c r="V8" s="10"/>
    </row>
    <row r="9">
      <c r="A9" s="31">
        <v>31511.0</v>
      </c>
      <c r="B9" s="32">
        <f t="shared" si="1"/>
        <v>31511</v>
      </c>
      <c r="C9" s="33">
        <f t="shared" si="2"/>
        <v>32.5260274</v>
      </c>
      <c r="D9" s="31"/>
      <c r="E9" s="31" t="s">
        <v>73</v>
      </c>
      <c r="F9" s="31" t="str">
        <f t="shared" si="3"/>
        <v>jacket (brand is TBD... probably Patagonia)</v>
      </c>
      <c r="G9" s="31"/>
      <c r="H9" s="31"/>
      <c r="I9" s="31"/>
      <c r="J9" s="19" t="s">
        <v>94</v>
      </c>
      <c r="K9" s="31"/>
      <c r="L9" s="31"/>
      <c r="M9" s="10" t="s">
        <v>105</v>
      </c>
      <c r="N9" s="10" t="s">
        <v>106</v>
      </c>
      <c r="O9" s="31"/>
      <c r="P9" s="10" t="s">
        <v>107</v>
      </c>
      <c r="Q9" s="10"/>
      <c r="R9" s="10"/>
      <c r="S9" s="10"/>
      <c r="T9" s="10"/>
      <c r="U9" s="10"/>
      <c r="V9" s="10"/>
    </row>
    <row r="10">
      <c r="A10" s="31">
        <v>30813.0</v>
      </c>
      <c r="B10" s="32">
        <f t="shared" si="1"/>
        <v>30813</v>
      </c>
      <c r="C10" s="33">
        <f t="shared" si="2"/>
        <v>34.43835616</v>
      </c>
      <c r="D10" s="31"/>
      <c r="E10" s="31" t="s">
        <v>61</v>
      </c>
      <c r="F10" s="31" t="str">
        <f t="shared" si="3"/>
        <v>t-shirt</v>
      </c>
      <c r="G10" s="31"/>
      <c r="H10" s="31"/>
      <c r="I10" s="31"/>
      <c r="J10" s="19" t="s">
        <v>94</v>
      </c>
      <c r="K10" s="31"/>
      <c r="L10" s="31"/>
      <c r="M10" s="10" t="s">
        <v>44</v>
      </c>
      <c r="N10" s="10" t="s">
        <v>44</v>
      </c>
      <c r="O10" s="31"/>
      <c r="P10" s="10" t="s">
        <v>44</v>
      </c>
      <c r="Q10" s="10"/>
      <c r="R10" s="10"/>
      <c r="S10" s="10"/>
      <c r="T10" s="10"/>
      <c r="U10" s="10"/>
      <c r="V10" s="10"/>
    </row>
    <row r="11">
      <c r="A11" s="31">
        <v>26757.0</v>
      </c>
      <c r="B11" s="32">
        <f t="shared" si="1"/>
        <v>26757</v>
      </c>
      <c r="C11" s="33">
        <f t="shared" si="2"/>
        <v>45.55068493</v>
      </c>
      <c r="D11" s="31"/>
      <c r="E11" s="31" t="s">
        <v>118</v>
      </c>
      <c r="F11" s="31" t="str">
        <f t="shared" si="3"/>
        <v>hat</v>
      </c>
      <c r="G11" s="31"/>
      <c r="H11" s="31"/>
      <c r="I11" s="31"/>
      <c r="J11" s="19" t="s">
        <v>47</v>
      </c>
      <c r="K11" s="31"/>
      <c r="L11" s="31"/>
      <c r="M11" s="10" t="s">
        <v>74</v>
      </c>
      <c r="N11" s="10" t="s">
        <v>119</v>
      </c>
      <c r="O11" s="31"/>
      <c r="P11" s="10" t="s">
        <v>120</v>
      </c>
      <c r="Q11" s="10"/>
      <c r="R11" s="10"/>
      <c r="S11" s="10"/>
      <c r="T11" s="10"/>
      <c r="U11" s="10"/>
      <c r="V11" s="10"/>
    </row>
    <row r="12">
      <c r="A12" s="31">
        <v>28734.0</v>
      </c>
      <c r="B12" s="32">
        <f t="shared" si="1"/>
        <v>28734</v>
      </c>
      <c r="C12" s="33">
        <f t="shared" si="2"/>
        <v>40.13424658</v>
      </c>
      <c r="D12" s="31"/>
      <c r="E12" s="31" t="s">
        <v>46</v>
      </c>
      <c r="F12" s="31" t="str">
        <f t="shared" si="3"/>
        <v>hoodie</v>
      </c>
      <c r="G12" s="31"/>
      <c r="H12" s="31"/>
      <c r="I12" s="31"/>
      <c r="J12" s="19" t="s">
        <v>94</v>
      </c>
      <c r="K12" s="31"/>
      <c r="L12" s="31"/>
      <c r="M12" s="10" t="s">
        <v>63</v>
      </c>
      <c r="N12" s="10" t="s">
        <v>75</v>
      </c>
      <c r="O12" s="31"/>
      <c r="P12" s="10" t="s">
        <v>50</v>
      </c>
      <c r="Q12" s="10"/>
      <c r="R12" s="10"/>
      <c r="S12" s="10"/>
      <c r="T12" s="10"/>
      <c r="U12" s="10"/>
      <c r="V12" s="10"/>
    </row>
    <row r="13">
      <c r="A13" s="31">
        <v>31818.0</v>
      </c>
      <c r="B13" s="32">
        <f t="shared" si="1"/>
        <v>31818</v>
      </c>
      <c r="C13" s="33">
        <f t="shared" si="2"/>
        <v>31.68493151</v>
      </c>
      <c r="D13" s="31"/>
      <c r="E13" s="31" t="s">
        <v>131</v>
      </c>
      <c r="F13" s="31" t="str">
        <f t="shared" si="3"/>
        <v>shoes (brand is TBD… probably Adidas or Puma)</v>
      </c>
      <c r="G13" s="31"/>
      <c r="H13" s="31"/>
      <c r="I13" s="31"/>
      <c r="J13" s="19" t="s">
        <v>94</v>
      </c>
      <c r="K13" s="31"/>
      <c r="L13" s="31"/>
      <c r="M13" s="10" t="s">
        <v>132</v>
      </c>
      <c r="N13" s="10" t="s">
        <v>49</v>
      </c>
      <c r="O13" s="31"/>
      <c r="P13" s="10" t="s">
        <v>87</v>
      </c>
      <c r="Q13" s="10"/>
      <c r="R13" s="10"/>
      <c r="S13" s="10"/>
      <c r="T13" s="10"/>
      <c r="U13" s="10"/>
      <c r="V13" s="10"/>
    </row>
    <row r="14">
      <c r="A14" s="31">
        <v>32631.0</v>
      </c>
      <c r="B14" s="32">
        <f t="shared" si="1"/>
        <v>32631</v>
      </c>
      <c r="C14" s="33">
        <f t="shared" si="2"/>
        <v>29.45753425</v>
      </c>
      <c r="D14" s="31"/>
      <c r="E14" s="31" t="s">
        <v>137</v>
      </c>
      <c r="F14" s="31" t="str">
        <f t="shared" si="3"/>
        <v>socks</v>
      </c>
      <c r="G14" s="31"/>
      <c r="H14" s="31"/>
      <c r="I14" s="31"/>
      <c r="J14" s="19" t="s">
        <v>47</v>
      </c>
      <c r="K14" s="31"/>
      <c r="L14" s="31"/>
      <c r="M14" s="10" t="s">
        <v>138</v>
      </c>
      <c r="N14" s="10" t="s">
        <v>139</v>
      </c>
      <c r="O14" s="31"/>
      <c r="P14" s="10" t="s">
        <v>107</v>
      </c>
      <c r="Q14" s="10"/>
      <c r="R14" s="10"/>
      <c r="S14" s="10"/>
      <c r="T14" s="10"/>
      <c r="U14" s="10"/>
      <c r="V14" s="10"/>
    </row>
    <row r="15">
      <c r="A15" s="31">
        <v>32915.0</v>
      </c>
      <c r="B15" s="32">
        <f t="shared" si="1"/>
        <v>32915</v>
      </c>
      <c r="C15" s="33">
        <f t="shared" si="2"/>
        <v>28.67945205</v>
      </c>
      <c r="D15" s="31"/>
      <c r="E15" s="31" t="s">
        <v>61</v>
      </c>
      <c r="F15" s="31" t="str">
        <f t="shared" si="3"/>
        <v>t-shirt</v>
      </c>
      <c r="G15" s="31"/>
      <c r="H15" s="31"/>
      <c r="I15" s="31"/>
      <c r="J15" s="19" t="s">
        <v>62</v>
      </c>
      <c r="K15" s="31"/>
      <c r="L15" s="31"/>
      <c r="M15" s="10" t="s">
        <v>143</v>
      </c>
      <c r="N15" s="10" t="s">
        <v>144</v>
      </c>
      <c r="O15" s="31"/>
      <c r="P15" s="10" t="s">
        <v>50</v>
      </c>
      <c r="Q15" s="10"/>
      <c r="R15" s="10"/>
      <c r="S15" s="10"/>
      <c r="T15" s="10"/>
      <c r="U15" s="10"/>
      <c r="V15" s="10"/>
    </row>
    <row r="16">
      <c r="A16" s="31">
        <v>34311.0</v>
      </c>
      <c r="B16" s="32">
        <f t="shared" si="1"/>
        <v>34311</v>
      </c>
      <c r="C16" s="33">
        <f t="shared" si="2"/>
        <v>24.85479452</v>
      </c>
      <c r="D16" s="31"/>
      <c r="E16" s="31" t="s">
        <v>93</v>
      </c>
      <c r="F16" s="31" t="str">
        <f t="shared" si="3"/>
        <v>backpack</v>
      </c>
      <c r="G16" s="31"/>
      <c r="H16" s="31"/>
      <c r="I16" s="31"/>
      <c r="J16" s="19" t="s">
        <v>99</v>
      </c>
      <c r="K16" s="31"/>
      <c r="L16" s="31"/>
      <c r="M16" s="10" t="s">
        <v>151</v>
      </c>
      <c r="N16" s="10" t="s">
        <v>75</v>
      </c>
      <c r="O16" s="31"/>
      <c r="P16" s="10" t="s">
        <v>152</v>
      </c>
      <c r="Q16" s="10"/>
      <c r="R16" s="10"/>
      <c r="S16" s="10"/>
      <c r="T16" s="10"/>
      <c r="U16" s="10"/>
      <c r="V16" s="10"/>
    </row>
    <row r="17">
      <c r="A17" s="31">
        <v>35597.0</v>
      </c>
      <c r="B17" s="32">
        <f t="shared" si="1"/>
        <v>35597</v>
      </c>
      <c r="C17" s="33">
        <f t="shared" si="2"/>
        <v>21.33150685</v>
      </c>
      <c r="D17" s="31"/>
      <c r="E17" s="31" t="s">
        <v>61</v>
      </c>
      <c r="F17" s="31" t="str">
        <f t="shared" si="3"/>
        <v>t-shirt</v>
      </c>
      <c r="G17" s="31"/>
      <c r="H17" s="31"/>
      <c r="I17" s="31"/>
      <c r="J17" s="19" t="s">
        <v>94</v>
      </c>
      <c r="K17" s="31"/>
      <c r="L17" s="31"/>
      <c r="M17" s="10" t="s">
        <v>44</v>
      </c>
      <c r="N17" s="10" t="s">
        <v>44</v>
      </c>
      <c r="O17" s="31"/>
      <c r="P17" s="10" t="s">
        <v>44</v>
      </c>
      <c r="Q17" s="10"/>
      <c r="R17" s="10"/>
      <c r="S17" s="10"/>
      <c r="T17" s="10"/>
      <c r="U17" s="10"/>
      <c r="V17" s="10"/>
    </row>
    <row r="18">
      <c r="A18" s="31">
        <v>29872.0</v>
      </c>
      <c r="B18" s="32">
        <f t="shared" si="1"/>
        <v>29872</v>
      </c>
      <c r="C18" s="33">
        <f t="shared" si="2"/>
        <v>37.01643836</v>
      </c>
      <c r="D18" s="31"/>
      <c r="E18" s="31" t="s">
        <v>46</v>
      </c>
      <c r="F18" s="31" t="str">
        <f t="shared" si="3"/>
        <v>hoodie</v>
      </c>
      <c r="G18" s="31"/>
      <c r="H18" s="31"/>
      <c r="I18" s="31"/>
      <c r="J18" s="19" t="s">
        <v>47</v>
      </c>
      <c r="K18" s="31"/>
      <c r="L18" s="31"/>
      <c r="M18" s="10" t="s">
        <v>138</v>
      </c>
      <c r="N18" s="10" t="s">
        <v>75</v>
      </c>
      <c r="O18" s="31"/>
      <c r="P18" s="10" t="s">
        <v>87</v>
      </c>
      <c r="Q18" s="10"/>
      <c r="R18" s="10"/>
      <c r="S18" s="10"/>
      <c r="T18" s="10"/>
      <c r="U18" s="10"/>
      <c r="V18" s="10"/>
    </row>
    <row r="19">
      <c r="A19" s="31">
        <v>34746.0</v>
      </c>
      <c r="B19" s="32">
        <f t="shared" si="1"/>
        <v>34746</v>
      </c>
      <c r="C19" s="33">
        <f t="shared" si="2"/>
        <v>23.6630137</v>
      </c>
      <c r="D19" s="31"/>
      <c r="E19" s="31" t="s">
        <v>46</v>
      </c>
      <c r="F19" s="31" t="str">
        <f t="shared" si="3"/>
        <v>hoodie</v>
      </c>
      <c r="G19" s="31"/>
      <c r="H19" s="31"/>
      <c r="I19" s="31"/>
      <c r="J19" s="19" t="s">
        <v>47</v>
      </c>
      <c r="K19" s="31"/>
      <c r="L19" s="31"/>
      <c r="M19" s="10" t="s">
        <v>168</v>
      </c>
      <c r="N19" s="10" t="s">
        <v>169</v>
      </c>
      <c r="O19" s="31"/>
      <c r="P19" s="10" t="s">
        <v>87</v>
      </c>
      <c r="Q19" s="10"/>
      <c r="R19" s="10"/>
      <c r="S19" s="10"/>
      <c r="T19" s="10"/>
      <c r="U19" s="10"/>
      <c r="V19" s="10"/>
    </row>
    <row r="20">
      <c r="A20" s="31">
        <v>35200.0</v>
      </c>
      <c r="B20" s="32">
        <f t="shared" si="1"/>
        <v>35200</v>
      </c>
      <c r="C20" s="33">
        <f t="shared" si="2"/>
        <v>22.41917808</v>
      </c>
      <c r="D20" s="31"/>
      <c r="E20" s="31" t="s">
        <v>46</v>
      </c>
      <c r="F20" s="31" t="str">
        <f t="shared" si="3"/>
        <v>hoodie</v>
      </c>
      <c r="G20" s="31"/>
      <c r="H20" s="31"/>
      <c r="I20" s="31"/>
      <c r="J20" s="19" t="s">
        <v>173</v>
      </c>
      <c r="K20" s="31"/>
      <c r="L20" s="31"/>
      <c r="M20" s="10" t="s">
        <v>63</v>
      </c>
      <c r="N20" s="10" t="s">
        <v>75</v>
      </c>
      <c r="O20" s="31"/>
      <c r="P20" s="10" t="s">
        <v>50</v>
      </c>
      <c r="Q20" s="10"/>
      <c r="R20" s="10"/>
      <c r="S20" s="10"/>
      <c r="T20" s="10"/>
      <c r="U20" s="10"/>
      <c r="V20" s="10"/>
    </row>
    <row r="21">
      <c r="A21" s="31">
        <v>33479.0</v>
      </c>
      <c r="B21" s="32">
        <f t="shared" si="1"/>
        <v>33479</v>
      </c>
      <c r="C21" s="33">
        <f t="shared" si="2"/>
        <v>27.13424658</v>
      </c>
      <c r="D21" s="31"/>
      <c r="E21" s="31" t="s">
        <v>46</v>
      </c>
      <c r="F21" s="31" t="str">
        <f t="shared" si="3"/>
        <v>hoodie</v>
      </c>
      <c r="G21" s="31"/>
      <c r="H21" s="31"/>
      <c r="I21" s="31"/>
      <c r="J21" s="19" t="s">
        <v>47</v>
      </c>
      <c r="K21" s="31"/>
      <c r="L21" s="31"/>
      <c r="M21" s="10" t="s">
        <v>44</v>
      </c>
      <c r="N21" s="10" t="s">
        <v>44</v>
      </c>
      <c r="O21" s="31"/>
      <c r="P21" s="10" t="s">
        <v>44</v>
      </c>
      <c r="Q21" s="10"/>
      <c r="R21" s="10"/>
      <c r="S21" s="10"/>
      <c r="T21" s="10"/>
      <c r="U21" s="10"/>
      <c r="V21" s="10"/>
    </row>
    <row r="22">
      <c r="A22" s="31">
        <v>31983.0</v>
      </c>
      <c r="B22" s="32">
        <f t="shared" si="1"/>
        <v>31983</v>
      </c>
      <c r="C22" s="33">
        <f t="shared" si="2"/>
        <v>31.23287671</v>
      </c>
      <c r="D22" s="31"/>
      <c r="E22" s="31" t="s">
        <v>73</v>
      </c>
      <c r="F22" s="31" t="str">
        <f t="shared" si="3"/>
        <v>jacket (brand is TBD... probably Patagonia)</v>
      </c>
      <c r="G22" s="31"/>
      <c r="H22" s="31"/>
      <c r="I22" s="31"/>
      <c r="J22" s="19" t="s">
        <v>99</v>
      </c>
      <c r="K22" s="31"/>
      <c r="L22" s="31"/>
      <c r="M22" s="10" t="s">
        <v>143</v>
      </c>
      <c r="N22" s="10" t="s">
        <v>75</v>
      </c>
      <c r="O22" s="31"/>
      <c r="P22" s="10" t="s">
        <v>87</v>
      </c>
      <c r="Q22" s="10"/>
      <c r="R22" s="10"/>
      <c r="S22" s="10"/>
      <c r="T22" s="10"/>
      <c r="U22" s="10"/>
      <c r="V22" s="10"/>
    </row>
    <row r="23">
      <c r="A23" s="31">
        <v>28459.0</v>
      </c>
      <c r="B23" s="32">
        <f t="shared" si="1"/>
        <v>28459</v>
      </c>
      <c r="C23" s="33">
        <f t="shared" si="2"/>
        <v>40.88767123</v>
      </c>
      <c r="D23" s="31"/>
      <c r="E23" s="31" t="s">
        <v>137</v>
      </c>
      <c r="F23" s="31" t="str">
        <f t="shared" si="3"/>
        <v>socks</v>
      </c>
      <c r="G23" s="31"/>
      <c r="H23" s="31"/>
      <c r="I23" s="31"/>
      <c r="J23" s="19" t="s">
        <v>99</v>
      </c>
      <c r="K23" s="31"/>
      <c r="L23" s="31"/>
      <c r="M23" s="10" t="s">
        <v>44</v>
      </c>
      <c r="N23" s="10" t="s">
        <v>44</v>
      </c>
      <c r="O23" s="31"/>
      <c r="P23" s="10" t="s">
        <v>44</v>
      </c>
      <c r="Q23" s="10"/>
      <c r="R23" s="10"/>
      <c r="S23" s="10"/>
      <c r="T23" s="10"/>
      <c r="U23" s="10"/>
      <c r="V23" s="10"/>
    </row>
    <row r="24">
      <c r="A24" s="31">
        <v>27226.0</v>
      </c>
      <c r="B24" s="32">
        <f t="shared" si="1"/>
        <v>27226</v>
      </c>
      <c r="C24" s="33">
        <f t="shared" si="2"/>
        <v>44.26575342</v>
      </c>
      <c r="D24" s="31"/>
      <c r="E24" s="31" t="s">
        <v>73</v>
      </c>
      <c r="F24" s="31" t="str">
        <f t="shared" si="3"/>
        <v>jacket (brand is TBD... probably Patagonia)</v>
      </c>
      <c r="G24" s="31"/>
      <c r="H24" s="31"/>
      <c r="I24" s="31"/>
      <c r="J24" s="19" t="s">
        <v>94</v>
      </c>
      <c r="K24" s="31"/>
      <c r="L24" s="31"/>
      <c r="M24" s="10" t="s">
        <v>196</v>
      </c>
      <c r="N24" s="10" t="s">
        <v>49</v>
      </c>
      <c r="O24" s="31"/>
      <c r="P24" s="10" t="s">
        <v>87</v>
      </c>
      <c r="Q24" s="10"/>
      <c r="R24" s="10"/>
      <c r="S24" s="10"/>
      <c r="T24" s="10"/>
      <c r="U24" s="10"/>
      <c r="V24" s="10"/>
    </row>
    <row r="25">
      <c r="A25" s="31">
        <v>29194.0</v>
      </c>
      <c r="B25" s="32">
        <f t="shared" si="1"/>
        <v>29194</v>
      </c>
      <c r="C25" s="33">
        <f t="shared" si="2"/>
        <v>38.8739726</v>
      </c>
      <c r="D25" s="31"/>
      <c r="E25" s="31" t="s">
        <v>27</v>
      </c>
      <c r="F25" s="31" t="str">
        <f t="shared" si="3"/>
        <v>None</v>
      </c>
      <c r="G25" s="31"/>
      <c r="H25" s="31"/>
      <c r="I25" s="31"/>
      <c r="J25" s="19" t="s">
        <v>47</v>
      </c>
      <c r="K25" s="31"/>
      <c r="L25" s="31"/>
      <c r="M25" s="10" t="s">
        <v>63</v>
      </c>
      <c r="N25" s="10" t="s">
        <v>106</v>
      </c>
      <c r="O25" s="31"/>
      <c r="P25" s="10" t="s">
        <v>50</v>
      </c>
      <c r="Q25" s="10"/>
      <c r="R25" s="10"/>
      <c r="S25" s="10"/>
      <c r="T25" s="10"/>
      <c r="U25" s="10"/>
      <c r="V25" s="10"/>
    </row>
    <row r="26">
      <c r="A26" s="31">
        <v>29425.0</v>
      </c>
      <c r="B26" s="32">
        <f t="shared" si="1"/>
        <v>29425</v>
      </c>
      <c r="C26" s="33">
        <f t="shared" si="2"/>
        <v>38.24109589</v>
      </c>
      <c r="D26" s="31"/>
      <c r="E26" s="31" t="s">
        <v>61</v>
      </c>
      <c r="F26" s="31" t="str">
        <f t="shared" si="3"/>
        <v>t-shirt</v>
      </c>
      <c r="G26" s="31"/>
      <c r="H26" s="31"/>
      <c r="I26" s="31"/>
      <c r="J26" s="19" t="s">
        <v>47</v>
      </c>
      <c r="K26" s="31"/>
      <c r="L26" s="31"/>
      <c r="M26" s="10" t="s">
        <v>44</v>
      </c>
      <c r="N26" s="10" t="s">
        <v>44</v>
      </c>
      <c r="O26" s="31"/>
      <c r="P26" s="10" t="s">
        <v>44</v>
      </c>
      <c r="Q26" s="10"/>
      <c r="R26" s="10"/>
      <c r="S26" s="10"/>
      <c r="T26" s="10"/>
      <c r="U26" s="10"/>
      <c r="V26" s="10"/>
    </row>
    <row r="27">
      <c r="A27" s="31">
        <v>27454.0</v>
      </c>
      <c r="B27" s="32">
        <f t="shared" si="1"/>
        <v>27454</v>
      </c>
      <c r="C27" s="33">
        <f t="shared" si="2"/>
        <v>43.64109589</v>
      </c>
      <c r="D27" s="31"/>
      <c r="E27" s="31" t="s">
        <v>93</v>
      </c>
      <c r="F27" s="31" t="str">
        <f t="shared" si="3"/>
        <v>backpack</v>
      </c>
      <c r="G27" s="31"/>
      <c r="H27" s="31"/>
      <c r="I27" s="31"/>
      <c r="J27" s="19" t="s">
        <v>94</v>
      </c>
      <c r="K27" s="31"/>
      <c r="L27" s="31"/>
      <c r="M27" s="10" t="s">
        <v>44</v>
      </c>
      <c r="N27" s="10" t="s">
        <v>44</v>
      </c>
      <c r="O27" s="31"/>
      <c r="P27" s="10" t="s">
        <v>44</v>
      </c>
      <c r="Q27" s="10"/>
      <c r="R27" s="10"/>
      <c r="S27" s="10"/>
      <c r="T27" s="10"/>
      <c r="U27" s="10"/>
      <c r="V27" s="10"/>
    </row>
    <row r="28">
      <c r="A28" s="31">
        <v>32337.0</v>
      </c>
      <c r="B28" s="32">
        <f t="shared" si="1"/>
        <v>32337</v>
      </c>
      <c r="C28" s="33">
        <f t="shared" si="2"/>
        <v>30.2630137</v>
      </c>
      <c r="D28" s="31"/>
      <c r="E28" s="31" t="s">
        <v>93</v>
      </c>
      <c r="F28" s="31" t="str">
        <f t="shared" si="3"/>
        <v>backpack</v>
      </c>
      <c r="G28" s="31"/>
      <c r="H28" s="31"/>
      <c r="I28" s="31"/>
      <c r="J28" s="19" t="s">
        <v>99</v>
      </c>
      <c r="K28" s="31"/>
      <c r="L28" s="31"/>
      <c r="M28" s="10" t="s">
        <v>212</v>
      </c>
      <c r="N28" s="10" t="s">
        <v>75</v>
      </c>
      <c r="O28" s="31"/>
      <c r="P28" s="10" t="s">
        <v>87</v>
      </c>
      <c r="Q28" s="10"/>
      <c r="R28" s="10"/>
      <c r="S28" s="10"/>
      <c r="T28" s="10"/>
      <c r="U28" s="10"/>
      <c r="V28" s="10"/>
    </row>
    <row r="29">
      <c r="A29" s="31">
        <v>29821.0</v>
      </c>
      <c r="B29" s="32">
        <f t="shared" si="1"/>
        <v>29821</v>
      </c>
      <c r="C29" s="33">
        <f t="shared" si="2"/>
        <v>37.15616438</v>
      </c>
      <c r="D29" s="31"/>
      <c r="E29" s="31" t="s">
        <v>73</v>
      </c>
      <c r="F29" s="31" t="str">
        <f t="shared" si="3"/>
        <v>jacket (brand is TBD... probably Patagonia)</v>
      </c>
      <c r="G29" s="31"/>
      <c r="H29" s="31"/>
      <c r="I29" s="31"/>
      <c r="J29" s="19" t="s">
        <v>94</v>
      </c>
      <c r="K29" s="31"/>
      <c r="L29" s="31"/>
      <c r="M29" s="10" t="s">
        <v>218</v>
      </c>
      <c r="N29" s="10" t="s">
        <v>106</v>
      </c>
      <c r="O29" s="31"/>
      <c r="P29" s="10" t="s">
        <v>219</v>
      </c>
      <c r="Q29" s="10"/>
      <c r="R29" s="10"/>
      <c r="S29" s="10"/>
      <c r="T29" s="10"/>
      <c r="U29" s="10"/>
      <c r="V29" s="10"/>
    </row>
    <row r="30">
      <c r="A30" s="31">
        <v>31486.0</v>
      </c>
      <c r="B30" s="32">
        <f t="shared" si="1"/>
        <v>31486</v>
      </c>
      <c r="C30" s="33">
        <f t="shared" si="2"/>
        <v>32.59452055</v>
      </c>
      <c r="D30" s="31"/>
      <c r="E30" s="31" t="s">
        <v>61</v>
      </c>
      <c r="F30" s="31" t="str">
        <f t="shared" si="3"/>
        <v>t-shirt</v>
      </c>
      <c r="G30" s="31"/>
      <c r="H30" s="31"/>
      <c r="I30" s="31"/>
      <c r="J30" s="19" t="s">
        <v>47</v>
      </c>
      <c r="K30" s="31"/>
      <c r="L30" s="31"/>
      <c r="M30" s="10" t="s">
        <v>143</v>
      </c>
      <c r="N30" s="10" t="s">
        <v>75</v>
      </c>
      <c r="O30" s="31"/>
      <c r="P30" s="10" t="s">
        <v>152</v>
      </c>
      <c r="Q30" s="10"/>
      <c r="R30" s="10"/>
      <c r="S30" s="10"/>
      <c r="T30" s="10"/>
      <c r="U30" s="10"/>
      <c r="V30" s="10"/>
    </row>
    <row r="31">
      <c r="A31" s="31">
        <v>29106.0</v>
      </c>
      <c r="B31" s="32">
        <f t="shared" si="1"/>
        <v>29106</v>
      </c>
      <c r="C31" s="33">
        <f t="shared" si="2"/>
        <v>39.11506849</v>
      </c>
      <c r="D31" s="31"/>
      <c r="E31" s="31" t="s">
        <v>73</v>
      </c>
      <c r="F31" s="31" t="str">
        <f t="shared" si="3"/>
        <v>jacket (brand is TBD... probably Patagonia)</v>
      </c>
      <c r="G31" s="31"/>
      <c r="H31" s="31"/>
      <c r="I31" s="31"/>
      <c r="J31" s="19" t="s">
        <v>94</v>
      </c>
      <c r="K31" s="31"/>
      <c r="L31" s="31"/>
      <c r="M31" s="10" t="s">
        <v>212</v>
      </c>
      <c r="N31" s="10" t="s">
        <v>75</v>
      </c>
      <c r="O31" s="31"/>
      <c r="P31" s="10" t="s">
        <v>231</v>
      </c>
      <c r="Q31" s="10"/>
      <c r="R31" s="10"/>
      <c r="S31" s="10"/>
      <c r="T31" s="10"/>
      <c r="U31" s="10"/>
      <c r="V31" s="10"/>
    </row>
    <row r="32">
      <c r="A32" s="31">
        <v>33490.0</v>
      </c>
      <c r="B32" s="32">
        <f t="shared" si="1"/>
        <v>33490</v>
      </c>
      <c r="C32" s="33">
        <f t="shared" si="2"/>
        <v>27.10410959</v>
      </c>
      <c r="D32" s="31"/>
      <c r="E32" s="31" t="s">
        <v>118</v>
      </c>
      <c r="F32" s="31" t="str">
        <f t="shared" si="3"/>
        <v>hat</v>
      </c>
      <c r="G32" s="31"/>
      <c r="H32" s="31"/>
      <c r="I32" s="31"/>
      <c r="J32" s="19" t="s">
        <v>47</v>
      </c>
      <c r="K32" s="31"/>
      <c r="L32" s="31"/>
      <c r="M32" s="10" t="s">
        <v>212</v>
      </c>
      <c r="N32" s="10" t="s">
        <v>75</v>
      </c>
      <c r="O32" s="31"/>
      <c r="P32" s="10" t="s">
        <v>87</v>
      </c>
      <c r="Q32" s="10"/>
      <c r="R32" s="10"/>
      <c r="S32" s="10"/>
      <c r="T32" s="10"/>
      <c r="U32" s="10"/>
      <c r="V32" s="10"/>
    </row>
    <row r="33">
      <c r="A33" s="31">
        <v>30658.0</v>
      </c>
      <c r="B33" s="32">
        <f t="shared" si="1"/>
        <v>30658</v>
      </c>
      <c r="C33" s="33">
        <f t="shared" si="2"/>
        <v>34.8630137</v>
      </c>
      <c r="D33" s="31"/>
      <c r="E33" s="31" t="s">
        <v>61</v>
      </c>
      <c r="F33" s="31" t="str">
        <f t="shared" si="3"/>
        <v>t-shirt</v>
      </c>
      <c r="G33" s="31"/>
      <c r="H33" s="31"/>
      <c r="I33" s="31"/>
      <c r="J33" s="19" t="s">
        <v>94</v>
      </c>
      <c r="K33" s="31"/>
      <c r="L33" s="31"/>
      <c r="M33" s="10" t="s">
        <v>212</v>
      </c>
      <c r="N33" s="10" t="s">
        <v>75</v>
      </c>
      <c r="O33" s="31"/>
      <c r="P33" s="10" t="s">
        <v>241</v>
      </c>
      <c r="Q33" s="10"/>
      <c r="R33" s="10"/>
      <c r="S33" s="10"/>
      <c r="T33" s="10"/>
      <c r="U33" s="10"/>
      <c r="V33" s="10"/>
    </row>
    <row r="34">
      <c r="A34" s="31">
        <v>29344.0</v>
      </c>
      <c r="B34" s="32">
        <f t="shared" si="1"/>
        <v>29344</v>
      </c>
      <c r="C34" s="33">
        <f t="shared" si="2"/>
        <v>38.4630137</v>
      </c>
      <c r="D34" s="31"/>
      <c r="E34" s="31" t="s">
        <v>46</v>
      </c>
      <c r="F34" s="31" t="str">
        <f t="shared" si="3"/>
        <v>hoodie</v>
      </c>
      <c r="G34" s="31"/>
      <c r="H34" s="31"/>
      <c r="I34" s="31"/>
      <c r="J34" s="19" t="s">
        <v>99</v>
      </c>
      <c r="K34" s="31"/>
      <c r="L34" s="31"/>
      <c r="M34" s="10" t="s">
        <v>212</v>
      </c>
      <c r="N34" s="10" t="s">
        <v>86</v>
      </c>
      <c r="O34" s="31"/>
      <c r="P34" s="10" t="s">
        <v>87</v>
      </c>
      <c r="Q34" s="10"/>
      <c r="R34" s="10"/>
      <c r="S34" s="10"/>
      <c r="T34" s="10"/>
      <c r="U34" s="10"/>
      <c r="V34" s="10"/>
    </row>
    <row r="35">
      <c r="A35" s="31">
        <v>30891.0</v>
      </c>
      <c r="B35" s="32">
        <f t="shared" si="1"/>
        <v>30891</v>
      </c>
      <c r="C35" s="33">
        <f t="shared" si="2"/>
        <v>34.22465753</v>
      </c>
      <c r="D35" s="31"/>
      <c r="E35" s="31" t="s">
        <v>46</v>
      </c>
      <c r="F35" s="31" t="str">
        <f t="shared" si="3"/>
        <v>hoodie</v>
      </c>
      <c r="G35" s="31"/>
      <c r="H35" s="31"/>
      <c r="I35" s="31"/>
      <c r="J35" s="19" t="s">
        <v>248</v>
      </c>
      <c r="K35" s="31"/>
      <c r="L35" s="31"/>
      <c r="M35" s="10" t="s">
        <v>212</v>
      </c>
      <c r="N35" s="10" t="s">
        <v>106</v>
      </c>
      <c r="O35" s="31"/>
      <c r="P35" s="10" t="s">
        <v>120</v>
      </c>
      <c r="Q35" s="10"/>
      <c r="R35" s="10"/>
      <c r="S35" s="10"/>
      <c r="T35" s="10"/>
      <c r="U35" s="10"/>
      <c r="V35" s="10"/>
    </row>
    <row r="36">
      <c r="A36" s="31">
        <v>35136.0</v>
      </c>
      <c r="B36" s="32">
        <f t="shared" si="1"/>
        <v>35136</v>
      </c>
      <c r="C36" s="33">
        <f t="shared" si="2"/>
        <v>22.59452055</v>
      </c>
      <c r="D36" s="31"/>
      <c r="E36" s="31" t="s">
        <v>46</v>
      </c>
      <c r="F36" s="31" t="str">
        <f t="shared" si="3"/>
        <v>hoodie</v>
      </c>
      <c r="G36" s="31"/>
      <c r="H36" s="31"/>
      <c r="I36" s="31"/>
      <c r="J36" s="19" t="s">
        <v>47</v>
      </c>
      <c r="K36" s="31"/>
      <c r="L36" s="31"/>
      <c r="M36" s="10" t="s">
        <v>44</v>
      </c>
      <c r="N36" s="10" t="s">
        <v>44</v>
      </c>
      <c r="O36" s="31"/>
      <c r="P36" s="10" t="s">
        <v>44</v>
      </c>
      <c r="Q36" s="10"/>
      <c r="R36" s="10"/>
      <c r="S36" s="10"/>
      <c r="T36" s="10"/>
      <c r="U36" s="10"/>
      <c r="V36" s="10"/>
    </row>
    <row r="37">
      <c r="A37" s="31">
        <v>33067.0</v>
      </c>
      <c r="B37" s="32">
        <f t="shared" si="1"/>
        <v>33067</v>
      </c>
      <c r="C37" s="33">
        <f t="shared" si="2"/>
        <v>28.2630137</v>
      </c>
      <c r="D37" s="31"/>
      <c r="E37" s="31" t="s">
        <v>73</v>
      </c>
      <c r="F37" s="31" t="str">
        <f t="shared" si="3"/>
        <v>jacket (brand is TBD... probably Patagonia)</v>
      </c>
      <c r="G37" s="31"/>
      <c r="H37" s="31"/>
      <c r="I37" s="31"/>
      <c r="J37" s="19" t="s">
        <v>99</v>
      </c>
      <c r="K37" s="31"/>
      <c r="L37" s="31"/>
      <c r="M37" s="10" t="s">
        <v>256</v>
      </c>
      <c r="N37" s="10" t="s">
        <v>49</v>
      </c>
      <c r="O37" s="31"/>
      <c r="P37" s="10" t="s">
        <v>257</v>
      </c>
      <c r="Q37" s="10"/>
      <c r="R37" s="10"/>
      <c r="S37" s="10"/>
      <c r="T37" s="10"/>
      <c r="U37" s="10"/>
      <c r="V37" s="10"/>
    </row>
    <row r="38">
      <c r="A38" s="31">
        <v>28598.0</v>
      </c>
      <c r="B38" s="32">
        <f t="shared" si="1"/>
        <v>28598</v>
      </c>
      <c r="C38" s="33">
        <f t="shared" si="2"/>
        <v>40.50684932</v>
      </c>
      <c r="D38" s="31"/>
      <c r="E38" s="31" t="s">
        <v>93</v>
      </c>
      <c r="F38" s="31" t="str">
        <f t="shared" si="3"/>
        <v>backpack</v>
      </c>
      <c r="G38" s="31"/>
      <c r="H38" s="31"/>
      <c r="I38" s="31"/>
      <c r="J38" s="19" t="s">
        <v>47</v>
      </c>
      <c r="K38" s="31"/>
      <c r="L38" s="31"/>
      <c r="M38" s="10" t="s">
        <v>151</v>
      </c>
      <c r="N38" s="10" t="s">
        <v>262</v>
      </c>
      <c r="O38" s="31"/>
      <c r="P38" s="10" t="s">
        <v>87</v>
      </c>
      <c r="Q38" s="10"/>
      <c r="R38" s="10"/>
      <c r="S38" s="10"/>
      <c r="T38" s="10"/>
      <c r="U38" s="10"/>
      <c r="V38" s="10"/>
    </row>
    <row r="39">
      <c r="A39" s="31">
        <v>27959.0</v>
      </c>
      <c r="B39" s="32">
        <f t="shared" si="1"/>
        <v>27959</v>
      </c>
      <c r="C39" s="33">
        <f t="shared" si="2"/>
        <v>42.25753425</v>
      </c>
      <c r="D39" s="31"/>
      <c r="E39" s="31" t="s">
        <v>93</v>
      </c>
      <c r="F39" s="31" t="str">
        <f t="shared" si="3"/>
        <v>backpack</v>
      </c>
      <c r="G39" s="31"/>
      <c r="H39" s="31"/>
      <c r="I39" s="31"/>
      <c r="J39" s="19" t="s">
        <v>47</v>
      </c>
      <c r="K39" s="31"/>
      <c r="L39" s="31"/>
      <c r="M39" s="10" t="s">
        <v>212</v>
      </c>
      <c r="N39" s="10" t="s">
        <v>75</v>
      </c>
      <c r="O39" s="31"/>
      <c r="P39" s="10" t="s">
        <v>87</v>
      </c>
      <c r="Q39" s="10"/>
      <c r="R39" s="10"/>
      <c r="S39" s="10"/>
      <c r="T39" s="10"/>
      <c r="U39" s="10"/>
      <c r="V39" s="10"/>
    </row>
    <row r="40">
      <c r="A40" s="31">
        <v>33295.0</v>
      </c>
      <c r="B40" s="32">
        <f t="shared" si="1"/>
        <v>33295</v>
      </c>
      <c r="C40" s="33">
        <f t="shared" si="2"/>
        <v>27.63835616</v>
      </c>
      <c r="D40" s="31"/>
      <c r="E40" s="31" t="s">
        <v>137</v>
      </c>
      <c r="F40" s="31" t="str">
        <f t="shared" si="3"/>
        <v>socks</v>
      </c>
      <c r="G40" s="31"/>
      <c r="H40" s="31"/>
      <c r="I40" s="31"/>
      <c r="J40" s="19" t="s">
        <v>62</v>
      </c>
      <c r="K40" s="31"/>
      <c r="L40" s="31"/>
      <c r="M40" s="10" t="s">
        <v>151</v>
      </c>
      <c r="N40" s="10" t="s">
        <v>106</v>
      </c>
      <c r="O40" s="31"/>
      <c r="P40" s="10" t="s">
        <v>87</v>
      </c>
      <c r="Q40" s="10"/>
      <c r="R40" s="10"/>
      <c r="S40" s="10"/>
      <c r="T40" s="10"/>
      <c r="U40" s="10"/>
      <c r="V40" s="10"/>
    </row>
    <row r="41">
      <c r="A41" s="31">
        <v>29326.0</v>
      </c>
      <c r="B41" s="32">
        <f t="shared" si="1"/>
        <v>29326</v>
      </c>
      <c r="C41" s="33">
        <f t="shared" si="2"/>
        <v>38.51232877</v>
      </c>
      <c r="D41" s="31"/>
      <c r="E41" s="31" t="s">
        <v>93</v>
      </c>
      <c r="F41" s="31" t="str">
        <f t="shared" si="3"/>
        <v>backpack</v>
      </c>
      <c r="G41" s="31"/>
      <c r="H41" s="31"/>
      <c r="I41" s="31"/>
      <c r="J41" s="19" t="s">
        <v>62</v>
      </c>
      <c r="K41" s="31"/>
      <c r="L41" s="31"/>
      <c r="M41" s="10" t="s">
        <v>48</v>
      </c>
      <c r="N41" s="10" t="s">
        <v>49</v>
      </c>
      <c r="O41" s="31"/>
      <c r="P41" s="10" t="s">
        <v>275</v>
      </c>
      <c r="Q41" s="10"/>
      <c r="R41" s="10"/>
      <c r="S41" s="10"/>
      <c r="T41" s="10"/>
      <c r="U41" s="10"/>
      <c r="V41" s="10"/>
    </row>
    <row r="42">
      <c r="A42" s="31">
        <v>35093.0</v>
      </c>
      <c r="B42" s="32">
        <f t="shared" si="1"/>
        <v>35093</v>
      </c>
      <c r="C42" s="33">
        <f t="shared" si="2"/>
        <v>22.71232877</v>
      </c>
      <c r="D42" s="31"/>
      <c r="E42" s="31" t="s">
        <v>93</v>
      </c>
      <c r="F42" s="31" t="str">
        <f t="shared" si="3"/>
        <v>backpack</v>
      </c>
      <c r="G42" s="31"/>
      <c r="H42" s="31"/>
      <c r="I42" s="31"/>
      <c r="J42" s="19" t="s">
        <v>99</v>
      </c>
      <c r="K42" s="31"/>
      <c r="L42" s="31"/>
      <c r="M42" s="10" t="s">
        <v>44</v>
      </c>
      <c r="N42" s="10" t="s">
        <v>44</v>
      </c>
      <c r="O42" s="31"/>
      <c r="P42" s="10" t="s">
        <v>44</v>
      </c>
      <c r="Q42" s="10"/>
      <c r="R42" s="10"/>
      <c r="S42" s="10"/>
      <c r="T42" s="10"/>
      <c r="U42" s="10"/>
      <c r="V42" s="10"/>
    </row>
    <row r="43">
      <c r="A43" s="31">
        <v>31833.0</v>
      </c>
      <c r="B43" s="32">
        <f t="shared" si="1"/>
        <v>31833</v>
      </c>
      <c r="C43" s="33">
        <f t="shared" si="2"/>
        <v>31.64383562</v>
      </c>
      <c r="D43" s="31"/>
      <c r="E43" s="31" t="s">
        <v>46</v>
      </c>
      <c r="F43" s="31" t="str">
        <f t="shared" si="3"/>
        <v>hoodie</v>
      </c>
      <c r="G43" s="31"/>
      <c r="H43" s="31"/>
      <c r="I43" s="31"/>
      <c r="J43" s="19" t="s">
        <v>62</v>
      </c>
      <c r="K43" s="31"/>
      <c r="L43" s="31"/>
      <c r="M43" s="10" t="s">
        <v>256</v>
      </c>
      <c r="N43" s="10" t="s">
        <v>75</v>
      </c>
      <c r="O43" s="31"/>
      <c r="P43" s="10" t="s">
        <v>152</v>
      </c>
      <c r="Q43" s="10"/>
      <c r="R43" s="10"/>
      <c r="S43" s="10"/>
      <c r="T43" s="10"/>
      <c r="U43" s="10"/>
      <c r="V43" s="10"/>
    </row>
    <row r="44">
      <c r="A44" s="31">
        <v>29562.0</v>
      </c>
      <c r="B44" s="32">
        <f t="shared" si="1"/>
        <v>29562</v>
      </c>
      <c r="C44" s="33">
        <f t="shared" si="2"/>
        <v>37.86575342</v>
      </c>
      <c r="D44" s="31"/>
      <c r="E44" s="31" t="s">
        <v>46</v>
      </c>
      <c r="F44" s="31" t="str">
        <f t="shared" si="3"/>
        <v>hoodie</v>
      </c>
      <c r="G44" s="31"/>
      <c r="H44" s="31"/>
      <c r="I44" s="31"/>
      <c r="J44" s="19" t="s">
        <v>287</v>
      </c>
      <c r="K44" s="31"/>
      <c r="L44" s="31"/>
      <c r="M44" s="10" t="s">
        <v>212</v>
      </c>
      <c r="N44" s="10" t="s">
        <v>49</v>
      </c>
      <c r="O44" s="31"/>
      <c r="P44" s="10" t="s">
        <v>288</v>
      </c>
      <c r="Q44" s="10"/>
      <c r="R44" s="10"/>
      <c r="S44" s="10"/>
      <c r="T44" s="10"/>
      <c r="U44" s="10"/>
      <c r="V44" s="10"/>
    </row>
    <row r="45">
      <c r="B45" s="32" t="str">
        <f t="shared" si="1"/>
        <v>NULL</v>
      </c>
      <c r="C45" s="33" t="str">
        <f t="shared" si="2"/>
        <v>NULL</v>
      </c>
      <c r="E45" s="17" t="s">
        <v>93</v>
      </c>
      <c r="F45" s="31" t="str">
        <f t="shared" si="3"/>
        <v>backpack</v>
      </c>
      <c r="J45" s="19" t="s">
        <v>62</v>
      </c>
      <c r="M45" s="11" t="s">
        <v>256</v>
      </c>
      <c r="N45" s="11" t="s">
        <v>294</v>
      </c>
      <c r="P45" s="11" t="s">
        <v>295</v>
      </c>
      <c r="Q45" s="11"/>
      <c r="R45" s="11"/>
      <c r="S45" s="11"/>
      <c r="T45" s="11"/>
      <c r="U45" s="11"/>
      <c r="V45" s="11"/>
    </row>
    <row r="46">
      <c r="A46" s="31">
        <v>30578.0</v>
      </c>
      <c r="B46" s="32">
        <f t="shared" si="1"/>
        <v>30578</v>
      </c>
      <c r="C46" s="33">
        <f t="shared" si="2"/>
        <v>35.08219178</v>
      </c>
      <c r="D46" s="31"/>
      <c r="E46" s="31" t="s">
        <v>46</v>
      </c>
      <c r="F46" s="31" t="str">
        <f t="shared" si="3"/>
        <v>hoodie</v>
      </c>
      <c r="G46" s="31"/>
      <c r="H46" s="31"/>
      <c r="I46" s="31"/>
      <c r="J46" s="19" t="s">
        <v>99</v>
      </c>
      <c r="K46" s="31"/>
      <c r="L46" s="31"/>
      <c r="M46" s="10" t="s">
        <v>21</v>
      </c>
      <c r="N46" s="10" t="s">
        <v>49</v>
      </c>
      <c r="O46" s="31"/>
      <c r="P46" s="10" t="s">
        <v>300</v>
      </c>
      <c r="Q46" s="10"/>
      <c r="R46" s="10"/>
      <c r="S46" s="10"/>
      <c r="T46" s="10"/>
      <c r="U46" s="10"/>
      <c r="V46" s="10"/>
    </row>
    <row r="47">
      <c r="A47" s="31">
        <v>33712.0</v>
      </c>
      <c r="B47" s="32">
        <f t="shared" si="1"/>
        <v>33712</v>
      </c>
      <c r="C47" s="33">
        <f t="shared" si="2"/>
        <v>26.49589041</v>
      </c>
      <c r="D47" s="31"/>
      <c r="E47" s="31" t="s">
        <v>308</v>
      </c>
      <c r="F47" s="31" t="str">
        <f t="shared" si="3"/>
        <v>Coffee mug</v>
      </c>
      <c r="G47" s="31"/>
      <c r="H47" s="31"/>
      <c r="I47" s="31"/>
      <c r="J47" s="19" t="s">
        <v>47</v>
      </c>
      <c r="K47" s="31"/>
      <c r="L47" s="31"/>
      <c r="M47" s="10" t="s">
        <v>21</v>
      </c>
      <c r="N47" s="10" t="s">
        <v>75</v>
      </c>
      <c r="O47" s="31"/>
      <c r="P47" s="10" t="s">
        <v>309</v>
      </c>
      <c r="Q47" s="10"/>
      <c r="R47" s="10"/>
      <c r="S47" s="10"/>
      <c r="T47" s="10"/>
      <c r="U47" s="10"/>
      <c r="V47" s="10"/>
    </row>
    <row r="48">
      <c r="A48" s="31">
        <v>29560.0</v>
      </c>
      <c r="B48" s="32">
        <f t="shared" si="1"/>
        <v>29560</v>
      </c>
      <c r="C48" s="33">
        <f t="shared" si="2"/>
        <v>37.87123288</v>
      </c>
      <c r="D48" s="31"/>
      <c r="E48" s="31" t="s">
        <v>46</v>
      </c>
      <c r="F48" s="31" t="str">
        <f t="shared" si="3"/>
        <v>hoodie</v>
      </c>
      <c r="G48" s="31"/>
      <c r="H48" s="31"/>
      <c r="I48" s="31"/>
      <c r="J48" s="19" t="s">
        <v>62</v>
      </c>
      <c r="K48" s="31"/>
      <c r="L48" s="31"/>
      <c r="M48" s="10" t="s">
        <v>22</v>
      </c>
      <c r="N48" s="10" t="s">
        <v>75</v>
      </c>
      <c r="O48" s="31"/>
      <c r="P48" s="10" t="s">
        <v>315</v>
      </c>
      <c r="Q48" s="10"/>
      <c r="R48" s="10"/>
      <c r="S48" s="10"/>
      <c r="T48" s="10"/>
      <c r="U48" s="10"/>
      <c r="V48" s="10"/>
    </row>
    <row r="49">
      <c r="B49" s="32" t="str">
        <f t="shared" si="1"/>
        <v>NULL</v>
      </c>
      <c r="C49" s="33" t="str">
        <f t="shared" si="2"/>
        <v>NULL</v>
      </c>
      <c r="E49" s="17" t="s">
        <v>61</v>
      </c>
      <c r="F49" s="31" t="str">
        <f t="shared" si="3"/>
        <v>t-shirt</v>
      </c>
      <c r="J49" s="19" t="s">
        <v>62</v>
      </c>
      <c r="M49" s="11" t="s">
        <v>44</v>
      </c>
      <c r="N49" s="11" t="s">
        <v>44</v>
      </c>
      <c r="P49" s="11" t="s">
        <v>44</v>
      </c>
      <c r="Q49" s="11"/>
      <c r="R49" s="11"/>
      <c r="S49" s="11"/>
      <c r="T49" s="11"/>
      <c r="U49" s="11"/>
      <c r="V49" s="11"/>
    </row>
    <row r="50">
      <c r="A50" s="31">
        <v>28327.0</v>
      </c>
      <c r="B50" s="32">
        <f t="shared" si="1"/>
        <v>28327</v>
      </c>
      <c r="C50" s="33">
        <f t="shared" si="2"/>
        <v>41.24931507</v>
      </c>
      <c r="D50" s="31"/>
      <c r="E50" s="31" t="s">
        <v>61</v>
      </c>
      <c r="F50" s="31" t="str">
        <f t="shared" si="3"/>
        <v>t-shirt</v>
      </c>
      <c r="G50" s="31"/>
      <c r="H50" s="31"/>
      <c r="I50" s="31"/>
      <c r="J50" s="19" t="s">
        <v>94</v>
      </c>
      <c r="K50" s="31"/>
      <c r="L50" s="31"/>
      <c r="M50" s="10" t="s">
        <v>256</v>
      </c>
      <c r="N50" s="10" t="s">
        <v>75</v>
      </c>
      <c r="O50" s="31"/>
      <c r="P50" s="10" t="s">
        <v>50</v>
      </c>
      <c r="Q50" s="10"/>
      <c r="R50" s="10"/>
      <c r="S50" s="10"/>
      <c r="T50" s="10"/>
      <c r="U50" s="10"/>
      <c r="V50" s="10"/>
    </row>
    <row r="51">
      <c r="A51" s="31">
        <v>33178.0</v>
      </c>
      <c r="B51" s="32">
        <f t="shared" si="1"/>
        <v>33178</v>
      </c>
      <c r="C51" s="33">
        <f t="shared" si="2"/>
        <v>27.95890411</v>
      </c>
      <c r="D51" s="31"/>
      <c r="E51" s="31" t="s">
        <v>61</v>
      </c>
      <c r="F51" s="31" t="str">
        <f t="shared" si="3"/>
        <v>t-shirt</v>
      </c>
      <c r="G51" s="31"/>
      <c r="H51" s="31"/>
      <c r="I51" s="31"/>
      <c r="J51" s="19" t="s">
        <v>94</v>
      </c>
      <c r="K51" s="31"/>
      <c r="L51" s="31"/>
      <c r="M51" s="10" t="s">
        <v>256</v>
      </c>
      <c r="N51" s="10" t="s">
        <v>75</v>
      </c>
      <c r="O51" s="31"/>
      <c r="P51" s="10" t="s">
        <v>329</v>
      </c>
      <c r="Q51" s="10"/>
      <c r="R51" s="10"/>
      <c r="S51" s="10"/>
      <c r="T51" s="10"/>
      <c r="U51" s="10"/>
      <c r="V51" s="10"/>
    </row>
    <row r="52">
      <c r="A52" s="31">
        <v>28834.0</v>
      </c>
      <c r="B52" s="32">
        <f t="shared" si="1"/>
        <v>28834</v>
      </c>
      <c r="C52" s="33">
        <f t="shared" si="2"/>
        <v>39.86027397</v>
      </c>
      <c r="D52" s="31"/>
      <c r="E52" s="31" t="s">
        <v>93</v>
      </c>
      <c r="F52" s="31" t="str">
        <f t="shared" si="3"/>
        <v>backpack</v>
      </c>
      <c r="G52" s="31"/>
      <c r="H52" s="31"/>
      <c r="I52" s="31"/>
      <c r="J52" s="19" t="s">
        <v>99</v>
      </c>
      <c r="K52" s="31"/>
      <c r="L52" s="31"/>
      <c r="M52" s="10" t="s">
        <v>212</v>
      </c>
      <c r="N52" s="10" t="s">
        <v>75</v>
      </c>
      <c r="O52" s="31"/>
      <c r="P52" s="10" t="s">
        <v>50</v>
      </c>
      <c r="Q52" s="10"/>
      <c r="R52" s="10"/>
      <c r="S52" s="10"/>
      <c r="T52" s="10"/>
      <c r="U52" s="10"/>
      <c r="V52" s="10"/>
    </row>
    <row r="53">
      <c r="A53" s="31">
        <v>26830.0</v>
      </c>
      <c r="B53" s="32">
        <f t="shared" si="1"/>
        <v>26830</v>
      </c>
      <c r="C53" s="33">
        <f t="shared" si="2"/>
        <v>45.35068493</v>
      </c>
      <c r="D53" s="31"/>
      <c r="E53" s="31" t="s">
        <v>93</v>
      </c>
      <c r="F53" s="31" t="str">
        <f t="shared" si="3"/>
        <v>backpack</v>
      </c>
      <c r="G53" s="31"/>
      <c r="H53" s="31"/>
      <c r="I53" s="31"/>
      <c r="J53" s="19" t="s">
        <v>99</v>
      </c>
      <c r="K53" s="31"/>
      <c r="L53" s="31"/>
      <c r="M53" s="10" t="s">
        <v>74</v>
      </c>
      <c r="N53" s="10" t="s">
        <v>86</v>
      </c>
      <c r="O53" s="31"/>
      <c r="P53" s="10" t="s">
        <v>152</v>
      </c>
      <c r="Q53" s="10"/>
      <c r="R53" s="10"/>
      <c r="S53" s="10"/>
      <c r="T53" s="10"/>
      <c r="U53" s="10"/>
      <c r="V53" s="10"/>
    </row>
    <row r="54">
      <c r="A54" s="31">
        <v>31588.0</v>
      </c>
      <c r="B54" s="32">
        <f t="shared" si="1"/>
        <v>31588</v>
      </c>
      <c r="C54" s="33">
        <f t="shared" si="2"/>
        <v>32.31506849</v>
      </c>
      <c r="D54" s="31"/>
      <c r="E54" s="31" t="s">
        <v>46</v>
      </c>
      <c r="F54" s="31" t="str">
        <f t="shared" si="3"/>
        <v>hoodie</v>
      </c>
      <c r="G54" s="31"/>
      <c r="H54" s="31"/>
      <c r="I54" s="31"/>
      <c r="J54" s="19" t="s">
        <v>94</v>
      </c>
      <c r="K54" s="31"/>
      <c r="L54" s="31"/>
      <c r="M54" s="10" t="s">
        <v>22</v>
      </c>
      <c r="N54" s="10" t="s">
        <v>341</v>
      </c>
      <c r="O54" s="31"/>
      <c r="P54" s="10" t="s">
        <v>87</v>
      </c>
      <c r="Q54" s="10"/>
      <c r="R54" s="10"/>
      <c r="S54" s="10"/>
      <c r="T54" s="10"/>
      <c r="U54" s="10"/>
      <c r="V54" s="10"/>
    </row>
    <row r="55">
      <c r="A55" s="31">
        <v>34907.0</v>
      </c>
      <c r="B55" s="32">
        <f t="shared" si="1"/>
        <v>34907</v>
      </c>
      <c r="C55" s="33">
        <f t="shared" si="2"/>
        <v>23.22191781</v>
      </c>
      <c r="D55" s="31"/>
      <c r="E55" s="31" t="s">
        <v>61</v>
      </c>
      <c r="F55" s="31" t="str">
        <f t="shared" si="3"/>
        <v>t-shirt</v>
      </c>
      <c r="G55" s="31"/>
      <c r="H55" s="31"/>
      <c r="I55" s="31"/>
      <c r="J55" s="19" t="s">
        <v>94</v>
      </c>
      <c r="K55" s="31"/>
      <c r="L55" s="31"/>
      <c r="M55" s="10" t="s">
        <v>212</v>
      </c>
      <c r="N55" s="10" t="s">
        <v>75</v>
      </c>
      <c r="O55" s="31"/>
      <c r="P55" s="10" t="s">
        <v>50</v>
      </c>
      <c r="Q55" s="10"/>
      <c r="R55" s="10"/>
      <c r="S55" s="10"/>
      <c r="T55" s="10"/>
      <c r="U55" s="10"/>
      <c r="V55" s="10"/>
    </row>
    <row r="56">
      <c r="A56" s="31">
        <v>35240.0</v>
      </c>
      <c r="B56" s="32">
        <f t="shared" si="1"/>
        <v>35240</v>
      </c>
      <c r="C56" s="33">
        <f t="shared" si="2"/>
        <v>22.30958904</v>
      </c>
      <c r="D56" s="31"/>
      <c r="E56" s="31" t="s">
        <v>73</v>
      </c>
      <c r="F56" s="31" t="str">
        <f t="shared" si="3"/>
        <v>jacket (brand is TBD... probably Patagonia)</v>
      </c>
      <c r="G56" s="31"/>
      <c r="H56" s="31"/>
      <c r="I56" s="31"/>
      <c r="J56" s="19" t="s">
        <v>355</v>
      </c>
      <c r="K56" s="31"/>
      <c r="L56" s="31"/>
      <c r="M56" s="10" t="s">
        <v>22</v>
      </c>
      <c r="N56" s="10" t="s">
        <v>356</v>
      </c>
      <c r="O56" s="31"/>
      <c r="P56" s="10" t="s">
        <v>76</v>
      </c>
      <c r="Q56" s="10"/>
      <c r="R56" s="10"/>
      <c r="S56" s="10"/>
      <c r="T56" s="10"/>
      <c r="U56" s="10"/>
      <c r="V56" s="10"/>
    </row>
    <row r="57">
      <c r="A57" s="31">
        <v>31102.0</v>
      </c>
      <c r="B57" s="32">
        <f t="shared" si="1"/>
        <v>31102</v>
      </c>
      <c r="C57" s="33">
        <f t="shared" si="2"/>
        <v>33.64657534</v>
      </c>
      <c r="D57" s="31"/>
      <c r="E57" s="31" t="s">
        <v>93</v>
      </c>
      <c r="F57" s="31" t="str">
        <f t="shared" si="3"/>
        <v>backpack</v>
      </c>
      <c r="G57" s="31"/>
      <c r="H57" s="31"/>
      <c r="I57" s="31"/>
      <c r="J57" s="19" t="s">
        <v>94</v>
      </c>
      <c r="K57" s="31"/>
      <c r="L57" s="31"/>
      <c r="M57" s="10" t="s">
        <v>151</v>
      </c>
      <c r="N57" s="10" t="s">
        <v>75</v>
      </c>
      <c r="O57" s="31"/>
      <c r="P57" s="10" t="s">
        <v>363</v>
      </c>
      <c r="Q57" s="10"/>
      <c r="R57" s="10"/>
      <c r="S57" s="10"/>
      <c r="T57" s="10"/>
      <c r="U57" s="10"/>
      <c r="V57" s="10"/>
    </row>
    <row r="58">
      <c r="A58" s="31">
        <v>31568.0</v>
      </c>
      <c r="B58" s="32">
        <f t="shared" si="1"/>
        <v>31568</v>
      </c>
      <c r="C58" s="33">
        <f t="shared" si="2"/>
        <v>32.36986301</v>
      </c>
      <c r="D58" s="31"/>
      <c r="E58" s="31" t="s">
        <v>46</v>
      </c>
      <c r="F58" s="31" t="str">
        <f t="shared" si="3"/>
        <v>hoodie</v>
      </c>
      <c r="G58" s="31"/>
      <c r="H58" s="31"/>
      <c r="I58" s="31"/>
      <c r="J58" s="19" t="s">
        <v>47</v>
      </c>
      <c r="K58" s="31"/>
      <c r="L58" s="31"/>
      <c r="M58" s="10" t="s">
        <v>151</v>
      </c>
      <c r="N58" s="10" t="s">
        <v>49</v>
      </c>
      <c r="O58" s="31"/>
      <c r="P58" s="10" t="s">
        <v>87</v>
      </c>
      <c r="Q58" s="10"/>
      <c r="R58" s="10"/>
      <c r="S58" s="10"/>
      <c r="T58" s="10"/>
      <c r="U58" s="10"/>
      <c r="V58" s="10"/>
    </row>
    <row r="59">
      <c r="A59" s="31">
        <v>29644.0</v>
      </c>
      <c r="B59" s="32">
        <f t="shared" si="1"/>
        <v>29644</v>
      </c>
      <c r="C59" s="33">
        <f t="shared" si="2"/>
        <v>37.64109589</v>
      </c>
      <c r="D59" s="31"/>
      <c r="E59" s="31" t="s">
        <v>61</v>
      </c>
      <c r="F59" s="31" t="str">
        <f t="shared" si="3"/>
        <v>t-shirt</v>
      </c>
      <c r="G59" s="31"/>
      <c r="H59" s="31"/>
      <c r="I59" s="31"/>
      <c r="J59" s="19" t="s">
        <v>62</v>
      </c>
      <c r="K59" s="31"/>
      <c r="L59" s="31"/>
      <c r="M59" s="10" t="s">
        <v>212</v>
      </c>
      <c r="N59" s="10" t="s">
        <v>106</v>
      </c>
      <c r="O59" s="31"/>
      <c r="P59" s="10" t="s">
        <v>375</v>
      </c>
      <c r="Q59" s="10"/>
      <c r="R59" s="10"/>
      <c r="S59" s="10"/>
      <c r="T59" s="10"/>
      <c r="U59" s="10"/>
      <c r="V59" s="10"/>
    </row>
    <row r="60">
      <c r="A60" s="31">
        <v>31104.0</v>
      </c>
      <c r="B60" s="32">
        <f t="shared" si="1"/>
        <v>31104</v>
      </c>
      <c r="C60" s="33">
        <f t="shared" si="2"/>
        <v>33.64109589</v>
      </c>
      <c r="D60" s="31"/>
      <c r="E60" s="31" t="s">
        <v>46</v>
      </c>
      <c r="F60" s="31" t="str">
        <f t="shared" si="3"/>
        <v>hoodie</v>
      </c>
      <c r="G60" s="31"/>
      <c r="H60" s="31"/>
      <c r="I60" s="31"/>
      <c r="J60" s="19" t="s">
        <v>99</v>
      </c>
      <c r="K60" s="31"/>
      <c r="L60" s="31"/>
      <c r="M60" s="10" t="s">
        <v>21</v>
      </c>
      <c r="N60" s="10" t="s">
        <v>75</v>
      </c>
      <c r="O60" s="31"/>
      <c r="P60" s="10" t="s">
        <v>87</v>
      </c>
      <c r="Q60" s="10"/>
      <c r="R60" s="10"/>
      <c r="S60" s="10"/>
      <c r="T60" s="10"/>
      <c r="U60" s="10"/>
      <c r="V60" s="10"/>
    </row>
    <row r="61">
      <c r="A61" s="31">
        <v>33049.0</v>
      </c>
      <c r="B61" s="32">
        <f t="shared" si="1"/>
        <v>33049</v>
      </c>
      <c r="C61" s="33">
        <f t="shared" si="2"/>
        <v>28.31232877</v>
      </c>
      <c r="D61" s="31"/>
      <c r="E61" s="31" t="s">
        <v>61</v>
      </c>
      <c r="F61" s="31" t="str">
        <f t="shared" si="3"/>
        <v>t-shirt</v>
      </c>
      <c r="G61" s="31"/>
      <c r="H61" s="31"/>
      <c r="I61" s="31"/>
      <c r="J61" s="19" t="s">
        <v>94</v>
      </c>
      <c r="K61" s="31"/>
      <c r="L61" s="31"/>
      <c r="M61" s="10" t="s">
        <v>212</v>
      </c>
      <c r="N61" s="10" t="s">
        <v>75</v>
      </c>
      <c r="O61" s="31"/>
      <c r="P61" s="10" t="s">
        <v>87</v>
      </c>
      <c r="Q61" s="10"/>
      <c r="R61" s="10"/>
      <c r="S61" s="10"/>
      <c r="T61" s="10"/>
      <c r="U61" s="10"/>
      <c r="V61" s="10"/>
    </row>
    <row r="62">
      <c r="A62" s="31">
        <v>28389.0</v>
      </c>
      <c r="B62" s="32">
        <f t="shared" si="1"/>
        <v>28389</v>
      </c>
      <c r="C62" s="33">
        <f t="shared" si="2"/>
        <v>41.07945205</v>
      </c>
      <c r="D62" s="31"/>
      <c r="E62" s="31" t="s">
        <v>118</v>
      </c>
      <c r="F62" s="31" t="str">
        <f t="shared" si="3"/>
        <v>hat</v>
      </c>
      <c r="G62" s="31"/>
      <c r="H62" s="31"/>
      <c r="I62" s="31"/>
      <c r="J62" s="19" t="s">
        <v>99</v>
      </c>
      <c r="K62" s="31"/>
      <c r="L62" s="31"/>
      <c r="M62" s="10" t="s">
        <v>151</v>
      </c>
      <c r="N62" s="10" t="s">
        <v>356</v>
      </c>
      <c r="O62" s="31"/>
      <c r="P62" s="10" t="s">
        <v>76</v>
      </c>
      <c r="Q62" s="10"/>
      <c r="R62" s="10"/>
      <c r="S62" s="10"/>
      <c r="T62" s="10"/>
      <c r="U62" s="10"/>
      <c r="V62" s="10"/>
    </row>
    <row r="63">
      <c r="A63" s="31">
        <v>24534.0</v>
      </c>
      <c r="B63" s="32">
        <f t="shared" si="1"/>
        <v>24534</v>
      </c>
      <c r="C63" s="33">
        <f t="shared" si="2"/>
        <v>51.64109589</v>
      </c>
      <c r="D63" s="31"/>
      <c r="E63" s="31" t="s">
        <v>46</v>
      </c>
      <c r="F63" s="31" t="str">
        <f t="shared" si="3"/>
        <v>hoodie</v>
      </c>
      <c r="G63" s="31"/>
      <c r="H63" s="31"/>
      <c r="I63" s="31"/>
      <c r="J63" s="19" t="s">
        <v>62</v>
      </c>
      <c r="K63" s="31"/>
      <c r="L63" s="31"/>
      <c r="M63" s="10" t="s">
        <v>212</v>
      </c>
      <c r="N63" s="10" t="s">
        <v>391</v>
      </c>
      <c r="O63" s="31"/>
      <c r="P63" s="10" t="s">
        <v>87</v>
      </c>
      <c r="Q63" s="10"/>
      <c r="R63" s="10"/>
      <c r="S63" s="10"/>
      <c r="T63" s="10"/>
      <c r="U63" s="10"/>
      <c r="V63" s="10"/>
    </row>
    <row r="64">
      <c r="A64" s="31">
        <v>31598.0</v>
      </c>
      <c r="B64" s="32">
        <f t="shared" si="1"/>
        <v>31598</v>
      </c>
      <c r="C64" s="33">
        <f t="shared" si="2"/>
        <v>32.28767123</v>
      </c>
      <c r="D64" s="31"/>
      <c r="E64" s="31" t="s">
        <v>397</v>
      </c>
      <c r="F64" s="31" t="str">
        <f t="shared" si="3"/>
        <v>track suit / sweat suit</v>
      </c>
      <c r="G64" s="31"/>
      <c r="H64" s="31"/>
      <c r="I64" s="31"/>
      <c r="J64" s="19" t="s">
        <v>47</v>
      </c>
      <c r="K64" s="31"/>
      <c r="L64" s="31"/>
      <c r="M64" s="10" t="s">
        <v>21</v>
      </c>
      <c r="N64" s="10" t="s">
        <v>75</v>
      </c>
      <c r="O64" s="31"/>
      <c r="P64" s="10" t="s">
        <v>120</v>
      </c>
      <c r="Q64" s="10"/>
      <c r="R64" s="10"/>
      <c r="S64" s="10"/>
      <c r="T64" s="10"/>
      <c r="U64" s="10"/>
      <c r="V64" s="10"/>
    </row>
    <row r="65">
      <c r="A65" s="31">
        <v>27179.0</v>
      </c>
      <c r="B65" s="32">
        <f t="shared" si="1"/>
        <v>27179</v>
      </c>
      <c r="C65" s="33">
        <f t="shared" si="2"/>
        <v>44.39452055</v>
      </c>
      <c r="D65" s="31"/>
      <c r="E65" s="31" t="s">
        <v>46</v>
      </c>
      <c r="F65" s="31" t="str">
        <f t="shared" si="3"/>
        <v>hoodie</v>
      </c>
      <c r="G65" s="31"/>
      <c r="H65" s="31"/>
      <c r="I65" s="31"/>
      <c r="J65" s="19" t="s">
        <v>62</v>
      </c>
      <c r="K65" s="31"/>
      <c r="L65" s="31"/>
      <c r="M65" s="10" t="s">
        <v>256</v>
      </c>
      <c r="N65" s="10" t="s">
        <v>402</v>
      </c>
      <c r="O65" s="31"/>
      <c r="P65" s="10" t="s">
        <v>363</v>
      </c>
      <c r="Q65" s="10"/>
      <c r="R65" s="10"/>
      <c r="S65" s="10"/>
      <c r="T65" s="10"/>
      <c r="U65" s="10"/>
      <c r="V65" s="10"/>
    </row>
    <row r="66">
      <c r="A66" s="31">
        <v>43086.0</v>
      </c>
      <c r="B66" s="32">
        <f t="shared" si="1"/>
        <v>43086</v>
      </c>
      <c r="C66" s="33">
        <f t="shared" si="2"/>
        <v>0.8136986301</v>
      </c>
      <c r="D66" s="31"/>
      <c r="E66" s="31" t="s">
        <v>61</v>
      </c>
      <c r="F66" s="31" t="str">
        <f t="shared" si="3"/>
        <v>t-shirt</v>
      </c>
      <c r="G66" s="31"/>
      <c r="H66" s="31"/>
      <c r="I66" s="31"/>
      <c r="J66" s="19" t="s">
        <v>94</v>
      </c>
      <c r="K66" s="31"/>
      <c r="L66" s="31"/>
      <c r="M66" s="10" t="s">
        <v>63</v>
      </c>
      <c r="N66" s="10" t="s">
        <v>407</v>
      </c>
      <c r="O66" s="31"/>
      <c r="P66" s="10" t="s">
        <v>50</v>
      </c>
      <c r="Q66" s="10"/>
      <c r="R66" s="10"/>
      <c r="S66" s="10"/>
      <c r="T66" s="10"/>
      <c r="U66" s="10"/>
      <c r="V66" s="10"/>
    </row>
    <row r="67">
      <c r="A67" s="31">
        <v>34393.0</v>
      </c>
      <c r="B67" s="32">
        <f t="shared" si="1"/>
        <v>34393</v>
      </c>
      <c r="C67" s="33">
        <f t="shared" si="2"/>
        <v>24.63013699</v>
      </c>
      <c r="D67" s="31"/>
      <c r="E67" s="31" t="s">
        <v>46</v>
      </c>
      <c r="F67" s="31" t="str">
        <f t="shared" si="3"/>
        <v>hoodie</v>
      </c>
      <c r="G67" s="31"/>
      <c r="H67" s="31"/>
      <c r="I67" s="31"/>
      <c r="J67" s="19" t="s">
        <v>62</v>
      </c>
      <c r="K67" s="31"/>
      <c r="L67" s="31"/>
      <c r="M67" s="10" t="s">
        <v>21</v>
      </c>
      <c r="N67" s="10" t="s">
        <v>75</v>
      </c>
      <c r="O67" s="31"/>
      <c r="P67" s="10" t="s">
        <v>87</v>
      </c>
      <c r="Q67" s="10"/>
      <c r="R67" s="10"/>
      <c r="S67" s="10"/>
      <c r="T67" s="10"/>
      <c r="U67" s="10"/>
      <c r="V67" s="10"/>
    </row>
    <row r="68">
      <c r="A68" s="31">
        <v>30275.0</v>
      </c>
      <c r="B68" s="32">
        <f t="shared" si="1"/>
        <v>30275</v>
      </c>
      <c r="C68" s="33">
        <f t="shared" si="2"/>
        <v>35.91232877</v>
      </c>
      <c r="D68" s="31"/>
      <c r="E68" s="31" t="s">
        <v>61</v>
      </c>
      <c r="F68" s="31" t="str">
        <f t="shared" si="3"/>
        <v>t-shirt</v>
      </c>
      <c r="G68" s="31"/>
      <c r="H68" s="31"/>
      <c r="I68" s="31"/>
      <c r="J68" s="19" t="s">
        <v>99</v>
      </c>
      <c r="K68" s="31"/>
      <c r="L68" s="31"/>
      <c r="M68" s="10" t="s">
        <v>416</v>
      </c>
      <c r="N68" s="10" t="s">
        <v>75</v>
      </c>
      <c r="O68" s="31"/>
      <c r="P68" s="10" t="s">
        <v>87</v>
      </c>
      <c r="Q68" s="10"/>
      <c r="R68" s="10"/>
      <c r="S68" s="10"/>
      <c r="T68" s="10"/>
      <c r="U68" s="10"/>
      <c r="V68" s="10"/>
    </row>
    <row r="69">
      <c r="A69" s="31">
        <v>31012.0</v>
      </c>
      <c r="B69" s="32">
        <f t="shared" si="1"/>
        <v>31012</v>
      </c>
      <c r="C69" s="33">
        <f t="shared" si="2"/>
        <v>33.89315068</v>
      </c>
      <c r="D69" s="31"/>
      <c r="E69" s="31" t="s">
        <v>93</v>
      </c>
      <c r="F69" s="31" t="str">
        <f t="shared" si="3"/>
        <v>backpack</v>
      </c>
      <c r="G69" s="31"/>
      <c r="H69" s="31"/>
      <c r="I69" s="31"/>
      <c r="J69" s="19" t="s">
        <v>99</v>
      </c>
      <c r="K69" s="31"/>
      <c r="L69" s="31"/>
      <c r="M69" s="10" t="s">
        <v>421</v>
      </c>
      <c r="N69" s="10" t="s">
        <v>422</v>
      </c>
      <c r="O69" s="31"/>
      <c r="P69" s="10" t="s">
        <v>87</v>
      </c>
      <c r="Q69" s="10"/>
      <c r="R69" s="10"/>
      <c r="S69" s="10"/>
      <c r="T69" s="10"/>
      <c r="U69" s="10"/>
      <c r="V69" s="10"/>
    </row>
    <row r="70">
      <c r="A70" s="31">
        <v>31954.0</v>
      </c>
      <c r="B70" s="32">
        <f t="shared" si="1"/>
        <v>31954</v>
      </c>
      <c r="C70" s="33">
        <f t="shared" si="2"/>
        <v>31.31232877</v>
      </c>
      <c r="D70" s="31"/>
      <c r="E70" s="31" t="s">
        <v>61</v>
      </c>
      <c r="F70" s="31" t="str">
        <f t="shared" si="3"/>
        <v>t-shirt</v>
      </c>
      <c r="G70" s="31"/>
      <c r="H70" s="31"/>
      <c r="I70" s="31"/>
      <c r="J70" s="19" t="s">
        <v>47</v>
      </c>
      <c r="K70" s="31"/>
      <c r="L70" s="31"/>
      <c r="M70" s="10" t="s">
        <v>21</v>
      </c>
      <c r="N70" s="10" t="s">
        <v>75</v>
      </c>
      <c r="O70" s="31"/>
      <c r="P70" s="10" t="s">
        <v>428</v>
      </c>
      <c r="Q70" s="10"/>
      <c r="R70" s="10"/>
      <c r="S70" s="10"/>
      <c r="T70" s="10"/>
      <c r="U70" s="10"/>
      <c r="V70" s="10"/>
    </row>
    <row r="71">
      <c r="A71" s="31">
        <v>30413.0</v>
      </c>
      <c r="B71" s="32">
        <f t="shared" si="1"/>
        <v>30413</v>
      </c>
      <c r="C71" s="33">
        <f t="shared" si="2"/>
        <v>35.53424658</v>
      </c>
      <c r="D71" s="31"/>
      <c r="E71" s="31" t="s">
        <v>93</v>
      </c>
      <c r="F71" s="31" t="str">
        <f t="shared" si="3"/>
        <v>backpack</v>
      </c>
      <c r="G71" s="31"/>
      <c r="H71" s="31"/>
      <c r="I71" s="31"/>
      <c r="J71" s="19" t="s">
        <v>99</v>
      </c>
      <c r="K71" s="31"/>
      <c r="L71" s="31"/>
      <c r="M71" s="10" t="s">
        <v>48</v>
      </c>
      <c r="N71" s="10" t="s">
        <v>86</v>
      </c>
      <c r="O71" s="31"/>
      <c r="P71" s="10" t="s">
        <v>152</v>
      </c>
      <c r="Q71" s="10"/>
      <c r="R71" s="10"/>
      <c r="S71" s="10"/>
      <c r="T71" s="10"/>
      <c r="U71" s="10"/>
      <c r="V71" s="10"/>
    </row>
    <row r="72">
      <c r="A72" s="31">
        <v>42956.0</v>
      </c>
      <c r="B72" s="32">
        <f t="shared" si="1"/>
        <v>42956</v>
      </c>
      <c r="C72" s="33">
        <f t="shared" si="2"/>
        <v>1.169863014</v>
      </c>
      <c r="D72" s="31"/>
      <c r="E72" s="31" t="s">
        <v>61</v>
      </c>
      <c r="F72" s="31" t="str">
        <f t="shared" si="3"/>
        <v>t-shirt</v>
      </c>
      <c r="G72" s="31"/>
      <c r="H72" s="31"/>
      <c r="I72" s="31"/>
      <c r="J72" s="19" t="s">
        <v>94</v>
      </c>
      <c r="K72" s="31"/>
      <c r="L72" s="31"/>
      <c r="M72" s="10" t="s">
        <v>44</v>
      </c>
      <c r="N72" s="10" t="s">
        <v>44</v>
      </c>
      <c r="O72" s="31"/>
      <c r="P72" s="10" t="s">
        <v>44</v>
      </c>
      <c r="Q72" s="10"/>
      <c r="R72" s="10"/>
      <c r="S72" s="10"/>
      <c r="T72" s="10"/>
      <c r="U72" s="10"/>
      <c r="V72" s="10"/>
    </row>
    <row r="73">
      <c r="A73" s="31">
        <v>34861.0</v>
      </c>
      <c r="B73" s="32">
        <f t="shared" si="1"/>
        <v>34861</v>
      </c>
      <c r="C73" s="33">
        <f t="shared" si="2"/>
        <v>23.34794521</v>
      </c>
      <c r="D73" s="31"/>
      <c r="E73" s="31" t="s">
        <v>73</v>
      </c>
      <c r="F73" s="31" t="str">
        <f t="shared" si="3"/>
        <v>jacket (brand is TBD... probably Patagonia)</v>
      </c>
      <c r="G73" s="31"/>
      <c r="H73" s="31"/>
      <c r="I73" s="31"/>
      <c r="J73" s="19" t="s">
        <v>99</v>
      </c>
      <c r="K73" s="31"/>
      <c r="L73" s="31"/>
      <c r="M73" s="10" t="s">
        <v>256</v>
      </c>
      <c r="N73" s="10" t="s">
        <v>106</v>
      </c>
      <c r="O73" s="31"/>
      <c r="P73" s="10" t="s">
        <v>87</v>
      </c>
      <c r="Q73" s="10"/>
      <c r="R73" s="10"/>
      <c r="S73" s="10"/>
      <c r="T73" s="10"/>
      <c r="U73" s="10"/>
      <c r="V73" s="10"/>
    </row>
    <row r="74">
      <c r="A74" s="31">
        <v>31700.0</v>
      </c>
      <c r="B74" s="32">
        <f t="shared" si="1"/>
        <v>31700</v>
      </c>
      <c r="C74" s="33">
        <f t="shared" si="2"/>
        <v>32.00821918</v>
      </c>
      <c r="D74" s="31"/>
      <c r="E74" s="31" t="s">
        <v>46</v>
      </c>
      <c r="F74" s="31" t="str">
        <f t="shared" si="3"/>
        <v>hoodie</v>
      </c>
      <c r="G74" s="31"/>
      <c r="H74" s="31"/>
      <c r="I74" s="31"/>
      <c r="J74" s="19" t="s">
        <v>62</v>
      </c>
      <c r="K74" s="31"/>
      <c r="L74" s="31"/>
      <c r="M74" s="10" t="s">
        <v>48</v>
      </c>
      <c r="N74" s="10" t="s">
        <v>49</v>
      </c>
      <c r="O74" s="31"/>
      <c r="P74" s="10" t="s">
        <v>219</v>
      </c>
      <c r="Q74" s="10"/>
      <c r="R74" s="10"/>
      <c r="S74" s="10"/>
      <c r="T74" s="10"/>
      <c r="U74" s="10"/>
      <c r="V74" s="10"/>
    </row>
    <row r="75">
      <c r="A75" s="31">
        <v>28495.0</v>
      </c>
      <c r="B75" s="32">
        <f t="shared" si="1"/>
        <v>28495</v>
      </c>
      <c r="C75" s="33">
        <f t="shared" si="2"/>
        <v>40.7890411</v>
      </c>
      <c r="D75" s="31"/>
      <c r="E75" s="31" t="s">
        <v>61</v>
      </c>
      <c r="F75" s="31" t="str">
        <f t="shared" si="3"/>
        <v>t-shirt</v>
      </c>
      <c r="G75" s="31"/>
      <c r="H75" s="31"/>
      <c r="I75" s="31"/>
      <c r="J75" s="19" t="s">
        <v>94</v>
      </c>
      <c r="K75" s="31"/>
      <c r="L75" s="31"/>
      <c r="M75" s="10" t="s">
        <v>212</v>
      </c>
      <c r="N75" s="10" t="s">
        <v>454</v>
      </c>
      <c r="O75" s="31"/>
      <c r="P75" s="10" t="s">
        <v>87</v>
      </c>
      <c r="Q75" s="10"/>
      <c r="R75" s="10"/>
      <c r="S75" s="10"/>
      <c r="T75" s="10"/>
      <c r="U75" s="10"/>
      <c r="V75" s="10"/>
    </row>
    <row r="76">
      <c r="A76" s="31">
        <v>34298.0</v>
      </c>
      <c r="B76" s="32">
        <f t="shared" si="1"/>
        <v>34298</v>
      </c>
      <c r="C76" s="33">
        <f t="shared" si="2"/>
        <v>24.89041096</v>
      </c>
      <c r="D76" s="31"/>
      <c r="E76" s="31" t="s">
        <v>61</v>
      </c>
      <c r="F76" s="31" t="str">
        <f t="shared" si="3"/>
        <v>t-shirt</v>
      </c>
      <c r="G76" s="31"/>
      <c r="H76" s="31"/>
      <c r="I76" s="31"/>
      <c r="J76" s="19" t="s">
        <v>62</v>
      </c>
      <c r="K76" s="31"/>
      <c r="L76" s="31"/>
      <c r="M76" s="10" t="s">
        <v>138</v>
      </c>
      <c r="N76" s="10" t="s">
        <v>75</v>
      </c>
      <c r="O76" s="31"/>
      <c r="P76" s="10" t="s">
        <v>315</v>
      </c>
      <c r="Q76" s="10"/>
      <c r="R76" s="10"/>
      <c r="S76" s="10"/>
      <c r="T76" s="10"/>
      <c r="U76" s="10"/>
      <c r="V76" s="10"/>
    </row>
    <row r="77">
      <c r="A77" s="31">
        <v>33311.0</v>
      </c>
      <c r="B77" s="32">
        <f t="shared" si="1"/>
        <v>33311</v>
      </c>
      <c r="C77" s="33">
        <f t="shared" si="2"/>
        <v>27.59452055</v>
      </c>
      <c r="D77" s="31"/>
      <c r="E77" s="31" t="s">
        <v>46</v>
      </c>
      <c r="F77" s="31" t="str">
        <f t="shared" si="3"/>
        <v>hoodie</v>
      </c>
      <c r="G77" s="31"/>
      <c r="H77" s="31"/>
      <c r="I77" s="31"/>
      <c r="J77" s="19" t="s">
        <v>99</v>
      </c>
      <c r="K77" s="31"/>
      <c r="L77" s="31"/>
      <c r="M77" s="10" t="s">
        <v>212</v>
      </c>
      <c r="N77" s="10" t="s">
        <v>75</v>
      </c>
      <c r="O77" s="31"/>
      <c r="P77" s="10" t="s">
        <v>87</v>
      </c>
      <c r="Q77" s="10"/>
      <c r="R77" s="10"/>
      <c r="S77" s="10"/>
      <c r="T77" s="10"/>
      <c r="U77" s="10"/>
      <c r="V77" s="10"/>
    </row>
    <row r="78">
      <c r="A78" s="31">
        <v>25492.0</v>
      </c>
      <c r="B78" s="32">
        <f t="shared" si="1"/>
        <v>25492</v>
      </c>
      <c r="C78" s="33">
        <f t="shared" si="2"/>
        <v>49.01643836</v>
      </c>
      <c r="D78" s="31"/>
      <c r="E78" s="31" t="s">
        <v>73</v>
      </c>
      <c r="F78" s="31" t="str">
        <f t="shared" si="3"/>
        <v>jacket (brand is TBD... probably Patagonia)</v>
      </c>
      <c r="G78" s="31"/>
      <c r="H78" s="31"/>
      <c r="I78" s="31"/>
      <c r="J78" s="19" t="s">
        <v>99</v>
      </c>
      <c r="K78" s="31"/>
      <c r="L78" s="31"/>
      <c r="M78" s="10" t="s">
        <v>74</v>
      </c>
      <c r="N78" s="10" t="s">
        <v>119</v>
      </c>
      <c r="O78" s="31"/>
      <c r="P78" s="10" t="s">
        <v>107</v>
      </c>
      <c r="Q78" s="10"/>
      <c r="R78" s="10"/>
      <c r="S78" s="10"/>
      <c r="T78" s="10"/>
      <c r="U78" s="10"/>
      <c r="V78" s="10"/>
    </row>
    <row r="79">
      <c r="B79" s="32" t="str">
        <f t="shared" si="1"/>
        <v>NULL</v>
      </c>
      <c r="C79" s="33" t="str">
        <f t="shared" si="2"/>
        <v>NULL</v>
      </c>
      <c r="E79" s="17" t="s">
        <v>456</v>
      </c>
      <c r="F79" s="31" t="str">
        <f t="shared" si="3"/>
        <v>gadgets</v>
      </c>
      <c r="J79" s="19" t="s">
        <v>94</v>
      </c>
      <c r="M79" s="11" t="s">
        <v>457</v>
      </c>
      <c r="N79" s="11" t="s">
        <v>139</v>
      </c>
      <c r="P79" s="11" t="s">
        <v>458</v>
      </c>
      <c r="Q79" s="11"/>
      <c r="R79" s="11"/>
      <c r="S79" s="11"/>
      <c r="T79" s="11"/>
      <c r="U79" s="11"/>
      <c r="V79" s="11"/>
    </row>
    <row r="80">
      <c r="A80" s="31">
        <v>35250.0</v>
      </c>
      <c r="B80" s="32">
        <f t="shared" si="1"/>
        <v>35250</v>
      </c>
      <c r="C80" s="33">
        <f t="shared" si="2"/>
        <v>22.28219178</v>
      </c>
      <c r="D80" s="31"/>
      <c r="E80" s="31" t="s">
        <v>46</v>
      </c>
      <c r="F80" s="31" t="str">
        <f t="shared" si="3"/>
        <v>hoodie</v>
      </c>
      <c r="G80" s="31"/>
      <c r="H80" s="31"/>
      <c r="I80" s="31"/>
      <c r="J80" s="19" t="s">
        <v>62</v>
      </c>
      <c r="K80" s="31"/>
      <c r="L80" s="31"/>
      <c r="M80" s="10" t="s">
        <v>168</v>
      </c>
      <c r="N80" s="10" t="s">
        <v>356</v>
      </c>
      <c r="O80" s="31"/>
      <c r="P80" s="10" t="s">
        <v>87</v>
      </c>
      <c r="Q80" s="10"/>
      <c r="R80" s="10"/>
      <c r="S80" s="10"/>
      <c r="T80" s="10"/>
      <c r="U80" s="10"/>
      <c r="V80" s="10"/>
    </row>
    <row r="81">
      <c r="A81" s="31">
        <v>32369.0</v>
      </c>
      <c r="B81" s="32">
        <f t="shared" si="1"/>
        <v>32369</v>
      </c>
      <c r="C81" s="33">
        <f t="shared" si="2"/>
        <v>30.17534247</v>
      </c>
      <c r="D81" s="31"/>
      <c r="E81" s="31" t="s">
        <v>93</v>
      </c>
      <c r="F81" s="31" t="str">
        <f t="shared" si="3"/>
        <v>backpack</v>
      </c>
      <c r="G81" s="31"/>
      <c r="H81" s="31"/>
      <c r="I81" s="31"/>
      <c r="J81" s="19" t="s">
        <v>47</v>
      </c>
      <c r="K81" s="31"/>
      <c r="L81" s="31"/>
      <c r="M81" s="10" t="s">
        <v>421</v>
      </c>
      <c r="N81" s="10" t="s">
        <v>75</v>
      </c>
      <c r="O81" s="31"/>
      <c r="P81" s="10" t="s">
        <v>87</v>
      </c>
      <c r="Q81" s="10"/>
      <c r="R81" s="10"/>
      <c r="S81" s="10"/>
      <c r="T81" s="10"/>
      <c r="U81" s="10"/>
      <c r="V81" s="10"/>
    </row>
    <row r="82">
      <c r="A82" s="31">
        <v>28335.0</v>
      </c>
      <c r="B82" s="32">
        <f t="shared" si="1"/>
        <v>28335</v>
      </c>
      <c r="C82" s="33">
        <f t="shared" si="2"/>
        <v>41.22739726</v>
      </c>
      <c r="D82" s="31"/>
      <c r="E82" s="31" t="s">
        <v>93</v>
      </c>
      <c r="F82" s="31" t="str">
        <f t="shared" si="3"/>
        <v>backpack</v>
      </c>
      <c r="G82" s="31"/>
      <c r="H82" s="31"/>
      <c r="I82" s="31"/>
      <c r="J82" s="19" t="s">
        <v>459</v>
      </c>
      <c r="K82" s="31"/>
      <c r="L82" s="31"/>
      <c r="M82" s="10" t="s">
        <v>256</v>
      </c>
      <c r="N82" s="10" t="s">
        <v>75</v>
      </c>
      <c r="O82" s="31"/>
      <c r="P82" s="10" t="s">
        <v>50</v>
      </c>
      <c r="Q82" s="10"/>
      <c r="R82" s="10"/>
      <c r="S82" s="10"/>
      <c r="T82" s="10"/>
      <c r="U82" s="10"/>
      <c r="V82" s="10"/>
    </row>
    <row r="83">
      <c r="A83" s="31">
        <v>33587.0</v>
      </c>
      <c r="B83" s="32">
        <f t="shared" si="1"/>
        <v>33587</v>
      </c>
      <c r="C83" s="33">
        <f t="shared" si="2"/>
        <v>26.83835616</v>
      </c>
      <c r="D83" s="31"/>
      <c r="E83" s="31" t="s">
        <v>93</v>
      </c>
      <c r="F83" s="31" t="str">
        <f t="shared" si="3"/>
        <v>backpack</v>
      </c>
      <c r="G83" s="31"/>
      <c r="H83" s="31"/>
      <c r="I83" s="31"/>
      <c r="J83" s="19" t="s">
        <v>94</v>
      </c>
      <c r="K83" s="31"/>
      <c r="L83" s="31"/>
      <c r="M83" s="10" t="s">
        <v>44</v>
      </c>
      <c r="N83" s="10" t="s">
        <v>44</v>
      </c>
      <c r="O83" s="31"/>
      <c r="P83" s="10" t="s">
        <v>44</v>
      </c>
      <c r="Q83" s="10"/>
      <c r="R83" s="10"/>
      <c r="S83" s="10"/>
      <c r="T83" s="10"/>
      <c r="U83" s="10"/>
      <c r="V83" s="10"/>
    </row>
    <row r="84">
      <c r="A84" s="31">
        <v>33128.0</v>
      </c>
      <c r="B84" s="32">
        <f t="shared" si="1"/>
        <v>33128</v>
      </c>
      <c r="C84" s="33">
        <f t="shared" si="2"/>
        <v>28.09589041</v>
      </c>
      <c r="D84" s="31"/>
      <c r="E84" s="31" t="s">
        <v>46</v>
      </c>
      <c r="F84" s="31" t="str">
        <f t="shared" si="3"/>
        <v>hoodie</v>
      </c>
      <c r="G84" s="31"/>
      <c r="H84" s="31"/>
      <c r="I84" s="31"/>
      <c r="J84" s="19" t="s">
        <v>99</v>
      </c>
      <c r="K84" s="31"/>
      <c r="L84" s="31"/>
      <c r="M84" s="10" t="s">
        <v>143</v>
      </c>
      <c r="N84" s="10" t="s">
        <v>75</v>
      </c>
      <c r="O84" s="31"/>
      <c r="P84" s="10" t="s">
        <v>107</v>
      </c>
      <c r="Q84" s="10"/>
      <c r="R84" s="10"/>
      <c r="S84" s="10"/>
      <c r="T84" s="10"/>
      <c r="U84" s="10"/>
      <c r="V84" s="10"/>
    </row>
    <row r="85">
      <c r="A85" s="31">
        <v>32220.0</v>
      </c>
      <c r="B85" s="32">
        <f t="shared" si="1"/>
        <v>32220</v>
      </c>
      <c r="C85" s="33">
        <f t="shared" si="2"/>
        <v>30.58356164</v>
      </c>
      <c r="D85" s="31"/>
      <c r="E85" s="31" t="s">
        <v>61</v>
      </c>
      <c r="F85" s="31" t="str">
        <f t="shared" si="3"/>
        <v>t-shirt</v>
      </c>
      <c r="G85" s="31"/>
      <c r="H85" s="31"/>
      <c r="I85" s="31"/>
      <c r="J85" s="19" t="s">
        <v>99</v>
      </c>
      <c r="K85" s="31"/>
      <c r="L85" s="31"/>
      <c r="M85" s="10" t="s">
        <v>416</v>
      </c>
      <c r="N85" s="10" t="s">
        <v>106</v>
      </c>
      <c r="O85" s="31"/>
      <c r="P85" s="10" t="s">
        <v>460</v>
      </c>
      <c r="Q85" s="10"/>
      <c r="R85" s="10"/>
      <c r="S85" s="10"/>
      <c r="T85" s="10"/>
      <c r="U85" s="10"/>
      <c r="V85" s="10"/>
    </row>
    <row r="86">
      <c r="A86" s="31">
        <v>32248.0</v>
      </c>
      <c r="B86" s="32">
        <f t="shared" si="1"/>
        <v>32248</v>
      </c>
      <c r="C86" s="33">
        <f t="shared" si="2"/>
        <v>30.50684932</v>
      </c>
      <c r="D86" s="31"/>
      <c r="E86" s="31" t="s">
        <v>397</v>
      </c>
      <c r="F86" s="31" t="str">
        <f t="shared" si="3"/>
        <v>track suit / sweat suit</v>
      </c>
      <c r="G86" s="31"/>
      <c r="H86" s="31"/>
      <c r="I86" s="31"/>
      <c r="J86" s="19" t="s">
        <v>94</v>
      </c>
      <c r="K86" s="31"/>
      <c r="L86" s="31"/>
      <c r="M86" s="10" t="s">
        <v>416</v>
      </c>
      <c r="N86" s="10" t="s">
        <v>106</v>
      </c>
      <c r="O86" s="31"/>
      <c r="P86" s="10" t="s">
        <v>462</v>
      </c>
      <c r="Q86" s="10"/>
      <c r="R86" s="10"/>
      <c r="S86" s="10"/>
      <c r="T86" s="10"/>
      <c r="U86" s="10"/>
      <c r="V86" s="10"/>
    </row>
    <row r="87">
      <c r="A87" s="31">
        <v>34186.0</v>
      </c>
      <c r="B87" s="32">
        <f t="shared" si="1"/>
        <v>34186</v>
      </c>
      <c r="C87" s="33">
        <f t="shared" si="2"/>
        <v>25.19726027</v>
      </c>
      <c r="D87" s="31"/>
      <c r="E87" s="31" t="s">
        <v>46</v>
      </c>
      <c r="F87" s="31" t="str">
        <f t="shared" si="3"/>
        <v>hoodie</v>
      </c>
      <c r="G87" s="31"/>
      <c r="H87" s="31"/>
      <c r="I87" s="31"/>
      <c r="J87" s="19" t="s">
        <v>463</v>
      </c>
      <c r="K87" s="31"/>
      <c r="L87" s="31"/>
      <c r="M87" s="10" t="s">
        <v>48</v>
      </c>
      <c r="N87" s="10" t="s">
        <v>75</v>
      </c>
      <c r="O87" s="31"/>
      <c r="P87" s="10" t="s">
        <v>87</v>
      </c>
      <c r="Q87" s="10"/>
      <c r="R87" s="10"/>
      <c r="S87" s="10"/>
      <c r="T87" s="10"/>
      <c r="U87" s="10"/>
      <c r="V87" s="10"/>
    </row>
    <row r="88">
      <c r="A88" s="31">
        <v>32762.0</v>
      </c>
      <c r="B88" s="32">
        <f t="shared" si="1"/>
        <v>32762</v>
      </c>
      <c r="C88" s="33">
        <f t="shared" si="2"/>
        <v>29.09863014</v>
      </c>
      <c r="D88" s="31"/>
      <c r="E88" s="31" t="s">
        <v>464</v>
      </c>
      <c r="F88" s="31" t="str">
        <f t="shared" si="3"/>
        <v>Tea cup</v>
      </c>
      <c r="G88" s="31"/>
      <c r="H88" s="31"/>
      <c r="I88" s="31"/>
      <c r="J88" s="19" t="s">
        <v>47</v>
      </c>
      <c r="K88" s="31"/>
      <c r="L88" s="31"/>
      <c r="M88" s="10" t="s">
        <v>465</v>
      </c>
      <c r="N88" s="10" t="s">
        <v>75</v>
      </c>
      <c r="O88" s="31"/>
      <c r="P88" s="10" t="s">
        <v>466</v>
      </c>
      <c r="Q88" s="10"/>
      <c r="R88" s="10"/>
      <c r="S88" s="10"/>
      <c r="T88" s="10"/>
      <c r="U88" s="10"/>
      <c r="V88" s="10"/>
    </row>
    <row r="89">
      <c r="A89" s="31">
        <v>27126.0</v>
      </c>
      <c r="B89" s="32">
        <f t="shared" si="1"/>
        <v>27126</v>
      </c>
      <c r="C89" s="33">
        <f t="shared" si="2"/>
        <v>44.53972603</v>
      </c>
      <c r="D89" s="31"/>
      <c r="E89" s="31" t="s">
        <v>61</v>
      </c>
      <c r="F89" s="31" t="str">
        <f t="shared" si="3"/>
        <v>t-shirt</v>
      </c>
      <c r="G89" s="31"/>
      <c r="H89" s="31"/>
      <c r="I89" s="31"/>
      <c r="J89" s="19" t="s">
        <v>47</v>
      </c>
      <c r="K89" s="31"/>
      <c r="L89" s="31"/>
      <c r="M89" s="10" t="s">
        <v>467</v>
      </c>
      <c r="N89" s="10" t="s">
        <v>49</v>
      </c>
      <c r="O89" s="31"/>
      <c r="P89" s="10" t="s">
        <v>275</v>
      </c>
      <c r="Q89" s="10"/>
      <c r="R89" s="10"/>
      <c r="S89" s="10"/>
      <c r="T89" s="10"/>
      <c r="U89" s="10"/>
      <c r="V89" s="10"/>
    </row>
    <row r="90">
      <c r="A90" s="31">
        <v>30111.0</v>
      </c>
      <c r="B90" s="32">
        <f t="shared" si="1"/>
        <v>30111</v>
      </c>
      <c r="C90" s="33">
        <f t="shared" si="2"/>
        <v>36.36164384</v>
      </c>
      <c r="D90" s="31"/>
      <c r="E90" s="31" t="s">
        <v>93</v>
      </c>
      <c r="F90" s="31" t="str">
        <f t="shared" si="3"/>
        <v>backpack</v>
      </c>
      <c r="G90" s="31"/>
      <c r="H90" s="31"/>
      <c r="I90" s="31"/>
      <c r="J90" s="19" t="s">
        <v>99</v>
      </c>
      <c r="K90" s="31"/>
      <c r="L90" s="31"/>
      <c r="M90" s="10" t="s">
        <v>256</v>
      </c>
      <c r="N90" s="10" t="s">
        <v>86</v>
      </c>
      <c r="O90" s="31"/>
      <c r="P90" s="10" t="s">
        <v>460</v>
      </c>
      <c r="Q90" s="10"/>
      <c r="R90" s="10"/>
      <c r="S90" s="10"/>
      <c r="T90" s="10"/>
      <c r="U90" s="10"/>
      <c r="V90" s="10"/>
    </row>
    <row r="91">
      <c r="A91" s="31">
        <v>29928.0</v>
      </c>
      <c r="B91" s="32">
        <f t="shared" si="1"/>
        <v>29928</v>
      </c>
      <c r="C91" s="33">
        <f t="shared" si="2"/>
        <v>36.8630137</v>
      </c>
      <c r="D91" s="31"/>
      <c r="E91" s="31" t="s">
        <v>46</v>
      </c>
      <c r="F91" s="31" t="str">
        <f t="shared" si="3"/>
        <v>hoodie</v>
      </c>
      <c r="G91" s="31"/>
      <c r="H91" s="31"/>
      <c r="I91" s="31"/>
      <c r="J91" s="19" t="s">
        <v>94</v>
      </c>
      <c r="K91" s="31"/>
      <c r="L91" s="31"/>
      <c r="M91" s="10" t="s">
        <v>44</v>
      </c>
      <c r="N91" s="10" t="s">
        <v>44</v>
      </c>
      <c r="O91" s="31"/>
      <c r="P91" s="10" t="s">
        <v>44</v>
      </c>
      <c r="Q91" s="10"/>
      <c r="R91" s="10"/>
      <c r="S91" s="10"/>
      <c r="T91" s="10"/>
      <c r="U91" s="10"/>
      <c r="V91" s="10"/>
    </row>
    <row r="92">
      <c r="A92" s="31">
        <v>33888.0</v>
      </c>
      <c r="B92" s="32">
        <f t="shared" si="1"/>
        <v>33888</v>
      </c>
      <c r="C92" s="33">
        <f t="shared" si="2"/>
        <v>26.01369863</v>
      </c>
      <c r="D92" s="31"/>
      <c r="E92" s="31" t="s">
        <v>46</v>
      </c>
      <c r="F92" s="31" t="str">
        <f t="shared" si="3"/>
        <v>hoodie</v>
      </c>
      <c r="G92" s="31"/>
      <c r="H92" s="31"/>
      <c r="I92" s="31"/>
      <c r="J92" s="19" t="s">
        <v>94</v>
      </c>
      <c r="K92" s="31"/>
      <c r="L92" s="31"/>
      <c r="M92" s="10" t="s">
        <v>212</v>
      </c>
      <c r="N92" s="10" t="s">
        <v>75</v>
      </c>
      <c r="O92" s="31"/>
      <c r="P92" s="10" t="s">
        <v>219</v>
      </c>
      <c r="Q92" s="10"/>
      <c r="R92" s="10"/>
      <c r="S92" s="10"/>
      <c r="T92" s="10"/>
      <c r="U92" s="10"/>
      <c r="V92" s="10"/>
    </row>
    <row r="93">
      <c r="A93" s="31">
        <v>35137.0</v>
      </c>
      <c r="B93" s="32">
        <f t="shared" si="1"/>
        <v>35137</v>
      </c>
      <c r="C93" s="33">
        <f t="shared" si="2"/>
        <v>22.59178082</v>
      </c>
      <c r="D93" s="31"/>
      <c r="E93" s="31" t="s">
        <v>93</v>
      </c>
      <c r="F93" s="31" t="str">
        <f t="shared" si="3"/>
        <v>backpack</v>
      </c>
      <c r="G93" s="31"/>
      <c r="H93" s="31"/>
      <c r="I93" s="31"/>
      <c r="J93" s="19" t="s">
        <v>94</v>
      </c>
      <c r="K93" s="31"/>
      <c r="L93" s="31"/>
      <c r="M93" s="10" t="s">
        <v>44</v>
      </c>
      <c r="N93" s="10" t="s">
        <v>44</v>
      </c>
      <c r="O93" s="31"/>
      <c r="P93" s="10" t="s">
        <v>44</v>
      </c>
      <c r="Q93" s="10"/>
      <c r="R93" s="10"/>
      <c r="S93" s="10"/>
      <c r="T93" s="10"/>
      <c r="U93" s="10"/>
      <c r="V93" s="10"/>
    </row>
    <row r="94">
      <c r="A94" s="31">
        <v>32811.0</v>
      </c>
      <c r="B94" s="32">
        <f t="shared" si="1"/>
        <v>32811</v>
      </c>
      <c r="C94" s="33">
        <f t="shared" si="2"/>
        <v>28.96438356</v>
      </c>
      <c r="D94" s="31"/>
      <c r="E94" s="31" t="s">
        <v>46</v>
      </c>
      <c r="F94" s="31" t="str">
        <f t="shared" si="3"/>
        <v>hoodie</v>
      </c>
      <c r="G94" s="31"/>
      <c r="H94" s="31"/>
      <c r="I94" s="31"/>
      <c r="J94" s="19" t="s">
        <v>469</v>
      </c>
      <c r="K94" s="31"/>
      <c r="L94" s="31"/>
      <c r="M94" s="10" t="s">
        <v>44</v>
      </c>
      <c r="N94" s="10" t="s">
        <v>44</v>
      </c>
      <c r="O94" s="31"/>
      <c r="P94" s="10" t="s">
        <v>44</v>
      </c>
      <c r="Q94" s="10"/>
      <c r="R94" s="10"/>
      <c r="S94" s="10"/>
      <c r="T94" s="10"/>
      <c r="U94" s="10"/>
      <c r="V94" s="10"/>
    </row>
    <row r="95">
      <c r="A95" s="31">
        <v>31433.0</v>
      </c>
      <c r="B95" s="32">
        <f t="shared" si="1"/>
        <v>31433</v>
      </c>
      <c r="C95" s="33">
        <f t="shared" si="2"/>
        <v>32.73972603</v>
      </c>
      <c r="D95" s="31"/>
      <c r="E95" s="31" t="s">
        <v>73</v>
      </c>
      <c r="F95" s="31" t="str">
        <f t="shared" si="3"/>
        <v>jacket (brand is TBD... probably Patagonia)</v>
      </c>
      <c r="G95" s="31"/>
      <c r="H95" s="31"/>
      <c r="I95" s="31"/>
      <c r="J95" s="19" t="s">
        <v>94</v>
      </c>
      <c r="K95" s="31"/>
      <c r="L95" s="31"/>
      <c r="M95" s="10" t="s">
        <v>151</v>
      </c>
      <c r="N95" s="10" t="s">
        <v>75</v>
      </c>
      <c r="O95" s="31"/>
      <c r="P95" s="10" t="s">
        <v>87</v>
      </c>
      <c r="Q95" s="10"/>
      <c r="R95" s="10"/>
      <c r="S95" s="10"/>
      <c r="T95" s="10"/>
      <c r="U95" s="10"/>
      <c r="V95" s="10"/>
    </row>
    <row r="96">
      <c r="A96" s="31">
        <v>32892.0</v>
      </c>
      <c r="B96" s="32">
        <f t="shared" si="1"/>
        <v>32892</v>
      </c>
      <c r="C96" s="33">
        <f t="shared" si="2"/>
        <v>28.74246575</v>
      </c>
      <c r="D96" s="31"/>
      <c r="E96" s="31" t="s">
        <v>46</v>
      </c>
      <c r="F96" s="31" t="str">
        <f t="shared" si="3"/>
        <v>hoodie</v>
      </c>
      <c r="G96" s="31"/>
      <c r="H96" s="31"/>
      <c r="I96" s="31"/>
      <c r="J96" s="19" t="s">
        <v>47</v>
      </c>
      <c r="K96" s="31"/>
      <c r="L96" s="31"/>
      <c r="M96" s="10" t="s">
        <v>212</v>
      </c>
      <c r="N96" s="10" t="s">
        <v>75</v>
      </c>
      <c r="O96" s="31"/>
      <c r="P96" s="10" t="s">
        <v>87</v>
      </c>
      <c r="Q96" s="10"/>
      <c r="R96" s="10"/>
      <c r="S96" s="10"/>
      <c r="T96" s="10"/>
      <c r="U96" s="10"/>
      <c r="V96" s="10"/>
    </row>
    <row r="97">
      <c r="A97" s="31">
        <v>42904.0</v>
      </c>
      <c r="B97" s="32">
        <f t="shared" si="1"/>
        <v>42904</v>
      </c>
      <c r="C97" s="33">
        <f t="shared" si="2"/>
        <v>1.312328767</v>
      </c>
      <c r="D97" s="31"/>
      <c r="E97" s="31" t="s">
        <v>46</v>
      </c>
      <c r="F97" s="31" t="str">
        <f t="shared" si="3"/>
        <v>hoodie</v>
      </c>
      <c r="G97" s="31"/>
      <c r="H97" s="31"/>
      <c r="I97" s="31"/>
      <c r="J97" s="19" t="s">
        <v>94</v>
      </c>
      <c r="K97" s="31"/>
      <c r="L97" s="31"/>
      <c r="M97" s="10" t="s">
        <v>457</v>
      </c>
      <c r="N97" s="10" t="s">
        <v>86</v>
      </c>
      <c r="O97" s="31"/>
      <c r="P97" s="10" t="s">
        <v>152</v>
      </c>
      <c r="Q97" s="10"/>
      <c r="R97" s="10"/>
      <c r="S97" s="10"/>
      <c r="T97" s="10"/>
      <c r="U97" s="10"/>
      <c r="V97" s="10"/>
    </row>
    <row r="98">
      <c r="A98" s="31">
        <v>32049.0</v>
      </c>
      <c r="B98" s="32">
        <f t="shared" si="1"/>
        <v>32049</v>
      </c>
      <c r="C98" s="33">
        <f t="shared" si="2"/>
        <v>31.05205479</v>
      </c>
      <c r="D98" s="31"/>
      <c r="E98" s="31" t="s">
        <v>397</v>
      </c>
      <c r="F98" s="31" t="str">
        <f t="shared" si="3"/>
        <v>track suit / sweat suit</v>
      </c>
      <c r="G98" s="31"/>
      <c r="H98" s="31"/>
      <c r="I98" s="31"/>
      <c r="J98" s="19" t="s">
        <v>47</v>
      </c>
      <c r="K98" s="31"/>
      <c r="L98" s="31"/>
      <c r="M98" s="10" t="s">
        <v>151</v>
      </c>
      <c r="N98" s="10" t="s">
        <v>75</v>
      </c>
      <c r="O98" s="31"/>
      <c r="P98" s="10" t="s">
        <v>315</v>
      </c>
      <c r="Q98" s="10"/>
      <c r="R98" s="10"/>
      <c r="S98" s="10"/>
      <c r="T98" s="10"/>
      <c r="U98" s="10"/>
      <c r="V98" s="10"/>
    </row>
    <row r="99">
      <c r="A99" s="31">
        <v>35247.0</v>
      </c>
      <c r="B99" s="32">
        <f t="shared" si="1"/>
        <v>35247</v>
      </c>
      <c r="C99" s="33">
        <f t="shared" si="2"/>
        <v>22.29041096</v>
      </c>
      <c r="D99" s="31"/>
      <c r="E99" s="31" t="s">
        <v>93</v>
      </c>
      <c r="F99" s="31" t="str">
        <f t="shared" si="3"/>
        <v>backpack</v>
      </c>
      <c r="G99" s="31"/>
      <c r="H99" s="31"/>
      <c r="I99" s="31"/>
      <c r="J99" s="19" t="s">
        <v>94</v>
      </c>
      <c r="K99" s="31"/>
      <c r="L99" s="31"/>
      <c r="M99" s="10" t="s">
        <v>105</v>
      </c>
      <c r="N99" s="10" t="s">
        <v>75</v>
      </c>
      <c r="O99" s="31"/>
      <c r="P99" s="10" t="s">
        <v>50</v>
      </c>
      <c r="Q99" s="10"/>
      <c r="R99" s="10"/>
      <c r="S99" s="10"/>
      <c r="T99" s="10"/>
      <c r="U99" s="10"/>
      <c r="V99" s="10"/>
    </row>
    <row r="100">
      <c r="A100" s="31">
        <v>24438.0</v>
      </c>
      <c r="B100" s="32">
        <f t="shared" si="1"/>
        <v>24438</v>
      </c>
      <c r="C100" s="33">
        <f t="shared" si="2"/>
        <v>51.90410959</v>
      </c>
      <c r="D100" s="31"/>
      <c r="E100" s="31" t="s">
        <v>73</v>
      </c>
      <c r="F100" s="31" t="str">
        <f t="shared" si="3"/>
        <v>jacket (brand is TBD... probably Patagonia)</v>
      </c>
      <c r="G100" s="31"/>
      <c r="H100" s="31"/>
      <c r="I100" s="31"/>
      <c r="J100" s="19" t="s">
        <v>99</v>
      </c>
      <c r="K100" s="31"/>
      <c r="L100" s="31"/>
      <c r="M100" s="10" t="s">
        <v>212</v>
      </c>
      <c r="N100" s="10" t="s">
        <v>49</v>
      </c>
      <c r="O100" s="31"/>
      <c r="P100" s="10" t="s">
        <v>300</v>
      </c>
      <c r="Q100" s="10"/>
      <c r="R100" s="10"/>
      <c r="S100" s="10"/>
      <c r="T100" s="10"/>
      <c r="U100" s="10"/>
      <c r="V100" s="10"/>
    </row>
    <row r="101">
      <c r="A101" s="31">
        <v>29094.0</v>
      </c>
      <c r="B101" s="32">
        <f t="shared" si="1"/>
        <v>29094</v>
      </c>
      <c r="C101" s="33">
        <f t="shared" si="2"/>
        <v>39.14794521</v>
      </c>
      <c r="D101" s="31"/>
      <c r="E101" s="31" t="s">
        <v>118</v>
      </c>
      <c r="F101" s="31" t="str">
        <f t="shared" si="3"/>
        <v>hat</v>
      </c>
      <c r="G101" s="31"/>
      <c r="H101" s="31"/>
      <c r="I101" s="31"/>
      <c r="J101" s="19" t="s">
        <v>62</v>
      </c>
      <c r="K101" s="31"/>
      <c r="L101" s="31"/>
      <c r="M101" s="10" t="s">
        <v>212</v>
      </c>
      <c r="N101" s="10" t="s">
        <v>75</v>
      </c>
      <c r="O101" s="31"/>
      <c r="P101" s="10" t="s">
        <v>87</v>
      </c>
      <c r="Q101" s="10"/>
      <c r="R101" s="10"/>
      <c r="S101" s="10"/>
      <c r="T101" s="10"/>
      <c r="U101" s="10"/>
      <c r="V101" s="10"/>
    </row>
    <row r="102">
      <c r="A102" s="31">
        <v>32967.0</v>
      </c>
      <c r="B102" s="32">
        <f t="shared" si="1"/>
        <v>32967</v>
      </c>
      <c r="C102" s="33">
        <f t="shared" si="2"/>
        <v>28.5369863</v>
      </c>
      <c r="D102" s="31"/>
      <c r="E102" s="31" t="s">
        <v>46</v>
      </c>
      <c r="F102" s="31" t="str">
        <f t="shared" si="3"/>
        <v>hoodie</v>
      </c>
      <c r="G102" s="31"/>
      <c r="H102" s="31"/>
      <c r="I102" s="31"/>
      <c r="J102" s="19" t="s">
        <v>94</v>
      </c>
      <c r="K102" s="31"/>
      <c r="L102" s="31"/>
      <c r="M102" s="10" t="s">
        <v>467</v>
      </c>
      <c r="N102" s="10" t="s">
        <v>75</v>
      </c>
      <c r="O102" s="31"/>
      <c r="P102" s="10" t="s">
        <v>50</v>
      </c>
      <c r="Q102" s="10"/>
      <c r="R102" s="10"/>
      <c r="S102" s="10"/>
      <c r="T102" s="10"/>
      <c r="U102" s="10"/>
      <c r="V102" s="10"/>
    </row>
    <row r="103">
      <c r="A103" s="31">
        <v>27169.0</v>
      </c>
      <c r="B103" s="32">
        <f t="shared" si="1"/>
        <v>27169</v>
      </c>
      <c r="C103" s="33">
        <f t="shared" si="2"/>
        <v>44.42191781</v>
      </c>
      <c r="D103" s="31"/>
      <c r="E103" s="31" t="s">
        <v>118</v>
      </c>
      <c r="F103" s="31" t="str">
        <f t="shared" si="3"/>
        <v>hat</v>
      </c>
      <c r="G103" s="31"/>
      <c r="H103" s="31"/>
      <c r="I103" s="31"/>
      <c r="J103" s="19" t="s">
        <v>94</v>
      </c>
      <c r="K103" s="31"/>
      <c r="L103" s="31"/>
      <c r="M103" s="10" t="s">
        <v>212</v>
      </c>
      <c r="N103" s="10" t="s">
        <v>356</v>
      </c>
      <c r="O103" s="31"/>
      <c r="P103" s="10" t="s">
        <v>471</v>
      </c>
      <c r="Q103" s="10"/>
      <c r="R103" s="10"/>
      <c r="S103" s="10"/>
      <c r="T103" s="10"/>
      <c r="U103" s="10"/>
      <c r="V103" s="10"/>
    </row>
    <row r="104">
      <c r="A104" s="31">
        <v>31622.0</v>
      </c>
      <c r="B104" s="32">
        <f t="shared" si="1"/>
        <v>31622</v>
      </c>
      <c r="C104" s="33">
        <f t="shared" si="2"/>
        <v>32.22191781</v>
      </c>
      <c r="D104" s="31"/>
      <c r="E104" s="31" t="s">
        <v>61</v>
      </c>
      <c r="F104" s="31" t="str">
        <f t="shared" si="3"/>
        <v>t-shirt</v>
      </c>
      <c r="G104" s="31"/>
      <c r="H104" s="31"/>
      <c r="I104" s="31"/>
      <c r="J104" s="19" t="s">
        <v>94</v>
      </c>
      <c r="K104" s="31"/>
      <c r="L104" s="31"/>
      <c r="M104" s="10" t="s">
        <v>416</v>
      </c>
      <c r="N104" s="10" t="s">
        <v>106</v>
      </c>
      <c r="O104" s="31"/>
      <c r="P104" s="10" t="s">
        <v>50</v>
      </c>
      <c r="Q104" s="10"/>
      <c r="R104" s="10"/>
      <c r="S104" s="10"/>
      <c r="T104" s="10"/>
      <c r="U104" s="10"/>
      <c r="V104" s="10"/>
    </row>
    <row r="105">
      <c r="A105" s="31">
        <v>32721.0</v>
      </c>
      <c r="B105" s="32">
        <f t="shared" si="1"/>
        <v>32721</v>
      </c>
      <c r="C105" s="33">
        <f t="shared" si="2"/>
        <v>29.2109589</v>
      </c>
      <c r="D105" s="31"/>
      <c r="E105" s="31" t="s">
        <v>73</v>
      </c>
      <c r="F105" s="31" t="str">
        <f t="shared" si="3"/>
        <v>jacket (brand is TBD... probably Patagonia)</v>
      </c>
      <c r="G105" s="31"/>
      <c r="H105" s="31"/>
      <c r="I105" s="31"/>
      <c r="J105" s="19" t="s">
        <v>472</v>
      </c>
      <c r="K105" s="31"/>
      <c r="L105" s="31"/>
      <c r="M105" s="10" t="s">
        <v>457</v>
      </c>
      <c r="N105" s="10" t="s">
        <v>86</v>
      </c>
      <c r="O105" s="31"/>
      <c r="P105" s="10" t="s">
        <v>473</v>
      </c>
      <c r="Q105" s="10"/>
      <c r="R105" s="10"/>
      <c r="S105" s="10"/>
      <c r="T105" s="10"/>
      <c r="U105" s="10"/>
      <c r="V105" s="10"/>
    </row>
    <row r="106">
      <c r="A106" s="31">
        <v>23231.0</v>
      </c>
      <c r="B106" s="32">
        <f t="shared" si="1"/>
        <v>23231</v>
      </c>
      <c r="C106" s="33">
        <f t="shared" si="2"/>
        <v>55.2109589</v>
      </c>
      <c r="D106" s="31"/>
      <c r="E106" s="31" t="s">
        <v>61</v>
      </c>
      <c r="F106" s="31" t="str">
        <f t="shared" si="3"/>
        <v>t-shirt</v>
      </c>
      <c r="G106" s="31"/>
      <c r="H106" s="31"/>
      <c r="I106" s="31"/>
      <c r="J106" s="19" t="s">
        <v>94</v>
      </c>
      <c r="K106" s="31"/>
      <c r="L106" s="31"/>
      <c r="M106" s="10" t="s">
        <v>105</v>
      </c>
      <c r="N106" s="10" t="s">
        <v>119</v>
      </c>
      <c r="O106" s="31"/>
      <c r="P106" s="10" t="s">
        <v>152</v>
      </c>
      <c r="Q106" s="10"/>
      <c r="R106" s="10"/>
      <c r="S106" s="10"/>
      <c r="T106" s="10"/>
      <c r="U106" s="10"/>
      <c r="V106" s="10"/>
    </row>
    <row r="107">
      <c r="A107" s="31">
        <v>32437.0</v>
      </c>
      <c r="B107" s="32">
        <f t="shared" si="1"/>
        <v>32437</v>
      </c>
      <c r="C107" s="33">
        <f t="shared" si="2"/>
        <v>29.9890411</v>
      </c>
      <c r="D107" s="31"/>
      <c r="E107" s="31" t="s">
        <v>61</v>
      </c>
      <c r="F107" s="31" t="str">
        <f t="shared" si="3"/>
        <v>t-shirt</v>
      </c>
      <c r="G107" s="31"/>
      <c r="H107" s="31"/>
      <c r="I107" s="31"/>
      <c r="J107" s="19" t="s">
        <v>474</v>
      </c>
      <c r="K107" s="31"/>
      <c r="L107" s="31"/>
      <c r="M107" s="10" t="s">
        <v>44</v>
      </c>
      <c r="N107" s="10" t="s">
        <v>44</v>
      </c>
      <c r="O107" s="31"/>
      <c r="P107" s="10" t="s">
        <v>44</v>
      </c>
      <c r="Q107" s="10"/>
      <c r="R107" s="10"/>
      <c r="S107" s="10"/>
      <c r="T107" s="10"/>
      <c r="U107" s="10"/>
      <c r="V107" s="10"/>
    </row>
    <row r="108">
      <c r="A108" s="31">
        <v>31109.0</v>
      </c>
      <c r="B108" s="32">
        <f t="shared" si="1"/>
        <v>31109</v>
      </c>
      <c r="C108" s="33">
        <f t="shared" si="2"/>
        <v>33.62739726</v>
      </c>
      <c r="D108" s="31"/>
      <c r="E108" s="31" t="s">
        <v>46</v>
      </c>
      <c r="F108" s="31" t="str">
        <f t="shared" si="3"/>
        <v>hoodie</v>
      </c>
      <c r="G108" s="31"/>
      <c r="H108" s="31"/>
      <c r="I108" s="31"/>
      <c r="J108" s="19" t="s">
        <v>94</v>
      </c>
      <c r="K108" s="31"/>
      <c r="L108" s="31"/>
      <c r="M108" s="10" t="s">
        <v>22</v>
      </c>
      <c r="N108" s="10" t="s">
        <v>475</v>
      </c>
      <c r="O108" s="31"/>
      <c r="P108" s="10" t="s">
        <v>50</v>
      </c>
      <c r="Q108" s="10"/>
      <c r="R108" s="10"/>
      <c r="S108" s="10"/>
      <c r="T108" s="10"/>
      <c r="U108" s="10"/>
      <c r="V108" s="10"/>
    </row>
    <row r="109">
      <c r="A109" s="31">
        <v>29887.0</v>
      </c>
      <c r="B109" s="32">
        <f t="shared" si="1"/>
        <v>29887</v>
      </c>
      <c r="C109" s="33">
        <f t="shared" si="2"/>
        <v>36.97534247</v>
      </c>
      <c r="D109" s="31"/>
      <c r="E109" s="31" t="s">
        <v>61</v>
      </c>
      <c r="F109" s="31" t="str">
        <f t="shared" si="3"/>
        <v>t-shirt</v>
      </c>
      <c r="G109" s="31"/>
      <c r="H109" s="31"/>
      <c r="I109" s="31"/>
      <c r="J109" s="19" t="s">
        <v>99</v>
      </c>
      <c r="K109" s="31"/>
      <c r="L109" s="31"/>
      <c r="M109" s="10" t="s">
        <v>212</v>
      </c>
      <c r="N109" s="10" t="s">
        <v>106</v>
      </c>
      <c r="O109" s="31"/>
      <c r="P109" s="10" t="s">
        <v>87</v>
      </c>
      <c r="Q109" s="10"/>
      <c r="R109" s="10"/>
      <c r="S109" s="10"/>
      <c r="T109" s="10"/>
      <c r="U109" s="10"/>
      <c r="V109" s="10"/>
    </row>
    <row r="110">
      <c r="A110" s="31">
        <v>30505.0</v>
      </c>
      <c r="B110" s="32">
        <f t="shared" si="1"/>
        <v>30505</v>
      </c>
      <c r="C110" s="33">
        <f t="shared" si="2"/>
        <v>35.28219178</v>
      </c>
      <c r="D110" s="31"/>
      <c r="E110" s="31" t="s">
        <v>61</v>
      </c>
      <c r="F110" s="31" t="str">
        <f t="shared" si="3"/>
        <v>t-shirt</v>
      </c>
      <c r="G110" s="31"/>
      <c r="H110" s="31"/>
      <c r="I110" s="31"/>
      <c r="J110" s="19" t="s">
        <v>94</v>
      </c>
      <c r="K110" s="31"/>
      <c r="L110" s="31"/>
      <c r="M110" s="10" t="s">
        <v>212</v>
      </c>
      <c r="N110" s="10" t="s">
        <v>75</v>
      </c>
      <c r="O110" s="31"/>
      <c r="P110" s="10" t="s">
        <v>87</v>
      </c>
      <c r="Q110" s="10"/>
      <c r="R110" s="10"/>
      <c r="S110" s="10"/>
      <c r="T110" s="10"/>
      <c r="U110" s="10"/>
      <c r="V110" s="10"/>
    </row>
    <row r="111">
      <c r="A111" s="31">
        <v>30306.0</v>
      </c>
      <c r="B111" s="32">
        <f t="shared" si="1"/>
        <v>30306</v>
      </c>
      <c r="C111" s="33">
        <f t="shared" si="2"/>
        <v>35.82739726</v>
      </c>
      <c r="D111" s="31"/>
      <c r="E111" s="31" t="s">
        <v>61</v>
      </c>
      <c r="F111" s="31" t="str">
        <f t="shared" si="3"/>
        <v>t-shirt</v>
      </c>
      <c r="G111" s="31"/>
      <c r="H111" s="31"/>
      <c r="I111" s="31"/>
      <c r="J111" s="19" t="s">
        <v>62</v>
      </c>
      <c r="K111" s="31"/>
      <c r="L111" s="31"/>
      <c r="M111" s="10" t="s">
        <v>421</v>
      </c>
      <c r="N111" s="10" t="s">
        <v>49</v>
      </c>
      <c r="O111" s="31"/>
      <c r="P111" s="10" t="s">
        <v>87</v>
      </c>
      <c r="Q111" s="10"/>
      <c r="R111" s="10"/>
      <c r="S111" s="10"/>
      <c r="T111" s="10"/>
      <c r="U111" s="10"/>
      <c r="V111" s="10"/>
    </row>
    <row r="112">
      <c r="A112" s="31">
        <v>30747.0</v>
      </c>
      <c r="B112" s="32">
        <f t="shared" si="1"/>
        <v>30747</v>
      </c>
      <c r="C112" s="33">
        <f t="shared" si="2"/>
        <v>34.61917808</v>
      </c>
      <c r="D112" s="31"/>
      <c r="E112" s="31" t="s">
        <v>61</v>
      </c>
      <c r="F112" s="31" t="str">
        <f t="shared" si="3"/>
        <v>t-shirt</v>
      </c>
      <c r="G112" s="31"/>
      <c r="H112" s="31"/>
      <c r="I112" s="31"/>
      <c r="J112" s="19" t="s">
        <v>99</v>
      </c>
      <c r="K112" s="31"/>
      <c r="L112" s="31"/>
      <c r="M112" s="10" t="s">
        <v>138</v>
      </c>
      <c r="N112" s="10" t="s">
        <v>106</v>
      </c>
      <c r="O112" s="31"/>
      <c r="P112" s="10" t="s">
        <v>471</v>
      </c>
      <c r="Q112" s="10"/>
      <c r="R112" s="10"/>
      <c r="S112" s="10"/>
      <c r="T112" s="10"/>
      <c r="U112" s="10"/>
      <c r="V112" s="10"/>
    </row>
    <row r="113">
      <c r="A113" s="31">
        <v>35313.0</v>
      </c>
      <c r="B113" s="32">
        <f t="shared" si="1"/>
        <v>35313</v>
      </c>
      <c r="C113" s="33">
        <f t="shared" si="2"/>
        <v>22.10958904</v>
      </c>
      <c r="D113" s="31"/>
      <c r="E113" s="31" t="s">
        <v>61</v>
      </c>
      <c r="F113" s="31" t="str">
        <f t="shared" si="3"/>
        <v>t-shirt</v>
      </c>
      <c r="G113" s="31"/>
      <c r="H113" s="31"/>
      <c r="I113" s="31"/>
      <c r="J113" s="19" t="s">
        <v>94</v>
      </c>
      <c r="K113" s="31"/>
      <c r="L113" s="31"/>
      <c r="M113" s="10" t="s">
        <v>22</v>
      </c>
      <c r="N113" s="10" t="s">
        <v>75</v>
      </c>
      <c r="O113" s="31"/>
      <c r="P113" s="10" t="s">
        <v>120</v>
      </c>
      <c r="Q113" s="10"/>
      <c r="R113" s="10"/>
      <c r="S113" s="10"/>
      <c r="T113" s="10"/>
      <c r="U113" s="10"/>
      <c r="V113" s="10"/>
    </row>
    <row r="114">
      <c r="A114" s="31">
        <v>30983.0</v>
      </c>
      <c r="B114" s="32">
        <f t="shared" si="1"/>
        <v>30983</v>
      </c>
      <c r="C114" s="33">
        <f t="shared" si="2"/>
        <v>33.97260274</v>
      </c>
      <c r="D114" s="31"/>
      <c r="E114" s="31" t="s">
        <v>397</v>
      </c>
      <c r="F114" s="31" t="str">
        <f t="shared" si="3"/>
        <v>track suit / sweat suit</v>
      </c>
      <c r="G114" s="31"/>
      <c r="H114" s="31"/>
      <c r="I114" s="31"/>
      <c r="J114" s="19" t="s">
        <v>99</v>
      </c>
      <c r="K114" s="31"/>
      <c r="L114" s="31"/>
      <c r="M114" s="10" t="s">
        <v>256</v>
      </c>
      <c r="N114" s="10" t="s">
        <v>75</v>
      </c>
      <c r="O114" s="31"/>
      <c r="P114" s="10" t="s">
        <v>76</v>
      </c>
      <c r="Q114" s="10"/>
      <c r="R114" s="10"/>
      <c r="S114" s="10"/>
      <c r="T114" s="10"/>
      <c r="U114" s="10"/>
      <c r="V114" s="10"/>
    </row>
    <row r="115">
      <c r="A115" s="31">
        <v>42797.0</v>
      </c>
      <c r="B115" s="32">
        <f t="shared" si="1"/>
        <v>42797</v>
      </c>
      <c r="C115" s="33">
        <f t="shared" si="2"/>
        <v>1.605479452</v>
      </c>
      <c r="D115" s="31"/>
      <c r="E115" s="31" t="s">
        <v>93</v>
      </c>
      <c r="F115" s="31" t="str">
        <f t="shared" si="3"/>
        <v>backpack</v>
      </c>
      <c r="G115" s="31"/>
      <c r="H115" s="31"/>
      <c r="I115" s="31"/>
      <c r="J115" s="19" t="s">
        <v>62</v>
      </c>
      <c r="K115" s="31"/>
      <c r="L115" s="31"/>
      <c r="M115" s="10" t="s">
        <v>44</v>
      </c>
      <c r="N115" s="10" t="s">
        <v>44</v>
      </c>
      <c r="O115" s="31"/>
      <c r="P115" s="10" t="s">
        <v>44</v>
      </c>
      <c r="Q115" s="10"/>
      <c r="R115" s="10"/>
      <c r="S115" s="10"/>
      <c r="T115" s="10"/>
      <c r="U115" s="10"/>
      <c r="V115" s="10"/>
    </row>
    <row r="116">
      <c r="A116" s="31">
        <v>33577.0</v>
      </c>
      <c r="B116" s="32">
        <f t="shared" si="1"/>
        <v>33577</v>
      </c>
      <c r="C116" s="33">
        <f t="shared" si="2"/>
        <v>26.86575342</v>
      </c>
      <c r="D116" s="31"/>
      <c r="E116" s="31" t="s">
        <v>73</v>
      </c>
      <c r="F116" s="31" t="str">
        <f t="shared" si="3"/>
        <v>jacket (brand is TBD... probably Patagonia)</v>
      </c>
      <c r="G116" s="31"/>
      <c r="H116" s="31"/>
      <c r="I116" s="31"/>
      <c r="J116" s="19" t="s">
        <v>47</v>
      </c>
      <c r="K116" s="31"/>
      <c r="L116" s="31"/>
      <c r="M116" s="10" t="s">
        <v>22</v>
      </c>
      <c r="N116" s="10" t="s">
        <v>476</v>
      </c>
      <c r="O116" s="31"/>
      <c r="P116" s="10" t="s">
        <v>231</v>
      </c>
      <c r="Q116" s="10"/>
      <c r="R116" s="10"/>
      <c r="S116" s="10"/>
      <c r="T116" s="10"/>
      <c r="U116" s="10"/>
      <c r="V116" s="10"/>
    </row>
    <row r="117">
      <c r="A117" s="31">
        <v>34088.0</v>
      </c>
      <c r="B117" s="32">
        <f t="shared" si="1"/>
        <v>34088</v>
      </c>
      <c r="C117" s="33">
        <f t="shared" si="2"/>
        <v>25.46575342</v>
      </c>
      <c r="D117" s="31"/>
      <c r="E117" s="31" t="s">
        <v>397</v>
      </c>
      <c r="F117" s="31" t="str">
        <f t="shared" si="3"/>
        <v>track suit / sweat suit</v>
      </c>
      <c r="G117" s="31"/>
      <c r="H117" s="31"/>
      <c r="I117" s="31"/>
      <c r="J117" s="19" t="s">
        <v>477</v>
      </c>
      <c r="K117" s="31"/>
      <c r="L117" s="31"/>
      <c r="M117" s="10" t="s">
        <v>22</v>
      </c>
      <c r="N117" s="10" t="s">
        <v>75</v>
      </c>
      <c r="O117" s="31"/>
      <c r="P117" s="10" t="s">
        <v>275</v>
      </c>
      <c r="Q117" s="10"/>
      <c r="R117" s="10"/>
      <c r="S117" s="10"/>
      <c r="T117" s="10"/>
      <c r="U117" s="10"/>
      <c r="V117" s="10"/>
    </row>
    <row r="118">
      <c r="A118" s="31">
        <v>30028.0</v>
      </c>
      <c r="B118" s="32">
        <f t="shared" si="1"/>
        <v>30028</v>
      </c>
      <c r="C118" s="33">
        <f t="shared" si="2"/>
        <v>36.5890411</v>
      </c>
      <c r="D118" s="31"/>
      <c r="E118" s="31" t="s">
        <v>93</v>
      </c>
      <c r="F118" s="31" t="str">
        <f t="shared" si="3"/>
        <v>backpack</v>
      </c>
      <c r="G118" s="31"/>
      <c r="H118" s="31"/>
      <c r="I118" s="31"/>
      <c r="J118" s="19" t="s">
        <v>99</v>
      </c>
      <c r="K118" s="31"/>
      <c r="L118" s="31"/>
      <c r="M118" s="10" t="s">
        <v>48</v>
      </c>
      <c r="N118" s="10" t="s">
        <v>49</v>
      </c>
      <c r="O118" s="31"/>
      <c r="P118" s="10" t="s">
        <v>478</v>
      </c>
      <c r="Q118" s="10"/>
      <c r="R118" s="10"/>
      <c r="S118" s="10"/>
      <c r="T118" s="10"/>
      <c r="U118" s="10"/>
      <c r="V118" s="10"/>
    </row>
    <row r="119">
      <c r="A119" s="31">
        <v>42929.0</v>
      </c>
      <c r="B119" s="32">
        <f t="shared" si="1"/>
        <v>42929</v>
      </c>
      <c r="C119" s="33">
        <f t="shared" si="2"/>
        <v>1.243835616</v>
      </c>
      <c r="D119" s="31"/>
      <c r="E119" s="31" t="s">
        <v>93</v>
      </c>
      <c r="F119" s="31" t="str">
        <f t="shared" si="3"/>
        <v>backpack</v>
      </c>
      <c r="G119" s="31"/>
      <c r="H119" s="31"/>
      <c r="I119" s="31"/>
      <c r="J119" s="19" t="s">
        <v>47</v>
      </c>
      <c r="K119" s="31"/>
      <c r="L119" s="31"/>
      <c r="M119" s="10" t="s">
        <v>196</v>
      </c>
      <c r="N119" s="10" t="s">
        <v>75</v>
      </c>
      <c r="O119" s="31"/>
      <c r="P119" s="10" t="s">
        <v>315</v>
      </c>
      <c r="Q119" s="10"/>
      <c r="R119" s="10"/>
      <c r="S119" s="10"/>
      <c r="T119" s="10"/>
      <c r="U119" s="10"/>
      <c r="V119" s="10"/>
    </row>
    <row r="120">
      <c r="A120" s="31">
        <v>35668.0</v>
      </c>
      <c r="B120" s="32">
        <f t="shared" si="1"/>
        <v>35668</v>
      </c>
      <c r="C120" s="33">
        <f t="shared" si="2"/>
        <v>21.1369863</v>
      </c>
      <c r="D120" s="31"/>
      <c r="E120" s="31" t="s">
        <v>46</v>
      </c>
      <c r="F120" s="31" t="str">
        <f t="shared" si="3"/>
        <v>hoodie</v>
      </c>
      <c r="G120" s="31"/>
      <c r="H120" s="31"/>
      <c r="I120" s="31"/>
      <c r="J120" s="19" t="s">
        <v>479</v>
      </c>
      <c r="K120" s="31"/>
      <c r="L120" s="31"/>
      <c r="M120" s="10" t="s">
        <v>212</v>
      </c>
      <c r="N120" s="10" t="s">
        <v>86</v>
      </c>
      <c r="O120" s="31"/>
      <c r="P120" s="10" t="s">
        <v>219</v>
      </c>
      <c r="Q120" s="10"/>
      <c r="R120" s="10"/>
      <c r="S120" s="10"/>
      <c r="T120" s="10"/>
      <c r="U120" s="10"/>
      <c r="V120" s="10"/>
    </row>
    <row r="121">
      <c r="A121" s="31">
        <v>33156.0</v>
      </c>
      <c r="B121" s="32">
        <f t="shared" si="1"/>
        <v>33156</v>
      </c>
      <c r="C121" s="33">
        <f t="shared" si="2"/>
        <v>28.01917808</v>
      </c>
      <c r="D121" s="31"/>
      <c r="E121" s="31" t="s">
        <v>397</v>
      </c>
      <c r="F121" s="31" t="str">
        <f t="shared" si="3"/>
        <v>track suit / sweat suit</v>
      </c>
      <c r="G121" s="31"/>
      <c r="H121" s="31"/>
      <c r="I121" s="31"/>
      <c r="J121" s="19" t="s">
        <v>62</v>
      </c>
      <c r="K121" s="31"/>
      <c r="L121" s="31"/>
      <c r="M121" s="10" t="s">
        <v>212</v>
      </c>
      <c r="N121" s="10" t="s">
        <v>49</v>
      </c>
      <c r="O121" s="31"/>
      <c r="P121" s="10" t="s">
        <v>471</v>
      </c>
      <c r="Q121" s="10"/>
      <c r="R121" s="10"/>
      <c r="S121" s="10"/>
      <c r="T121" s="10"/>
      <c r="U121" s="10"/>
      <c r="V121" s="10"/>
    </row>
    <row r="122">
      <c r="A122" s="31">
        <v>33117.0</v>
      </c>
      <c r="B122" s="32">
        <f t="shared" si="1"/>
        <v>33117</v>
      </c>
      <c r="C122" s="33">
        <f t="shared" si="2"/>
        <v>28.1260274</v>
      </c>
      <c r="D122" s="31"/>
      <c r="E122" s="31" t="s">
        <v>46</v>
      </c>
      <c r="F122" s="31" t="str">
        <f t="shared" si="3"/>
        <v>hoodie</v>
      </c>
      <c r="G122" s="31"/>
      <c r="H122" s="31"/>
      <c r="I122" s="31"/>
      <c r="J122" s="19" t="s">
        <v>47</v>
      </c>
      <c r="K122" s="31"/>
      <c r="L122" s="31"/>
      <c r="M122" s="10" t="s">
        <v>256</v>
      </c>
      <c r="N122" s="10" t="s">
        <v>49</v>
      </c>
      <c r="O122" s="31"/>
      <c r="P122" s="10" t="s">
        <v>428</v>
      </c>
      <c r="Q122" s="10"/>
      <c r="R122" s="10"/>
      <c r="S122" s="10"/>
      <c r="T122" s="10"/>
      <c r="U122" s="10"/>
      <c r="V122" s="10"/>
    </row>
    <row r="123">
      <c r="A123" s="31">
        <v>27127.0</v>
      </c>
      <c r="B123" s="32">
        <f t="shared" si="1"/>
        <v>27127</v>
      </c>
      <c r="C123" s="33">
        <f t="shared" si="2"/>
        <v>44.5369863</v>
      </c>
      <c r="D123" s="31"/>
      <c r="E123" s="31" t="s">
        <v>46</v>
      </c>
      <c r="F123" s="31" t="str">
        <f t="shared" si="3"/>
        <v>hoodie</v>
      </c>
      <c r="G123" s="31"/>
      <c r="H123" s="31"/>
      <c r="I123" s="31"/>
      <c r="J123" s="19" t="s">
        <v>62</v>
      </c>
      <c r="K123" s="31"/>
      <c r="L123" s="31"/>
      <c r="M123" s="10" t="s">
        <v>212</v>
      </c>
      <c r="N123" s="10" t="s">
        <v>49</v>
      </c>
      <c r="O123" s="31"/>
      <c r="P123" s="10" t="s">
        <v>428</v>
      </c>
      <c r="Q123" s="10"/>
      <c r="R123" s="10"/>
      <c r="S123" s="10"/>
      <c r="T123" s="10"/>
      <c r="U123" s="10"/>
      <c r="V123" s="10"/>
    </row>
    <row r="124">
      <c r="A124" s="31">
        <v>34237.0</v>
      </c>
      <c r="B124" s="32">
        <f t="shared" si="1"/>
        <v>34237</v>
      </c>
      <c r="C124" s="33">
        <f t="shared" si="2"/>
        <v>25.05753425</v>
      </c>
      <c r="D124" s="31"/>
      <c r="E124" s="31" t="s">
        <v>46</v>
      </c>
      <c r="F124" s="31" t="str">
        <f t="shared" si="3"/>
        <v>hoodie</v>
      </c>
      <c r="G124" s="31"/>
      <c r="H124" s="31"/>
      <c r="I124" s="31"/>
      <c r="J124" s="19" t="s">
        <v>47</v>
      </c>
      <c r="K124" s="31"/>
      <c r="L124" s="31"/>
      <c r="M124" s="10" t="s">
        <v>467</v>
      </c>
      <c r="N124" s="10" t="s">
        <v>139</v>
      </c>
      <c r="O124" s="31"/>
      <c r="P124" s="10" t="s">
        <v>87</v>
      </c>
      <c r="Q124" s="10"/>
      <c r="R124" s="10"/>
      <c r="S124" s="10"/>
      <c r="T124" s="10"/>
      <c r="U124" s="10"/>
      <c r="V124" s="10"/>
    </row>
    <row r="125">
      <c r="A125" s="31">
        <v>34688.0</v>
      </c>
      <c r="B125" s="32">
        <f t="shared" si="1"/>
        <v>34688</v>
      </c>
      <c r="C125" s="33">
        <f t="shared" si="2"/>
        <v>23.82191781</v>
      </c>
      <c r="D125" s="31"/>
      <c r="E125" s="31" t="s">
        <v>93</v>
      </c>
      <c r="F125" s="31" t="str">
        <f t="shared" si="3"/>
        <v>backpack</v>
      </c>
      <c r="G125" s="31"/>
      <c r="H125" s="31"/>
      <c r="I125" s="31"/>
      <c r="J125" s="19" t="s">
        <v>480</v>
      </c>
      <c r="K125" s="31"/>
      <c r="L125" s="31"/>
      <c r="M125" s="10" t="s">
        <v>138</v>
      </c>
      <c r="N125" s="10" t="s">
        <v>75</v>
      </c>
      <c r="O125" s="31"/>
      <c r="P125" s="10" t="s">
        <v>50</v>
      </c>
      <c r="Q125" s="10"/>
      <c r="R125" s="10"/>
      <c r="S125" s="10"/>
      <c r="T125" s="10"/>
      <c r="U125" s="10"/>
      <c r="V125" s="10"/>
    </row>
    <row r="126">
      <c r="A126" s="31">
        <v>29094.0</v>
      </c>
      <c r="B126" s="32">
        <f t="shared" si="1"/>
        <v>29094</v>
      </c>
      <c r="C126" s="33">
        <f t="shared" si="2"/>
        <v>39.14794521</v>
      </c>
      <c r="D126" s="31"/>
      <c r="E126" s="31" t="s">
        <v>137</v>
      </c>
      <c r="F126" s="31" t="str">
        <f t="shared" si="3"/>
        <v>socks</v>
      </c>
      <c r="G126" s="31"/>
      <c r="H126" s="31"/>
      <c r="I126" s="31"/>
      <c r="J126" s="19" t="s">
        <v>62</v>
      </c>
      <c r="K126" s="31"/>
      <c r="L126" s="31"/>
      <c r="M126" s="10" t="s">
        <v>212</v>
      </c>
      <c r="N126" s="10" t="s">
        <v>75</v>
      </c>
      <c r="O126" s="31"/>
      <c r="P126" s="10" t="s">
        <v>87</v>
      </c>
      <c r="Q126" s="10"/>
      <c r="R126" s="10"/>
      <c r="S126" s="10"/>
      <c r="T126" s="10"/>
      <c r="U126" s="10"/>
      <c r="V126" s="10"/>
    </row>
    <row r="127">
      <c r="A127" s="31">
        <v>29489.0</v>
      </c>
      <c r="B127" s="32">
        <f t="shared" si="1"/>
        <v>29489</v>
      </c>
      <c r="C127" s="33">
        <f t="shared" si="2"/>
        <v>38.06575342</v>
      </c>
      <c r="D127" s="31"/>
      <c r="E127" s="31" t="s">
        <v>93</v>
      </c>
      <c r="F127" s="31" t="str">
        <f t="shared" si="3"/>
        <v>backpack</v>
      </c>
      <c r="G127" s="31"/>
      <c r="H127" s="31"/>
      <c r="I127" s="31"/>
      <c r="J127" s="19" t="s">
        <v>99</v>
      </c>
      <c r="K127" s="31"/>
      <c r="L127" s="31"/>
      <c r="M127" s="10" t="s">
        <v>481</v>
      </c>
      <c r="N127" s="10" t="s">
        <v>49</v>
      </c>
      <c r="O127" s="31"/>
      <c r="P127" s="10" t="s">
        <v>363</v>
      </c>
      <c r="Q127" s="10"/>
      <c r="R127" s="10"/>
      <c r="S127" s="10"/>
      <c r="T127" s="10"/>
      <c r="U127" s="10"/>
      <c r="V127" s="10"/>
    </row>
    <row r="128">
      <c r="A128" s="31">
        <v>33476.0</v>
      </c>
      <c r="B128" s="32">
        <f t="shared" si="1"/>
        <v>33476</v>
      </c>
      <c r="C128" s="33">
        <f t="shared" si="2"/>
        <v>27.14246575</v>
      </c>
      <c r="D128" s="31"/>
      <c r="E128" s="31" t="s">
        <v>131</v>
      </c>
      <c r="F128" s="31" t="str">
        <f t="shared" si="3"/>
        <v>shoes (brand is TBD… probably Adidas or Puma)</v>
      </c>
      <c r="G128" s="31"/>
      <c r="H128" s="31"/>
      <c r="I128" s="31"/>
      <c r="J128" s="19" t="s">
        <v>47</v>
      </c>
      <c r="K128" s="31"/>
      <c r="L128" s="31"/>
      <c r="M128" s="10" t="s">
        <v>212</v>
      </c>
      <c r="N128" s="10" t="s">
        <v>49</v>
      </c>
      <c r="O128" s="31"/>
      <c r="P128" s="10" t="s">
        <v>87</v>
      </c>
      <c r="Q128" s="10"/>
      <c r="R128" s="10"/>
      <c r="S128" s="10"/>
      <c r="T128" s="10"/>
      <c r="U128" s="10"/>
      <c r="V128" s="10"/>
    </row>
    <row r="129">
      <c r="A129" s="31">
        <v>32011.0</v>
      </c>
      <c r="B129" s="32">
        <f t="shared" si="1"/>
        <v>32011</v>
      </c>
      <c r="C129" s="33">
        <f t="shared" si="2"/>
        <v>31.15616438</v>
      </c>
      <c r="D129" s="31"/>
      <c r="E129" s="31" t="s">
        <v>131</v>
      </c>
      <c r="F129" s="31" t="str">
        <f t="shared" si="3"/>
        <v>shoes (brand is TBD… probably Adidas or Puma)</v>
      </c>
      <c r="G129" s="31"/>
      <c r="H129" s="31"/>
      <c r="I129" s="31"/>
      <c r="J129" s="19" t="s">
        <v>94</v>
      </c>
      <c r="K129" s="31"/>
      <c r="L129" s="31"/>
      <c r="M129" s="10" t="s">
        <v>212</v>
      </c>
      <c r="N129" s="10" t="s">
        <v>106</v>
      </c>
      <c r="O129" s="31"/>
      <c r="P129" s="10" t="s">
        <v>87</v>
      </c>
      <c r="Q129" s="10"/>
      <c r="R129" s="10"/>
      <c r="S129" s="10"/>
      <c r="T129" s="10"/>
      <c r="U129" s="10"/>
      <c r="V129" s="10"/>
    </row>
    <row r="130">
      <c r="A130" s="31">
        <v>34037.0</v>
      </c>
      <c r="B130" s="32">
        <f t="shared" si="1"/>
        <v>34037</v>
      </c>
      <c r="C130" s="33">
        <f t="shared" si="2"/>
        <v>25.60547945</v>
      </c>
      <c r="D130" s="31"/>
      <c r="E130" s="31" t="s">
        <v>46</v>
      </c>
      <c r="F130" s="31" t="str">
        <f t="shared" si="3"/>
        <v>hoodie</v>
      </c>
      <c r="G130" s="31"/>
      <c r="H130" s="31"/>
      <c r="I130" s="31"/>
      <c r="J130" s="19" t="s">
        <v>94</v>
      </c>
      <c r="K130" s="31"/>
      <c r="L130" s="31"/>
      <c r="M130" s="10" t="s">
        <v>212</v>
      </c>
      <c r="N130" s="10" t="s">
        <v>75</v>
      </c>
      <c r="O130" s="31"/>
      <c r="P130" s="10" t="s">
        <v>87</v>
      </c>
      <c r="Q130" s="10"/>
      <c r="R130" s="10"/>
      <c r="S130" s="10"/>
      <c r="T130" s="10"/>
      <c r="U130" s="10"/>
      <c r="V130" s="10"/>
    </row>
    <row r="131">
      <c r="A131" s="31">
        <v>28828.0</v>
      </c>
      <c r="B131" s="32">
        <f t="shared" si="1"/>
        <v>28828</v>
      </c>
      <c r="C131" s="33">
        <f t="shared" si="2"/>
        <v>39.87671233</v>
      </c>
      <c r="D131" s="31"/>
      <c r="E131" s="31" t="s">
        <v>61</v>
      </c>
      <c r="F131" s="31" t="str">
        <f t="shared" si="3"/>
        <v>t-shirt</v>
      </c>
      <c r="G131" s="31"/>
      <c r="H131" s="31"/>
      <c r="I131" s="31"/>
      <c r="J131" s="19" t="s">
        <v>62</v>
      </c>
      <c r="K131" s="31"/>
      <c r="L131" s="31"/>
      <c r="M131" s="10" t="s">
        <v>457</v>
      </c>
      <c r="N131" s="10" t="s">
        <v>49</v>
      </c>
      <c r="O131" s="31"/>
      <c r="P131" s="10" t="s">
        <v>482</v>
      </c>
      <c r="Q131" s="10"/>
      <c r="R131" s="10"/>
      <c r="S131" s="10"/>
      <c r="T131" s="10"/>
      <c r="U131" s="10"/>
      <c r="V131" s="10"/>
    </row>
    <row r="132">
      <c r="B132" s="32" t="str">
        <f t="shared" si="1"/>
        <v>NULL</v>
      </c>
      <c r="C132" s="33" t="str">
        <f t="shared" si="2"/>
        <v>NULL</v>
      </c>
      <c r="E132" s="17" t="s">
        <v>73</v>
      </c>
      <c r="F132" s="31" t="str">
        <f t="shared" si="3"/>
        <v>jacket (brand is TBD... probably Patagonia)</v>
      </c>
      <c r="J132" s="19" t="s">
        <v>62</v>
      </c>
      <c r="M132" s="11" t="s">
        <v>212</v>
      </c>
      <c r="N132" s="11" t="s">
        <v>75</v>
      </c>
      <c r="P132" s="11" t="s">
        <v>87</v>
      </c>
      <c r="Q132" s="11"/>
      <c r="R132" s="11"/>
      <c r="S132" s="11"/>
      <c r="T132" s="11"/>
      <c r="U132" s="11"/>
      <c r="V132" s="11"/>
    </row>
    <row r="133">
      <c r="A133" s="31">
        <v>31656.0</v>
      </c>
      <c r="B133" s="32">
        <f t="shared" si="1"/>
        <v>31656</v>
      </c>
      <c r="C133" s="33">
        <f t="shared" si="2"/>
        <v>32.12876712</v>
      </c>
      <c r="D133" s="31"/>
      <c r="E133" s="31" t="s">
        <v>73</v>
      </c>
      <c r="F133" s="31" t="str">
        <f t="shared" si="3"/>
        <v>jacket (brand is TBD... probably Patagonia)</v>
      </c>
      <c r="G133" s="31"/>
      <c r="H133" s="31"/>
      <c r="I133" s="31"/>
      <c r="J133" s="19" t="s">
        <v>94</v>
      </c>
      <c r="K133" s="31"/>
      <c r="L133" s="31"/>
      <c r="M133" s="10" t="s">
        <v>44</v>
      </c>
      <c r="N133" s="10" t="s">
        <v>44</v>
      </c>
      <c r="O133" s="31"/>
      <c r="P133" s="10" t="s">
        <v>44</v>
      </c>
      <c r="Q133" s="10"/>
      <c r="R133" s="10"/>
      <c r="S133" s="10"/>
      <c r="T133" s="10"/>
      <c r="U133" s="10"/>
      <c r="V133" s="10"/>
    </row>
    <row r="134">
      <c r="A134" s="31">
        <v>24061.0</v>
      </c>
      <c r="B134" s="32">
        <f t="shared" si="1"/>
        <v>24061</v>
      </c>
      <c r="C134" s="33">
        <f t="shared" si="2"/>
        <v>52.9369863</v>
      </c>
      <c r="D134" s="31"/>
      <c r="E134" s="31" t="s">
        <v>61</v>
      </c>
      <c r="F134" s="31" t="str">
        <f t="shared" si="3"/>
        <v>t-shirt</v>
      </c>
      <c r="G134" s="31"/>
      <c r="H134" s="31"/>
      <c r="I134" s="31"/>
      <c r="J134" s="19" t="s">
        <v>62</v>
      </c>
      <c r="K134" s="31"/>
      <c r="L134" s="31"/>
      <c r="M134" s="10" t="s">
        <v>22</v>
      </c>
      <c r="N134" s="10" t="s">
        <v>75</v>
      </c>
      <c r="O134" s="31"/>
      <c r="P134" s="10" t="s">
        <v>471</v>
      </c>
      <c r="Q134" s="10"/>
      <c r="R134" s="10"/>
      <c r="S134" s="10"/>
      <c r="T134" s="10"/>
      <c r="U134" s="10"/>
      <c r="V134" s="10"/>
    </row>
    <row r="135">
      <c r="A135" s="31">
        <v>29906.0</v>
      </c>
      <c r="B135" s="32">
        <f t="shared" si="1"/>
        <v>29906</v>
      </c>
      <c r="C135" s="33">
        <f t="shared" si="2"/>
        <v>36.92328767</v>
      </c>
      <c r="D135" s="31"/>
      <c r="E135" s="31" t="s">
        <v>118</v>
      </c>
      <c r="F135" s="31" t="str">
        <f t="shared" si="3"/>
        <v>hat</v>
      </c>
      <c r="G135" s="31"/>
      <c r="H135" s="31"/>
      <c r="I135" s="31"/>
      <c r="J135" s="19" t="s">
        <v>62</v>
      </c>
      <c r="K135" s="31"/>
      <c r="L135" s="31"/>
      <c r="M135" s="10" t="s">
        <v>212</v>
      </c>
      <c r="N135" s="10" t="s">
        <v>139</v>
      </c>
      <c r="O135" s="31"/>
      <c r="P135" s="10" t="s">
        <v>152</v>
      </c>
      <c r="Q135" s="10"/>
      <c r="R135" s="10"/>
      <c r="S135" s="10"/>
      <c r="T135" s="10"/>
      <c r="U135" s="10"/>
      <c r="V135" s="10"/>
    </row>
    <row r="136">
      <c r="A136" s="31">
        <v>31994.0</v>
      </c>
      <c r="B136" s="32">
        <f t="shared" si="1"/>
        <v>31994</v>
      </c>
      <c r="C136" s="33">
        <f t="shared" si="2"/>
        <v>31.20273973</v>
      </c>
      <c r="D136" s="31"/>
      <c r="E136" s="31" t="s">
        <v>397</v>
      </c>
      <c r="F136" s="31" t="str">
        <f t="shared" si="3"/>
        <v>track suit / sweat suit</v>
      </c>
      <c r="G136" s="31"/>
      <c r="H136" s="31"/>
      <c r="I136" s="31"/>
      <c r="J136" s="19" t="s">
        <v>47</v>
      </c>
      <c r="K136" s="31"/>
      <c r="L136" s="31"/>
      <c r="M136" s="10" t="s">
        <v>151</v>
      </c>
      <c r="N136" s="10" t="s">
        <v>75</v>
      </c>
      <c r="O136" s="31"/>
      <c r="P136" s="10" t="s">
        <v>87</v>
      </c>
      <c r="Q136" s="10"/>
      <c r="R136" s="10"/>
      <c r="S136" s="10"/>
      <c r="T136" s="10"/>
      <c r="U136" s="10"/>
      <c r="V136" s="10"/>
    </row>
    <row r="137">
      <c r="A137" s="31">
        <v>34615.0</v>
      </c>
      <c r="B137" s="32">
        <f t="shared" si="1"/>
        <v>34615</v>
      </c>
      <c r="C137" s="33">
        <f t="shared" si="2"/>
        <v>24.02191781</v>
      </c>
      <c r="D137" s="31"/>
      <c r="E137" s="31" t="s">
        <v>73</v>
      </c>
      <c r="F137" s="31" t="str">
        <f t="shared" si="3"/>
        <v>jacket (brand is TBD... probably Patagonia)</v>
      </c>
      <c r="G137" s="31"/>
      <c r="H137" s="31"/>
      <c r="I137" s="31"/>
      <c r="J137" s="19" t="s">
        <v>94</v>
      </c>
      <c r="K137" s="31"/>
      <c r="L137" s="31"/>
      <c r="M137" s="10" t="s">
        <v>151</v>
      </c>
      <c r="N137" s="10" t="s">
        <v>483</v>
      </c>
      <c r="O137" s="31"/>
      <c r="P137" s="10" t="s">
        <v>87</v>
      </c>
      <c r="Q137" s="10"/>
      <c r="R137" s="10"/>
      <c r="S137" s="10"/>
      <c r="T137" s="10"/>
      <c r="U137" s="10"/>
      <c r="V137" s="10"/>
    </row>
    <row r="138">
      <c r="A138" s="31">
        <v>33885.0</v>
      </c>
      <c r="B138" s="32">
        <f t="shared" si="1"/>
        <v>33885</v>
      </c>
      <c r="C138" s="33">
        <f t="shared" si="2"/>
        <v>26.02191781</v>
      </c>
      <c r="D138" s="31"/>
      <c r="E138" s="31" t="s">
        <v>93</v>
      </c>
      <c r="F138" s="31" t="str">
        <f t="shared" si="3"/>
        <v>backpack</v>
      </c>
      <c r="G138" s="31"/>
      <c r="H138" s="31"/>
      <c r="I138" s="31"/>
      <c r="J138" s="19" t="s">
        <v>94</v>
      </c>
      <c r="K138" s="31"/>
      <c r="L138" s="31"/>
      <c r="M138" s="10" t="s">
        <v>212</v>
      </c>
      <c r="N138" s="10" t="s">
        <v>483</v>
      </c>
      <c r="O138" s="31"/>
      <c r="P138" s="10" t="s">
        <v>485</v>
      </c>
      <c r="Q138" s="10"/>
      <c r="R138" s="10"/>
      <c r="S138" s="10"/>
      <c r="T138" s="10"/>
      <c r="U138" s="10"/>
      <c r="V138" s="10"/>
    </row>
    <row r="139">
      <c r="A139" s="31">
        <v>33877.0</v>
      </c>
      <c r="B139" s="32">
        <f t="shared" si="1"/>
        <v>33877</v>
      </c>
      <c r="C139" s="33">
        <f t="shared" si="2"/>
        <v>26.04383562</v>
      </c>
      <c r="D139" s="31"/>
      <c r="E139" s="31" t="s">
        <v>46</v>
      </c>
      <c r="F139" s="31" t="str">
        <f t="shared" si="3"/>
        <v>hoodie</v>
      </c>
      <c r="G139" s="31"/>
      <c r="H139" s="31"/>
      <c r="I139" s="31"/>
      <c r="J139" s="19" t="s">
        <v>94</v>
      </c>
      <c r="K139" s="31"/>
      <c r="L139" s="31"/>
      <c r="M139" s="10" t="s">
        <v>44</v>
      </c>
      <c r="N139" s="10" t="s">
        <v>44</v>
      </c>
      <c r="O139" s="31"/>
      <c r="P139" s="10" t="s">
        <v>44</v>
      </c>
      <c r="Q139" s="10"/>
      <c r="R139" s="10"/>
      <c r="S139" s="10"/>
      <c r="T139" s="10"/>
      <c r="U139" s="10"/>
      <c r="V139" s="10"/>
    </row>
    <row r="140">
      <c r="A140" s="31">
        <v>29845.0</v>
      </c>
      <c r="B140" s="32">
        <f t="shared" si="1"/>
        <v>29845</v>
      </c>
      <c r="C140" s="33">
        <f t="shared" si="2"/>
        <v>37.09041096</v>
      </c>
      <c r="D140" s="31"/>
      <c r="E140" s="31" t="s">
        <v>46</v>
      </c>
      <c r="F140" s="31" t="str">
        <f t="shared" si="3"/>
        <v>hoodie</v>
      </c>
      <c r="G140" s="31"/>
      <c r="H140" s="31"/>
      <c r="I140" s="31"/>
      <c r="J140" s="19" t="s">
        <v>47</v>
      </c>
      <c r="K140" s="31"/>
      <c r="L140" s="31"/>
      <c r="M140" s="10" t="s">
        <v>22</v>
      </c>
      <c r="N140" s="10" t="s">
        <v>86</v>
      </c>
      <c r="O140" s="31"/>
      <c r="P140" s="10" t="s">
        <v>231</v>
      </c>
      <c r="Q140" s="10"/>
      <c r="R140" s="10"/>
      <c r="S140" s="10"/>
      <c r="T140" s="10"/>
      <c r="U140" s="10"/>
      <c r="V140" s="10"/>
    </row>
    <row r="141">
      <c r="A141" s="31">
        <v>33885.0</v>
      </c>
      <c r="B141" s="32">
        <f t="shared" si="1"/>
        <v>33885</v>
      </c>
      <c r="C141" s="33">
        <f t="shared" si="2"/>
        <v>26.02191781</v>
      </c>
      <c r="D141" s="31"/>
      <c r="E141" s="31" t="s">
        <v>61</v>
      </c>
      <c r="F141" s="31" t="str">
        <f t="shared" si="3"/>
        <v>t-shirt</v>
      </c>
      <c r="G141" s="31"/>
      <c r="H141" s="31"/>
      <c r="I141" s="31"/>
      <c r="J141" s="19" t="s">
        <v>94</v>
      </c>
      <c r="K141" s="31"/>
      <c r="L141" s="31"/>
      <c r="M141" s="10" t="s">
        <v>22</v>
      </c>
      <c r="N141" s="10" t="s">
        <v>75</v>
      </c>
      <c r="O141" s="31"/>
      <c r="P141" s="10" t="s">
        <v>152</v>
      </c>
      <c r="Q141" s="10"/>
      <c r="R141" s="10"/>
      <c r="S141" s="10"/>
      <c r="T141" s="10"/>
      <c r="U141" s="10"/>
      <c r="V141" s="10"/>
    </row>
    <row r="142">
      <c r="A142" s="31">
        <v>29414.0</v>
      </c>
      <c r="B142" s="32">
        <f t="shared" si="1"/>
        <v>29414</v>
      </c>
      <c r="C142" s="33">
        <f t="shared" si="2"/>
        <v>38.27123288</v>
      </c>
      <c r="D142" s="31"/>
      <c r="E142" s="31" t="s">
        <v>46</v>
      </c>
      <c r="F142" s="31" t="str">
        <f t="shared" si="3"/>
        <v>hoodie</v>
      </c>
      <c r="G142" s="31"/>
      <c r="H142" s="31"/>
      <c r="I142" s="31"/>
      <c r="J142" s="19" t="s">
        <v>62</v>
      </c>
      <c r="K142" s="31"/>
      <c r="L142" s="31"/>
      <c r="M142" s="10" t="s">
        <v>151</v>
      </c>
      <c r="N142" s="10" t="s">
        <v>75</v>
      </c>
      <c r="O142" s="31"/>
      <c r="P142" s="10" t="s">
        <v>87</v>
      </c>
      <c r="Q142" s="10"/>
      <c r="R142" s="10"/>
      <c r="S142" s="10"/>
      <c r="T142" s="10"/>
      <c r="U142" s="10"/>
      <c r="V142" s="10"/>
    </row>
    <row r="143">
      <c r="A143" s="31">
        <v>33876.0</v>
      </c>
      <c r="B143" s="32">
        <f t="shared" si="1"/>
        <v>33876</v>
      </c>
      <c r="C143" s="33">
        <f t="shared" si="2"/>
        <v>26.04657534</v>
      </c>
      <c r="D143" s="31"/>
      <c r="E143" s="31" t="s">
        <v>61</v>
      </c>
      <c r="F143" s="31" t="str">
        <f t="shared" si="3"/>
        <v>t-shirt</v>
      </c>
      <c r="G143" s="31"/>
      <c r="H143" s="31"/>
      <c r="I143" s="31"/>
      <c r="J143" s="19" t="s">
        <v>62</v>
      </c>
      <c r="K143" s="31"/>
      <c r="L143" s="31"/>
      <c r="M143" s="10" t="s">
        <v>416</v>
      </c>
      <c r="N143" s="10" t="s">
        <v>106</v>
      </c>
      <c r="O143" s="31"/>
      <c r="P143" s="10" t="s">
        <v>771</v>
      </c>
      <c r="Q143" s="10"/>
      <c r="R143" s="10"/>
      <c r="S143" s="10"/>
      <c r="T143" s="10"/>
      <c r="U143" s="10"/>
      <c r="V143" s="10"/>
    </row>
    <row r="144">
      <c r="A144" s="31">
        <v>34017.0</v>
      </c>
      <c r="B144" s="32">
        <f t="shared" si="1"/>
        <v>34017</v>
      </c>
      <c r="C144" s="33">
        <f t="shared" si="2"/>
        <v>25.66027397</v>
      </c>
      <c r="D144" s="31"/>
      <c r="E144" s="31" t="s">
        <v>46</v>
      </c>
      <c r="F144" s="31" t="str">
        <f t="shared" si="3"/>
        <v>hoodie</v>
      </c>
      <c r="G144" s="31"/>
      <c r="H144" s="31"/>
      <c r="I144" s="31"/>
      <c r="J144" s="19" t="s">
        <v>62</v>
      </c>
      <c r="K144" s="31"/>
      <c r="L144" s="31"/>
      <c r="M144" s="10" t="s">
        <v>44</v>
      </c>
      <c r="N144" s="10" t="s">
        <v>44</v>
      </c>
      <c r="O144" s="31"/>
      <c r="P144" s="10" t="s">
        <v>44</v>
      </c>
      <c r="Q144" s="10"/>
      <c r="R144" s="10"/>
      <c r="S144" s="10"/>
      <c r="T144" s="10"/>
      <c r="U144" s="10"/>
      <c r="V144" s="10"/>
    </row>
    <row r="145">
      <c r="A145" s="31">
        <v>33015.0</v>
      </c>
      <c r="B145" s="32">
        <f t="shared" si="1"/>
        <v>33015</v>
      </c>
      <c r="C145" s="33">
        <f t="shared" si="2"/>
        <v>28.40547945</v>
      </c>
      <c r="D145" s="31"/>
      <c r="E145" s="31" t="s">
        <v>61</v>
      </c>
      <c r="F145" s="31" t="str">
        <f t="shared" si="3"/>
        <v>t-shirt</v>
      </c>
      <c r="G145" s="31"/>
      <c r="H145" s="31"/>
      <c r="I145" s="31"/>
      <c r="J145" s="19" t="s">
        <v>47</v>
      </c>
      <c r="K145" s="31"/>
      <c r="L145" s="31"/>
      <c r="M145" s="10" t="s">
        <v>143</v>
      </c>
      <c r="N145" s="10" t="s">
        <v>75</v>
      </c>
      <c r="O145" s="31"/>
      <c r="P145" s="10" t="s">
        <v>120</v>
      </c>
      <c r="Q145" s="10"/>
      <c r="R145" s="10"/>
      <c r="S145" s="10"/>
      <c r="T145" s="10"/>
      <c r="U145" s="10"/>
      <c r="V145" s="10"/>
    </row>
    <row r="146">
      <c r="A146" s="31">
        <v>32885.0</v>
      </c>
      <c r="B146" s="32">
        <f t="shared" si="1"/>
        <v>32885</v>
      </c>
      <c r="C146" s="33">
        <f t="shared" si="2"/>
        <v>28.76164384</v>
      </c>
      <c r="D146" s="31"/>
      <c r="E146" s="31" t="s">
        <v>131</v>
      </c>
      <c r="F146" s="31" t="str">
        <f t="shared" si="3"/>
        <v>shoes (brand is TBD… probably Adidas or Puma)</v>
      </c>
      <c r="G146" s="31"/>
      <c r="H146" s="31"/>
      <c r="I146" s="31"/>
      <c r="J146" s="19" t="s">
        <v>62</v>
      </c>
      <c r="K146" s="31"/>
      <c r="L146" s="31"/>
      <c r="M146" s="10" t="s">
        <v>85</v>
      </c>
      <c r="N146" s="10" t="s">
        <v>75</v>
      </c>
      <c r="O146" s="31"/>
      <c r="P146" s="10" t="s">
        <v>219</v>
      </c>
      <c r="Q146" s="10"/>
      <c r="R146" s="10"/>
      <c r="S146" s="10"/>
      <c r="T146" s="10"/>
      <c r="U146" s="10"/>
      <c r="V146" s="10"/>
    </row>
    <row r="147">
      <c r="A147" s="31">
        <v>32154.0</v>
      </c>
      <c r="B147" s="32">
        <f t="shared" si="1"/>
        <v>32154</v>
      </c>
      <c r="C147" s="33">
        <f t="shared" si="2"/>
        <v>30.76438356</v>
      </c>
      <c r="D147" s="31"/>
      <c r="E147" s="31" t="s">
        <v>46</v>
      </c>
      <c r="F147" s="31" t="str">
        <f t="shared" si="3"/>
        <v>hoodie</v>
      </c>
      <c r="G147" s="31"/>
      <c r="H147" s="31"/>
      <c r="I147" s="31"/>
      <c r="J147" s="19" t="s">
        <v>47</v>
      </c>
      <c r="K147" s="31"/>
      <c r="L147" s="31"/>
      <c r="M147" s="10" t="s">
        <v>212</v>
      </c>
      <c r="N147" s="10" t="s">
        <v>212</v>
      </c>
      <c r="O147" s="31"/>
      <c r="P147" s="10" t="s">
        <v>87</v>
      </c>
      <c r="Q147" s="10"/>
      <c r="R147" s="10"/>
      <c r="S147" s="10"/>
      <c r="T147" s="10"/>
      <c r="U147" s="10"/>
      <c r="V147" s="10"/>
    </row>
    <row r="148">
      <c r="A148" s="31">
        <v>34064.0</v>
      </c>
      <c r="B148" s="32">
        <f t="shared" si="1"/>
        <v>34064</v>
      </c>
      <c r="C148" s="33">
        <f t="shared" si="2"/>
        <v>25.53150685</v>
      </c>
      <c r="D148" s="31"/>
      <c r="E148" s="31" t="s">
        <v>73</v>
      </c>
      <c r="F148" s="31" t="str">
        <f t="shared" si="3"/>
        <v>jacket (brand is TBD... probably Patagonia)</v>
      </c>
      <c r="G148" s="31"/>
      <c r="H148" s="31"/>
      <c r="I148" s="31"/>
      <c r="J148" s="19" t="s">
        <v>790</v>
      </c>
      <c r="K148" s="31"/>
      <c r="L148" s="31"/>
      <c r="M148" s="10" t="s">
        <v>151</v>
      </c>
      <c r="N148" s="10" t="s">
        <v>75</v>
      </c>
      <c r="O148" s="31"/>
      <c r="P148" s="10" t="s">
        <v>231</v>
      </c>
      <c r="Q148" s="10"/>
      <c r="R148" s="10"/>
      <c r="S148" s="10"/>
      <c r="T148" s="10"/>
      <c r="U148" s="10"/>
      <c r="V148" s="10"/>
    </row>
    <row r="149">
      <c r="A149" s="31">
        <v>32540.0</v>
      </c>
      <c r="B149" s="32">
        <f t="shared" si="1"/>
        <v>32540</v>
      </c>
      <c r="C149" s="33">
        <f t="shared" si="2"/>
        <v>29.70684932</v>
      </c>
      <c r="D149" s="31"/>
      <c r="E149" s="31" t="s">
        <v>61</v>
      </c>
      <c r="F149" s="31" t="str">
        <f t="shared" si="3"/>
        <v>t-shirt</v>
      </c>
      <c r="G149" s="31"/>
      <c r="H149" s="31"/>
      <c r="I149" s="31"/>
      <c r="J149" s="19" t="s">
        <v>99</v>
      </c>
      <c r="K149" s="31"/>
      <c r="L149" s="31"/>
      <c r="M149" s="10" t="s">
        <v>416</v>
      </c>
      <c r="N149" s="10" t="s">
        <v>75</v>
      </c>
      <c r="O149" s="31"/>
      <c r="P149" s="10" t="s">
        <v>152</v>
      </c>
      <c r="Q149" s="10"/>
      <c r="R149" s="10"/>
      <c r="S149" s="10"/>
      <c r="T149" s="10"/>
      <c r="U149" s="10"/>
      <c r="V149" s="10"/>
    </row>
    <row r="150">
      <c r="A150" s="31">
        <v>32950.0</v>
      </c>
      <c r="B150" s="32">
        <f t="shared" si="1"/>
        <v>32950</v>
      </c>
      <c r="C150" s="33">
        <f t="shared" si="2"/>
        <v>28.58356164</v>
      </c>
      <c r="D150" s="31"/>
      <c r="E150" s="31" t="s">
        <v>46</v>
      </c>
      <c r="F150" s="31" t="str">
        <f t="shared" si="3"/>
        <v>hoodie</v>
      </c>
      <c r="G150" s="31"/>
      <c r="H150" s="31"/>
      <c r="I150" s="31"/>
      <c r="J150" s="19" t="s">
        <v>62</v>
      </c>
      <c r="K150" s="31"/>
      <c r="L150" s="31"/>
      <c r="M150" s="10" t="s">
        <v>143</v>
      </c>
      <c r="N150" s="10" t="s">
        <v>75</v>
      </c>
      <c r="O150" s="31"/>
      <c r="P150" s="10" t="s">
        <v>107</v>
      </c>
      <c r="Q150" s="10"/>
      <c r="R150" s="10"/>
      <c r="S150" s="10"/>
      <c r="T150" s="10"/>
      <c r="U150" s="10"/>
      <c r="V150" s="10"/>
    </row>
    <row r="151">
      <c r="A151" s="31">
        <v>34861.0</v>
      </c>
      <c r="B151" s="32">
        <f t="shared" si="1"/>
        <v>34861</v>
      </c>
      <c r="C151" s="33">
        <f t="shared" si="2"/>
        <v>23.34794521</v>
      </c>
      <c r="D151" s="31"/>
      <c r="E151" s="31" t="s">
        <v>46</v>
      </c>
      <c r="F151" s="31" t="str">
        <f t="shared" si="3"/>
        <v>hoodie</v>
      </c>
      <c r="G151" s="31"/>
      <c r="H151" s="31"/>
      <c r="I151" s="31"/>
      <c r="J151" s="19" t="s">
        <v>94</v>
      </c>
      <c r="K151" s="31"/>
      <c r="L151" s="31"/>
      <c r="M151" s="10" t="s">
        <v>168</v>
      </c>
      <c r="N151" s="10" t="s">
        <v>106</v>
      </c>
      <c r="O151" s="31"/>
      <c r="P151" s="10" t="s">
        <v>50</v>
      </c>
      <c r="Q151" s="10"/>
      <c r="R151" s="10"/>
      <c r="S151" s="10"/>
      <c r="T151" s="10"/>
      <c r="U151" s="10"/>
      <c r="V151" s="10"/>
    </row>
    <row r="152">
      <c r="A152" s="31">
        <v>30465.0</v>
      </c>
      <c r="B152" s="32">
        <f t="shared" si="1"/>
        <v>30465</v>
      </c>
      <c r="C152" s="33">
        <f t="shared" si="2"/>
        <v>35.39178082</v>
      </c>
      <c r="D152" s="31"/>
      <c r="E152" s="31" t="s">
        <v>93</v>
      </c>
      <c r="F152" s="31" t="str">
        <f t="shared" si="3"/>
        <v>backpack</v>
      </c>
      <c r="G152" s="31"/>
      <c r="H152" s="31"/>
      <c r="I152" s="31"/>
      <c r="J152" s="19" t="s">
        <v>94</v>
      </c>
      <c r="K152" s="31"/>
      <c r="L152" s="31"/>
      <c r="M152" s="10" t="s">
        <v>151</v>
      </c>
      <c r="N152" s="10" t="s">
        <v>75</v>
      </c>
      <c r="O152" s="31"/>
      <c r="P152" s="10" t="s">
        <v>101</v>
      </c>
      <c r="Q152" s="10"/>
      <c r="R152" s="10"/>
      <c r="S152" s="10"/>
      <c r="T152" s="10"/>
      <c r="U152" s="10"/>
      <c r="V152" s="10"/>
    </row>
    <row r="153">
      <c r="A153" s="31">
        <v>33864.0</v>
      </c>
      <c r="B153" s="32">
        <f t="shared" si="1"/>
        <v>33864</v>
      </c>
      <c r="C153" s="33">
        <f t="shared" si="2"/>
        <v>26.07945205</v>
      </c>
      <c r="D153" s="31"/>
      <c r="E153" s="31" t="s">
        <v>46</v>
      </c>
      <c r="F153" s="31" t="str">
        <f t="shared" si="3"/>
        <v>hoodie</v>
      </c>
      <c r="G153" s="31"/>
      <c r="H153" s="31"/>
      <c r="I153" s="31"/>
      <c r="J153" s="19" t="s">
        <v>94</v>
      </c>
      <c r="K153" s="31"/>
      <c r="L153" s="31"/>
      <c r="M153" s="10" t="s">
        <v>21</v>
      </c>
      <c r="N153" s="10" t="s">
        <v>106</v>
      </c>
      <c r="O153" s="31"/>
      <c r="P153" s="10" t="s">
        <v>815</v>
      </c>
      <c r="Q153" s="10"/>
      <c r="R153" s="10"/>
      <c r="S153" s="10"/>
      <c r="T153" s="10"/>
      <c r="U153" s="10"/>
      <c r="V153" s="10"/>
    </row>
    <row r="154">
      <c r="A154" s="31">
        <v>31252.0</v>
      </c>
      <c r="B154" s="32">
        <f t="shared" si="1"/>
        <v>31252</v>
      </c>
      <c r="C154" s="33">
        <f t="shared" si="2"/>
        <v>33.23561644</v>
      </c>
      <c r="D154" s="31"/>
      <c r="E154" s="31" t="s">
        <v>61</v>
      </c>
      <c r="F154" s="31" t="str">
        <f t="shared" si="3"/>
        <v>t-shirt</v>
      </c>
      <c r="G154" s="31"/>
      <c r="H154" s="31"/>
      <c r="I154" s="31"/>
      <c r="J154" s="19" t="s">
        <v>47</v>
      </c>
      <c r="K154" s="31"/>
      <c r="L154" s="31"/>
      <c r="M154" s="10" t="s">
        <v>421</v>
      </c>
      <c r="N154" s="10" t="s">
        <v>49</v>
      </c>
      <c r="O154" s="31"/>
      <c r="P154" s="10" t="s">
        <v>87</v>
      </c>
      <c r="Q154" s="10"/>
      <c r="R154" s="10"/>
      <c r="S154" s="10"/>
      <c r="T154" s="10"/>
      <c r="U154" s="10"/>
      <c r="V154" s="10"/>
    </row>
    <row r="155">
      <c r="A155" s="31">
        <v>29519.0</v>
      </c>
      <c r="B155" s="32">
        <f t="shared" si="1"/>
        <v>29519</v>
      </c>
      <c r="C155" s="33">
        <f t="shared" si="2"/>
        <v>37.98356164</v>
      </c>
      <c r="D155" s="31"/>
      <c r="E155" s="31" t="s">
        <v>61</v>
      </c>
      <c r="F155" s="31" t="str">
        <f t="shared" si="3"/>
        <v>t-shirt</v>
      </c>
      <c r="G155" s="31"/>
      <c r="H155" s="31"/>
      <c r="I155" s="31"/>
      <c r="J155" s="19" t="s">
        <v>62</v>
      </c>
      <c r="K155" s="31"/>
      <c r="L155" s="31"/>
      <c r="M155" s="10" t="s">
        <v>143</v>
      </c>
      <c r="N155" s="10" t="s">
        <v>49</v>
      </c>
      <c r="O155" s="31"/>
      <c r="P155" s="10" t="s">
        <v>101</v>
      </c>
      <c r="Q155" s="10"/>
      <c r="R155" s="10"/>
      <c r="S155" s="10"/>
      <c r="T155" s="10"/>
      <c r="U155" s="10"/>
      <c r="V155" s="10"/>
    </row>
    <row r="156">
      <c r="A156" s="31">
        <v>24021.0</v>
      </c>
      <c r="B156" s="32">
        <f t="shared" si="1"/>
        <v>24021</v>
      </c>
      <c r="C156" s="33">
        <f t="shared" si="2"/>
        <v>53.04657534</v>
      </c>
      <c r="D156" s="31"/>
      <c r="E156" s="31" t="s">
        <v>46</v>
      </c>
      <c r="F156" s="31" t="str">
        <f t="shared" si="3"/>
        <v>hoodie</v>
      </c>
      <c r="G156" s="31"/>
      <c r="H156" s="31"/>
      <c r="I156" s="31"/>
      <c r="J156" s="19" t="s">
        <v>829</v>
      </c>
      <c r="K156" s="31"/>
      <c r="L156" s="31"/>
      <c r="M156" s="10" t="s">
        <v>421</v>
      </c>
      <c r="N156" s="10" t="s">
        <v>75</v>
      </c>
      <c r="O156" s="31"/>
      <c r="P156" s="10" t="s">
        <v>50</v>
      </c>
      <c r="Q156" s="10"/>
      <c r="R156" s="10"/>
      <c r="S156" s="10"/>
      <c r="T156" s="10"/>
      <c r="U156" s="10"/>
      <c r="V156" s="10"/>
    </row>
    <row r="157">
      <c r="A157" s="31">
        <v>31912.0</v>
      </c>
      <c r="B157" s="32">
        <f t="shared" si="1"/>
        <v>31912</v>
      </c>
      <c r="C157" s="33">
        <f t="shared" si="2"/>
        <v>31.42739726</v>
      </c>
      <c r="D157" s="31"/>
      <c r="E157" s="31" t="s">
        <v>93</v>
      </c>
      <c r="F157" s="31" t="str">
        <f t="shared" si="3"/>
        <v>backpack</v>
      </c>
      <c r="G157" s="31"/>
      <c r="H157" s="31"/>
      <c r="I157" s="31"/>
      <c r="J157" s="19" t="s">
        <v>94</v>
      </c>
      <c r="K157" s="31"/>
      <c r="L157" s="31"/>
      <c r="M157" s="10" t="s">
        <v>416</v>
      </c>
      <c r="N157" s="10" t="s">
        <v>106</v>
      </c>
      <c r="O157" s="31"/>
      <c r="P157" s="10" t="s">
        <v>50</v>
      </c>
      <c r="Q157" s="10"/>
      <c r="R157" s="10"/>
      <c r="S157" s="10"/>
      <c r="T157" s="10"/>
      <c r="U157" s="10"/>
      <c r="V157" s="10"/>
    </row>
    <row r="158">
      <c r="B158" s="32" t="str">
        <f t="shared" si="1"/>
        <v>NULL</v>
      </c>
      <c r="C158" s="33" t="str">
        <f t="shared" si="2"/>
        <v>NULL</v>
      </c>
      <c r="E158" s="17" t="s">
        <v>73</v>
      </c>
      <c r="F158" s="31" t="str">
        <f t="shared" si="3"/>
        <v>jacket (brand is TBD... probably Patagonia)</v>
      </c>
      <c r="J158" s="19" t="s">
        <v>99</v>
      </c>
      <c r="M158" s="11" t="s">
        <v>151</v>
      </c>
      <c r="N158" s="11" t="s">
        <v>356</v>
      </c>
      <c r="P158" s="11" t="s">
        <v>107</v>
      </c>
      <c r="Q158" s="11"/>
      <c r="R158" s="11"/>
      <c r="S158" s="11"/>
      <c r="T158" s="11"/>
      <c r="U158" s="11"/>
      <c r="V158" s="11"/>
    </row>
    <row r="159">
      <c r="A159" s="31">
        <v>30194.0</v>
      </c>
      <c r="B159" s="32">
        <f t="shared" si="1"/>
        <v>30194</v>
      </c>
      <c r="C159" s="33">
        <f t="shared" si="2"/>
        <v>36.13424658</v>
      </c>
      <c r="D159" s="31"/>
      <c r="E159" s="31" t="s">
        <v>118</v>
      </c>
      <c r="F159" s="31" t="str">
        <f t="shared" si="3"/>
        <v>hat</v>
      </c>
      <c r="G159" s="31"/>
      <c r="H159" s="31"/>
      <c r="I159" s="31"/>
      <c r="J159" s="19" t="s">
        <v>99</v>
      </c>
      <c r="K159" s="31"/>
      <c r="L159" s="31"/>
      <c r="M159" s="10" t="s">
        <v>143</v>
      </c>
      <c r="N159" s="10" t="s">
        <v>75</v>
      </c>
      <c r="O159" s="31"/>
      <c r="P159" s="10" t="s">
        <v>231</v>
      </c>
      <c r="Q159" s="10"/>
      <c r="R159" s="10"/>
      <c r="S159" s="10"/>
      <c r="T159" s="10"/>
      <c r="U159" s="10"/>
      <c r="V159" s="10"/>
    </row>
    <row r="160">
      <c r="A160" s="31">
        <v>36223.0</v>
      </c>
      <c r="B160" s="32">
        <f t="shared" si="1"/>
        <v>36223</v>
      </c>
      <c r="C160" s="33">
        <f t="shared" si="2"/>
        <v>19.61643836</v>
      </c>
      <c r="D160" s="31"/>
      <c r="E160" s="31" t="s">
        <v>61</v>
      </c>
      <c r="F160" s="31" t="str">
        <f t="shared" si="3"/>
        <v>t-shirt</v>
      </c>
      <c r="G160" s="31"/>
      <c r="H160" s="31"/>
      <c r="I160" s="31"/>
      <c r="J160" s="19" t="s">
        <v>47</v>
      </c>
      <c r="K160" s="31"/>
      <c r="L160" s="31"/>
      <c r="M160" s="10" t="s">
        <v>44</v>
      </c>
      <c r="N160" s="10" t="s">
        <v>44</v>
      </c>
      <c r="O160" s="31"/>
      <c r="P160" s="10" t="s">
        <v>44</v>
      </c>
      <c r="Q160" s="10"/>
      <c r="R160" s="10"/>
      <c r="S160" s="10"/>
      <c r="T160" s="10"/>
      <c r="U160" s="10"/>
      <c r="V160" s="10"/>
    </row>
    <row r="161">
      <c r="A161" s="31">
        <v>31803.0</v>
      </c>
      <c r="B161" s="32">
        <f t="shared" si="1"/>
        <v>31803</v>
      </c>
      <c r="C161" s="33">
        <f t="shared" si="2"/>
        <v>31.7260274</v>
      </c>
      <c r="D161" s="31"/>
      <c r="E161" s="31" t="s">
        <v>93</v>
      </c>
      <c r="F161" s="31" t="str">
        <f t="shared" si="3"/>
        <v>backpack</v>
      </c>
      <c r="G161" s="31"/>
      <c r="H161" s="31"/>
      <c r="I161" s="31"/>
      <c r="J161" s="19" t="s">
        <v>851</v>
      </c>
      <c r="K161" s="31"/>
      <c r="L161" s="31"/>
      <c r="M161" s="10" t="s">
        <v>212</v>
      </c>
      <c r="N161" s="10" t="s">
        <v>75</v>
      </c>
      <c r="O161" s="31"/>
      <c r="P161" s="10" t="s">
        <v>87</v>
      </c>
      <c r="Q161" s="10"/>
      <c r="R161" s="10"/>
      <c r="S161" s="10"/>
      <c r="T161" s="10"/>
      <c r="U161" s="10"/>
      <c r="V161" s="10"/>
    </row>
    <row r="162">
      <c r="A162" s="31">
        <v>25703.0</v>
      </c>
      <c r="B162" s="32">
        <f t="shared" si="1"/>
        <v>25703</v>
      </c>
      <c r="C162" s="33">
        <f t="shared" si="2"/>
        <v>48.43835616</v>
      </c>
      <c r="D162" s="31"/>
      <c r="E162" s="31" t="s">
        <v>93</v>
      </c>
      <c r="F162" s="31" t="str">
        <f t="shared" si="3"/>
        <v>backpack</v>
      </c>
      <c r="G162" s="31"/>
      <c r="H162" s="31"/>
      <c r="I162" s="31"/>
      <c r="J162" s="19" t="s">
        <v>99</v>
      </c>
      <c r="K162" s="31"/>
      <c r="L162" s="31"/>
      <c r="M162" s="10" t="s">
        <v>212</v>
      </c>
      <c r="N162" s="10" t="s">
        <v>75</v>
      </c>
      <c r="O162" s="31"/>
      <c r="P162" s="10" t="s">
        <v>428</v>
      </c>
      <c r="Q162" s="10"/>
      <c r="R162" s="10"/>
      <c r="S162" s="10"/>
      <c r="T162" s="10"/>
      <c r="U162" s="10"/>
      <c r="V162" s="10"/>
    </row>
    <row r="163">
      <c r="A163" s="31">
        <v>34518.0</v>
      </c>
      <c r="B163" s="32">
        <f t="shared" si="1"/>
        <v>34518</v>
      </c>
      <c r="C163" s="33">
        <f t="shared" si="2"/>
        <v>24.28767123</v>
      </c>
      <c r="D163" s="31"/>
      <c r="E163" s="31" t="s">
        <v>61</v>
      </c>
      <c r="F163" s="31" t="str">
        <f t="shared" si="3"/>
        <v>t-shirt</v>
      </c>
      <c r="G163" s="31"/>
      <c r="H163" s="31"/>
      <c r="I163" s="31"/>
      <c r="J163" s="19" t="s">
        <v>99</v>
      </c>
      <c r="K163" s="31"/>
      <c r="L163" s="31"/>
      <c r="M163" s="10" t="s">
        <v>44</v>
      </c>
      <c r="N163" s="10" t="s">
        <v>44</v>
      </c>
      <c r="O163" s="31"/>
      <c r="P163" s="10" t="s">
        <v>44</v>
      </c>
      <c r="Q163" s="10"/>
      <c r="R163" s="10"/>
      <c r="S163" s="10"/>
      <c r="T163" s="10"/>
      <c r="U163" s="10"/>
      <c r="V163" s="10"/>
    </row>
    <row r="164">
      <c r="A164" s="31">
        <v>35326.0</v>
      </c>
      <c r="B164" s="32">
        <f t="shared" si="1"/>
        <v>35326</v>
      </c>
      <c r="C164" s="33">
        <f t="shared" si="2"/>
        <v>22.0739726</v>
      </c>
      <c r="D164" s="31"/>
      <c r="E164" s="31" t="s">
        <v>93</v>
      </c>
      <c r="F164" s="31" t="str">
        <f t="shared" si="3"/>
        <v>backpack</v>
      </c>
      <c r="G164" s="31"/>
      <c r="H164" s="31"/>
      <c r="I164" s="31"/>
      <c r="J164" s="19" t="s">
        <v>94</v>
      </c>
      <c r="K164" s="31"/>
      <c r="L164" s="31"/>
      <c r="M164" s="10" t="s">
        <v>44</v>
      </c>
      <c r="N164" s="10" t="s">
        <v>44</v>
      </c>
      <c r="O164" s="31"/>
      <c r="P164" s="10" t="s">
        <v>44</v>
      </c>
      <c r="Q164" s="10"/>
      <c r="R164" s="10"/>
      <c r="S164" s="10"/>
      <c r="T164" s="10"/>
      <c r="U164" s="10"/>
      <c r="V164" s="10"/>
    </row>
    <row r="165">
      <c r="A165" s="31">
        <v>34622.0</v>
      </c>
      <c r="B165" s="32">
        <f t="shared" si="1"/>
        <v>34622</v>
      </c>
      <c r="C165" s="33">
        <f t="shared" si="2"/>
        <v>24.00273973</v>
      </c>
      <c r="D165" s="31"/>
      <c r="E165" s="31" t="s">
        <v>397</v>
      </c>
      <c r="F165" s="31" t="str">
        <f t="shared" si="3"/>
        <v>track suit / sweat suit</v>
      </c>
      <c r="G165" s="31"/>
      <c r="H165" s="31"/>
      <c r="I165" s="31"/>
      <c r="J165" s="19" t="s">
        <v>99</v>
      </c>
      <c r="K165" s="31"/>
      <c r="L165" s="31"/>
      <c r="M165" s="10" t="s">
        <v>44</v>
      </c>
      <c r="N165" s="10" t="s">
        <v>44</v>
      </c>
      <c r="O165" s="31"/>
      <c r="P165" s="10" t="s">
        <v>44</v>
      </c>
      <c r="Q165" s="10"/>
      <c r="R165" s="10"/>
      <c r="S165" s="10"/>
      <c r="T165" s="10"/>
      <c r="U165" s="10"/>
      <c r="V165" s="10"/>
    </row>
    <row r="166">
      <c r="A166" s="31">
        <v>34999.0</v>
      </c>
      <c r="B166" s="32">
        <f t="shared" si="1"/>
        <v>34999</v>
      </c>
      <c r="C166" s="33">
        <f t="shared" si="2"/>
        <v>22.96986301</v>
      </c>
      <c r="D166" s="31"/>
      <c r="E166" s="31" t="s">
        <v>93</v>
      </c>
      <c r="F166" s="31" t="str">
        <f t="shared" si="3"/>
        <v>backpack</v>
      </c>
      <c r="G166" s="31"/>
      <c r="H166" s="31"/>
      <c r="I166" s="31"/>
      <c r="J166" s="19" t="s">
        <v>94</v>
      </c>
      <c r="K166" s="31"/>
      <c r="L166" s="31"/>
      <c r="M166" s="10" t="s">
        <v>44</v>
      </c>
      <c r="N166" s="10" t="s">
        <v>44</v>
      </c>
      <c r="O166" s="31"/>
      <c r="P166" s="10" t="s">
        <v>44</v>
      </c>
      <c r="Q166" s="10"/>
      <c r="R166" s="10"/>
      <c r="S166" s="10"/>
      <c r="T166" s="10"/>
      <c r="U166" s="10"/>
      <c r="V166" s="10"/>
    </row>
    <row r="167">
      <c r="A167" s="31">
        <v>32122.0</v>
      </c>
      <c r="B167" s="32">
        <f t="shared" si="1"/>
        <v>32122</v>
      </c>
      <c r="C167" s="33">
        <f t="shared" si="2"/>
        <v>30.85205479</v>
      </c>
      <c r="D167" s="31"/>
      <c r="E167" s="31" t="s">
        <v>46</v>
      </c>
      <c r="F167" s="31" t="str">
        <f t="shared" si="3"/>
        <v>hoodie</v>
      </c>
      <c r="G167" s="31"/>
      <c r="H167" s="31"/>
      <c r="I167" s="31"/>
      <c r="J167" s="19" t="s">
        <v>94</v>
      </c>
      <c r="K167" s="31"/>
      <c r="L167" s="31"/>
      <c r="M167" s="10" t="s">
        <v>421</v>
      </c>
      <c r="N167" s="10" t="s">
        <v>877</v>
      </c>
      <c r="O167" s="31"/>
      <c r="P167" s="10" t="s">
        <v>878</v>
      </c>
      <c r="Q167" s="10"/>
      <c r="R167" s="10"/>
      <c r="S167" s="10"/>
      <c r="T167" s="10"/>
      <c r="U167" s="10"/>
      <c r="V167" s="10"/>
    </row>
    <row r="168">
      <c r="A168" s="31">
        <v>26615.0</v>
      </c>
      <c r="B168" s="32">
        <f t="shared" si="1"/>
        <v>26615</v>
      </c>
      <c r="C168" s="33">
        <f t="shared" si="2"/>
        <v>45.93972603</v>
      </c>
      <c r="D168" s="31"/>
      <c r="E168" s="31" t="s">
        <v>93</v>
      </c>
      <c r="F168" s="31" t="str">
        <f t="shared" si="3"/>
        <v>backpack</v>
      </c>
      <c r="G168" s="31"/>
      <c r="H168" s="31"/>
      <c r="I168" s="31"/>
      <c r="J168" s="19" t="s">
        <v>99</v>
      </c>
      <c r="K168" s="31"/>
      <c r="L168" s="31"/>
      <c r="M168" s="10" t="s">
        <v>212</v>
      </c>
      <c r="N168" s="10" t="s">
        <v>49</v>
      </c>
      <c r="O168" s="31"/>
      <c r="P168" s="10" t="s">
        <v>87</v>
      </c>
      <c r="Q168" s="10"/>
      <c r="R168" s="10"/>
      <c r="S168" s="10"/>
      <c r="T168" s="10"/>
      <c r="U168" s="10"/>
      <c r="V168" s="10"/>
    </row>
    <row r="169">
      <c r="A169" s="31">
        <v>32663.0</v>
      </c>
      <c r="B169" s="32">
        <f t="shared" si="1"/>
        <v>32663</v>
      </c>
      <c r="C169" s="33">
        <f t="shared" si="2"/>
        <v>29.36986301</v>
      </c>
      <c r="D169" s="31"/>
      <c r="E169" s="31" t="s">
        <v>61</v>
      </c>
      <c r="F169" s="31" t="str">
        <f t="shared" si="3"/>
        <v>t-shirt</v>
      </c>
      <c r="G169" s="31"/>
      <c r="H169" s="31"/>
      <c r="I169" s="31"/>
      <c r="J169" s="19" t="s">
        <v>94</v>
      </c>
      <c r="K169" s="31"/>
      <c r="L169" s="31"/>
      <c r="M169" s="10" t="s">
        <v>143</v>
      </c>
      <c r="N169" s="10" t="s">
        <v>75</v>
      </c>
      <c r="O169" s="31"/>
      <c r="P169" s="10" t="s">
        <v>87</v>
      </c>
      <c r="Q169" s="10"/>
      <c r="R169" s="10"/>
      <c r="S169" s="10"/>
      <c r="T169" s="10"/>
      <c r="U169" s="10"/>
      <c r="V169" s="10"/>
    </row>
    <row r="170">
      <c r="A170" s="31">
        <v>32335.0</v>
      </c>
      <c r="B170" s="32">
        <f t="shared" si="1"/>
        <v>32335</v>
      </c>
      <c r="C170" s="33">
        <f t="shared" si="2"/>
        <v>30.26849315</v>
      </c>
      <c r="D170" s="31"/>
      <c r="E170" s="31" t="s">
        <v>61</v>
      </c>
      <c r="F170" s="31" t="str">
        <f t="shared" si="3"/>
        <v>t-shirt</v>
      </c>
      <c r="G170" s="31"/>
      <c r="H170" s="31"/>
      <c r="I170" s="31"/>
      <c r="J170" s="19" t="s">
        <v>47</v>
      </c>
      <c r="K170" s="31"/>
      <c r="L170" s="31"/>
      <c r="M170" s="10" t="s">
        <v>143</v>
      </c>
      <c r="N170" s="10" t="s">
        <v>75</v>
      </c>
      <c r="O170" s="31"/>
      <c r="P170" s="10" t="s">
        <v>309</v>
      </c>
      <c r="Q170" s="10"/>
      <c r="R170" s="10"/>
      <c r="S170" s="10"/>
      <c r="T170" s="10"/>
      <c r="U170" s="10"/>
      <c r="V170" s="10"/>
    </row>
    <row r="171">
      <c r="A171" s="31">
        <v>29706.0</v>
      </c>
      <c r="B171" s="32">
        <f t="shared" si="1"/>
        <v>29706</v>
      </c>
      <c r="C171" s="33">
        <f t="shared" si="2"/>
        <v>37.47123288</v>
      </c>
      <c r="D171" s="31"/>
      <c r="E171" s="31" t="s">
        <v>893</v>
      </c>
      <c r="F171" s="31" t="str">
        <f t="shared" si="3"/>
        <v>travel mug</v>
      </c>
      <c r="G171" s="31"/>
      <c r="H171" s="31"/>
      <c r="I171" s="31"/>
      <c r="J171" s="19" t="s">
        <v>99</v>
      </c>
      <c r="K171" s="31"/>
      <c r="L171" s="31"/>
      <c r="M171" s="10" t="s">
        <v>416</v>
      </c>
      <c r="N171" s="10" t="s">
        <v>75</v>
      </c>
      <c r="O171" s="31"/>
      <c r="P171" s="10" t="s">
        <v>152</v>
      </c>
      <c r="Q171" s="10"/>
      <c r="R171" s="10"/>
      <c r="S171" s="10"/>
      <c r="T171" s="10"/>
      <c r="U171" s="10"/>
      <c r="V171" s="10"/>
    </row>
    <row r="172">
      <c r="A172" s="31">
        <v>31190.0</v>
      </c>
      <c r="B172" s="32">
        <f t="shared" si="1"/>
        <v>31190</v>
      </c>
      <c r="C172" s="33">
        <f t="shared" si="2"/>
        <v>33.40547945</v>
      </c>
      <c r="D172" s="31"/>
      <c r="E172" s="31" t="s">
        <v>46</v>
      </c>
      <c r="F172" s="31" t="str">
        <f t="shared" si="3"/>
        <v>hoodie</v>
      </c>
      <c r="G172" s="31"/>
      <c r="H172" s="31"/>
      <c r="I172" s="31"/>
      <c r="J172" s="19" t="s">
        <v>47</v>
      </c>
      <c r="K172" s="31"/>
      <c r="L172" s="31"/>
      <c r="M172" s="10" t="s">
        <v>143</v>
      </c>
      <c r="N172" s="10" t="s">
        <v>75</v>
      </c>
      <c r="O172" s="31"/>
      <c r="P172" s="10" t="s">
        <v>231</v>
      </c>
      <c r="Q172" s="10"/>
      <c r="R172" s="10"/>
      <c r="S172" s="10"/>
      <c r="T172" s="10"/>
      <c r="U172" s="10"/>
      <c r="V172" s="10"/>
    </row>
    <row r="173">
      <c r="A173" s="31">
        <v>34381.0</v>
      </c>
      <c r="B173" s="32">
        <f t="shared" si="1"/>
        <v>34381</v>
      </c>
      <c r="C173" s="33">
        <f t="shared" si="2"/>
        <v>24.6630137</v>
      </c>
      <c r="D173" s="31"/>
      <c r="E173" s="31" t="s">
        <v>61</v>
      </c>
      <c r="F173" s="31" t="str">
        <f t="shared" si="3"/>
        <v>t-shirt</v>
      </c>
      <c r="G173" s="31"/>
      <c r="H173" s="31"/>
      <c r="I173" s="31"/>
      <c r="J173" s="19" t="s">
        <v>99</v>
      </c>
      <c r="K173" s="31"/>
      <c r="L173" s="31"/>
      <c r="M173" s="10" t="s">
        <v>256</v>
      </c>
      <c r="N173" s="10" t="s">
        <v>106</v>
      </c>
      <c r="O173" s="31"/>
      <c r="P173" s="10" t="s">
        <v>87</v>
      </c>
      <c r="Q173" s="10"/>
      <c r="R173" s="10"/>
      <c r="S173" s="10"/>
      <c r="T173" s="10"/>
      <c r="U173" s="10"/>
      <c r="V173" s="10"/>
    </row>
    <row r="174">
      <c r="A174" s="31">
        <v>30331.0</v>
      </c>
      <c r="B174" s="32">
        <f t="shared" si="1"/>
        <v>30331</v>
      </c>
      <c r="C174" s="33">
        <f t="shared" si="2"/>
        <v>35.75890411</v>
      </c>
      <c r="D174" s="31"/>
      <c r="E174" s="31" t="s">
        <v>61</v>
      </c>
      <c r="F174" s="31" t="str">
        <f t="shared" si="3"/>
        <v>t-shirt</v>
      </c>
      <c r="G174" s="31"/>
      <c r="H174" s="31"/>
      <c r="I174" s="31"/>
      <c r="J174" s="19" t="s">
        <v>94</v>
      </c>
      <c r="K174" s="31"/>
      <c r="L174" s="31"/>
      <c r="M174" s="10" t="s">
        <v>908</v>
      </c>
      <c r="N174" s="10" t="s">
        <v>106</v>
      </c>
      <c r="O174" s="31"/>
      <c r="P174" s="10" t="s">
        <v>87</v>
      </c>
      <c r="Q174" s="10"/>
      <c r="R174" s="10"/>
      <c r="S174" s="10"/>
      <c r="T174" s="10"/>
      <c r="U174" s="10"/>
      <c r="V174" s="10"/>
    </row>
    <row r="175">
      <c r="A175" s="31">
        <v>28009.0</v>
      </c>
      <c r="B175" s="32">
        <f t="shared" si="1"/>
        <v>28009</v>
      </c>
      <c r="C175" s="33">
        <f t="shared" si="2"/>
        <v>42.12054795</v>
      </c>
      <c r="D175" s="31"/>
      <c r="E175" s="31" t="s">
        <v>61</v>
      </c>
      <c r="F175" s="31" t="str">
        <f t="shared" si="3"/>
        <v>t-shirt</v>
      </c>
      <c r="G175" s="31"/>
      <c r="H175" s="31"/>
      <c r="I175" s="31"/>
      <c r="J175" s="19" t="s">
        <v>47</v>
      </c>
      <c r="K175" s="31"/>
      <c r="L175" s="31"/>
      <c r="M175" s="10" t="s">
        <v>212</v>
      </c>
      <c r="N175" s="10" t="s">
        <v>49</v>
      </c>
      <c r="O175" s="31"/>
      <c r="P175" s="10" t="s">
        <v>87</v>
      </c>
      <c r="Q175" s="10"/>
      <c r="R175" s="10"/>
      <c r="S175" s="10"/>
      <c r="T175" s="10"/>
      <c r="U175" s="10"/>
      <c r="V175" s="10"/>
    </row>
    <row r="176">
      <c r="A176" s="31">
        <v>22106.0</v>
      </c>
      <c r="B176" s="32">
        <f t="shared" si="1"/>
        <v>22106</v>
      </c>
      <c r="C176" s="33">
        <f t="shared" si="2"/>
        <v>58.29315068</v>
      </c>
      <c r="D176" s="31"/>
      <c r="E176" s="31" t="s">
        <v>61</v>
      </c>
      <c r="F176" s="31" t="str">
        <f t="shared" si="3"/>
        <v>t-shirt</v>
      </c>
      <c r="G176" s="31"/>
      <c r="H176" s="31"/>
      <c r="I176" s="31"/>
      <c r="J176" s="19" t="s">
        <v>99</v>
      </c>
      <c r="K176" s="31"/>
      <c r="L176" s="31"/>
      <c r="M176" s="10" t="s">
        <v>457</v>
      </c>
      <c r="N176" s="10" t="s">
        <v>119</v>
      </c>
      <c r="O176" s="31"/>
      <c r="P176" s="10" t="s">
        <v>918</v>
      </c>
      <c r="Q176" s="10"/>
      <c r="R176" s="10"/>
      <c r="S176" s="10"/>
      <c r="T176" s="10"/>
      <c r="U176" s="10"/>
      <c r="V176" s="10"/>
    </row>
    <row r="177">
      <c r="A177" s="31">
        <v>31490.0</v>
      </c>
      <c r="B177" s="32">
        <f t="shared" si="1"/>
        <v>31490</v>
      </c>
      <c r="C177" s="33">
        <f t="shared" si="2"/>
        <v>32.58356164</v>
      </c>
      <c r="D177" s="31"/>
      <c r="E177" s="31" t="s">
        <v>61</v>
      </c>
      <c r="F177" s="31" t="str">
        <f t="shared" si="3"/>
        <v>t-shirt</v>
      </c>
      <c r="G177" s="31"/>
      <c r="H177" s="31"/>
      <c r="I177" s="31"/>
      <c r="J177" s="19" t="s">
        <v>99</v>
      </c>
      <c r="K177" s="31"/>
      <c r="L177" s="31"/>
      <c r="M177" s="10" t="s">
        <v>256</v>
      </c>
      <c r="N177" s="10" t="s">
        <v>75</v>
      </c>
      <c r="O177" s="31"/>
      <c r="P177" s="10" t="s">
        <v>275</v>
      </c>
      <c r="Q177" s="10"/>
      <c r="R177" s="10"/>
      <c r="S177" s="10"/>
      <c r="T177" s="10"/>
      <c r="U177" s="10"/>
      <c r="V177" s="10"/>
    </row>
    <row r="178">
      <c r="A178" s="31">
        <v>34894.0</v>
      </c>
      <c r="B178" s="32">
        <f t="shared" si="1"/>
        <v>34894</v>
      </c>
      <c r="C178" s="33">
        <f t="shared" si="2"/>
        <v>23.25753425</v>
      </c>
      <c r="D178" s="31"/>
      <c r="E178" s="31" t="s">
        <v>118</v>
      </c>
      <c r="F178" s="31" t="str">
        <f t="shared" si="3"/>
        <v>hat</v>
      </c>
      <c r="G178" s="31"/>
      <c r="H178" s="31"/>
      <c r="I178" s="31"/>
      <c r="J178" s="19" t="s">
        <v>99</v>
      </c>
      <c r="K178" s="31"/>
      <c r="L178" s="31"/>
      <c r="M178" s="10" t="s">
        <v>212</v>
      </c>
      <c r="N178" s="10" t="s">
        <v>75</v>
      </c>
      <c r="O178" s="31"/>
      <c r="P178" s="10" t="s">
        <v>926</v>
      </c>
      <c r="Q178" s="10"/>
      <c r="R178" s="10"/>
      <c r="S178" s="10"/>
      <c r="T178" s="10"/>
      <c r="U178" s="10"/>
      <c r="V178" s="10"/>
    </row>
    <row r="179">
      <c r="A179" s="31">
        <v>43095.0</v>
      </c>
      <c r="B179" s="32">
        <f t="shared" si="1"/>
        <v>43095</v>
      </c>
      <c r="C179" s="33">
        <f t="shared" si="2"/>
        <v>0.7890410959</v>
      </c>
      <c r="D179" s="31"/>
      <c r="E179" s="31" t="s">
        <v>61</v>
      </c>
      <c r="F179" s="31" t="str">
        <f t="shared" si="3"/>
        <v>t-shirt</v>
      </c>
      <c r="G179" s="31"/>
      <c r="H179" s="31"/>
      <c r="I179" s="31"/>
      <c r="J179" s="19" t="s">
        <v>99</v>
      </c>
      <c r="K179" s="31"/>
      <c r="L179" s="31"/>
      <c r="M179" s="10" t="s">
        <v>21</v>
      </c>
      <c r="N179" s="10" t="s">
        <v>106</v>
      </c>
      <c r="O179" s="31"/>
      <c r="P179" s="10" t="s">
        <v>460</v>
      </c>
      <c r="Q179" s="10"/>
      <c r="R179" s="10"/>
      <c r="S179" s="10"/>
      <c r="T179" s="10"/>
      <c r="U179" s="10"/>
      <c r="V179" s="10"/>
    </row>
    <row r="180">
      <c r="A180" s="31">
        <v>29512.0</v>
      </c>
      <c r="B180" s="32">
        <f t="shared" si="1"/>
        <v>29512</v>
      </c>
      <c r="C180" s="33">
        <f t="shared" si="2"/>
        <v>38.00273973</v>
      </c>
      <c r="D180" s="31"/>
      <c r="E180" s="31" t="s">
        <v>118</v>
      </c>
      <c r="F180" s="31" t="str">
        <f t="shared" si="3"/>
        <v>hat</v>
      </c>
      <c r="G180" s="31"/>
      <c r="H180" s="31"/>
      <c r="I180" s="31"/>
      <c r="J180" s="19" t="s">
        <v>99</v>
      </c>
      <c r="K180" s="31"/>
      <c r="L180" s="31"/>
      <c r="M180" s="10" t="s">
        <v>151</v>
      </c>
      <c r="N180" s="10" t="s">
        <v>139</v>
      </c>
      <c r="O180" s="31"/>
      <c r="P180" s="10" t="s">
        <v>87</v>
      </c>
      <c r="Q180" s="10"/>
      <c r="R180" s="10"/>
      <c r="S180" s="10"/>
      <c r="T180" s="10"/>
      <c r="U180" s="10"/>
      <c r="V180" s="10"/>
    </row>
    <row r="181">
      <c r="A181" s="31">
        <v>31506.0</v>
      </c>
      <c r="B181" s="32">
        <f t="shared" si="1"/>
        <v>31506</v>
      </c>
      <c r="C181" s="33">
        <f t="shared" si="2"/>
        <v>32.53972603</v>
      </c>
      <c r="D181" s="31"/>
      <c r="E181" s="31" t="s">
        <v>73</v>
      </c>
      <c r="F181" s="31" t="str">
        <f t="shared" si="3"/>
        <v>jacket (brand is TBD... probably Patagonia)</v>
      </c>
      <c r="G181" s="31"/>
      <c r="H181" s="31"/>
      <c r="I181" s="31"/>
      <c r="J181" s="19" t="s">
        <v>47</v>
      </c>
      <c r="K181" s="31"/>
      <c r="L181" s="31"/>
      <c r="M181" s="10" t="s">
        <v>105</v>
      </c>
      <c r="N181" s="10" t="s">
        <v>49</v>
      </c>
      <c r="O181" s="31"/>
      <c r="P181" s="10" t="s">
        <v>428</v>
      </c>
      <c r="Q181" s="10"/>
      <c r="R181" s="10"/>
      <c r="S181" s="10"/>
      <c r="T181" s="10"/>
      <c r="U181" s="10"/>
      <c r="V181" s="10"/>
    </row>
    <row r="182">
      <c r="A182" s="31">
        <v>35302.0</v>
      </c>
      <c r="B182" s="32">
        <f t="shared" si="1"/>
        <v>35302</v>
      </c>
      <c r="C182" s="33">
        <f t="shared" si="2"/>
        <v>22.13972603</v>
      </c>
      <c r="D182" s="31"/>
      <c r="E182" s="31" t="s">
        <v>61</v>
      </c>
      <c r="F182" s="31" t="str">
        <f t="shared" si="3"/>
        <v>t-shirt</v>
      </c>
      <c r="G182" s="31"/>
      <c r="H182" s="31"/>
      <c r="I182" s="31"/>
      <c r="J182" s="19" t="s">
        <v>62</v>
      </c>
      <c r="K182" s="31"/>
      <c r="L182" s="31"/>
      <c r="M182" s="10" t="s">
        <v>44</v>
      </c>
      <c r="N182" s="10" t="s">
        <v>44</v>
      </c>
      <c r="O182" s="31"/>
      <c r="P182" s="10" t="s">
        <v>44</v>
      </c>
      <c r="Q182" s="10"/>
      <c r="R182" s="10"/>
      <c r="S182" s="10"/>
      <c r="T182" s="10"/>
      <c r="U182" s="10"/>
      <c r="V182" s="10"/>
    </row>
    <row r="183">
      <c r="A183" s="31">
        <v>32621.0</v>
      </c>
      <c r="B183" s="32">
        <f t="shared" si="1"/>
        <v>32621</v>
      </c>
      <c r="C183" s="33">
        <f t="shared" si="2"/>
        <v>29.48493151</v>
      </c>
      <c r="D183" s="31"/>
      <c r="E183" s="31" t="s">
        <v>46</v>
      </c>
      <c r="F183" s="31" t="str">
        <f t="shared" si="3"/>
        <v>hoodie</v>
      </c>
      <c r="G183" s="31"/>
      <c r="H183" s="31"/>
      <c r="I183" s="31"/>
      <c r="J183" s="19" t="s">
        <v>99</v>
      </c>
      <c r="K183" s="31"/>
      <c r="L183" s="31"/>
      <c r="M183" s="10" t="s">
        <v>85</v>
      </c>
      <c r="N183" s="10" t="s">
        <v>49</v>
      </c>
      <c r="O183" s="31"/>
      <c r="P183" s="10" t="s">
        <v>951</v>
      </c>
      <c r="Q183" s="10"/>
      <c r="R183" s="10"/>
      <c r="S183" s="10"/>
      <c r="T183" s="10"/>
      <c r="U183" s="10"/>
      <c r="V183" s="10"/>
    </row>
    <row r="184">
      <c r="A184" s="31">
        <v>35568.0</v>
      </c>
      <c r="B184" s="32">
        <f t="shared" si="1"/>
        <v>35568</v>
      </c>
      <c r="C184" s="33">
        <f t="shared" si="2"/>
        <v>21.4109589</v>
      </c>
      <c r="D184" s="31"/>
      <c r="E184" s="31" t="s">
        <v>93</v>
      </c>
      <c r="F184" s="31" t="str">
        <f t="shared" si="3"/>
        <v>backpack</v>
      </c>
      <c r="G184" s="31"/>
      <c r="H184" s="31"/>
      <c r="I184" s="31"/>
      <c r="J184" s="19" t="s">
        <v>99</v>
      </c>
      <c r="K184" s="31"/>
      <c r="L184" s="31"/>
      <c r="M184" s="10" t="s">
        <v>44</v>
      </c>
      <c r="N184" s="10" t="s">
        <v>44</v>
      </c>
      <c r="O184" s="31"/>
      <c r="P184" s="10" t="s">
        <v>44</v>
      </c>
      <c r="Q184" s="10"/>
      <c r="R184" s="10"/>
      <c r="S184" s="10"/>
      <c r="T184" s="10"/>
      <c r="U184" s="10"/>
      <c r="V184" s="10"/>
    </row>
    <row r="185">
      <c r="A185" s="31">
        <v>34453.0</v>
      </c>
      <c r="B185" s="32">
        <f t="shared" si="1"/>
        <v>34453</v>
      </c>
      <c r="C185" s="33">
        <f t="shared" si="2"/>
        <v>24.46575342</v>
      </c>
      <c r="D185" s="31"/>
      <c r="E185" s="31" t="s">
        <v>61</v>
      </c>
      <c r="F185" s="31" t="str">
        <f t="shared" si="3"/>
        <v>t-shirt</v>
      </c>
      <c r="G185" s="31"/>
      <c r="H185" s="31"/>
      <c r="I185" s="31"/>
      <c r="J185" s="19" t="s">
        <v>62</v>
      </c>
      <c r="K185" s="31"/>
      <c r="L185" s="31"/>
      <c r="M185" s="10" t="s">
        <v>44</v>
      </c>
      <c r="N185" s="10" t="s">
        <v>44</v>
      </c>
      <c r="O185" s="31"/>
      <c r="P185" s="10" t="s">
        <v>44</v>
      </c>
      <c r="Q185" s="10"/>
      <c r="R185" s="10"/>
      <c r="S185" s="10"/>
      <c r="T185" s="10"/>
      <c r="U185" s="10"/>
      <c r="V185" s="10"/>
    </row>
    <row r="186">
      <c r="A186" s="31">
        <v>29565.0</v>
      </c>
      <c r="B186" s="32">
        <f t="shared" si="1"/>
        <v>29565</v>
      </c>
      <c r="C186" s="33">
        <f t="shared" si="2"/>
        <v>37.85753425</v>
      </c>
      <c r="D186" s="31"/>
      <c r="E186" s="31" t="s">
        <v>61</v>
      </c>
      <c r="F186" s="31" t="str">
        <f t="shared" si="3"/>
        <v>t-shirt</v>
      </c>
      <c r="G186" s="31"/>
      <c r="H186" s="31"/>
      <c r="I186" s="31"/>
      <c r="J186" s="19" t="s">
        <v>94</v>
      </c>
      <c r="K186" s="31"/>
      <c r="L186" s="31"/>
      <c r="M186" s="10" t="s">
        <v>212</v>
      </c>
      <c r="N186" s="10" t="s">
        <v>75</v>
      </c>
      <c r="O186" s="31"/>
      <c r="P186" s="10" t="s">
        <v>275</v>
      </c>
      <c r="Q186" s="10"/>
      <c r="R186" s="10"/>
      <c r="S186" s="10"/>
      <c r="T186" s="10"/>
      <c r="U186" s="10"/>
      <c r="V186" s="10"/>
    </row>
    <row r="187">
      <c r="A187" s="31">
        <v>42865.0</v>
      </c>
      <c r="B187" s="32">
        <f t="shared" si="1"/>
        <v>42865</v>
      </c>
      <c r="C187" s="33">
        <f t="shared" si="2"/>
        <v>1.419178082</v>
      </c>
      <c r="D187" s="31"/>
      <c r="E187" s="31" t="s">
        <v>93</v>
      </c>
      <c r="F187" s="31" t="str">
        <f t="shared" si="3"/>
        <v>backpack</v>
      </c>
      <c r="G187" s="31"/>
      <c r="H187" s="31"/>
      <c r="I187" s="31"/>
      <c r="J187" s="19" t="s">
        <v>62</v>
      </c>
      <c r="K187" s="31"/>
      <c r="L187" s="31"/>
      <c r="M187" s="10" t="s">
        <v>971</v>
      </c>
      <c r="N187" s="10" t="s">
        <v>86</v>
      </c>
      <c r="O187" s="31"/>
      <c r="P187" s="10" t="s">
        <v>87</v>
      </c>
      <c r="Q187" s="10"/>
      <c r="R187" s="10"/>
      <c r="S187" s="10"/>
      <c r="T187" s="10"/>
      <c r="U187" s="10"/>
      <c r="V187" s="10"/>
    </row>
    <row r="188">
      <c r="A188" s="31">
        <v>33755.0</v>
      </c>
      <c r="B188" s="32">
        <f t="shared" si="1"/>
        <v>33755</v>
      </c>
      <c r="C188" s="33">
        <f t="shared" si="2"/>
        <v>26.37808219</v>
      </c>
      <c r="D188" s="31"/>
      <c r="E188" s="31" t="s">
        <v>73</v>
      </c>
      <c r="F188" s="31" t="str">
        <f t="shared" si="3"/>
        <v>jacket (brand is TBD... probably Patagonia)</v>
      </c>
      <c r="G188" s="31"/>
      <c r="H188" s="31"/>
      <c r="I188" s="31"/>
      <c r="J188" s="19" t="s">
        <v>99</v>
      </c>
      <c r="K188" s="31"/>
      <c r="L188" s="31"/>
      <c r="M188" s="10" t="s">
        <v>212</v>
      </c>
      <c r="N188" s="10" t="s">
        <v>139</v>
      </c>
      <c r="O188" s="31"/>
      <c r="P188" s="10" t="s">
        <v>219</v>
      </c>
      <c r="Q188" s="10"/>
      <c r="R188" s="10"/>
      <c r="S188" s="10"/>
      <c r="T188" s="10"/>
      <c r="U188" s="10"/>
      <c r="V188" s="10"/>
    </row>
    <row r="189">
      <c r="A189" s="31">
        <v>30802.0</v>
      </c>
      <c r="B189" s="32">
        <f t="shared" si="1"/>
        <v>30802</v>
      </c>
      <c r="C189" s="33">
        <f t="shared" si="2"/>
        <v>34.46849315</v>
      </c>
      <c r="D189" s="31"/>
      <c r="E189" s="31" t="s">
        <v>61</v>
      </c>
      <c r="F189" s="31" t="str">
        <f t="shared" si="3"/>
        <v>t-shirt</v>
      </c>
      <c r="G189" s="31"/>
      <c r="H189" s="31"/>
      <c r="I189" s="31"/>
      <c r="J189" s="19" t="s">
        <v>981</v>
      </c>
      <c r="K189" s="31"/>
      <c r="L189" s="31"/>
      <c r="M189" s="10" t="s">
        <v>63</v>
      </c>
      <c r="N189" s="10" t="s">
        <v>75</v>
      </c>
      <c r="O189" s="31"/>
      <c r="P189" s="10" t="s">
        <v>50</v>
      </c>
      <c r="Q189" s="10"/>
      <c r="R189" s="10"/>
      <c r="S189" s="10"/>
      <c r="T189" s="10"/>
      <c r="U189" s="10"/>
      <c r="V189" s="10"/>
    </row>
    <row r="190">
      <c r="A190" s="31">
        <v>31003.0</v>
      </c>
      <c r="B190" s="32">
        <f t="shared" si="1"/>
        <v>31003</v>
      </c>
      <c r="C190" s="33">
        <f t="shared" si="2"/>
        <v>33.91780822</v>
      </c>
      <c r="D190" s="31"/>
      <c r="E190" s="31" t="s">
        <v>46</v>
      </c>
      <c r="F190" s="31" t="str">
        <f t="shared" si="3"/>
        <v>hoodie</v>
      </c>
      <c r="G190" s="31"/>
      <c r="H190" s="31"/>
      <c r="I190" s="31"/>
      <c r="J190" s="19" t="s">
        <v>99</v>
      </c>
      <c r="K190" s="31"/>
      <c r="L190" s="31"/>
      <c r="M190" s="10" t="s">
        <v>132</v>
      </c>
      <c r="N190" s="10" t="s">
        <v>106</v>
      </c>
      <c r="O190" s="31"/>
      <c r="P190" s="10" t="s">
        <v>87</v>
      </c>
      <c r="Q190" s="10"/>
      <c r="R190" s="10"/>
      <c r="S190" s="10"/>
      <c r="T190" s="10"/>
      <c r="U190" s="10"/>
      <c r="V190" s="10"/>
    </row>
    <row r="191">
      <c r="A191" s="31">
        <v>32910.0</v>
      </c>
      <c r="B191" s="32">
        <f t="shared" si="1"/>
        <v>32910</v>
      </c>
      <c r="C191" s="33">
        <f t="shared" si="2"/>
        <v>28.69315068</v>
      </c>
      <c r="D191" s="31"/>
      <c r="E191" s="31" t="s">
        <v>61</v>
      </c>
      <c r="F191" s="31" t="str">
        <f t="shared" si="3"/>
        <v>t-shirt</v>
      </c>
      <c r="G191" s="31"/>
      <c r="H191" s="31"/>
      <c r="I191" s="31"/>
      <c r="J191" s="19" t="s">
        <v>990</v>
      </c>
      <c r="K191" s="31"/>
      <c r="L191" s="31"/>
      <c r="M191" s="10" t="s">
        <v>212</v>
      </c>
      <c r="N191" s="10" t="s">
        <v>75</v>
      </c>
      <c r="O191" s="31"/>
      <c r="P191" s="10" t="s">
        <v>460</v>
      </c>
      <c r="Q191" s="10"/>
      <c r="R191" s="10"/>
      <c r="S191" s="10"/>
      <c r="T191" s="10"/>
      <c r="U191" s="10"/>
      <c r="V191" s="10"/>
    </row>
    <row r="192">
      <c r="B192" s="32" t="str">
        <f t="shared" si="1"/>
        <v>NULL</v>
      </c>
      <c r="C192" s="33" t="str">
        <f t="shared" si="2"/>
        <v>NULL</v>
      </c>
      <c r="E192" s="17" t="s">
        <v>61</v>
      </c>
      <c r="F192" s="31" t="str">
        <f t="shared" si="3"/>
        <v>t-shirt</v>
      </c>
      <c r="J192" s="19" t="s">
        <v>99</v>
      </c>
      <c r="M192" s="11" t="s">
        <v>212</v>
      </c>
      <c r="N192" s="11" t="s">
        <v>49</v>
      </c>
      <c r="P192" s="11" t="s">
        <v>87</v>
      </c>
      <c r="Q192" s="11"/>
      <c r="R192" s="11"/>
      <c r="S192" s="11"/>
      <c r="T192" s="11"/>
      <c r="U192" s="11"/>
      <c r="V192" s="11"/>
    </row>
    <row r="193">
      <c r="A193" s="31">
        <v>30953.0</v>
      </c>
      <c r="B193" s="32">
        <f t="shared" si="1"/>
        <v>30953</v>
      </c>
      <c r="C193" s="33">
        <f t="shared" si="2"/>
        <v>34.05479452</v>
      </c>
      <c r="D193" s="31"/>
      <c r="E193" s="31" t="s">
        <v>93</v>
      </c>
      <c r="F193" s="31" t="str">
        <f t="shared" si="3"/>
        <v>backpack</v>
      </c>
      <c r="G193" s="31"/>
      <c r="H193" s="31"/>
      <c r="I193" s="31"/>
      <c r="J193" s="19" t="s">
        <v>99</v>
      </c>
      <c r="K193" s="31"/>
      <c r="L193" s="31"/>
      <c r="M193" s="10" t="s">
        <v>63</v>
      </c>
      <c r="N193" s="10" t="s">
        <v>75</v>
      </c>
      <c r="O193" s="31"/>
      <c r="P193" s="10" t="s">
        <v>50</v>
      </c>
      <c r="Q193" s="10"/>
      <c r="R193" s="10"/>
      <c r="S193" s="10"/>
      <c r="T193" s="10"/>
      <c r="U193" s="10"/>
      <c r="V193" s="10"/>
    </row>
    <row r="194">
      <c r="A194" s="31">
        <v>31835.0</v>
      </c>
      <c r="B194" s="32">
        <f t="shared" si="1"/>
        <v>31835</v>
      </c>
      <c r="C194" s="33">
        <f t="shared" si="2"/>
        <v>31.63835616</v>
      </c>
      <c r="D194" s="31"/>
      <c r="E194" s="31" t="s">
        <v>46</v>
      </c>
      <c r="F194" s="31" t="str">
        <f t="shared" si="3"/>
        <v>hoodie</v>
      </c>
      <c r="G194" s="31"/>
      <c r="H194" s="31"/>
      <c r="I194" s="31"/>
      <c r="J194" s="19" t="s">
        <v>47</v>
      </c>
      <c r="K194" s="31"/>
      <c r="L194" s="31"/>
      <c r="M194" s="10" t="s">
        <v>421</v>
      </c>
      <c r="N194" s="10" t="s">
        <v>49</v>
      </c>
      <c r="O194" s="31"/>
      <c r="P194" s="10" t="s">
        <v>428</v>
      </c>
      <c r="Q194" s="10"/>
      <c r="R194" s="10"/>
      <c r="S194" s="10"/>
      <c r="T194" s="10"/>
      <c r="U194" s="10"/>
      <c r="V194" s="10"/>
    </row>
    <row r="195">
      <c r="A195" s="31">
        <v>21540.0</v>
      </c>
      <c r="B195" s="32">
        <f t="shared" si="1"/>
        <v>21540</v>
      </c>
      <c r="C195" s="33">
        <f t="shared" si="2"/>
        <v>59.84383562</v>
      </c>
      <c r="D195" s="31"/>
      <c r="E195" s="31" t="s">
        <v>46</v>
      </c>
      <c r="F195" s="31" t="str">
        <f t="shared" si="3"/>
        <v>hoodie</v>
      </c>
      <c r="G195" s="31"/>
      <c r="H195" s="31"/>
      <c r="I195" s="31"/>
      <c r="J195" s="19" t="s">
        <v>99</v>
      </c>
      <c r="K195" s="31"/>
      <c r="L195" s="31"/>
      <c r="M195" s="10" t="s">
        <v>138</v>
      </c>
      <c r="N195" s="10" t="s">
        <v>75</v>
      </c>
      <c r="O195" s="31"/>
      <c r="P195" s="10" t="s">
        <v>76</v>
      </c>
      <c r="Q195" s="10"/>
      <c r="R195" s="10"/>
      <c r="S195" s="10"/>
      <c r="T195" s="10"/>
      <c r="U195" s="10"/>
      <c r="V195" s="10"/>
    </row>
    <row r="196">
      <c r="A196" s="31">
        <v>14611.0</v>
      </c>
      <c r="B196" s="32">
        <f t="shared" si="1"/>
        <v>14611</v>
      </c>
      <c r="C196" s="33">
        <f t="shared" si="2"/>
        <v>78.82739726</v>
      </c>
      <c r="D196" s="31"/>
      <c r="E196" s="31" t="s">
        <v>93</v>
      </c>
      <c r="F196" s="31" t="str">
        <f t="shared" si="3"/>
        <v>backpack</v>
      </c>
      <c r="G196" s="31"/>
      <c r="H196" s="31"/>
      <c r="I196" s="31"/>
      <c r="J196" s="19" t="s">
        <v>62</v>
      </c>
      <c r="K196" s="31"/>
      <c r="L196" s="31"/>
      <c r="M196" s="10" t="s">
        <v>48</v>
      </c>
      <c r="N196" s="10" t="s">
        <v>75</v>
      </c>
      <c r="O196" s="31"/>
      <c r="P196" s="10" t="s">
        <v>275</v>
      </c>
      <c r="Q196" s="10"/>
      <c r="R196" s="10"/>
      <c r="S196" s="10"/>
      <c r="T196" s="10"/>
      <c r="U196" s="10"/>
      <c r="V196" s="10"/>
    </row>
    <row r="197">
      <c r="A197" s="31">
        <v>29476.0</v>
      </c>
      <c r="B197" s="32">
        <f t="shared" si="1"/>
        <v>29476</v>
      </c>
      <c r="C197" s="33">
        <f t="shared" si="2"/>
        <v>38.10136986</v>
      </c>
      <c r="D197" s="31"/>
      <c r="E197" s="31" t="s">
        <v>61</v>
      </c>
      <c r="F197" s="31" t="str">
        <f t="shared" si="3"/>
        <v>t-shirt</v>
      </c>
      <c r="G197" s="31"/>
      <c r="H197" s="31"/>
      <c r="I197" s="31"/>
      <c r="J197" s="19" t="s">
        <v>99</v>
      </c>
      <c r="K197" s="31"/>
      <c r="L197" s="31"/>
      <c r="M197" s="10" t="s">
        <v>22</v>
      </c>
      <c r="N197" s="10" t="s">
        <v>75</v>
      </c>
      <c r="O197" s="31"/>
      <c r="P197" s="10" t="s">
        <v>87</v>
      </c>
      <c r="Q197" s="10"/>
      <c r="R197" s="10"/>
      <c r="S197" s="10"/>
      <c r="T197" s="10"/>
      <c r="U197" s="10"/>
      <c r="V197" s="10"/>
    </row>
    <row r="198">
      <c r="A198" s="31">
        <v>27246.0</v>
      </c>
      <c r="B198" s="32">
        <f t="shared" si="1"/>
        <v>27246</v>
      </c>
      <c r="C198" s="33">
        <f t="shared" si="2"/>
        <v>44.2109589</v>
      </c>
      <c r="D198" s="31"/>
      <c r="E198" s="31" t="s">
        <v>46</v>
      </c>
      <c r="F198" s="31" t="str">
        <f t="shared" si="3"/>
        <v>hoodie</v>
      </c>
      <c r="G198" s="31"/>
      <c r="H198" s="31"/>
      <c r="I198" s="31"/>
      <c r="J198" s="19" t="s">
        <v>94</v>
      </c>
      <c r="K198" s="31"/>
      <c r="L198" s="31"/>
      <c r="M198" s="10" t="s">
        <v>105</v>
      </c>
      <c r="N198" s="10" t="s">
        <v>106</v>
      </c>
      <c r="O198" s="31"/>
      <c r="P198" s="10" t="s">
        <v>87</v>
      </c>
      <c r="Q198" s="10"/>
      <c r="R198" s="10"/>
      <c r="S198" s="10"/>
      <c r="T198" s="10"/>
      <c r="U198" s="10"/>
      <c r="V198" s="10"/>
    </row>
    <row r="199">
      <c r="A199" s="31">
        <v>29633.0</v>
      </c>
      <c r="B199" s="32">
        <f t="shared" si="1"/>
        <v>29633</v>
      </c>
      <c r="C199" s="33">
        <f t="shared" si="2"/>
        <v>37.67123288</v>
      </c>
      <c r="D199" s="31"/>
      <c r="E199" s="31" t="s">
        <v>61</v>
      </c>
      <c r="F199" s="31" t="str">
        <f t="shared" si="3"/>
        <v>t-shirt</v>
      </c>
      <c r="G199" s="31"/>
      <c r="H199" s="31"/>
      <c r="I199" s="31"/>
      <c r="J199" s="19" t="s">
        <v>47</v>
      </c>
      <c r="K199" s="31"/>
      <c r="L199" s="31"/>
      <c r="M199" s="10" t="s">
        <v>48</v>
      </c>
      <c r="N199" s="10" t="s">
        <v>356</v>
      </c>
      <c r="O199" s="31"/>
      <c r="P199" s="10" t="s">
        <v>1027</v>
      </c>
      <c r="Q199" s="10"/>
      <c r="R199" s="10"/>
      <c r="S199" s="10"/>
      <c r="T199" s="10"/>
      <c r="U199" s="10"/>
      <c r="V199" s="10"/>
    </row>
    <row r="200">
      <c r="A200" s="31">
        <v>34650.0</v>
      </c>
      <c r="B200" s="32">
        <f t="shared" si="1"/>
        <v>34650</v>
      </c>
      <c r="C200" s="33">
        <f t="shared" si="2"/>
        <v>23.9260274</v>
      </c>
      <c r="D200" s="31"/>
      <c r="E200" s="31" t="s">
        <v>73</v>
      </c>
      <c r="F200" s="31" t="str">
        <f t="shared" si="3"/>
        <v>jacket (brand is TBD... probably Patagonia)</v>
      </c>
      <c r="G200" s="31"/>
      <c r="H200" s="31"/>
      <c r="I200" s="31"/>
      <c r="J200" s="19" t="s">
        <v>62</v>
      </c>
      <c r="K200" s="31"/>
      <c r="L200" s="31"/>
      <c r="M200" s="10" t="s">
        <v>44</v>
      </c>
      <c r="N200" s="10" t="s">
        <v>44</v>
      </c>
      <c r="O200" s="31"/>
      <c r="P200" s="10" t="s">
        <v>44</v>
      </c>
      <c r="Q200" s="10"/>
      <c r="R200" s="10"/>
      <c r="S200" s="10"/>
      <c r="T200" s="10"/>
      <c r="U200" s="10"/>
      <c r="V200" s="10"/>
    </row>
    <row r="201">
      <c r="A201" s="31">
        <v>31399.0</v>
      </c>
      <c r="B201" s="32">
        <f t="shared" si="1"/>
        <v>31399</v>
      </c>
      <c r="C201" s="33">
        <f t="shared" si="2"/>
        <v>32.83287671</v>
      </c>
      <c r="D201" s="31"/>
      <c r="E201" s="31" t="s">
        <v>1032</v>
      </c>
      <c r="F201" s="31" t="str">
        <f t="shared" si="3"/>
        <v>Mug/Bottle</v>
      </c>
      <c r="G201" s="31"/>
      <c r="H201" s="31"/>
      <c r="I201" s="31"/>
      <c r="J201" s="19" t="s">
        <v>47</v>
      </c>
      <c r="K201" s="31"/>
      <c r="L201" s="31"/>
      <c r="M201" s="10" t="s">
        <v>143</v>
      </c>
      <c r="N201" s="10" t="s">
        <v>75</v>
      </c>
      <c r="O201" s="31"/>
      <c r="P201" s="10" t="s">
        <v>120</v>
      </c>
      <c r="Q201" s="10"/>
      <c r="R201" s="10"/>
      <c r="S201" s="10"/>
      <c r="T201" s="10"/>
      <c r="U201" s="10"/>
      <c r="V201" s="10"/>
    </row>
    <row r="202">
      <c r="A202" s="31">
        <v>28804.0</v>
      </c>
      <c r="B202" s="32">
        <f t="shared" si="1"/>
        <v>28804</v>
      </c>
      <c r="C202" s="33">
        <f t="shared" si="2"/>
        <v>39.94246575</v>
      </c>
      <c r="D202" s="31"/>
      <c r="E202" s="31" t="s">
        <v>61</v>
      </c>
      <c r="F202" s="31" t="str">
        <f t="shared" si="3"/>
        <v>t-shirt</v>
      </c>
      <c r="G202" s="31"/>
      <c r="H202" s="31"/>
      <c r="I202" s="31"/>
      <c r="J202" s="19" t="s">
        <v>99</v>
      </c>
      <c r="K202" s="31"/>
      <c r="L202" s="31"/>
      <c r="M202" s="10" t="s">
        <v>416</v>
      </c>
      <c r="N202" s="10" t="s">
        <v>106</v>
      </c>
      <c r="O202" s="31"/>
      <c r="P202" s="10" t="s">
        <v>471</v>
      </c>
      <c r="Q202" s="10"/>
      <c r="R202" s="10"/>
      <c r="S202" s="10"/>
      <c r="T202" s="10"/>
      <c r="U202" s="10"/>
      <c r="V202" s="10"/>
    </row>
    <row r="203">
      <c r="A203" s="31">
        <v>31882.0</v>
      </c>
      <c r="B203" s="32">
        <f t="shared" si="1"/>
        <v>31882</v>
      </c>
      <c r="C203" s="33">
        <f t="shared" si="2"/>
        <v>31.50958904</v>
      </c>
      <c r="D203" s="31"/>
      <c r="E203" s="31" t="s">
        <v>61</v>
      </c>
      <c r="F203" s="31" t="str">
        <f t="shared" si="3"/>
        <v>t-shirt</v>
      </c>
      <c r="G203" s="31"/>
      <c r="H203" s="31"/>
      <c r="I203" s="31"/>
      <c r="J203" s="19" t="s">
        <v>47</v>
      </c>
      <c r="K203" s="31"/>
      <c r="L203" s="31"/>
      <c r="M203" s="10" t="s">
        <v>256</v>
      </c>
      <c r="N203" s="10" t="s">
        <v>75</v>
      </c>
      <c r="O203" s="31"/>
      <c r="P203" s="10" t="s">
        <v>300</v>
      </c>
      <c r="Q203" s="10"/>
      <c r="R203" s="10"/>
      <c r="S203" s="10"/>
      <c r="T203" s="10"/>
      <c r="U203" s="10"/>
      <c r="V203" s="10"/>
    </row>
    <row r="204">
      <c r="A204" s="31">
        <v>33421.0</v>
      </c>
      <c r="B204" s="32">
        <f t="shared" si="1"/>
        <v>33421</v>
      </c>
      <c r="C204" s="33">
        <f t="shared" si="2"/>
        <v>27.29315068</v>
      </c>
      <c r="D204" s="31"/>
      <c r="E204" s="31" t="s">
        <v>93</v>
      </c>
      <c r="F204" s="31" t="str">
        <f t="shared" si="3"/>
        <v>backpack</v>
      </c>
      <c r="G204" s="31"/>
      <c r="H204" s="31"/>
      <c r="I204" s="31"/>
      <c r="J204" s="19" t="s">
        <v>94</v>
      </c>
      <c r="K204" s="31"/>
      <c r="L204" s="31"/>
      <c r="M204" s="10" t="s">
        <v>256</v>
      </c>
      <c r="N204" s="10" t="s">
        <v>106</v>
      </c>
      <c r="O204" s="31"/>
      <c r="P204" s="10" t="s">
        <v>300</v>
      </c>
      <c r="Q204" s="10"/>
      <c r="R204" s="10"/>
      <c r="S204" s="10"/>
      <c r="T204" s="10"/>
      <c r="U204" s="10"/>
      <c r="V204" s="10"/>
    </row>
    <row r="205">
      <c r="A205" s="31">
        <v>31693.0</v>
      </c>
      <c r="B205" s="32">
        <f t="shared" si="1"/>
        <v>31693</v>
      </c>
      <c r="C205" s="33">
        <f t="shared" si="2"/>
        <v>32.02739726</v>
      </c>
      <c r="D205" s="31"/>
      <c r="E205" s="31" t="s">
        <v>61</v>
      </c>
      <c r="F205" s="31" t="str">
        <f t="shared" si="3"/>
        <v>t-shirt</v>
      </c>
      <c r="G205" s="31"/>
      <c r="H205" s="31"/>
      <c r="I205" s="31"/>
      <c r="J205" s="19" t="s">
        <v>47</v>
      </c>
      <c r="K205" s="31"/>
      <c r="L205" s="31"/>
      <c r="M205" s="10" t="s">
        <v>151</v>
      </c>
      <c r="N205" s="10" t="s">
        <v>49</v>
      </c>
      <c r="O205" s="31"/>
      <c r="P205" s="10" t="s">
        <v>315</v>
      </c>
      <c r="Q205" s="10"/>
      <c r="R205" s="10"/>
      <c r="S205" s="10"/>
      <c r="T205" s="10"/>
      <c r="U205" s="10"/>
      <c r="V205" s="10"/>
    </row>
    <row r="206">
      <c r="A206" s="31">
        <v>31498.0</v>
      </c>
      <c r="B206" s="32">
        <f t="shared" si="1"/>
        <v>31498</v>
      </c>
      <c r="C206" s="33">
        <f t="shared" si="2"/>
        <v>32.56164384</v>
      </c>
      <c r="D206" s="31"/>
      <c r="E206" s="31" t="s">
        <v>93</v>
      </c>
      <c r="F206" s="31" t="str">
        <f t="shared" si="3"/>
        <v>backpack</v>
      </c>
      <c r="G206" s="31"/>
      <c r="H206" s="31"/>
      <c r="I206" s="31"/>
      <c r="J206" s="19" t="s">
        <v>94</v>
      </c>
      <c r="K206" s="31"/>
      <c r="L206" s="31"/>
      <c r="M206" s="10" t="s">
        <v>212</v>
      </c>
      <c r="N206" s="10" t="s">
        <v>262</v>
      </c>
      <c r="O206" s="31"/>
      <c r="P206" s="10" t="s">
        <v>87</v>
      </c>
      <c r="Q206" s="10"/>
      <c r="R206" s="10"/>
      <c r="S206" s="10"/>
      <c r="T206" s="10"/>
      <c r="U206" s="10"/>
      <c r="V206" s="10"/>
    </row>
    <row r="207">
      <c r="A207" s="31">
        <v>31738.0</v>
      </c>
      <c r="B207" s="32">
        <f t="shared" si="1"/>
        <v>31738</v>
      </c>
      <c r="C207" s="33">
        <f t="shared" si="2"/>
        <v>31.90410959</v>
      </c>
      <c r="D207" s="31"/>
      <c r="E207" s="31" t="s">
        <v>46</v>
      </c>
      <c r="F207" s="31" t="str">
        <f t="shared" si="3"/>
        <v>hoodie</v>
      </c>
      <c r="G207" s="31"/>
      <c r="H207" s="31"/>
      <c r="I207" s="31"/>
      <c r="J207" s="19" t="s">
        <v>94</v>
      </c>
      <c r="K207" s="31"/>
      <c r="L207" s="31"/>
      <c r="M207" s="10" t="s">
        <v>151</v>
      </c>
      <c r="N207" s="10" t="s">
        <v>75</v>
      </c>
      <c r="O207" s="31"/>
      <c r="P207" s="10" t="s">
        <v>101</v>
      </c>
      <c r="Q207" s="10"/>
      <c r="R207" s="10"/>
      <c r="S207" s="10"/>
      <c r="T207" s="10"/>
      <c r="U207" s="10"/>
      <c r="V207" s="10"/>
    </row>
    <row r="208">
      <c r="A208" s="31">
        <v>28682.0</v>
      </c>
      <c r="B208" s="32">
        <f t="shared" si="1"/>
        <v>28682</v>
      </c>
      <c r="C208" s="33">
        <f t="shared" si="2"/>
        <v>40.27671233</v>
      </c>
      <c r="D208" s="31"/>
      <c r="E208" s="31" t="s">
        <v>46</v>
      </c>
      <c r="F208" s="31" t="str">
        <f t="shared" si="3"/>
        <v>hoodie</v>
      </c>
      <c r="G208" s="31"/>
      <c r="H208" s="31"/>
      <c r="I208" s="31"/>
      <c r="J208" s="19" t="s">
        <v>99</v>
      </c>
      <c r="K208" s="31"/>
      <c r="L208" s="31"/>
      <c r="M208" s="10" t="s">
        <v>212</v>
      </c>
      <c r="N208" s="10" t="s">
        <v>75</v>
      </c>
      <c r="O208" s="31"/>
      <c r="P208" s="10" t="s">
        <v>87</v>
      </c>
      <c r="Q208" s="10"/>
      <c r="R208" s="10"/>
      <c r="S208" s="10"/>
      <c r="T208" s="10"/>
      <c r="U208" s="10"/>
      <c r="V208" s="10"/>
    </row>
    <row r="209">
      <c r="A209" s="31">
        <v>27885.0</v>
      </c>
      <c r="B209" s="32">
        <f t="shared" si="1"/>
        <v>27885</v>
      </c>
      <c r="C209" s="33">
        <f t="shared" si="2"/>
        <v>42.46027397</v>
      </c>
      <c r="D209" s="31"/>
      <c r="E209" s="31" t="s">
        <v>93</v>
      </c>
      <c r="F209" s="31" t="str">
        <f t="shared" si="3"/>
        <v>backpack</v>
      </c>
      <c r="G209" s="31"/>
      <c r="H209" s="31"/>
      <c r="I209" s="31"/>
      <c r="J209" s="19" t="s">
        <v>47</v>
      </c>
      <c r="K209" s="31"/>
      <c r="L209" s="31"/>
      <c r="M209" s="10" t="s">
        <v>44</v>
      </c>
      <c r="N209" s="10" t="s">
        <v>44</v>
      </c>
      <c r="O209" s="31"/>
      <c r="P209" s="10" t="s">
        <v>44</v>
      </c>
      <c r="Q209" s="10"/>
      <c r="R209" s="10"/>
      <c r="S209" s="10"/>
      <c r="T209" s="10"/>
      <c r="U209" s="10"/>
      <c r="V209" s="10"/>
    </row>
    <row r="210">
      <c r="A210" s="31">
        <v>29440.0</v>
      </c>
      <c r="B210" s="32">
        <f t="shared" si="1"/>
        <v>29440</v>
      </c>
      <c r="C210" s="33">
        <f t="shared" si="2"/>
        <v>38.2</v>
      </c>
      <c r="D210" s="31"/>
      <c r="E210" s="31" t="s">
        <v>73</v>
      </c>
      <c r="F210" s="31" t="str">
        <f t="shared" si="3"/>
        <v>jacket (brand is TBD... probably Patagonia)</v>
      </c>
      <c r="G210" s="31"/>
      <c r="H210" s="31"/>
      <c r="I210" s="31"/>
      <c r="J210" s="19" t="s">
        <v>1075</v>
      </c>
      <c r="K210" s="31"/>
      <c r="L210" s="31"/>
      <c r="M210" s="10" t="s">
        <v>212</v>
      </c>
      <c r="N210" s="10" t="s">
        <v>86</v>
      </c>
      <c r="O210" s="31"/>
      <c r="P210" s="10" t="s">
        <v>87</v>
      </c>
      <c r="Q210" s="10"/>
      <c r="R210" s="10"/>
      <c r="S210" s="10"/>
      <c r="T210" s="10"/>
      <c r="U210" s="10"/>
      <c r="V210" s="10"/>
    </row>
    <row r="211">
      <c r="A211" s="31">
        <v>29809.0</v>
      </c>
      <c r="B211" s="32">
        <f t="shared" si="1"/>
        <v>29809</v>
      </c>
      <c r="C211" s="33">
        <f t="shared" si="2"/>
        <v>37.1890411</v>
      </c>
      <c r="D211" s="31"/>
      <c r="E211" s="31" t="s">
        <v>61</v>
      </c>
      <c r="F211" s="31" t="str">
        <f t="shared" si="3"/>
        <v>t-shirt</v>
      </c>
      <c r="G211" s="31"/>
      <c r="H211" s="31"/>
      <c r="I211" s="31"/>
      <c r="J211" s="19" t="s">
        <v>1081</v>
      </c>
      <c r="K211" s="31"/>
      <c r="L211" s="31"/>
      <c r="M211" s="10" t="s">
        <v>416</v>
      </c>
      <c r="N211" s="10" t="s">
        <v>1082</v>
      </c>
      <c r="O211" s="31"/>
      <c r="P211" s="10" t="s">
        <v>50</v>
      </c>
      <c r="Q211" s="10"/>
      <c r="R211" s="10"/>
      <c r="S211" s="10"/>
      <c r="T211" s="10"/>
      <c r="U211" s="10"/>
      <c r="V211" s="10"/>
    </row>
    <row r="212">
      <c r="A212" s="31">
        <v>43048.0</v>
      </c>
      <c r="B212" s="32">
        <f t="shared" si="1"/>
        <v>43048</v>
      </c>
      <c r="C212" s="33">
        <f t="shared" si="2"/>
        <v>0.9178082192</v>
      </c>
      <c r="D212" s="31"/>
      <c r="E212" s="31" t="s">
        <v>61</v>
      </c>
      <c r="F212" s="31" t="str">
        <f t="shared" si="3"/>
        <v>t-shirt</v>
      </c>
      <c r="G212" s="31"/>
      <c r="H212" s="31"/>
      <c r="I212" s="31"/>
      <c r="J212" s="19" t="s">
        <v>94</v>
      </c>
      <c r="K212" s="31"/>
      <c r="L212" s="31"/>
      <c r="M212" s="10" t="s">
        <v>151</v>
      </c>
      <c r="N212" s="10" t="s">
        <v>356</v>
      </c>
      <c r="O212" s="31"/>
      <c r="P212" s="10" t="s">
        <v>87</v>
      </c>
      <c r="Q212" s="10"/>
      <c r="R212" s="10"/>
      <c r="S212" s="10"/>
      <c r="T212" s="10"/>
      <c r="U212" s="10"/>
      <c r="V212" s="10"/>
    </row>
    <row r="213">
      <c r="A213" s="31">
        <v>32706.0</v>
      </c>
      <c r="B213" s="32">
        <f t="shared" si="1"/>
        <v>32706</v>
      </c>
      <c r="C213" s="33">
        <f t="shared" si="2"/>
        <v>29.25205479</v>
      </c>
      <c r="D213" s="31"/>
      <c r="E213" s="31" t="s">
        <v>73</v>
      </c>
      <c r="F213" s="31" t="str">
        <f t="shared" si="3"/>
        <v>jacket (brand is TBD... probably Patagonia)</v>
      </c>
      <c r="G213" s="31"/>
      <c r="H213" s="31"/>
      <c r="I213" s="31"/>
      <c r="J213" s="19" t="s">
        <v>99</v>
      </c>
      <c r="K213" s="31"/>
      <c r="L213" s="31"/>
      <c r="M213" s="10" t="s">
        <v>212</v>
      </c>
      <c r="N213" s="10" t="s">
        <v>106</v>
      </c>
      <c r="O213" s="31"/>
      <c r="P213" s="10" t="s">
        <v>87</v>
      </c>
      <c r="Q213" s="10"/>
      <c r="R213" s="10"/>
      <c r="S213" s="10"/>
      <c r="T213" s="10"/>
      <c r="U213" s="10"/>
      <c r="V213" s="10"/>
    </row>
    <row r="214">
      <c r="A214" s="31">
        <v>31548.0</v>
      </c>
      <c r="B214" s="32">
        <f t="shared" si="1"/>
        <v>31548</v>
      </c>
      <c r="C214" s="33">
        <f t="shared" si="2"/>
        <v>32.42465753</v>
      </c>
      <c r="D214" s="31"/>
      <c r="E214" s="31" t="s">
        <v>93</v>
      </c>
      <c r="F214" s="31" t="str">
        <f t="shared" si="3"/>
        <v>backpack</v>
      </c>
      <c r="G214" s="31"/>
      <c r="H214" s="31"/>
      <c r="I214" s="31"/>
      <c r="J214" s="19" t="s">
        <v>94</v>
      </c>
      <c r="K214" s="31"/>
      <c r="L214" s="31"/>
      <c r="M214" s="10" t="s">
        <v>44</v>
      </c>
      <c r="N214" s="10" t="s">
        <v>44</v>
      </c>
      <c r="O214" s="31"/>
      <c r="P214" s="10" t="s">
        <v>44</v>
      </c>
      <c r="Q214" s="10"/>
      <c r="R214" s="10"/>
      <c r="S214" s="10"/>
      <c r="T214" s="10"/>
      <c r="U214" s="10"/>
      <c r="V214" s="10"/>
    </row>
    <row r="215">
      <c r="A215" s="31">
        <v>32020.0</v>
      </c>
      <c r="B215" s="32">
        <f t="shared" si="1"/>
        <v>32020</v>
      </c>
      <c r="C215" s="33">
        <f t="shared" si="2"/>
        <v>31.13150685</v>
      </c>
      <c r="D215" s="31"/>
      <c r="E215" s="31" t="s">
        <v>397</v>
      </c>
      <c r="F215" s="31" t="str">
        <f t="shared" si="3"/>
        <v>track suit / sweat suit</v>
      </c>
      <c r="G215" s="31"/>
      <c r="H215" s="31"/>
      <c r="I215" s="31"/>
      <c r="J215" s="19" t="s">
        <v>47</v>
      </c>
      <c r="K215" s="31"/>
      <c r="L215" s="31"/>
      <c r="M215" s="10" t="s">
        <v>457</v>
      </c>
      <c r="N215" s="10" t="s">
        <v>49</v>
      </c>
      <c r="O215" s="31"/>
      <c r="P215" s="10" t="s">
        <v>1096</v>
      </c>
      <c r="Q215" s="10"/>
      <c r="R215" s="10"/>
      <c r="S215" s="10"/>
      <c r="T215" s="10"/>
      <c r="U215" s="10"/>
      <c r="V215" s="10"/>
    </row>
    <row r="216">
      <c r="A216" s="31">
        <v>33934.0</v>
      </c>
      <c r="B216" s="32">
        <f t="shared" si="1"/>
        <v>33934</v>
      </c>
      <c r="C216" s="33">
        <f t="shared" si="2"/>
        <v>25.88767123</v>
      </c>
      <c r="D216" s="31"/>
      <c r="E216" s="31" t="s">
        <v>46</v>
      </c>
      <c r="F216" s="31" t="str">
        <f t="shared" si="3"/>
        <v>hoodie</v>
      </c>
      <c r="G216" s="31"/>
      <c r="H216" s="31"/>
      <c r="I216" s="31"/>
      <c r="J216" s="19" t="s">
        <v>99</v>
      </c>
      <c r="K216" s="31"/>
      <c r="L216" s="31"/>
      <c r="M216" s="10" t="s">
        <v>212</v>
      </c>
      <c r="N216" s="10" t="s">
        <v>75</v>
      </c>
      <c r="O216" s="31"/>
      <c r="P216" s="10" t="s">
        <v>87</v>
      </c>
      <c r="Q216" s="10"/>
      <c r="R216" s="10"/>
      <c r="S216" s="10"/>
      <c r="T216" s="10"/>
      <c r="U216" s="10"/>
      <c r="V216" s="10"/>
    </row>
    <row r="217">
      <c r="B217" s="32" t="str">
        <f t="shared" si="1"/>
        <v>NULL</v>
      </c>
      <c r="C217" s="33" t="str">
        <f t="shared" si="2"/>
        <v>NULL</v>
      </c>
      <c r="E217" s="17" t="s">
        <v>61</v>
      </c>
      <c r="F217" s="31" t="str">
        <f t="shared" si="3"/>
        <v>t-shirt</v>
      </c>
      <c r="J217" s="19" t="s">
        <v>99</v>
      </c>
      <c r="M217" s="11" t="s">
        <v>44</v>
      </c>
      <c r="N217" s="11" t="s">
        <v>44</v>
      </c>
      <c r="P217" s="11" t="s">
        <v>44</v>
      </c>
      <c r="Q217" s="11"/>
      <c r="R217" s="11"/>
      <c r="S217" s="11"/>
      <c r="T217" s="11"/>
      <c r="U217" s="11"/>
      <c r="V217" s="11"/>
    </row>
    <row r="218">
      <c r="A218" s="31">
        <v>32965.0</v>
      </c>
      <c r="B218" s="32">
        <f t="shared" si="1"/>
        <v>32965</v>
      </c>
      <c r="C218" s="33">
        <f t="shared" si="2"/>
        <v>28.54246575</v>
      </c>
      <c r="D218" s="31"/>
      <c r="E218" s="31" t="s">
        <v>397</v>
      </c>
      <c r="F218" s="31" t="str">
        <f t="shared" si="3"/>
        <v>track suit / sweat suit</v>
      </c>
      <c r="G218" s="31"/>
      <c r="H218" s="31"/>
      <c r="I218" s="31"/>
      <c r="J218" s="19" t="s">
        <v>99</v>
      </c>
      <c r="K218" s="31"/>
      <c r="L218" s="31"/>
      <c r="M218" s="10" t="s">
        <v>212</v>
      </c>
      <c r="N218" s="10" t="s">
        <v>49</v>
      </c>
      <c r="O218" s="31"/>
      <c r="P218" s="10" t="s">
        <v>87</v>
      </c>
      <c r="Q218" s="10"/>
      <c r="R218" s="10"/>
      <c r="S218" s="10"/>
      <c r="T218" s="10"/>
      <c r="U218" s="10"/>
      <c r="V218" s="10"/>
    </row>
    <row r="219">
      <c r="A219" s="31">
        <v>30084.0</v>
      </c>
      <c r="B219" s="32">
        <f t="shared" si="1"/>
        <v>30084</v>
      </c>
      <c r="C219" s="33">
        <f t="shared" si="2"/>
        <v>36.43561644</v>
      </c>
      <c r="D219" s="31"/>
      <c r="E219" s="31" t="s">
        <v>118</v>
      </c>
      <c r="F219" s="31" t="str">
        <f t="shared" si="3"/>
        <v>hat</v>
      </c>
      <c r="G219" s="31"/>
      <c r="H219" s="31"/>
      <c r="I219" s="31"/>
      <c r="J219" s="19" t="s">
        <v>99</v>
      </c>
      <c r="K219" s="31"/>
      <c r="L219" s="31"/>
      <c r="M219" s="10" t="s">
        <v>21</v>
      </c>
      <c r="N219" s="10" t="s">
        <v>356</v>
      </c>
      <c r="O219" s="31"/>
      <c r="P219" s="10" t="s">
        <v>219</v>
      </c>
      <c r="Q219" s="10"/>
      <c r="R219" s="10"/>
      <c r="S219" s="10"/>
      <c r="T219" s="10"/>
      <c r="U219" s="10"/>
      <c r="V219" s="10"/>
    </row>
    <row r="220">
      <c r="B220" s="32" t="str">
        <f t="shared" si="1"/>
        <v>NULL</v>
      </c>
      <c r="C220" s="33" t="str">
        <f t="shared" si="2"/>
        <v>NULL</v>
      </c>
      <c r="E220" s="17" t="s">
        <v>93</v>
      </c>
      <c r="F220" s="31" t="str">
        <f t="shared" si="3"/>
        <v>backpack</v>
      </c>
      <c r="J220" s="19" t="s">
        <v>1120</v>
      </c>
      <c r="M220" s="11" t="s">
        <v>44</v>
      </c>
      <c r="N220" s="11" t="s">
        <v>44</v>
      </c>
      <c r="P220" s="11" t="s">
        <v>44</v>
      </c>
      <c r="Q220" s="11"/>
      <c r="R220" s="11"/>
      <c r="S220" s="11"/>
      <c r="T220" s="11"/>
      <c r="U220" s="11"/>
      <c r="V220" s="11"/>
    </row>
    <row r="221">
      <c r="A221" s="31">
        <v>24370.0</v>
      </c>
      <c r="B221" s="32">
        <f t="shared" si="1"/>
        <v>24370</v>
      </c>
      <c r="C221" s="33">
        <f t="shared" si="2"/>
        <v>52.09041096</v>
      </c>
      <c r="D221" s="31"/>
      <c r="E221" s="31" t="s">
        <v>118</v>
      </c>
      <c r="F221" s="31" t="str">
        <f t="shared" si="3"/>
        <v>hat</v>
      </c>
      <c r="G221" s="31"/>
      <c r="H221" s="31"/>
      <c r="I221" s="31"/>
      <c r="J221" s="19" t="s">
        <v>94</v>
      </c>
      <c r="K221" s="31"/>
      <c r="L221" s="31"/>
      <c r="M221" s="10" t="s">
        <v>138</v>
      </c>
      <c r="N221" s="10" t="s">
        <v>139</v>
      </c>
      <c r="O221" s="31"/>
      <c r="P221" s="10" t="s">
        <v>300</v>
      </c>
      <c r="Q221" s="10"/>
      <c r="R221" s="10"/>
      <c r="S221" s="10"/>
      <c r="T221" s="10"/>
      <c r="U221" s="10"/>
      <c r="V221" s="10"/>
    </row>
    <row r="222">
      <c r="A222" s="31">
        <v>33182.0</v>
      </c>
      <c r="B222" s="32">
        <f t="shared" si="1"/>
        <v>33182</v>
      </c>
      <c r="C222" s="33">
        <f t="shared" si="2"/>
        <v>27.94794521</v>
      </c>
      <c r="D222" s="31"/>
      <c r="E222" s="31" t="s">
        <v>61</v>
      </c>
      <c r="F222" s="31" t="str">
        <f t="shared" si="3"/>
        <v>t-shirt</v>
      </c>
      <c r="G222" s="31"/>
      <c r="H222" s="31"/>
      <c r="I222" s="31"/>
      <c r="J222" s="19" t="s">
        <v>47</v>
      </c>
      <c r="K222" s="31"/>
      <c r="L222" s="31"/>
      <c r="M222" s="10" t="s">
        <v>212</v>
      </c>
      <c r="N222" s="10" t="s">
        <v>75</v>
      </c>
      <c r="O222" s="31"/>
      <c r="P222" s="10" t="s">
        <v>471</v>
      </c>
      <c r="Q222" s="10"/>
      <c r="R222" s="10"/>
      <c r="S222" s="10"/>
      <c r="T222" s="10"/>
      <c r="U222" s="10"/>
      <c r="V222" s="10"/>
    </row>
    <row r="223">
      <c r="A223" s="31">
        <v>28379.0</v>
      </c>
      <c r="B223" s="32">
        <f t="shared" si="1"/>
        <v>28379</v>
      </c>
      <c r="C223" s="33">
        <f t="shared" si="2"/>
        <v>41.10684932</v>
      </c>
      <c r="D223" s="31"/>
      <c r="E223" s="31" t="s">
        <v>397</v>
      </c>
      <c r="F223" s="31" t="str">
        <f t="shared" si="3"/>
        <v>track suit / sweat suit</v>
      </c>
      <c r="G223" s="31"/>
      <c r="H223" s="31"/>
      <c r="I223" s="31"/>
      <c r="J223" s="19" t="s">
        <v>1135</v>
      </c>
      <c r="K223" s="31"/>
      <c r="L223" s="31"/>
      <c r="M223" s="10" t="s">
        <v>256</v>
      </c>
      <c r="N223" s="10" t="s">
        <v>86</v>
      </c>
      <c r="O223" s="31"/>
      <c r="P223" s="10" t="s">
        <v>87</v>
      </c>
      <c r="Q223" s="10"/>
      <c r="R223" s="10"/>
      <c r="S223" s="10"/>
      <c r="T223" s="10"/>
      <c r="U223" s="10"/>
      <c r="V223" s="10"/>
    </row>
    <row r="224">
      <c r="A224" s="31">
        <v>34862.0</v>
      </c>
      <c r="B224" s="32">
        <f t="shared" si="1"/>
        <v>34862</v>
      </c>
      <c r="C224" s="33">
        <f t="shared" si="2"/>
        <v>23.34520548</v>
      </c>
      <c r="D224" s="31"/>
      <c r="E224" s="31" t="s">
        <v>61</v>
      </c>
      <c r="F224" s="31" t="str">
        <f t="shared" si="3"/>
        <v>t-shirt</v>
      </c>
      <c r="G224" s="31"/>
      <c r="H224" s="31"/>
      <c r="I224" s="31"/>
      <c r="J224" s="19" t="s">
        <v>47</v>
      </c>
      <c r="K224" s="31"/>
      <c r="L224" s="31"/>
      <c r="M224" s="10" t="s">
        <v>1142</v>
      </c>
      <c r="N224" s="10" t="s">
        <v>75</v>
      </c>
      <c r="O224" s="31"/>
      <c r="P224" s="10" t="s">
        <v>275</v>
      </c>
      <c r="Q224" s="10"/>
      <c r="R224" s="10"/>
      <c r="S224" s="10"/>
      <c r="T224" s="10"/>
      <c r="U224" s="10"/>
      <c r="V224" s="10"/>
    </row>
    <row r="225">
      <c r="A225" s="31">
        <v>32966.0</v>
      </c>
      <c r="B225" s="32">
        <f t="shared" si="1"/>
        <v>32966</v>
      </c>
      <c r="C225" s="33">
        <f t="shared" si="2"/>
        <v>28.53972603</v>
      </c>
      <c r="D225" s="31"/>
      <c r="E225" s="31" t="s">
        <v>46</v>
      </c>
      <c r="F225" s="31" t="str">
        <f t="shared" si="3"/>
        <v>hoodie</v>
      </c>
      <c r="G225" s="31"/>
      <c r="H225" s="31"/>
      <c r="I225" s="31"/>
      <c r="J225" s="19" t="s">
        <v>99</v>
      </c>
      <c r="K225" s="31"/>
      <c r="L225" s="31"/>
      <c r="M225" s="10" t="s">
        <v>457</v>
      </c>
      <c r="N225" s="10" t="s">
        <v>75</v>
      </c>
      <c r="O225" s="31"/>
      <c r="P225" s="10" t="s">
        <v>1143</v>
      </c>
      <c r="Q225" s="10"/>
      <c r="R225" s="10"/>
      <c r="S225" s="10"/>
      <c r="T225" s="10"/>
      <c r="U225" s="10"/>
      <c r="V225" s="10"/>
    </row>
    <row r="226">
      <c r="A226" s="31">
        <v>27861.0</v>
      </c>
      <c r="B226" s="32">
        <f t="shared" si="1"/>
        <v>27861</v>
      </c>
      <c r="C226" s="33">
        <f t="shared" si="2"/>
        <v>42.5260274</v>
      </c>
      <c r="D226" s="31"/>
      <c r="E226" s="31" t="s">
        <v>61</v>
      </c>
      <c r="F226" s="31" t="str">
        <f t="shared" si="3"/>
        <v>t-shirt</v>
      </c>
      <c r="G226" s="31"/>
      <c r="H226" s="31"/>
      <c r="I226" s="31"/>
      <c r="J226" s="19" t="s">
        <v>1144</v>
      </c>
      <c r="K226" s="31"/>
      <c r="L226" s="31"/>
      <c r="M226" s="10" t="s">
        <v>105</v>
      </c>
      <c r="N226" s="10" t="s">
        <v>106</v>
      </c>
      <c r="O226" s="31"/>
      <c r="P226" s="10" t="s">
        <v>87</v>
      </c>
      <c r="Q226" s="10"/>
      <c r="R226" s="10"/>
      <c r="S226" s="10"/>
      <c r="T226" s="10"/>
      <c r="U226" s="10"/>
      <c r="V226" s="10"/>
    </row>
    <row r="227">
      <c r="A227" s="31">
        <v>33281.0</v>
      </c>
      <c r="B227" s="32">
        <f t="shared" si="1"/>
        <v>33281</v>
      </c>
      <c r="C227" s="33">
        <f t="shared" si="2"/>
        <v>27.67671233</v>
      </c>
      <c r="D227" s="31"/>
      <c r="E227" s="31" t="s">
        <v>397</v>
      </c>
      <c r="F227" s="31" t="str">
        <f t="shared" si="3"/>
        <v>track suit / sweat suit</v>
      </c>
      <c r="G227" s="31"/>
      <c r="H227" s="31"/>
      <c r="I227" s="31"/>
      <c r="J227" s="19" t="s">
        <v>47</v>
      </c>
      <c r="K227" s="31"/>
      <c r="L227" s="31"/>
      <c r="M227" s="10" t="s">
        <v>85</v>
      </c>
      <c r="N227" s="10" t="s">
        <v>1145</v>
      </c>
      <c r="O227" s="31"/>
      <c r="P227" s="10" t="s">
        <v>87</v>
      </c>
      <c r="Q227" s="10"/>
      <c r="R227" s="10"/>
      <c r="S227" s="10"/>
      <c r="T227" s="10"/>
      <c r="U227" s="10"/>
      <c r="V227" s="10"/>
    </row>
    <row r="228">
      <c r="A228" s="31">
        <v>34191.0</v>
      </c>
      <c r="B228" s="32">
        <f t="shared" si="1"/>
        <v>34191</v>
      </c>
      <c r="C228" s="33">
        <f t="shared" si="2"/>
        <v>25.18356164</v>
      </c>
      <c r="D228" s="31"/>
      <c r="E228" s="31" t="s">
        <v>93</v>
      </c>
      <c r="F228" s="31" t="str">
        <f t="shared" si="3"/>
        <v>backpack</v>
      </c>
      <c r="G228" s="31"/>
      <c r="H228" s="31"/>
      <c r="I228" s="31"/>
      <c r="J228" s="19" t="s">
        <v>94</v>
      </c>
      <c r="K228" s="31"/>
      <c r="L228" s="31"/>
      <c r="M228" s="10" t="s">
        <v>44</v>
      </c>
      <c r="N228" s="10" t="s">
        <v>44</v>
      </c>
      <c r="O228" s="31"/>
      <c r="P228" s="10" t="s">
        <v>44</v>
      </c>
      <c r="Q228" s="10"/>
      <c r="R228" s="10"/>
      <c r="S228" s="10"/>
      <c r="T228" s="10"/>
      <c r="U228" s="10"/>
      <c r="V228" s="10"/>
    </row>
    <row r="229">
      <c r="A229" s="31">
        <v>32528.0</v>
      </c>
      <c r="B229" s="32">
        <f t="shared" si="1"/>
        <v>32528</v>
      </c>
      <c r="C229" s="33">
        <f t="shared" si="2"/>
        <v>29.73972603</v>
      </c>
      <c r="D229" s="31"/>
      <c r="E229" s="31" t="s">
        <v>46</v>
      </c>
      <c r="F229" s="31" t="str">
        <f t="shared" si="3"/>
        <v>hoodie</v>
      </c>
      <c r="G229" s="31"/>
      <c r="H229" s="31"/>
      <c r="I229" s="31"/>
      <c r="J229" s="19" t="s">
        <v>62</v>
      </c>
      <c r="K229" s="31"/>
      <c r="L229" s="31"/>
      <c r="M229" s="10" t="s">
        <v>48</v>
      </c>
      <c r="N229" s="10" t="s">
        <v>75</v>
      </c>
      <c r="O229" s="31"/>
      <c r="P229" s="10" t="s">
        <v>231</v>
      </c>
      <c r="Q229" s="10"/>
      <c r="R229" s="10"/>
      <c r="S229" s="10"/>
      <c r="T229" s="10"/>
      <c r="U229" s="10"/>
      <c r="V229" s="10"/>
    </row>
    <row r="230">
      <c r="A230" s="31">
        <v>33163.0</v>
      </c>
      <c r="B230" s="32">
        <f t="shared" si="1"/>
        <v>33163</v>
      </c>
      <c r="C230" s="33">
        <f t="shared" si="2"/>
        <v>28</v>
      </c>
      <c r="D230" s="31"/>
      <c r="E230" s="31" t="s">
        <v>46</v>
      </c>
      <c r="F230" s="31" t="str">
        <f t="shared" si="3"/>
        <v>hoodie</v>
      </c>
      <c r="G230" s="31"/>
      <c r="H230" s="31"/>
      <c r="I230" s="31"/>
      <c r="J230" s="19" t="s">
        <v>1146</v>
      </c>
      <c r="K230" s="31"/>
      <c r="L230" s="31"/>
      <c r="M230" s="10" t="s">
        <v>44</v>
      </c>
      <c r="N230" s="10" t="s">
        <v>44</v>
      </c>
      <c r="O230" s="31"/>
      <c r="P230" s="10" t="s">
        <v>44</v>
      </c>
      <c r="Q230" s="10"/>
      <c r="R230" s="10"/>
      <c r="S230" s="10"/>
      <c r="T230" s="10"/>
      <c r="U230" s="10"/>
      <c r="V230" s="10"/>
    </row>
    <row r="231">
      <c r="A231" s="31">
        <v>34165.0</v>
      </c>
      <c r="B231" s="32">
        <f t="shared" si="1"/>
        <v>34165</v>
      </c>
      <c r="C231" s="33">
        <f t="shared" si="2"/>
        <v>25.25479452</v>
      </c>
      <c r="D231" s="31"/>
      <c r="E231" s="31" t="s">
        <v>61</v>
      </c>
      <c r="F231" s="31" t="str">
        <f t="shared" si="3"/>
        <v>t-shirt</v>
      </c>
      <c r="G231" s="31"/>
      <c r="H231" s="31"/>
      <c r="I231" s="31"/>
      <c r="J231" s="19" t="s">
        <v>47</v>
      </c>
      <c r="K231" s="31"/>
      <c r="L231" s="31"/>
      <c r="M231" s="10" t="s">
        <v>21</v>
      </c>
      <c r="N231" s="10" t="s">
        <v>75</v>
      </c>
      <c r="O231" s="31"/>
      <c r="P231" s="10" t="s">
        <v>152</v>
      </c>
      <c r="Q231" s="10"/>
      <c r="R231" s="10"/>
      <c r="S231" s="10"/>
      <c r="T231" s="10"/>
      <c r="U231" s="10"/>
      <c r="V231" s="10"/>
    </row>
    <row r="232">
      <c r="A232" s="31">
        <v>25799.0</v>
      </c>
      <c r="B232" s="32">
        <f t="shared" si="1"/>
        <v>25799</v>
      </c>
      <c r="C232" s="33">
        <f t="shared" si="2"/>
        <v>48.17534247</v>
      </c>
      <c r="D232" s="31"/>
      <c r="E232" s="31" t="s">
        <v>93</v>
      </c>
      <c r="F232" s="31" t="str">
        <f t="shared" si="3"/>
        <v>backpack</v>
      </c>
      <c r="G232" s="31"/>
      <c r="H232" s="31"/>
      <c r="I232" s="31"/>
      <c r="J232" s="19" t="s">
        <v>94</v>
      </c>
      <c r="K232" s="31"/>
      <c r="L232" s="31"/>
      <c r="M232" s="10" t="s">
        <v>1147</v>
      </c>
      <c r="N232" s="10" t="s">
        <v>75</v>
      </c>
      <c r="O232" s="31"/>
      <c r="P232" s="10" t="s">
        <v>107</v>
      </c>
      <c r="Q232" s="10"/>
      <c r="R232" s="10"/>
      <c r="S232" s="10"/>
      <c r="T232" s="10"/>
      <c r="U232" s="10"/>
      <c r="V232" s="10"/>
    </row>
    <row r="233">
      <c r="A233" s="31">
        <v>28204.0</v>
      </c>
      <c r="B233" s="32">
        <f t="shared" si="1"/>
        <v>28204</v>
      </c>
      <c r="C233" s="33">
        <f t="shared" si="2"/>
        <v>41.58630137</v>
      </c>
      <c r="D233" s="31"/>
      <c r="E233" s="31" t="s">
        <v>61</v>
      </c>
      <c r="F233" s="31" t="str">
        <f t="shared" si="3"/>
        <v>t-shirt</v>
      </c>
      <c r="G233" s="31"/>
      <c r="H233" s="31"/>
      <c r="I233" s="31"/>
      <c r="J233" s="19" t="s">
        <v>94</v>
      </c>
      <c r="K233" s="31"/>
      <c r="L233" s="31"/>
      <c r="M233" s="10" t="s">
        <v>21</v>
      </c>
      <c r="N233" s="10" t="s">
        <v>75</v>
      </c>
      <c r="O233" s="31"/>
      <c r="P233" s="10" t="s">
        <v>50</v>
      </c>
      <c r="Q233" s="10"/>
      <c r="R233" s="10"/>
      <c r="S233" s="10"/>
      <c r="T233" s="10"/>
      <c r="U233" s="10"/>
      <c r="V233" s="10"/>
    </row>
    <row r="234">
      <c r="A234" s="31">
        <v>34312.0</v>
      </c>
      <c r="B234" s="32">
        <f t="shared" si="1"/>
        <v>34312</v>
      </c>
      <c r="C234" s="33">
        <f t="shared" si="2"/>
        <v>24.85205479</v>
      </c>
      <c r="D234" s="31"/>
      <c r="E234" s="31" t="s">
        <v>73</v>
      </c>
      <c r="F234" s="31" t="str">
        <f t="shared" si="3"/>
        <v>jacket (brand is TBD... probably Patagonia)</v>
      </c>
      <c r="G234" s="31"/>
      <c r="H234" s="31"/>
      <c r="I234" s="31"/>
      <c r="J234" s="19" t="s">
        <v>94</v>
      </c>
      <c r="K234" s="31"/>
      <c r="L234" s="31"/>
      <c r="M234" s="10" t="s">
        <v>212</v>
      </c>
      <c r="N234" s="10" t="s">
        <v>356</v>
      </c>
      <c r="O234" s="31"/>
      <c r="P234" s="10" t="s">
        <v>918</v>
      </c>
      <c r="Q234" s="10"/>
      <c r="R234" s="10"/>
      <c r="S234" s="10"/>
      <c r="T234" s="10"/>
      <c r="U234" s="10"/>
      <c r="V234" s="10"/>
    </row>
    <row r="235">
      <c r="A235" s="31">
        <v>33022.0</v>
      </c>
      <c r="B235" s="32">
        <f t="shared" si="1"/>
        <v>33022</v>
      </c>
      <c r="C235" s="33">
        <f t="shared" si="2"/>
        <v>28.38630137</v>
      </c>
      <c r="D235" s="31"/>
      <c r="E235" s="31" t="s">
        <v>73</v>
      </c>
      <c r="F235" s="31" t="str">
        <f t="shared" si="3"/>
        <v>jacket (brand is TBD... probably Patagonia)</v>
      </c>
      <c r="G235" s="31"/>
      <c r="H235" s="31"/>
      <c r="I235" s="31"/>
      <c r="J235" s="19" t="s">
        <v>99</v>
      </c>
      <c r="K235" s="31"/>
      <c r="L235" s="31"/>
      <c r="M235" s="10" t="s">
        <v>481</v>
      </c>
      <c r="N235" s="10" t="s">
        <v>391</v>
      </c>
      <c r="O235" s="31"/>
      <c r="P235" s="10" t="s">
        <v>87</v>
      </c>
      <c r="Q235" s="10"/>
      <c r="R235" s="10"/>
      <c r="S235" s="10"/>
      <c r="T235" s="10"/>
      <c r="U235" s="10"/>
      <c r="V235" s="10"/>
    </row>
    <row r="236">
      <c r="A236" s="31">
        <v>31533.0</v>
      </c>
      <c r="B236" s="32">
        <f t="shared" si="1"/>
        <v>31533</v>
      </c>
      <c r="C236" s="33">
        <f t="shared" si="2"/>
        <v>32.46575342</v>
      </c>
      <c r="D236" s="31"/>
      <c r="E236" s="31" t="s">
        <v>46</v>
      </c>
      <c r="F236" s="31" t="str">
        <f t="shared" si="3"/>
        <v>hoodie</v>
      </c>
      <c r="G236" s="31"/>
      <c r="H236" s="31"/>
      <c r="I236" s="31"/>
      <c r="J236" s="19" t="s">
        <v>94</v>
      </c>
      <c r="K236" s="31"/>
      <c r="L236" s="31"/>
      <c r="M236" s="10" t="s">
        <v>416</v>
      </c>
      <c r="N236" s="10" t="s">
        <v>49</v>
      </c>
      <c r="O236" s="31"/>
      <c r="P236" s="10" t="s">
        <v>87</v>
      </c>
      <c r="Q236" s="10"/>
      <c r="R236" s="10"/>
      <c r="S236" s="10"/>
      <c r="T236" s="10"/>
      <c r="U236" s="10"/>
      <c r="V236" s="10"/>
    </row>
    <row r="237">
      <c r="A237" s="31">
        <v>28969.0</v>
      </c>
      <c r="B237" s="32">
        <f t="shared" si="1"/>
        <v>28969</v>
      </c>
      <c r="C237" s="33">
        <f t="shared" si="2"/>
        <v>39.49041096</v>
      </c>
      <c r="D237" s="31"/>
      <c r="E237" s="31" t="s">
        <v>61</v>
      </c>
      <c r="F237" s="31" t="str">
        <f t="shared" si="3"/>
        <v>t-shirt</v>
      </c>
      <c r="G237" s="31"/>
      <c r="H237" s="31"/>
      <c r="I237" s="31"/>
      <c r="J237" s="19" t="s">
        <v>94</v>
      </c>
      <c r="K237" s="31"/>
      <c r="L237" s="31"/>
      <c r="M237" s="10" t="s">
        <v>138</v>
      </c>
      <c r="N237" s="10" t="s">
        <v>49</v>
      </c>
      <c r="O237" s="31"/>
      <c r="P237" s="10" t="s">
        <v>918</v>
      </c>
      <c r="Q237" s="10"/>
      <c r="R237" s="10"/>
      <c r="S237" s="10"/>
      <c r="T237" s="10"/>
      <c r="U237" s="10"/>
      <c r="V237" s="10"/>
    </row>
    <row r="238">
      <c r="A238" s="31">
        <v>31755.0</v>
      </c>
      <c r="B238" s="32">
        <f t="shared" si="1"/>
        <v>31755</v>
      </c>
      <c r="C238" s="33">
        <f t="shared" si="2"/>
        <v>31.85753425</v>
      </c>
      <c r="D238" s="31"/>
      <c r="E238" s="31" t="s">
        <v>93</v>
      </c>
      <c r="F238" s="31" t="str">
        <f t="shared" si="3"/>
        <v>backpack</v>
      </c>
      <c r="G238" s="31"/>
      <c r="H238" s="31"/>
      <c r="I238" s="31"/>
      <c r="J238" s="19" t="s">
        <v>94</v>
      </c>
      <c r="K238" s="31"/>
      <c r="L238" s="31"/>
      <c r="M238" s="10" t="s">
        <v>22</v>
      </c>
      <c r="N238" s="10" t="s">
        <v>75</v>
      </c>
      <c r="O238" s="31"/>
      <c r="P238" s="10" t="s">
        <v>471</v>
      </c>
      <c r="Q238" s="10"/>
      <c r="R238" s="10"/>
      <c r="S238" s="10"/>
      <c r="T238" s="10"/>
      <c r="U238" s="10"/>
      <c r="V238" s="10"/>
    </row>
    <row r="239">
      <c r="A239" s="31">
        <v>28126.0</v>
      </c>
      <c r="B239" s="32">
        <f t="shared" si="1"/>
        <v>28126</v>
      </c>
      <c r="C239" s="33">
        <f t="shared" si="2"/>
        <v>41.8</v>
      </c>
      <c r="D239" s="31"/>
      <c r="E239" s="31" t="s">
        <v>73</v>
      </c>
      <c r="F239" s="31" t="str">
        <f t="shared" si="3"/>
        <v>jacket (brand is TBD... probably Patagonia)</v>
      </c>
      <c r="G239" s="31"/>
      <c r="H239" s="31"/>
      <c r="I239" s="31"/>
      <c r="J239" s="19" t="s">
        <v>1148</v>
      </c>
      <c r="K239" s="31"/>
      <c r="L239" s="31"/>
      <c r="M239" s="10" t="s">
        <v>48</v>
      </c>
      <c r="N239" s="10" t="s">
        <v>49</v>
      </c>
      <c r="O239" s="31"/>
      <c r="P239" s="10" t="s">
        <v>1149</v>
      </c>
      <c r="Q239" s="10"/>
      <c r="R239" s="10"/>
      <c r="S239" s="10"/>
      <c r="T239" s="10"/>
      <c r="U239" s="10"/>
      <c r="V239" s="10"/>
    </row>
    <row r="240">
      <c r="A240" s="31">
        <v>25050.0</v>
      </c>
      <c r="B240" s="32">
        <f t="shared" si="1"/>
        <v>25050</v>
      </c>
      <c r="C240" s="33">
        <f t="shared" si="2"/>
        <v>50.22739726</v>
      </c>
      <c r="D240" s="31"/>
      <c r="E240" s="31" t="s">
        <v>61</v>
      </c>
      <c r="F240" s="31" t="str">
        <f t="shared" si="3"/>
        <v>t-shirt</v>
      </c>
      <c r="G240" s="31"/>
      <c r="H240" s="31"/>
      <c r="I240" s="31"/>
      <c r="J240" s="19" t="s">
        <v>99</v>
      </c>
      <c r="K240" s="31"/>
      <c r="L240" s="31"/>
      <c r="M240" s="10" t="s">
        <v>143</v>
      </c>
      <c r="N240" s="10" t="s">
        <v>75</v>
      </c>
      <c r="O240" s="31"/>
      <c r="P240" s="10" t="s">
        <v>87</v>
      </c>
      <c r="Q240" s="10"/>
      <c r="R240" s="10"/>
      <c r="S240" s="10"/>
      <c r="T240" s="10"/>
      <c r="U240" s="10"/>
      <c r="V240" s="10"/>
    </row>
    <row r="241">
      <c r="A241" s="31">
        <v>33695.0</v>
      </c>
      <c r="B241" s="32">
        <f t="shared" si="1"/>
        <v>33695</v>
      </c>
      <c r="C241" s="33">
        <f t="shared" si="2"/>
        <v>26.54246575</v>
      </c>
      <c r="D241" s="31"/>
      <c r="E241" s="31" t="s">
        <v>137</v>
      </c>
      <c r="F241" s="31" t="str">
        <f t="shared" si="3"/>
        <v>socks</v>
      </c>
      <c r="G241" s="31"/>
      <c r="H241" s="31"/>
      <c r="I241" s="31"/>
      <c r="J241" s="19" t="s">
        <v>47</v>
      </c>
      <c r="K241" s="31"/>
      <c r="L241" s="31"/>
      <c r="M241" s="10" t="s">
        <v>44</v>
      </c>
      <c r="N241" s="10" t="s">
        <v>44</v>
      </c>
      <c r="O241" s="31"/>
      <c r="P241" s="10" t="s">
        <v>44</v>
      </c>
      <c r="Q241" s="10"/>
      <c r="R241" s="10"/>
      <c r="S241" s="10"/>
      <c r="T241" s="10"/>
      <c r="U241" s="10"/>
      <c r="V241" s="10"/>
    </row>
    <row r="242">
      <c r="A242" s="31">
        <v>32523.0</v>
      </c>
      <c r="B242" s="32">
        <f t="shared" si="1"/>
        <v>32523</v>
      </c>
      <c r="C242" s="33">
        <f t="shared" si="2"/>
        <v>29.75342466</v>
      </c>
      <c r="D242" s="31"/>
      <c r="E242" s="31" t="s">
        <v>73</v>
      </c>
      <c r="F242" s="31" t="str">
        <f t="shared" si="3"/>
        <v>jacket (brand is TBD... probably Patagonia)</v>
      </c>
      <c r="G242" s="31"/>
      <c r="H242" s="31"/>
      <c r="I242" s="31"/>
      <c r="J242" s="19" t="s">
        <v>94</v>
      </c>
      <c r="K242" s="31"/>
      <c r="L242" s="31"/>
      <c r="M242" s="10" t="s">
        <v>143</v>
      </c>
      <c r="N242" s="10" t="s">
        <v>75</v>
      </c>
      <c r="O242" s="31"/>
      <c r="P242" s="10" t="s">
        <v>231</v>
      </c>
      <c r="Q242" s="10"/>
      <c r="R242" s="10"/>
      <c r="S242" s="10"/>
      <c r="T242" s="10"/>
      <c r="U242" s="10"/>
      <c r="V242" s="10"/>
    </row>
    <row r="243">
      <c r="A243" s="31">
        <v>27368.0</v>
      </c>
      <c r="B243" s="32">
        <f t="shared" si="1"/>
        <v>27368</v>
      </c>
      <c r="C243" s="33">
        <f t="shared" si="2"/>
        <v>43.87671233</v>
      </c>
      <c r="D243" s="31"/>
      <c r="E243" s="31" t="s">
        <v>61</v>
      </c>
      <c r="F243" s="31" t="str">
        <f t="shared" si="3"/>
        <v>t-shirt</v>
      </c>
      <c r="G243" s="31"/>
      <c r="H243" s="31"/>
      <c r="I243" s="31"/>
      <c r="J243" s="19" t="s">
        <v>94</v>
      </c>
      <c r="K243" s="31"/>
      <c r="L243" s="31"/>
      <c r="M243" s="10" t="s">
        <v>212</v>
      </c>
      <c r="N243" s="10" t="s">
        <v>75</v>
      </c>
      <c r="O243" s="31"/>
      <c r="P243" s="10" t="s">
        <v>76</v>
      </c>
      <c r="Q243" s="10"/>
      <c r="R243" s="10"/>
      <c r="S243" s="10"/>
      <c r="T243" s="10"/>
      <c r="U243" s="10"/>
      <c r="V243" s="10"/>
    </row>
    <row r="244">
      <c r="A244" s="31">
        <v>32526.0</v>
      </c>
      <c r="B244" s="32">
        <f t="shared" si="1"/>
        <v>32526</v>
      </c>
      <c r="C244" s="33">
        <f t="shared" si="2"/>
        <v>29.74520548</v>
      </c>
      <c r="D244" s="31"/>
      <c r="E244" s="31" t="s">
        <v>397</v>
      </c>
      <c r="F244" s="31" t="str">
        <f t="shared" si="3"/>
        <v>track suit / sweat suit</v>
      </c>
      <c r="G244" s="31"/>
      <c r="H244" s="31"/>
      <c r="I244" s="31"/>
      <c r="J244" s="19" t="s">
        <v>1150</v>
      </c>
      <c r="K244" s="31"/>
      <c r="L244" s="31"/>
      <c r="M244" s="10" t="s">
        <v>48</v>
      </c>
      <c r="N244" s="10" t="s">
        <v>49</v>
      </c>
      <c r="O244" s="31"/>
      <c r="P244" s="10" t="s">
        <v>76</v>
      </c>
      <c r="Q244" s="10"/>
      <c r="R244" s="10"/>
      <c r="S244" s="10"/>
      <c r="T244" s="10"/>
      <c r="U244" s="10"/>
      <c r="V244" s="10"/>
    </row>
    <row r="245">
      <c r="A245" s="31">
        <v>25259.0</v>
      </c>
      <c r="B245" s="32">
        <f t="shared" si="1"/>
        <v>25259</v>
      </c>
      <c r="C245" s="33">
        <f t="shared" si="2"/>
        <v>49.65479452</v>
      </c>
      <c r="D245" s="31"/>
      <c r="E245" s="31" t="s">
        <v>93</v>
      </c>
      <c r="F245" s="31" t="str">
        <f t="shared" si="3"/>
        <v>backpack</v>
      </c>
      <c r="G245" s="31"/>
      <c r="H245" s="31"/>
      <c r="I245" s="31"/>
      <c r="J245" s="19" t="s">
        <v>1151</v>
      </c>
      <c r="K245" s="31"/>
      <c r="L245" s="31"/>
      <c r="M245" s="10" t="s">
        <v>467</v>
      </c>
      <c r="N245" s="10" t="s">
        <v>1152</v>
      </c>
      <c r="O245" s="31"/>
      <c r="P245" s="10" t="s">
        <v>87</v>
      </c>
      <c r="Q245" s="10"/>
      <c r="R245" s="10"/>
      <c r="S245" s="10"/>
      <c r="T245" s="10"/>
      <c r="U245" s="10"/>
      <c r="V245" s="10"/>
    </row>
    <row r="246">
      <c r="A246" s="31">
        <v>34537.0</v>
      </c>
      <c r="B246" s="32">
        <f t="shared" si="1"/>
        <v>34537</v>
      </c>
      <c r="C246" s="33">
        <f t="shared" si="2"/>
        <v>24.23561644</v>
      </c>
      <c r="D246" s="31"/>
      <c r="E246" s="31" t="s">
        <v>61</v>
      </c>
      <c r="F246" s="31" t="str">
        <f t="shared" si="3"/>
        <v>t-shirt</v>
      </c>
      <c r="G246" s="31"/>
      <c r="H246" s="31"/>
      <c r="I246" s="31"/>
      <c r="J246" s="19" t="s">
        <v>47</v>
      </c>
      <c r="K246" s="31"/>
      <c r="L246" s="31"/>
      <c r="M246" s="10" t="s">
        <v>85</v>
      </c>
      <c r="N246" s="10" t="s">
        <v>1153</v>
      </c>
      <c r="O246" s="31"/>
      <c r="P246" s="10" t="s">
        <v>219</v>
      </c>
      <c r="Q246" s="10"/>
      <c r="R246" s="10"/>
      <c r="S246" s="10"/>
      <c r="T246" s="10"/>
      <c r="U246" s="10"/>
      <c r="V246" s="10"/>
    </row>
    <row r="247">
      <c r="A247" s="31">
        <v>25710.0</v>
      </c>
      <c r="B247" s="32">
        <f t="shared" si="1"/>
        <v>25710</v>
      </c>
      <c r="C247" s="33">
        <f t="shared" si="2"/>
        <v>48.41917808</v>
      </c>
      <c r="D247" s="31"/>
      <c r="E247" s="31" t="s">
        <v>61</v>
      </c>
      <c r="F247" s="31" t="str">
        <f t="shared" si="3"/>
        <v>t-shirt</v>
      </c>
      <c r="G247" s="31"/>
      <c r="H247" s="31"/>
      <c r="I247" s="31"/>
      <c r="J247" s="19" t="s">
        <v>94</v>
      </c>
      <c r="K247" s="31"/>
      <c r="L247" s="31"/>
      <c r="M247" s="10" t="s">
        <v>132</v>
      </c>
      <c r="N247" s="10" t="s">
        <v>119</v>
      </c>
      <c r="O247" s="31"/>
      <c r="P247" s="10" t="s">
        <v>375</v>
      </c>
      <c r="Q247" s="10"/>
      <c r="R247" s="10"/>
      <c r="S247" s="10"/>
      <c r="T247" s="10"/>
      <c r="U247" s="10"/>
      <c r="V247" s="10"/>
    </row>
    <row r="248">
      <c r="A248" s="31">
        <v>30999.0</v>
      </c>
      <c r="B248" s="32">
        <f t="shared" si="1"/>
        <v>30999</v>
      </c>
      <c r="C248" s="33">
        <f t="shared" si="2"/>
        <v>33.92876712</v>
      </c>
      <c r="D248" s="31"/>
      <c r="E248" s="31" t="s">
        <v>93</v>
      </c>
      <c r="F248" s="31" t="str">
        <f t="shared" si="3"/>
        <v>backpack</v>
      </c>
      <c r="G248" s="31"/>
      <c r="H248" s="31"/>
      <c r="I248" s="31"/>
      <c r="J248" s="19" t="s">
        <v>47</v>
      </c>
      <c r="K248" s="31"/>
      <c r="L248" s="31"/>
      <c r="M248" s="10" t="s">
        <v>138</v>
      </c>
      <c r="N248" s="10" t="s">
        <v>75</v>
      </c>
      <c r="O248" s="31"/>
      <c r="P248" s="10" t="s">
        <v>87</v>
      </c>
      <c r="Q248" s="10"/>
      <c r="R248" s="10"/>
      <c r="S248" s="10"/>
      <c r="T248" s="10"/>
      <c r="U248" s="10"/>
      <c r="V248" s="10"/>
    </row>
    <row r="249">
      <c r="A249" s="31">
        <v>32618.0</v>
      </c>
      <c r="B249" s="32">
        <f t="shared" si="1"/>
        <v>32618</v>
      </c>
      <c r="C249" s="33">
        <f t="shared" si="2"/>
        <v>29.49315068</v>
      </c>
      <c r="D249" s="31"/>
      <c r="E249" s="31" t="s">
        <v>46</v>
      </c>
      <c r="F249" s="31" t="str">
        <f t="shared" si="3"/>
        <v>hoodie</v>
      </c>
      <c r="G249" s="31"/>
      <c r="H249" s="31"/>
      <c r="I249" s="31"/>
      <c r="J249" s="19" t="s">
        <v>94</v>
      </c>
      <c r="K249" s="31"/>
      <c r="L249" s="31"/>
      <c r="M249" s="10" t="s">
        <v>212</v>
      </c>
      <c r="N249" s="10" t="s">
        <v>1154</v>
      </c>
      <c r="O249" s="31"/>
      <c r="P249" s="10" t="s">
        <v>1155</v>
      </c>
      <c r="Q249" s="10"/>
      <c r="R249" s="10"/>
      <c r="S249" s="10"/>
      <c r="T249" s="10"/>
      <c r="U249" s="10"/>
      <c r="V249" s="10"/>
    </row>
    <row r="250">
      <c r="A250" s="31">
        <v>31550.0</v>
      </c>
      <c r="B250" s="32">
        <f t="shared" si="1"/>
        <v>31550</v>
      </c>
      <c r="C250" s="33">
        <f t="shared" si="2"/>
        <v>32.41917808</v>
      </c>
      <c r="D250" s="31"/>
      <c r="E250" s="31" t="s">
        <v>46</v>
      </c>
      <c r="F250" s="31" t="str">
        <f t="shared" si="3"/>
        <v>hoodie</v>
      </c>
      <c r="G250" s="31"/>
      <c r="H250" s="31"/>
      <c r="I250" s="31"/>
      <c r="J250" s="19" t="s">
        <v>99</v>
      </c>
      <c r="K250" s="31"/>
      <c r="L250" s="31"/>
      <c r="M250" s="10" t="s">
        <v>212</v>
      </c>
      <c r="N250" s="10" t="s">
        <v>75</v>
      </c>
      <c r="O250" s="31"/>
      <c r="P250" s="10" t="s">
        <v>471</v>
      </c>
      <c r="Q250" s="10"/>
      <c r="R250" s="10"/>
      <c r="S250" s="10"/>
      <c r="T250" s="10"/>
      <c r="U250" s="10"/>
      <c r="V250" s="10"/>
    </row>
    <row r="251">
      <c r="A251" s="31">
        <v>30922.0</v>
      </c>
      <c r="B251" s="32">
        <f t="shared" si="1"/>
        <v>30922</v>
      </c>
      <c r="C251" s="33">
        <f t="shared" si="2"/>
        <v>34.13972603</v>
      </c>
      <c r="D251" s="31"/>
      <c r="E251" s="31" t="s">
        <v>46</v>
      </c>
      <c r="F251" s="31" t="str">
        <f t="shared" si="3"/>
        <v>hoodie</v>
      </c>
      <c r="G251" s="31"/>
      <c r="H251" s="31"/>
      <c r="I251" s="31"/>
      <c r="J251" s="19" t="s">
        <v>62</v>
      </c>
      <c r="K251" s="31"/>
      <c r="L251" s="31"/>
      <c r="M251" s="10" t="s">
        <v>44</v>
      </c>
      <c r="N251" s="10" t="s">
        <v>44</v>
      </c>
      <c r="O251" s="31"/>
      <c r="P251" s="10" t="s">
        <v>44</v>
      </c>
      <c r="Q251" s="10"/>
      <c r="R251" s="10"/>
      <c r="S251" s="10"/>
      <c r="T251" s="10"/>
      <c r="U251" s="10"/>
      <c r="V251" s="10"/>
    </row>
    <row r="252">
      <c r="A252" s="31">
        <v>33878.0</v>
      </c>
      <c r="B252" s="32">
        <f t="shared" si="1"/>
        <v>33878</v>
      </c>
      <c r="C252" s="33">
        <f t="shared" si="2"/>
        <v>26.04109589</v>
      </c>
      <c r="D252" s="31"/>
      <c r="E252" s="31" t="s">
        <v>1157</v>
      </c>
      <c r="F252" s="31" t="str">
        <f t="shared" si="3"/>
        <v>Self-driving toy car....</v>
      </c>
      <c r="G252" s="31"/>
      <c r="H252" s="31"/>
      <c r="I252" s="31"/>
      <c r="J252" s="19" t="s">
        <v>1158</v>
      </c>
      <c r="K252" s="31"/>
      <c r="L252" s="31"/>
      <c r="M252" s="10" t="s">
        <v>44</v>
      </c>
      <c r="N252" s="10" t="s">
        <v>44</v>
      </c>
      <c r="O252" s="31"/>
      <c r="P252" s="10" t="s">
        <v>44</v>
      </c>
      <c r="Q252" s="10"/>
      <c r="R252" s="10"/>
      <c r="S252" s="10"/>
      <c r="T252" s="10"/>
      <c r="U252" s="10"/>
      <c r="V252" s="10"/>
    </row>
    <row r="253">
      <c r="A253" s="31">
        <v>35106.0</v>
      </c>
      <c r="B253" s="32">
        <f t="shared" si="1"/>
        <v>35106</v>
      </c>
      <c r="C253" s="33">
        <f t="shared" si="2"/>
        <v>22.67671233</v>
      </c>
      <c r="D253" s="31"/>
      <c r="E253" s="31" t="s">
        <v>61</v>
      </c>
      <c r="F253" s="31" t="str">
        <f t="shared" si="3"/>
        <v>t-shirt</v>
      </c>
      <c r="G253" s="31"/>
      <c r="H253" s="31"/>
      <c r="I253" s="31"/>
      <c r="J253" s="19" t="s">
        <v>62</v>
      </c>
      <c r="K253" s="31"/>
      <c r="L253" s="31"/>
      <c r="M253" s="10" t="s">
        <v>132</v>
      </c>
      <c r="N253" s="10" t="s">
        <v>139</v>
      </c>
      <c r="O253" s="31"/>
      <c r="P253" s="10" t="s">
        <v>87</v>
      </c>
      <c r="Q253" s="10"/>
      <c r="R253" s="10"/>
      <c r="S253" s="10"/>
      <c r="T253" s="10"/>
      <c r="U253" s="10"/>
      <c r="V253" s="10"/>
    </row>
    <row r="254">
      <c r="A254" s="31">
        <v>29900.0</v>
      </c>
      <c r="B254" s="32">
        <f t="shared" si="1"/>
        <v>29900</v>
      </c>
      <c r="C254" s="33">
        <f t="shared" si="2"/>
        <v>36.93972603</v>
      </c>
      <c r="D254" s="31"/>
      <c r="E254" s="31" t="s">
        <v>46</v>
      </c>
      <c r="F254" s="31" t="str">
        <f t="shared" si="3"/>
        <v>hoodie</v>
      </c>
      <c r="G254" s="31"/>
      <c r="H254" s="31"/>
      <c r="I254" s="31"/>
      <c r="J254" s="19" t="s">
        <v>62</v>
      </c>
      <c r="K254" s="31"/>
      <c r="L254" s="31"/>
      <c r="M254" s="10" t="s">
        <v>212</v>
      </c>
      <c r="N254" s="10" t="s">
        <v>49</v>
      </c>
      <c r="O254" s="31"/>
      <c r="P254" s="10" t="s">
        <v>87</v>
      </c>
      <c r="Q254" s="10"/>
      <c r="R254" s="10"/>
      <c r="S254" s="10"/>
      <c r="T254" s="10"/>
      <c r="U254" s="10"/>
      <c r="V254" s="10"/>
    </row>
    <row r="255">
      <c r="A255" s="31">
        <v>26165.0</v>
      </c>
      <c r="B255" s="32">
        <f t="shared" si="1"/>
        <v>26165</v>
      </c>
      <c r="C255" s="33">
        <f t="shared" si="2"/>
        <v>47.17260274</v>
      </c>
      <c r="D255" s="31"/>
      <c r="E255" s="31" t="s">
        <v>61</v>
      </c>
      <c r="F255" s="31" t="str">
        <f t="shared" si="3"/>
        <v>t-shirt</v>
      </c>
      <c r="G255" s="31"/>
      <c r="H255" s="31"/>
      <c r="I255" s="31"/>
      <c r="J255" s="19" t="s">
        <v>47</v>
      </c>
      <c r="K255" s="31"/>
      <c r="L255" s="31"/>
      <c r="M255" s="10" t="s">
        <v>44</v>
      </c>
      <c r="N255" s="10" t="s">
        <v>44</v>
      </c>
      <c r="O255" s="31"/>
      <c r="P255" s="10" t="s">
        <v>44</v>
      </c>
      <c r="Q255" s="10"/>
      <c r="R255" s="10"/>
      <c r="S255" s="10"/>
      <c r="T255" s="10"/>
      <c r="U255" s="10"/>
      <c r="V255" s="10"/>
    </row>
    <row r="256">
      <c r="A256" s="31">
        <v>31950.0</v>
      </c>
      <c r="B256" s="32">
        <f t="shared" si="1"/>
        <v>31950</v>
      </c>
      <c r="C256" s="33">
        <f t="shared" si="2"/>
        <v>31.32328767</v>
      </c>
      <c r="D256" s="31"/>
      <c r="E256" s="31" t="s">
        <v>46</v>
      </c>
      <c r="F256" s="31" t="str">
        <f t="shared" si="3"/>
        <v>hoodie</v>
      </c>
      <c r="G256" s="31"/>
      <c r="H256" s="31"/>
      <c r="I256" s="31"/>
      <c r="J256" s="19" t="s">
        <v>1159</v>
      </c>
      <c r="K256" s="31"/>
      <c r="L256" s="31"/>
      <c r="M256" s="10" t="s">
        <v>1160</v>
      </c>
      <c r="N256" s="10" t="s">
        <v>1161</v>
      </c>
      <c r="O256" s="31"/>
      <c r="P256" s="10" t="s">
        <v>101</v>
      </c>
      <c r="Q256" s="10"/>
      <c r="R256" s="10"/>
      <c r="S256" s="10"/>
      <c r="T256" s="10"/>
      <c r="U256" s="10"/>
      <c r="V256" s="10"/>
    </row>
    <row r="257">
      <c r="A257" s="31">
        <v>34235.0</v>
      </c>
      <c r="B257" s="32">
        <f t="shared" si="1"/>
        <v>34235</v>
      </c>
      <c r="C257" s="33">
        <f t="shared" si="2"/>
        <v>25.0630137</v>
      </c>
      <c r="D257" s="31"/>
      <c r="E257" s="31" t="s">
        <v>61</v>
      </c>
      <c r="F257" s="31" t="str">
        <f t="shared" si="3"/>
        <v>t-shirt</v>
      </c>
      <c r="G257" s="31"/>
      <c r="H257" s="31"/>
      <c r="I257" s="31"/>
      <c r="J257" s="19" t="s">
        <v>47</v>
      </c>
      <c r="K257" s="31"/>
      <c r="L257" s="31"/>
      <c r="M257" s="10" t="s">
        <v>212</v>
      </c>
      <c r="N257" s="10" t="s">
        <v>75</v>
      </c>
      <c r="O257" s="31"/>
      <c r="P257" s="10" t="s">
        <v>87</v>
      </c>
      <c r="Q257" s="10"/>
      <c r="R257" s="10"/>
      <c r="S257" s="10"/>
      <c r="T257" s="10"/>
      <c r="U257" s="10"/>
      <c r="V257" s="10"/>
    </row>
    <row r="258">
      <c r="A258" s="31">
        <v>28973.0</v>
      </c>
      <c r="B258" s="32">
        <f t="shared" si="1"/>
        <v>28973</v>
      </c>
      <c r="C258" s="33">
        <f t="shared" si="2"/>
        <v>39.47945205</v>
      </c>
      <c r="D258" s="31"/>
      <c r="E258" s="31" t="s">
        <v>61</v>
      </c>
      <c r="F258" s="31" t="str">
        <f t="shared" si="3"/>
        <v>t-shirt</v>
      </c>
      <c r="G258" s="31"/>
      <c r="H258" s="31"/>
      <c r="I258" s="31"/>
      <c r="J258" s="19" t="s">
        <v>62</v>
      </c>
      <c r="K258" s="31"/>
      <c r="L258" s="31"/>
      <c r="M258" s="10" t="s">
        <v>21</v>
      </c>
      <c r="N258" s="10" t="s">
        <v>75</v>
      </c>
      <c r="O258" s="31"/>
      <c r="P258" s="10" t="s">
        <v>152</v>
      </c>
      <c r="Q258" s="10"/>
      <c r="R258" s="10"/>
      <c r="S258" s="10"/>
      <c r="T258" s="10"/>
      <c r="U258" s="10"/>
      <c r="V258" s="10"/>
    </row>
    <row r="259">
      <c r="A259" s="31">
        <v>25130.0</v>
      </c>
      <c r="B259" s="32">
        <f t="shared" si="1"/>
        <v>25130</v>
      </c>
      <c r="C259" s="33">
        <f t="shared" si="2"/>
        <v>50.00821918</v>
      </c>
      <c r="D259" s="31"/>
      <c r="E259" s="31" t="s">
        <v>93</v>
      </c>
      <c r="F259" s="31" t="str">
        <f t="shared" si="3"/>
        <v>backpack</v>
      </c>
      <c r="G259" s="31"/>
      <c r="H259" s="31"/>
      <c r="I259" s="31"/>
      <c r="J259" s="19" t="s">
        <v>1162</v>
      </c>
      <c r="K259" s="31"/>
      <c r="L259" s="31"/>
      <c r="M259" s="10" t="s">
        <v>44</v>
      </c>
      <c r="N259" s="10" t="s">
        <v>44</v>
      </c>
      <c r="O259" s="31"/>
      <c r="P259" s="10" t="s">
        <v>44</v>
      </c>
      <c r="Q259" s="10"/>
      <c r="R259" s="10"/>
      <c r="S259" s="10"/>
      <c r="T259" s="10"/>
      <c r="U259" s="10"/>
      <c r="V259" s="10"/>
    </row>
    <row r="260">
      <c r="A260" s="31">
        <v>31616.0</v>
      </c>
      <c r="B260" s="32">
        <f t="shared" si="1"/>
        <v>31616</v>
      </c>
      <c r="C260" s="33">
        <f t="shared" si="2"/>
        <v>32.23835616</v>
      </c>
      <c r="D260" s="31"/>
      <c r="E260" s="31" t="s">
        <v>93</v>
      </c>
      <c r="F260" s="31" t="str">
        <f t="shared" si="3"/>
        <v>backpack</v>
      </c>
      <c r="G260" s="31"/>
      <c r="H260" s="31"/>
      <c r="I260" s="31"/>
      <c r="J260" s="19" t="s">
        <v>94</v>
      </c>
      <c r="K260" s="31"/>
      <c r="L260" s="31"/>
      <c r="M260" s="10" t="s">
        <v>212</v>
      </c>
      <c r="N260" s="10" t="s">
        <v>356</v>
      </c>
      <c r="O260" s="31"/>
      <c r="P260" s="10" t="s">
        <v>428</v>
      </c>
      <c r="Q260" s="10"/>
      <c r="R260" s="10"/>
      <c r="S260" s="10"/>
      <c r="T260" s="10"/>
      <c r="U260" s="10"/>
      <c r="V260" s="10"/>
    </row>
    <row r="261">
      <c r="A261" s="31">
        <v>30646.0</v>
      </c>
      <c r="B261" s="32">
        <f t="shared" si="1"/>
        <v>30646</v>
      </c>
      <c r="C261" s="33">
        <f t="shared" si="2"/>
        <v>34.89589041</v>
      </c>
      <c r="D261" s="31"/>
      <c r="E261" s="31" t="s">
        <v>73</v>
      </c>
      <c r="F261" s="31" t="str">
        <f t="shared" si="3"/>
        <v>jacket (brand is TBD... probably Patagonia)</v>
      </c>
      <c r="G261" s="31"/>
      <c r="H261" s="31"/>
      <c r="I261" s="31"/>
      <c r="J261" s="19" t="s">
        <v>99</v>
      </c>
      <c r="K261" s="31"/>
      <c r="L261" s="31"/>
      <c r="M261" s="10" t="s">
        <v>212</v>
      </c>
      <c r="N261" s="10" t="s">
        <v>75</v>
      </c>
      <c r="O261" s="31"/>
      <c r="P261" s="10" t="s">
        <v>1163</v>
      </c>
      <c r="Q261" s="10"/>
      <c r="R261" s="10"/>
      <c r="S261" s="10"/>
      <c r="T261" s="10"/>
      <c r="U261" s="10"/>
      <c r="V261" s="10"/>
    </row>
    <row r="262">
      <c r="A262" s="31">
        <v>34504.0</v>
      </c>
      <c r="B262" s="32">
        <f t="shared" si="1"/>
        <v>34504</v>
      </c>
      <c r="C262" s="33">
        <f t="shared" si="2"/>
        <v>24.3260274</v>
      </c>
      <c r="D262" s="31"/>
      <c r="E262" s="31" t="s">
        <v>93</v>
      </c>
      <c r="F262" s="31" t="str">
        <f t="shared" si="3"/>
        <v>backpack</v>
      </c>
      <c r="G262" s="31"/>
      <c r="H262" s="31"/>
      <c r="I262" s="31"/>
      <c r="J262" s="19" t="s">
        <v>99</v>
      </c>
      <c r="K262" s="31"/>
      <c r="L262" s="31"/>
      <c r="M262" s="10" t="s">
        <v>63</v>
      </c>
      <c r="N262" s="10" t="s">
        <v>75</v>
      </c>
      <c r="O262" s="31"/>
      <c r="P262" s="10" t="s">
        <v>50</v>
      </c>
      <c r="Q262" s="10"/>
      <c r="R262" s="10"/>
      <c r="S262" s="10"/>
      <c r="T262" s="10"/>
      <c r="U262" s="10"/>
      <c r="V262" s="10"/>
    </row>
    <row r="263">
      <c r="A263" s="31">
        <v>29665.0</v>
      </c>
      <c r="B263" s="32">
        <f t="shared" si="1"/>
        <v>29665</v>
      </c>
      <c r="C263" s="33">
        <f t="shared" si="2"/>
        <v>37.58356164</v>
      </c>
      <c r="D263" s="31"/>
      <c r="E263" s="31" t="s">
        <v>61</v>
      </c>
      <c r="F263" s="31" t="str">
        <f t="shared" si="3"/>
        <v>t-shirt</v>
      </c>
      <c r="G263" s="31"/>
      <c r="H263" s="31"/>
      <c r="I263" s="31"/>
      <c r="J263" s="19" t="s">
        <v>99</v>
      </c>
      <c r="K263" s="31"/>
      <c r="L263" s="31"/>
      <c r="M263" s="10" t="s">
        <v>48</v>
      </c>
      <c r="N263" s="10" t="s">
        <v>49</v>
      </c>
      <c r="O263" s="31"/>
      <c r="P263" s="10" t="s">
        <v>87</v>
      </c>
      <c r="Q263" s="10"/>
      <c r="R263" s="10"/>
      <c r="S263" s="10"/>
      <c r="T263" s="10"/>
      <c r="U263" s="10"/>
      <c r="V263" s="10"/>
    </row>
    <row r="264">
      <c r="A264" s="31">
        <v>32765.0</v>
      </c>
      <c r="B264" s="32">
        <f t="shared" si="1"/>
        <v>32765</v>
      </c>
      <c r="C264" s="33">
        <f t="shared" si="2"/>
        <v>29.09041096</v>
      </c>
      <c r="D264" s="31"/>
      <c r="E264" s="31" t="s">
        <v>46</v>
      </c>
      <c r="F264" s="31" t="str">
        <f t="shared" si="3"/>
        <v>hoodie</v>
      </c>
      <c r="G264" s="31"/>
      <c r="H264" s="31"/>
      <c r="I264" s="31"/>
      <c r="J264" s="19" t="s">
        <v>99</v>
      </c>
      <c r="K264" s="31"/>
      <c r="L264" s="31"/>
      <c r="M264" s="10" t="s">
        <v>21</v>
      </c>
      <c r="N264" s="10" t="s">
        <v>75</v>
      </c>
      <c r="O264" s="31"/>
      <c r="P264" s="10" t="s">
        <v>152</v>
      </c>
      <c r="Q264" s="10"/>
      <c r="R264" s="10"/>
      <c r="S264" s="10"/>
      <c r="T264" s="10"/>
      <c r="U264" s="10"/>
      <c r="V264" s="10"/>
    </row>
    <row r="265">
      <c r="A265" s="31">
        <v>33475.0</v>
      </c>
      <c r="B265" s="32">
        <f t="shared" si="1"/>
        <v>33475</v>
      </c>
      <c r="C265" s="33">
        <f t="shared" si="2"/>
        <v>27.14520548</v>
      </c>
      <c r="D265" s="31"/>
      <c r="E265" s="31" t="s">
        <v>61</v>
      </c>
      <c r="F265" s="31" t="str">
        <f t="shared" si="3"/>
        <v>t-shirt</v>
      </c>
      <c r="G265" s="31"/>
      <c r="H265" s="31"/>
      <c r="I265" s="31"/>
      <c r="J265" s="19" t="s">
        <v>94</v>
      </c>
      <c r="K265" s="31"/>
      <c r="L265" s="31"/>
      <c r="M265" s="10" t="s">
        <v>44</v>
      </c>
      <c r="N265" s="10" t="s">
        <v>44</v>
      </c>
      <c r="O265" s="31"/>
      <c r="P265" s="10" t="s">
        <v>44</v>
      </c>
      <c r="Q265" s="10"/>
      <c r="R265" s="10"/>
      <c r="S265" s="10"/>
      <c r="T265" s="10"/>
      <c r="U265" s="10"/>
      <c r="V265" s="10"/>
    </row>
    <row r="266">
      <c r="A266" s="31">
        <v>31986.0</v>
      </c>
      <c r="B266" s="32">
        <f t="shared" si="1"/>
        <v>31986</v>
      </c>
      <c r="C266" s="33">
        <f t="shared" si="2"/>
        <v>31.22465753</v>
      </c>
      <c r="D266" s="31"/>
      <c r="E266" s="31" t="s">
        <v>61</v>
      </c>
      <c r="F266" s="31" t="str">
        <f t="shared" si="3"/>
        <v>t-shirt</v>
      </c>
      <c r="G266" s="31"/>
      <c r="H266" s="31"/>
      <c r="I266" s="31"/>
      <c r="J266" s="19" t="s">
        <v>94</v>
      </c>
      <c r="K266" s="31"/>
      <c r="L266" s="31"/>
      <c r="M266" s="10" t="s">
        <v>1164</v>
      </c>
      <c r="N266" s="10" t="s">
        <v>86</v>
      </c>
      <c r="O266" s="31"/>
      <c r="P266" s="10" t="s">
        <v>50</v>
      </c>
      <c r="Q266" s="10"/>
      <c r="R266" s="10"/>
      <c r="S266" s="10"/>
      <c r="T266" s="10"/>
      <c r="U266" s="10"/>
      <c r="V266" s="10"/>
    </row>
    <row r="267">
      <c r="A267" s="31">
        <v>30012.0</v>
      </c>
      <c r="B267" s="32">
        <f t="shared" si="1"/>
        <v>30012</v>
      </c>
      <c r="C267" s="33">
        <f t="shared" si="2"/>
        <v>36.63287671</v>
      </c>
      <c r="D267" s="31"/>
      <c r="E267" s="31" t="s">
        <v>73</v>
      </c>
      <c r="F267" s="31" t="str">
        <f t="shared" si="3"/>
        <v>jacket (brand is TBD... probably Patagonia)</v>
      </c>
      <c r="G267" s="31"/>
      <c r="H267" s="31"/>
      <c r="I267" s="31"/>
      <c r="J267" s="19" t="s">
        <v>99</v>
      </c>
      <c r="K267" s="31"/>
      <c r="L267" s="31"/>
      <c r="M267" s="10" t="s">
        <v>151</v>
      </c>
      <c r="N267" s="10" t="s">
        <v>75</v>
      </c>
      <c r="O267" s="31"/>
      <c r="P267" s="10" t="s">
        <v>87</v>
      </c>
      <c r="Q267" s="10"/>
      <c r="R267" s="10"/>
      <c r="S267" s="10"/>
      <c r="T267" s="10"/>
      <c r="U267" s="10"/>
      <c r="V267" s="10"/>
    </row>
    <row r="268">
      <c r="A268" s="31">
        <v>32105.0</v>
      </c>
      <c r="B268" s="32">
        <f t="shared" si="1"/>
        <v>32105</v>
      </c>
      <c r="C268" s="33">
        <f t="shared" si="2"/>
        <v>30.89863014</v>
      </c>
      <c r="D268" s="31"/>
      <c r="E268" s="31" t="s">
        <v>93</v>
      </c>
      <c r="F268" s="31" t="str">
        <f t="shared" si="3"/>
        <v>backpack</v>
      </c>
      <c r="G268" s="31"/>
      <c r="H268" s="31"/>
      <c r="I268" s="31"/>
      <c r="J268" s="19" t="s">
        <v>62</v>
      </c>
      <c r="K268" s="31"/>
      <c r="L268" s="31"/>
      <c r="M268" s="10" t="s">
        <v>151</v>
      </c>
      <c r="N268" s="10" t="s">
        <v>75</v>
      </c>
      <c r="O268" s="31"/>
      <c r="P268" s="10" t="s">
        <v>471</v>
      </c>
      <c r="Q268" s="10"/>
      <c r="R268" s="10"/>
      <c r="S268" s="10"/>
      <c r="T268" s="10"/>
      <c r="U268" s="10"/>
      <c r="V268" s="10"/>
    </row>
    <row r="269">
      <c r="A269" s="31">
        <v>31253.0</v>
      </c>
      <c r="B269" s="32">
        <f t="shared" si="1"/>
        <v>31253</v>
      </c>
      <c r="C269" s="33">
        <f t="shared" si="2"/>
        <v>33.23287671</v>
      </c>
      <c r="D269" s="31"/>
      <c r="E269" s="31" t="s">
        <v>46</v>
      </c>
      <c r="F269" s="31" t="str">
        <f t="shared" si="3"/>
        <v>hoodie</v>
      </c>
      <c r="G269" s="31"/>
      <c r="H269" s="31"/>
      <c r="I269" s="31"/>
      <c r="J269" s="19" t="s">
        <v>99</v>
      </c>
      <c r="K269" s="31"/>
      <c r="L269" s="31"/>
      <c r="M269" s="10" t="s">
        <v>212</v>
      </c>
      <c r="N269" s="10" t="s">
        <v>75</v>
      </c>
      <c r="O269" s="31"/>
      <c r="P269" s="10" t="s">
        <v>219</v>
      </c>
      <c r="Q269" s="10"/>
      <c r="R269" s="10"/>
      <c r="S269" s="10"/>
      <c r="T269" s="10"/>
      <c r="U269" s="10"/>
      <c r="V269" s="10"/>
    </row>
    <row r="270">
      <c r="A270" s="31">
        <v>35274.0</v>
      </c>
      <c r="B270" s="32">
        <f t="shared" si="1"/>
        <v>35274</v>
      </c>
      <c r="C270" s="33">
        <f t="shared" si="2"/>
        <v>22.21643836</v>
      </c>
      <c r="D270" s="31"/>
      <c r="E270" s="31" t="s">
        <v>61</v>
      </c>
      <c r="F270" s="31" t="str">
        <f t="shared" si="3"/>
        <v>t-shirt</v>
      </c>
      <c r="G270" s="31"/>
      <c r="H270" s="31"/>
      <c r="I270" s="31"/>
      <c r="J270" s="19" t="s">
        <v>94</v>
      </c>
      <c r="K270" s="31"/>
      <c r="L270" s="31"/>
      <c r="M270" s="10" t="s">
        <v>44</v>
      </c>
      <c r="N270" s="10" t="s">
        <v>44</v>
      </c>
      <c r="O270" s="31"/>
      <c r="P270" s="10" t="s">
        <v>44</v>
      </c>
      <c r="Q270" s="10"/>
      <c r="R270" s="10"/>
      <c r="S270" s="10"/>
      <c r="T270" s="10"/>
      <c r="U270" s="10"/>
      <c r="V270" s="10"/>
    </row>
    <row r="271">
      <c r="A271" s="31">
        <v>32057.0</v>
      </c>
      <c r="B271" s="32">
        <f t="shared" si="1"/>
        <v>32057</v>
      </c>
      <c r="C271" s="33">
        <f t="shared" si="2"/>
        <v>31.03013699</v>
      </c>
      <c r="D271" s="31"/>
      <c r="E271" s="31" t="s">
        <v>61</v>
      </c>
      <c r="F271" s="31" t="str">
        <f t="shared" si="3"/>
        <v>t-shirt</v>
      </c>
      <c r="G271" s="31"/>
      <c r="H271" s="31"/>
      <c r="I271" s="31"/>
      <c r="J271" s="19" t="s">
        <v>94</v>
      </c>
      <c r="K271" s="31"/>
      <c r="L271" s="31"/>
      <c r="M271" s="10" t="s">
        <v>416</v>
      </c>
      <c r="N271" s="10" t="s">
        <v>1165</v>
      </c>
      <c r="O271" s="31"/>
      <c r="P271" s="10" t="s">
        <v>1166</v>
      </c>
      <c r="Q271" s="10"/>
      <c r="R271" s="10"/>
      <c r="S271" s="10"/>
      <c r="T271" s="10"/>
      <c r="U271" s="10"/>
      <c r="V271" s="10"/>
    </row>
    <row r="272">
      <c r="A272" s="31">
        <v>22548.0</v>
      </c>
      <c r="B272" s="32">
        <f t="shared" si="1"/>
        <v>22548</v>
      </c>
      <c r="C272" s="33">
        <f t="shared" si="2"/>
        <v>57.08219178</v>
      </c>
      <c r="D272" s="31"/>
      <c r="E272" s="31" t="s">
        <v>93</v>
      </c>
      <c r="F272" s="31" t="str">
        <f t="shared" si="3"/>
        <v>backpack</v>
      </c>
      <c r="G272" s="31"/>
      <c r="H272" s="31"/>
      <c r="I272" s="31"/>
      <c r="J272" s="19" t="s">
        <v>94</v>
      </c>
      <c r="K272" s="31"/>
      <c r="L272" s="31"/>
      <c r="M272" s="10" t="s">
        <v>467</v>
      </c>
      <c r="N272" s="10" t="s">
        <v>106</v>
      </c>
      <c r="O272" s="31"/>
      <c r="P272" s="10" t="s">
        <v>471</v>
      </c>
      <c r="Q272" s="10"/>
      <c r="R272" s="10"/>
      <c r="S272" s="10"/>
      <c r="T272" s="10"/>
      <c r="U272" s="10"/>
      <c r="V272" s="10"/>
    </row>
    <row r="273">
      <c r="A273" s="31">
        <v>32996.0</v>
      </c>
      <c r="B273" s="32">
        <f t="shared" si="1"/>
        <v>32996</v>
      </c>
      <c r="C273" s="33">
        <f t="shared" si="2"/>
        <v>28.45753425</v>
      </c>
      <c r="D273" s="31"/>
      <c r="E273" s="31" t="s">
        <v>131</v>
      </c>
      <c r="F273" s="31" t="str">
        <f t="shared" si="3"/>
        <v>shoes (brand is TBD… probably Adidas or Puma)</v>
      </c>
      <c r="G273" s="31"/>
      <c r="H273" s="31"/>
      <c r="I273" s="31"/>
      <c r="J273" s="19" t="s">
        <v>47</v>
      </c>
      <c r="K273" s="31"/>
      <c r="L273" s="31"/>
      <c r="M273" s="10" t="s">
        <v>1142</v>
      </c>
      <c r="N273" s="10" t="s">
        <v>75</v>
      </c>
      <c r="O273" s="31"/>
      <c r="P273" s="10" t="s">
        <v>87</v>
      </c>
      <c r="Q273" s="10"/>
      <c r="R273" s="10"/>
      <c r="S273" s="10"/>
      <c r="T273" s="10"/>
      <c r="U273" s="10"/>
      <c r="V273" s="10"/>
    </row>
    <row r="274">
      <c r="A274" s="31">
        <v>27656.0</v>
      </c>
      <c r="B274" s="32">
        <f t="shared" si="1"/>
        <v>27656</v>
      </c>
      <c r="C274" s="33">
        <f t="shared" si="2"/>
        <v>43.08767123</v>
      </c>
      <c r="D274" s="31"/>
      <c r="E274" s="31" t="s">
        <v>61</v>
      </c>
      <c r="F274" s="31" t="str">
        <f t="shared" si="3"/>
        <v>t-shirt</v>
      </c>
      <c r="G274" s="31"/>
      <c r="H274" s="31"/>
      <c r="I274" s="31"/>
      <c r="J274" s="19" t="s">
        <v>94</v>
      </c>
      <c r="K274" s="31"/>
      <c r="L274" s="31"/>
      <c r="M274" s="10" t="s">
        <v>132</v>
      </c>
      <c r="N274" s="10" t="s">
        <v>139</v>
      </c>
      <c r="O274" s="31"/>
      <c r="P274" s="10" t="s">
        <v>87</v>
      </c>
      <c r="Q274" s="10"/>
      <c r="R274" s="10"/>
      <c r="S274" s="10"/>
      <c r="T274" s="10"/>
      <c r="U274" s="10"/>
      <c r="V274" s="10"/>
    </row>
    <row r="275">
      <c r="A275" s="31">
        <v>30771.0</v>
      </c>
      <c r="B275" s="32">
        <f t="shared" si="1"/>
        <v>30771</v>
      </c>
      <c r="C275" s="33">
        <f t="shared" si="2"/>
        <v>34.55342466</v>
      </c>
      <c r="D275" s="31"/>
      <c r="E275" s="31" t="s">
        <v>118</v>
      </c>
      <c r="F275" s="31" t="str">
        <f t="shared" si="3"/>
        <v>hat</v>
      </c>
      <c r="G275" s="31"/>
      <c r="H275" s="31"/>
      <c r="I275" s="31"/>
      <c r="J275" s="19" t="s">
        <v>62</v>
      </c>
      <c r="K275" s="31"/>
      <c r="L275" s="31"/>
      <c r="M275" s="10" t="s">
        <v>212</v>
      </c>
      <c r="N275" s="10" t="s">
        <v>75</v>
      </c>
      <c r="O275" s="31"/>
      <c r="P275" s="10" t="s">
        <v>87</v>
      </c>
      <c r="Q275" s="10"/>
      <c r="R275" s="10"/>
      <c r="S275" s="10"/>
      <c r="T275" s="10"/>
      <c r="U275" s="10"/>
      <c r="V275" s="10"/>
    </row>
    <row r="276">
      <c r="A276" s="31">
        <v>32356.0</v>
      </c>
      <c r="B276" s="32">
        <f t="shared" si="1"/>
        <v>32356</v>
      </c>
      <c r="C276" s="33">
        <f t="shared" si="2"/>
        <v>30.2109589</v>
      </c>
      <c r="D276" s="31"/>
      <c r="E276" s="31" t="s">
        <v>61</v>
      </c>
      <c r="F276" s="31" t="str">
        <f t="shared" si="3"/>
        <v>t-shirt</v>
      </c>
      <c r="G276" s="31"/>
      <c r="H276" s="31"/>
      <c r="I276" s="31"/>
      <c r="J276" s="19" t="s">
        <v>94</v>
      </c>
      <c r="K276" s="31"/>
      <c r="L276" s="31"/>
      <c r="M276" s="10" t="s">
        <v>212</v>
      </c>
      <c r="N276" s="10" t="s">
        <v>75</v>
      </c>
      <c r="O276" s="31"/>
      <c r="P276" s="10" t="s">
        <v>152</v>
      </c>
      <c r="Q276" s="10"/>
      <c r="R276" s="10"/>
      <c r="S276" s="10"/>
      <c r="T276" s="10"/>
      <c r="U276" s="10"/>
      <c r="V276" s="10"/>
    </row>
    <row r="277">
      <c r="A277" s="31">
        <v>32492.0</v>
      </c>
      <c r="B277" s="32">
        <f t="shared" si="1"/>
        <v>32492</v>
      </c>
      <c r="C277" s="33">
        <f t="shared" si="2"/>
        <v>29.83835616</v>
      </c>
      <c r="D277" s="31"/>
      <c r="E277" s="31" t="s">
        <v>61</v>
      </c>
      <c r="F277" s="31" t="str">
        <f t="shared" si="3"/>
        <v>t-shirt</v>
      </c>
      <c r="G277" s="31"/>
      <c r="H277" s="31"/>
      <c r="I277" s="31"/>
      <c r="J277" s="19" t="s">
        <v>47</v>
      </c>
      <c r="K277" s="31"/>
      <c r="L277" s="31"/>
      <c r="M277" s="10" t="s">
        <v>212</v>
      </c>
      <c r="N277" s="10" t="s">
        <v>75</v>
      </c>
      <c r="O277" s="31"/>
      <c r="P277" s="10" t="s">
        <v>87</v>
      </c>
      <c r="Q277" s="10"/>
      <c r="R277" s="10"/>
      <c r="S277" s="10"/>
      <c r="T277" s="10"/>
      <c r="U277" s="10"/>
      <c r="V277" s="10"/>
    </row>
    <row r="278">
      <c r="A278" s="31">
        <v>31335.0</v>
      </c>
      <c r="B278" s="32">
        <f t="shared" si="1"/>
        <v>31335</v>
      </c>
      <c r="C278" s="33">
        <f t="shared" si="2"/>
        <v>33.00821918</v>
      </c>
      <c r="D278" s="31"/>
      <c r="E278" s="31" t="s">
        <v>46</v>
      </c>
      <c r="F278" s="31" t="str">
        <f t="shared" si="3"/>
        <v>hoodie</v>
      </c>
      <c r="G278" s="31"/>
      <c r="H278" s="31"/>
      <c r="I278" s="31"/>
      <c r="J278" s="19" t="s">
        <v>47</v>
      </c>
      <c r="K278" s="31"/>
      <c r="L278" s="31"/>
      <c r="M278" s="10" t="s">
        <v>21</v>
      </c>
      <c r="N278" s="10" t="s">
        <v>75</v>
      </c>
      <c r="O278" s="31"/>
      <c r="P278" s="10" t="s">
        <v>219</v>
      </c>
      <c r="Q278" s="10"/>
      <c r="R278" s="10"/>
      <c r="S278" s="10"/>
      <c r="T278" s="10"/>
      <c r="U278" s="10"/>
      <c r="V278" s="10"/>
    </row>
    <row r="279">
      <c r="A279" s="31">
        <v>32604.0</v>
      </c>
      <c r="B279" s="32">
        <f t="shared" si="1"/>
        <v>32604</v>
      </c>
      <c r="C279" s="33">
        <f t="shared" si="2"/>
        <v>29.53150685</v>
      </c>
      <c r="D279" s="31"/>
      <c r="E279" s="31" t="s">
        <v>73</v>
      </c>
      <c r="F279" s="31" t="str">
        <f t="shared" si="3"/>
        <v>jacket (brand is TBD... probably Patagonia)</v>
      </c>
      <c r="G279" s="31"/>
      <c r="H279" s="31"/>
      <c r="I279" s="31"/>
      <c r="J279" s="19" t="s">
        <v>62</v>
      </c>
      <c r="K279" s="31"/>
      <c r="L279" s="31"/>
      <c r="M279" s="10" t="s">
        <v>212</v>
      </c>
      <c r="N279" s="10" t="s">
        <v>75</v>
      </c>
      <c r="O279" s="31"/>
      <c r="P279" s="10" t="s">
        <v>309</v>
      </c>
      <c r="Q279" s="10"/>
      <c r="R279" s="10"/>
      <c r="S279" s="10"/>
      <c r="T279" s="10"/>
      <c r="U279" s="10"/>
      <c r="V279" s="10"/>
    </row>
    <row r="280">
      <c r="A280" s="31">
        <v>33046.0</v>
      </c>
      <c r="B280" s="32">
        <f t="shared" si="1"/>
        <v>33046</v>
      </c>
      <c r="C280" s="33">
        <f t="shared" si="2"/>
        <v>28.32054795</v>
      </c>
      <c r="D280" s="31"/>
      <c r="E280" s="31" t="s">
        <v>46</v>
      </c>
      <c r="F280" s="31" t="str">
        <f t="shared" si="3"/>
        <v>hoodie</v>
      </c>
      <c r="G280" s="31"/>
      <c r="H280" s="31"/>
      <c r="I280" s="31"/>
      <c r="J280" s="19" t="s">
        <v>99</v>
      </c>
      <c r="K280" s="31"/>
      <c r="L280" s="31"/>
      <c r="M280" s="10" t="s">
        <v>63</v>
      </c>
      <c r="N280" s="10" t="s">
        <v>86</v>
      </c>
      <c r="O280" s="31"/>
      <c r="P280" s="10" t="s">
        <v>50</v>
      </c>
      <c r="Q280" s="10"/>
      <c r="R280" s="10"/>
      <c r="S280" s="10"/>
      <c r="T280" s="10"/>
      <c r="U280" s="10"/>
      <c r="V280" s="10"/>
    </row>
    <row r="281">
      <c r="A281" s="31">
        <v>28811.0</v>
      </c>
      <c r="B281" s="32">
        <f t="shared" si="1"/>
        <v>28811</v>
      </c>
      <c r="C281" s="33">
        <f t="shared" si="2"/>
        <v>39.92328767</v>
      </c>
      <c r="D281" s="31"/>
      <c r="E281" s="31" t="s">
        <v>46</v>
      </c>
      <c r="F281" s="31" t="str">
        <f t="shared" si="3"/>
        <v>hoodie</v>
      </c>
      <c r="G281" s="31"/>
      <c r="H281" s="31"/>
      <c r="I281" s="31"/>
      <c r="J281" s="19" t="s">
        <v>47</v>
      </c>
      <c r="K281" s="31"/>
      <c r="L281" s="31"/>
      <c r="M281" s="10" t="s">
        <v>74</v>
      </c>
      <c r="N281" s="10" t="s">
        <v>139</v>
      </c>
      <c r="O281" s="31"/>
      <c r="P281" s="10" t="s">
        <v>87</v>
      </c>
      <c r="Q281" s="10"/>
      <c r="R281" s="10"/>
      <c r="S281" s="10"/>
      <c r="T281" s="10"/>
      <c r="U281" s="10"/>
      <c r="V281" s="10"/>
    </row>
    <row r="282">
      <c r="A282" s="31">
        <v>34183.0</v>
      </c>
      <c r="B282" s="32">
        <f t="shared" si="1"/>
        <v>34183</v>
      </c>
      <c r="C282" s="33">
        <f t="shared" si="2"/>
        <v>25.20547945</v>
      </c>
      <c r="D282" s="31"/>
      <c r="E282" s="31" t="s">
        <v>61</v>
      </c>
      <c r="F282" s="31" t="str">
        <f t="shared" si="3"/>
        <v>t-shirt</v>
      </c>
      <c r="G282" s="31"/>
      <c r="H282" s="31"/>
      <c r="I282" s="31"/>
      <c r="J282" s="19" t="s">
        <v>1167</v>
      </c>
      <c r="K282" s="31"/>
      <c r="L282" s="31"/>
      <c r="M282" s="10" t="s">
        <v>44</v>
      </c>
      <c r="N282" s="10" t="s">
        <v>44</v>
      </c>
      <c r="O282" s="31"/>
      <c r="P282" s="10" t="s">
        <v>44</v>
      </c>
      <c r="Q282" s="10"/>
      <c r="R282" s="10"/>
      <c r="S282" s="10"/>
      <c r="T282" s="10"/>
      <c r="U282" s="10"/>
      <c r="V282" s="10"/>
    </row>
    <row r="283">
      <c r="A283" s="31">
        <v>31141.0</v>
      </c>
      <c r="B283" s="32">
        <f t="shared" si="1"/>
        <v>31141</v>
      </c>
      <c r="C283" s="33">
        <f t="shared" si="2"/>
        <v>33.53972603</v>
      </c>
      <c r="D283" s="31"/>
      <c r="E283" s="31" t="s">
        <v>46</v>
      </c>
      <c r="F283" s="31" t="str">
        <f t="shared" si="3"/>
        <v>hoodie</v>
      </c>
      <c r="G283" s="31"/>
      <c r="H283" s="31"/>
      <c r="I283" s="31"/>
      <c r="J283" s="19" t="s">
        <v>94</v>
      </c>
      <c r="K283" s="31"/>
      <c r="L283" s="31"/>
      <c r="M283" s="10" t="s">
        <v>416</v>
      </c>
      <c r="N283" s="10" t="s">
        <v>49</v>
      </c>
      <c r="O283" s="31"/>
      <c r="P283" s="10" t="s">
        <v>87</v>
      </c>
      <c r="Q283" s="10"/>
      <c r="R283" s="10"/>
      <c r="S283" s="10"/>
      <c r="T283" s="10"/>
      <c r="U283" s="10"/>
      <c r="V283" s="10"/>
    </row>
    <row r="284">
      <c r="A284" s="31">
        <v>31929.0</v>
      </c>
      <c r="B284" s="32">
        <f t="shared" si="1"/>
        <v>31929</v>
      </c>
      <c r="C284" s="33">
        <f t="shared" si="2"/>
        <v>31.38082192</v>
      </c>
      <c r="D284" s="31"/>
      <c r="E284" s="31" t="s">
        <v>61</v>
      </c>
      <c r="F284" s="31" t="str">
        <f t="shared" si="3"/>
        <v>t-shirt</v>
      </c>
      <c r="G284" s="31"/>
      <c r="H284" s="31"/>
      <c r="I284" s="31"/>
      <c r="J284" s="19" t="s">
        <v>1168</v>
      </c>
      <c r="K284" s="31"/>
      <c r="L284" s="31"/>
      <c r="M284" s="10" t="s">
        <v>105</v>
      </c>
      <c r="N284" s="10" t="s">
        <v>106</v>
      </c>
      <c r="O284" s="31"/>
      <c r="P284" s="10" t="s">
        <v>87</v>
      </c>
      <c r="Q284" s="10"/>
      <c r="R284" s="10"/>
      <c r="S284" s="10"/>
      <c r="T284" s="10"/>
      <c r="U284" s="10"/>
      <c r="V284" s="10"/>
    </row>
    <row r="285">
      <c r="A285" s="31">
        <v>34818.0</v>
      </c>
      <c r="B285" s="32">
        <f t="shared" si="1"/>
        <v>34818</v>
      </c>
      <c r="C285" s="33">
        <f t="shared" si="2"/>
        <v>23.46575342</v>
      </c>
      <c r="D285" s="31"/>
      <c r="E285" s="31" t="s">
        <v>61</v>
      </c>
      <c r="F285" s="31" t="str">
        <f t="shared" si="3"/>
        <v>t-shirt</v>
      </c>
      <c r="G285" s="31"/>
      <c r="H285" s="31"/>
      <c r="I285" s="31"/>
      <c r="J285" s="19" t="s">
        <v>99</v>
      </c>
      <c r="K285" s="31"/>
      <c r="L285" s="31"/>
      <c r="M285" s="10" t="s">
        <v>212</v>
      </c>
      <c r="N285" s="10" t="s">
        <v>1169</v>
      </c>
      <c r="O285" s="31"/>
      <c r="P285" s="10" t="s">
        <v>87</v>
      </c>
      <c r="Q285" s="10"/>
      <c r="R285" s="10"/>
      <c r="S285" s="10"/>
      <c r="T285" s="10"/>
      <c r="U285" s="10"/>
      <c r="V285" s="10"/>
    </row>
    <row r="286">
      <c r="A286" s="31">
        <v>33030.0</v>
      </c>
      <c r="B286" s="32">
        <f t="shared" si="1"/>
        <v>33030</v>
      </c>
      <c r="C286" s="33">
        <f t="shared" si="2"/>
        <v>28.36438356</v>
      </c>
      <c r="D286" s="31"/>
      <c r="E286" s="31" t="s">
        <v>46</v>
      </c>
      <c r="F286" s="31" t="str">
        <f t="shared" si="3"/>
        <v>hoodie</v>
      </c>
      <c r="G286" s="31"/>
      <c r="H286" s="31"/>
      <c r="I286" s="31"/>
      <c r="J286" s="19" t="s">
        <v>94</v>
      </c>
      <c r="K286" s="31"/>
      <c r="L286" s="31"/>
      <c r="M286" s="10" t="s">
        <v>151</v>
      </c>
      <c r="N286" s="10" t="s">
        <v>75</v>
      </c>
      <c r="O286" s="31"/>
      <c r="P286" s="10" t="s">
        <v>363</v>
      </c>
      <c r="Q286" s="10"/>
      <c r="R286" s="10"/>
      <c r="S286" s="10"/>
      <c r="T286" s="10"/>
      <c r="U286" s="10"/>
      <c r="V286" s="10"/>
    </row>
    <row r="287">
      <c r="A287" s="31">
        <v>42813.0</v>
      </c>
      <c r="B287" s="32">
        <f t="shared" si="1"/>
        <v>42813</v>
      </c>
      <c r="C287" s="33">
        <f t="shared" si="2"/>
        <v>1.561643836</v>
      </c>
      <c r="D287" s="31"/>
      <c r="E287" s="31" t="s">
        <v>61</v>
      </c>
      <c r="F287" s="31" t="str">
        <f t="shared" si="3"/>
        <v>t-shirt</v>
      </c>
      <c r="G287" s="31"/>
      <c r="H287" s="31"/>
      <c r="I287" s="31"/>
      <c r="J287" s="19" t="s">
        <v>99</v>
      </c>
      <c r="K287" s="31"/>
      <c r="L287" s="31"/>
      <c r="M287" s="10" t="s">
        <v>44</v>
      </c>
      <c r="N287" s="10" t="s">
        <v>44</v>
      </c>
      <c r="O287" s="31"/>
      <c r="P287" s="10" t="s">
        <v>44</v>
      </c>
      <c r="Q287" s="10"/>
      <c r="R287" s="10"/>
      <c r="S287" s="10"/>
      <c r="T287" s="10"/>
      <c r="U287" s="10"/>
      <c r="V287" s="10"/>
    </row>
    <row r="288">
      <c r="A288" s="31">
        <v>31988.0</v>
      </c>
      <c r="B288" s="32">
        <f t="shared" si="1"/>
        <v>31988</v>
      </c>
      <c r="C288" s="33">
        <f t="shared" si="2"/>
        <v>31.21917808</v>
      </c>
      <c r="D288" s="31"/>
      <c r="E288" s="31" t="s">
        <v>61</v>
      </c>
      <c r="F288" s="31" t="str">
        <f t="shared" si="3"/>
        <v>t-shirt</v>
      </c>
      <c r="G288" s="31"/>
      <c r="H288" s="31"/>
      <c r="I288" s="31"/>
      <c r="J288" s="19" t="s">
        <v>94</v>
      </c>
      <c r="K288" s="31"/>
      <c r="L288" s="31"/>
      <c r="M288" s="10" t="s">
        <v>212</v>
      </c>
      <c r="N288" s="10" t="s">
        <v>75</v>
      </c>
      <c r="O288" s="31"/>
      <c r="P288" s="10" t="s">
        <v>87</v>
      </c>
      <c r="Q288" s="10"/>
      <c r="R288" s="10"/>
      <c r="S288" s="10"/>
      <c r="T288" s="10"/>
      <c r="U288" s="10"/>
      <c r="V288" s="10"/>
    </row>
    <row r="289">
      <c r="A289" s="31">
        <v>32991.0</v>
      </c>
      <c r="B289" s="32">
        <f t="shared" si="1"/>
        <v>32991</v>
      </c>
      <c r="C289" s="33">
        <f t="shared" si="2"/>
        <v>28.47123288</v>
      </c>
      <c r="D289" s="31"/>
      <c r="E289" s="31" t="s">
        <v>61</v>
      </c>
      <c r="F289" s="31" t="str">
        <f t="shared" si="3"/>
        <v>t-shirt</v>
      </c>
      <c r="G289" s="31"/>
      <c r="H289" s="31"/>
      <c r="I289" s="31"/>
      <c r="J289" s="19" t="s">
        <v>47</v>
      </c>
      <c r="K289" s="31"/>
      <c r="L289" s="31"/>
      <c r="M289" s="10" t="s">
        <v>151</v>
      </c>
      <c r="N289" s="10" t="s">
        <v>483</v>
      </c>
      <c r="O289" s="31"/>
      <c r="P289" s="10" t="s">
        <v>1170</v>
      </c>
      <c r="Q289" s="10"/>
      <c r="R289" s="10"/>
      <c r="S289" s="10"/>
      <c r="T289" s="10"/>
      <c r="U289" s="10"/>
      <c r="V289" s="10"/>
    </row>
    <row r="290">
      <c r="A290" s="31">
        <v>27674.0</v>
      </c>
      <c r="B290" s="32">
        <f t="shared" si="1"/>
        <v>27674</v>
      </c>
      <c r="C290" s="33">
        <f t="shared" si="2"/>
        <v>43.03835616</v>
      </c>
      <c r="D290" s="31"/>
      <c r="E290" s="31" t="s">
        <v>61</v>
      </c>
      <c r="F290" s="31" t="str">
        <f t="shared" si="3"/>
        <v>t-shirt</v>
      </c>
      <c r="G290" s="31"/>
      <c r="H290" s="31"/>
      <c r="I290" s="31"/>
      <c r="J290" s="19" t="s">
        <v>94</v>
      </c>
      <c r="K290" s="31"/>
      <c r="L290" s="31"/>
      <c r="M290" s="10" t="s">
        <v>212</v>
      </c>
      <c r="N290" s="10" t="s">
        <v>75</v>
      </c>
      <c r="O290" s="31"/>
      <c r="P290" s="10" t="s">
        <v>152</v>
      </c>
      <c r="Q290" s="10"/>
      <c r="R290" s="10"/>
      <c r="S290" s="10"/>
      <c r="T290" s="10"/>
      <c r="U290" s="10"/>
      <c r="V290" s="10"/>
    </row>
    <row r="291">
      <c r="A291" s="31">
        <v>30999.0</v>
      </c>
      <c r="B291" s="32">
        <f t="shared" si="1"/>
        <v>30999</v>
      </c>
      <c r="C291" s="33">
        <f t="shared" si="2"/>
        <v>33.92876712</v>
      </c>
      <c r="D291" s="31"/>
      <c r="E291" s="31" t="s">
        <v>93</v>
      </c>
      <c r="F291" s="31" t="str">
        <f t="shared" si="3"/>
        <v>backpack</v>
      </c>
      <c r="G291" s="31"/>
      <c r="H291" s="31"/>
      <c r="I291" s="31"/>
      <c r="J291" s="19" t="s">
        <v>99</v>
      </c>
      <c r="K291" s="31"/>
      <c r="L291" s="31"/>
      <c r="M291" s="10" t="s">
        <v>421</v>
      </c>
      <c r="N291" s="10" t="s">
        <v>75</v>
      </c>
      <c r="O291" s="31"/>
      <c r="P291" s="10" t="s">
        <v>363</v>
      </c>
      <c r="Q291" s="10"/>
      <c r="R291" s="10"/>
      <c r="S291" s="10"/>
      <c r="T291" s="10"/>
      <c r="U291" s="10"/>
      <c r="V291" s="10"/>
    </row>
    <row r="292">
      <c r="A292" s="31">
        <v>29004.0</v>
      </c>
      <c r="B292" s="32">
        <f t="shared" si="1"/>
        <v>29004</v>
      </c>
      <c r="C292" s="33">
        <f t="shared" si="2"/>
        <v>39.39452055</v>
      </c>
      <c r="D292" s="31"/>
      <c r="E292" s="31" t="s">
        <v>61</v>
      </c>
      <c r="F292" s="31" t="str">
        <f t="shared" si="3"/>
        <v>t-shirt</v>
      </c>
      <c r="G292" s="31"/>
      <c r="H292" s="31"/>
      <c r="I292" s="31"/>
      <c r="J292" s="19" t="s">
        <v>94</v>
      </c>
      <c r="K292" s="31"/>
      <c r="L292" s="31"/>
      <c r="M292" s="10" t="s">
        <v>256</v>
      </c>
      <c r="N292" s="10" t="s">
        <v>86</v>
      </c>
      <c r="O292" s="31"/>
      <c r="P292" s="10" t="s">
        <v>219</v>
      </c>
      <c r="Q292" s="10"/>
      <c r="R292" s="10"/>
      <c r="S292" s="10"/>
      <c r="T292" s="10"/>
      <c r="U292" s="10"/>
      <c r="V292" s="10"/>
    </row>
    <row r="293">
      <c r="A293" s="31">
        <v>32562.0</v>
      </c>
      <c r="B293" s="32">
        <f t="shared" si="1"/>
        <v>32562</v>
      </c>
      <c r="C293" s="33">
        <f t="shared" si="2"/>
        <v>29.64657534</v>
      </c>
      <c r="D293" s="31"/>
      <c r="E293" s="31" t="s">
        <v>131</v>
      </c>
      <c r="F293" s="31" t="str">
        <f t="shared" si="3"/>
        <v>shoes (brand is TBD… probably Adidas or Puma)</v>
      </c>
      <c r="G293" s="31"/>
      <c r="H293" s="31"/>
      <c r="I293" s="31"/>
      <c r="J293" s="19" t="s">
        <v>94</v>
      </c>
      <c r="K293" s="31"/>
      <c r="L293" s="31"/>
      <c r="M293" s="10" t="s">
        <v>63</v>
      </c>
      <c r="N293" s="10" t="s">
        <v>356</v>
      </c>
      <c r="O293" s="31"/>
      <c r="P293" s="10" t="s">
        <v>50</v>
      </c>
      <c r="Q293" s="10"/>
      <c r="R293" s="10"/>
      <c r="S293" s="10"/>
      <c r="T293" s="10"/>
      <c r="U293" s="10"/>
      <c r="V293" s="10"/>
    </row>
    <row r="294">
      <c r="A294" s="31">
        <v>31633.0</v>
      </c>
      <c r="B294" s="32">
        <f t="shared" si="1"/>
        <v>31633</v>
      </c>
      <c r="C294" s="33">
        <f t="shared" si="2"/>
        <v>32.19178082</v>
      </c>
      <c r="D294" s="31"/>
      <c r="E294" s="31" t="s">
        <v>131</v>
      </c>
      <c r="F294" s="31" t="str">
        <f t="shared" si="3"/>
        <v>shoes (brand is TBD… probably Adidas or Puma)</v>
      </c>
      <c r="G294" s="31"/>
      <c r="H294" s="31"/>
      <c r="I294" s="31"/>
      <c r="J294" s="19" t="s">
        <v>99</v>
      </c>
      <c r="K294" s="31"/>
      <c r="L294" s="31"/>
      <c r="M294" s="10" t="s">
        <v>212</v>
      </c>
      <c r="N294" s="10" t="s">
        <v>75</v>
      </c>
      <c r="O294" s="31"/>
      <c r="P294" s="10" t="s">
        <v>50</v>
      </c>
      <c r="Q294" s="10"/>
      <c r="R294" s="10"/>
      <c r="S294" s="10"/>
      <c r="T294" s="10"/>
      <c r="U294" s="10"/>
      <c r="V294" s="10"/>
    </row>
    <row r="295">
      <c r="A295" s="31">
        <v>31426.0</v>
      </c>
      <c r="B295" s="32">
        <f t="shared" si="1"/>
        <v>31426</v>
      </c>
      <c r="C295" s="33">
        <f t="shared" si="2"/>
        <v>32.75890411</v>
      </c>
      <c r="D295" s="31"/>
      <c r="E295" s="31" t="s">
        <v>46</v>
      </c>
      <c r="F295" s="31" t="str">
        <f t="shared" si="3"/>
        <v>hoodie</v>
      </c>
      <c r="G295" s="31"/>
      <c r="H295" s="31"/>
      <c r="I295" s="31"/>
      <c r="J295" s="19" t="s">
        <v>47</v>
      </c>
      <c r="K295" s="31"/>
      <c r="L295" s="31"/>
      <c r="M295" s="10" t="s">
        <v>1171</v>
      </c>
      <c r="N295" s="10" t="s">
        <v>391</v>
      </c>
      <c r="O295" s="31"/>
      <c r="P295" s="10" t="s">
        <v>87</v>
      </c>
      <c r="Q295" s="10"/>
      <c r="R295" s="10"/>
      <c r="S295" s="10"/>
      <c r="T295" s="10"/>
      <c r="U295" s="10"/>
      <c r="V295" s="10"/>
    </row>
    <row r="296">
      <c r="A296" s="31">
        <v>34741.0</v>
      </c>
      <c r="B296" s="32">
        <f t="shared" si="1"/>
        <v>34741</v>
      </c>
      <c r="C296" s="33">
        <f t="shared" si="2"/>
        <v>23.67671233</v>
      </c>
      <c r="D296" s="31"/>
      <c r="E296" s="31" t="s">
        <v>46</v>
      </c>
      <c r="F296" s="31" t="str">
        <f t="shared" si="3"/>
        <v>hoodie</v>
      </c>
      <c r="G296" s="31"/>
      <c r="H296" s="31"/>
      <c r="I296" s="31"/>
      <c r="J296" s="19" t="s">
        <v>94</v>
      </c>
      <c r="K296" s="31"/>
      <c r="L296" s="31"/>
      <c r="M296" s="10" t="s">
        <v>44</v>
      </c>
      <c r="N296" s="10" t="s">
        <v>44</v>
      </c>
      <c r="O296" s="31"/>
      <c r="P296" s="10" t="s">
        <v>44</v>
      </c>
      <c r="Q296" s="10"/>
      <c r="R296" s="10"/>
      <c r="S296" s="10"/>
      <c r="T296" s="10"/>
      <c r="U296" s="10"/>
      <c r="V296" s="10"/>
    </row>
    <row r="297">
      <c r="A297" s="31">
        <v>33422.0</v>
      </c>
      <c r="B297" s="32">
        <f t="shared" si="1"/>
        <v>33422</v>
      </c>
      <c r="C297" s="33">
        <f t="shared" si="2"/>
        <v>27.29041096</v>
      </c>
      <c r="D297" s="31"/>
      <c r="E297" s="31" t="s">
        <v>131</v>
      </c>
      <c r="F297" s="31" t="str">
        <f t="shared" si="3"/>
        <v>shoes (brand is TBD… probably Adidas or Puma)</v>
      </c>
      <c r="G297" s="31"/>
      <c r="H297" s="31"/>
      <c r="I297" s="31"/>
      <c r="J297" s="19" t="s">
        <v>94</v>
      </c>
      <c r="K297" s="31"/>
      <c r="L297" s="31"/>
      <c r="M297" s="10" t="s">
        <v>44</v>
      </c>
      <c r="N297" s="10" t="s">
        <v>44</v>
      </c>
      <c r="O297" s="31"/>
      <c r="P297" s="10" t="s">
        <v>44</v>
      </c>
      <c r="Q297" s="10"/>
      <c r="R297" s="10"/>
      <c r="S297" s="10"/>
      <c r="T297" s="10"/>
      <c r="U297" s="10"/>
      <c r="V297" s="10"/>
    </row>
    <row r="298">
      <c r="A298" s="31">
        <v>27453.0</v>
      </c>
      <c r="B298" s="32">
        <f t="shared" si="1"/>
        <v>27453</v>
      </c>
      <c r="C298" s="33">
        <f t="shared" si="2"/>
        <v>43.64383562</v>
      </c>
      <c r="D298" s="31"/>
      <c r="E298" s="31" t="s">
        <v>61</v>
      </c>
      <c r="F298" s="31" t="str">
        <f t="shared" si="3"/>
        <v>t-shirt</v>
      </c>
      <c r="G298" s="31"/>
      <c r="H298" s="31"/>
      <c r="I298" s="31"/>
      <c r="J298" s="19" t="s">
        <v>94</v>
      </c>
      <c r="K298" s="31"/>
      <c r="L298" s="31"/>
      <c r="M298" s="10" t="s">
        <v>212</v>
      </c>
      <c r="N298" s="10" t="s">
        <v>75</v>
      </c>
      <c r="O298" s="31"/>
      <c r="P298" s="10" t="s">
        <v>428</v>
      </c>
      <c r="Q298" s="10"/>
      <c r="R298" s="10"/>
      <c r="S298" s="10"/>
      <c r="T298" s="10"/>
      <c r="U298" s="10"/>
      <c r="V298" s="10"/>
    </row>
    <row r="299">
      <c r="A299" s="31">
        <v>32851.0</v>
      </c>
      <c r="B299" s="32">
        <f t="shared" si="1"/>
        <v>32851</v>
      </c>
      <c r="C299" s="33">
        <f t="shared" si="2"/>
        <v>28.85479452</v>
      </c>
      <c r="D299" s="31"/>
      <c r="E299" s="31" t="s">
        <v>61</v>
      </c>
      <c r="F299" s="31" t="str">
        <f t="shared" si="3"/>
        <v>t-shirt</v>
      </c>
      <c r="G299" s="31"/>
      <c r="H299" s="31"/>
      <c r="I299" s="31"/>
      <c r="J299" s="19" t="s">
        <v>47</v>
      </c>
      <c r="K299" s="31"/>
      <c r="L299" s="31"/>
      <c r="M299" s="10" t="s">
        <v>212</v>
      </c>
      <c r="N299" s="10" t="s">
        <v>75</v>
      </c>
      <c r="O299" s="31"/>
      <c r="P299" s="10" t="s">
        <v>87</v>
      </c>
      <c r="Q299" s="10"/>
      <c r="R299" s="10"/>
      <c r="S299" s="10"/>
      <c r="T299" s="10"/>
      <c r="U299" s="10"/>
      <c r="V299" s="10"/>
    </row>
    <row r="300">
      <c r="A300" s="31">
        <v>30785.0</v>
      </c>
      <c r="B300" s="32">
        <f t="shared" si="1"/>
        <v>30785</v>
      </c>
      <c r="C300" s="33">
        <f t="shared" si="2"/>
        <v>34.51506849</v>
      </c>
      <c r="D300" s="31"/>
      <c r="E300" s="31" t="s">
        <v>93</v>
      </c>
      <c r="F300" s="31" t="str">
        <f t="shared" si="3"/>
        <v>backpack</v>
      </c>
      <c r="G300" s="31"/>
      <c r="H300" s="31"/>
      <c r="I300" s="31"/>
      <c r="J300" s="19" t="s">
        <v>99</v>
      </c>
      <c r="K300" s="31"/>
      <c r="L300" s="31"/>
      <c r="M300" s="10" t="s">
        <v>1172</v>
      </c>
      <c r="N300" s="10" t="s">
        <v>75</v>
      </c>
      <c r="O300" s="31"/>
      <c r="P300" s="10" t="s">
        <v>87</v>
      </c>
      <c r="Q300" s="10"/>
      <c r="R300" s="10"/>
      <c r="S300" s="10"/>
      <c r="T300" s="10"/>
      <c r="U300" s="10"/>
      <c r="V300" s="10"/>
    </row>
    <row r="301">
      <c r="A301" s="31">
        <v>32331.0</v>
      </c>
      <c r="B301" s="32">
        <f t="shared" si="1"/>
        <v>32331</v>
      </c>
      <c r="C301" s="33">
        <f t="shared" si="2"/>
        <v>30.27945205</v>
      </c>
      <c r="D301" s="31"/>
      <c r="E301" s="31" t="s">
        <v>46</v>
      </c>
      <c r="F301" s="31" t="str">
        <f t="shared" si="3"/>
        <v>hoodie</v>
      </c>
      <c r="G301" s="31"/>
      <c r="H301" s="31"/>
      <c r="I301" s="31"/>
      <c r="J301" s="19" t="s">
        <v>62</v>
      </c>
      <c r="K301" s="31"/>
      <c r="L301" s="31"/>
      <c r="M301" s="10" t="s">
        <v>212</v>
      </c>
      <c r="N301" s="10" t="s">
        <v>75</v>
      </c>
      <c r="O301" s="31"/>
      <c r="P301" s="10" t="s">
        <v>87</v>
      </c>
      <c r="Q301" s="10"/>
      <c r="R301" s="10"/>
      <c r="S301" s="10"/>
      <c r="T301" s="10"/>
      <c r="U301" s="10"/>
      <c r="V301" s="10"/>
    </row>
    <row r="302">
      <c r="A302" s="31">
        <v>21991.0</v>
      </c>
      <c r="B302" s="32">
        <f t="shared" si="1"/>
        <v>21991</v>
      </c>
      <c r="C302" s="33">
        <f t="shared" si="2"/>
        <v>58.60821918</v>
      </c>
      <c r="D302" s="31"/>
      <c r="E302" s="31" t="s">
        <v>73</v>
      </c>
      <c r="F302" s="31" t="str">
        <f t="shared" si="3"/>
        <v>jacket (brand is TBD... probably Patagonia)</v>
      </c>
      <c r="G302" s="31"/>
      <c r="H302" s="31"/>
      <c r="I302" s="31"/>
      <c r="J302" s="19" t="s">
        <v>1173</v>
      </c>
      <c r="K302" s="31"/>
      <c r="L302" s="31"/>
      <c r="M302" s="10" t="s">
        <v>132</v>
      </c>
      <c r="N302" s="10" t="s">
        <v>139</v>
      </c>
      <c r="O302" s="31"/>
      <c r="P302" s="10" t="s">
        <v>1174</v>
      </c>
      <c r="Q302" s="10"/>
      <c r="R302" s="10"/>
      <c r="S302" s="10"/>
      <c r="T302" s="10"/>
      <c r="U302" s="10"/>
      <c r="V302" s="10"/>
    </row>
    <row r="303">
      <c r="A303" s="31">
        <v>32557.0</v>
      </c>
      <c r="B303" s="32">
        <f t="shared" si="1"/>
        <v>32557</v>
      </c>
      <c r="C303" s="33">
        <f t="shared" si="2"/>
        <v>29.66027397</v>
      </c>
      <c r="D303" s="31"/>
      <c r="E303" s="31" t="s">
        <v>46</v>
      </c>
      <c r="F303" s="31" t="str">
        <f t="shared" si="3"/>
        <v>hoodie</v>
      </c>
      <c r="G303" s="31"/>
      <c r="H303" s="31"/>
      <c r="I303" s="31"/>
      <c r="J303" s="19" t="s">
        <v>94</v>
      </c>
      <c r="K303" s="31"/>
      <c r="L303" s="31"/>
      <c r="M303" s="10" t="s">
        <v>44</v>
      </c>
      <c r="N303" s="10" t="s">
        <v>44</v>
      </c>
      <c r="O303" s="31"/>
      <c r="P303" s="10" t="s">
        <v>44</v>
      </c>
      <c r="Q303" s="10"/>
      <c r="R303" s="10"/>
      <c r="S303" s="10"/>
      <c r="T303" s="10"/>
      <c r="U303" s="10"/>
      <c r="V303" s="10"/>
    </row>
    <row r="304">
      <c r="A304" s="31">
        <v>43019.0</v>
      </c>
      <c r="B304" s="32">
        <f t="shared" si="1"/>
        <v>43019</v>
      </c>
      <c r="C304" s="33">
        <f t="shared" si="2"/>
        <v>0.997260274</v>
      </c>
      <c r="D304" s="31"/>
      <c r="E304" s="31" t="s">
        <v>46</v>
      </c>
      <c r="F304" s="31" t="str">
        <f t="shared" si="3"/>
        <v>hoodie</v>
      </c>
      <c r="G304" s="31"/>
      <c r="H304" s="31"/>
      <c r="I304" s="31"/>
      <c r="J304" s="19" t="s">
        <v>94</v>
      </c>
      <c r="K304" s="31"/>
      <c r="L304" s="31"/>
      <c r="M304" s="10" t="s">
        <v>151</v>
      </c>
      <c r="N304" s="10" t="s">
        <v>75</v>
      </c>
      <c r="O304" s="31"/>
      <c r="P304" s="10" t="s">
        <v>363</v>
      </c>
      <c r="Q304" s="10"/>
      <c r="R304" s="10"/>
      <c r="S304" s="10"/>
      <c r="T304" s="10"/>
      <c r="U304" s="10"/>
      <c r="V304" s="10"/>
    </row>
    <row r="305">
      <c r="A305" s="31">
        <v>29941.0</v>
      </c>
      <c r="B305" s="32">
        <f t="shared" si="1"/>
        <v>29941</v>
      </c>
      <c r="C305" s="33">
        <f t="shared" si="2"/>
        <v>36.82739726</v>
      </c>
      <c r="D305" s="31"/>
      <c r="E305" s="31" t="s">
        <v>61</v>
      </c>
      <c r="F305" s="31" t="str">
        <f t="shared" si="3"/>
        <v>t-shirt</v>
      </c>
      <c r="G305" s="31"/>
      <c r="H305" s="31"/>
      <c r="I305" s="31"/>
      <c r="J305" s="19" t="s">
        <v>62</v>
      </c>
      <c r="K305" s="31"/>
      <c r="L305" s="31"/>
      <c r="M305" s="10" t="s">
        <v>212</v>
      </c>
      <c r="N305" s="10" t="s">
        <v>75</v>
      </c>
      <c r="O305" s="31"/>
      <c r="P305" s="10" t="s">
        <v>87</v>
      </c>
      <c r="Q305" s="10"/>
      <c r="R305" s="10"/>
      <c r="S305" s="10"/>
      <c r="T305" s="10"/>
      <c r="U305" s="10"/>
      <c r="V305" s="10"/>
    </row>
    <row r="306">
      <c r="A306" s="31">
        <v>32303.0</v>
      </c>
      <c r="B306" s="32">
        <f t="shared" si="1"/>
        <v>32303</v>
      </c>
      <c r="C306" s="33">
        <f t="shared" si="2"/>
        <v>30.35616438</v>
      </c>
      <c r="D306" s="31"/>
      <c r="E306" s="31" t="s">
        <v>61</v>
      </c>
      <c r="F306" s="31" t="str">
        <f t="shared" si="3"/>
        <v>t-shirt</v>
      </c>
      <c r="G306" s="31"/>
      <c r="H306" s="31"/>
      <c r="I306" s="31"/>
      <c r="J306" s="19" t="s">
        <v>47</v>
      </c>
      <c r="K306" s="31"/>
      <c r="L306" s="31"/>
      <c r="M306" s="10" t="s">
        <v>416</v>
      </c>
      <c r="N306" s="10" t="s">
        <v>1176</v>
      </c>
      <c r="O306" s="31"/>
      <c r="P306" s="10" t="s">
        <v>152</v>
      </c>
      <c r="Q306" s="10"/>
      <c r="R306" s="10"/>
      <c r="S306" s="10"/>
      <c r="T306" s="10"/>
      <c r="U306" s="10"/>
      <c r="V306" s="10"/>
    </row>
    <row r="307">
      <c r="A307" s="31">
        <v>43056.0</v>
      </c>
      <c r="B307" s="32">
        <f t="shared" si="1"/>
        <v>43056</v>
      </c>
      <c r="C307" s="33">
        <f t="shared" si="2"/>
        <v>0.895890411</v>
      </c>
      <c r="D307" s="31"/>
      <c r="E307" s="31" t="s">
        <v>27</v>
      </c>
      <c r="F307" s="31" t="str">
        <f t="shared" si="3"/>
        <v>None</v>
      </c>
      <c r="G307" s="31"/>
      <c r="H307" s="31"/>
      <c r="I307" s="31"/>
      <c r="J307" s="19" t="s">
        <v>1177</v>
      </c>
      <c r="K307" s="31"/>
      <c r="L307" s="31"/>
      <c r="M307" s="10" t="s">
        <v>21</v>
      </c>
      <c r="N307" s="10" t="s">
        <v>356</v>
      </c>
      <c r="O307" s="31"/>
      <c r="P307" s="10" t="s">
        <v>1178</v>
      </c>
      <c r="Q307" s="10"/>
      <c r="R307" s="10"/>
      <c r="S307" s="10"/>
      <c r="T307" s="10"/>
      <c r="U307" s="10"/>
      <c r="V307" s="10"/>
    </row>
    <row r="308">
      <c r="A308" s="31">
        <v>31769.0</v>
      </c>
      <c r="B308" s="32">
        <f t="shared" si="1"/>
        <v>31769</v>
      </c>
      <c r="C308" s="33">
        <f t="shared" si="2"/>
        <v>31.81917808</v>
      </c>
      <c r="D308" s="31"/>
      <c r="E308" s="31" t="s">
        <v>61</v>
      </c>
      <c r="F308" s="31" t="str">
        <f t="shared" si="3"/>
        <v>t-shirt</v>
      </c>
      <c r="G308" s="31"/>
      <c r="H308" s="31"/>
      <c r="I308" s="31"/>
      <c r="J308" s="19" t="s">
        <v>99</v>
      </c>
      <c r="K308" s="31"/>
      <c r="L308" s="31"/>
      <c r="M308" s="10" t="s">
        <v>212</v>
      </c>
      <c r="N308" s="10" t="s">
        <v>75</v>
      </c>
      <c r="O308" s="31"/>
      <c r="P308" s="10" t="s">
        <v>87</v>
      </c>
      <c r="Q308" s="10"/>
      <c r="R308" s="10"/>
      <c r="S308" s="10"/>
      <c r="T308" s="10"/>
      <c r="U308" s="10"/>
      <c r="V308" s="10"/>
    </row>
    <row r="309">
      <c r="A309" s="31">
        <v>34335.0</v>
      </c>
      <c r="B309" s="32">
        <f t="shared" si="1"/>
        <v>34335</v>
      </c>
      <c r="C309" s="33">
        <f t="shared" si="2"/>
        <v>24.7890411</v>
      </c>
      <c r="D309" s="31"/>
      <c r="E309" s="31" t="s">
        <v>73</v>
      </c>
      <c r="F309" s="31" t="str">
        <f t="shared" si="3"/>
        <v>jacket (brand is TBD... probably Patagonia)</v>
      </c>
      <c r="G309" s="31"/>
      <c r="H309" s="31"/>
      <c r="I309" s="31"/>
      <c r="J309" s="19" t="s">
        <v>94</v>
      </c>
      <c r="K309" s="31"/>
      <c r="L309" s="31"/>
      <c r="M309" s="10" t="s">
        <v>212</v>
      </c>
      <c r="N309" s="10" t="s">
        <v>75</v>
      </c>
      <c r="O309" s="31"/>
      <c r="P309" s="10" t="s">
        <v>1179</v>
      </c>
      <c r="Q309" s="10"/>
      <c r="R309" s="10"/>
      <c r="S309" s="10"/>
      <c r="T309" s="10"/>
      <c r="U309" s="10"/>
      <c r="V309" s="10"/>
    </row>
    <row r="310">
      <c r="A310" s="31">
        <v>30327.0</v>
      </c>
      <c r="B310" s="32">
        <f t="shared" si="1"/>
        <v>30327</v>
      </c>
      <c r="C310" s="33">
        <f t="shared" si="2"/>
        <v>35.76986301</v>
      </c>
      <c r="D310" s="31"/>
      <c r="E310" s="31" t="s">
        <v>61</v>
      </c>
      <c r="F310" s="31" t="str">
        <f t="shared" si="3"/>
        <v>t-shirt</v>
      </c>
      <c r="G310" s="31"/>
      <c r="H310" s="31"/>
      <c r="I310" s="31"/>
      <c r="J310" s="19" t="s">
        <v>47</v>
      </c>
      <c r="K310" s="31"/>
      <c r="L310" s="31"/>
      <c r="M310" s="10" t="s">
        <v>143</v>
      </c>
      <c r="N310" s="10" t="s">
        <v>75</v>
      </c>
      <c r="O310" s="31"/>
      <c r="P310" s="10" t="s">
        <v>219</v>
      </c>
      <c r="Q310" s="10"/>
      <c r="R310" s="10"/>
      <c r="S310" s="10"/>
      <c r="T310" s="10"/>
      <c r="U310" s="10"/>
      <c r="V310" s="10"/>
    </row>
    <row r="311">
      <c r="A311" s="31">
        <v>32578.0</v>
      </c>
      <c r="B311" s="32">
        <f t="shared" si="1"/>
        <v>32578</v>
      </c>
      <c r="C311" s="33">
        <f t="shared" si="2"/>
        <v>29.60273973</v>
      </c>
      <c r="D311" s="31"/>
      <c r="E311" s="31" t="s">
        <v>61</v>
      </c>
      <c r="F311" s="31" t="str">
        <f t="shared" si="3"/>
        <v>t-shirt</v>
      </c>
      <c r="G311" s="31"/>
      <c r="H311" s="31"/>
      <c r="I311" s="31"/>
      <c r="J311" s="19" t="s">
        <v>99</v>
      </c>
      <c r="K311" s="31"/>
      <c r="L311" s="31"/>
      <c r="M311" s="10" t="s">
        <v>212</v>
      </c>
      <c r="N311" s="10" t="s">
        <v>106</v>
      </c>
      <c r="O311" s="31"/>
      <c r="P311" s="10" t="s">
        <v>87</v>
      </c>
      <c r="Q311" s="10"/>
      <c r="R311" s="10"/>
      <c r="S311" s="10"/>
      <c r="T311" s="10"/>
      <c r="U311" s="10"/>
      <c r="V311" s="10"/>
    </row>
    <row r="312">
      <c r="A312" s="31">
        <v>33278.0</v>
      </c>
      <c r="B312" s="32">
        <f t="shared" si="1"/>
        <v>33278</v>
      </c>
      <c r="C312" s="33">
        <f t="shared" si="2"/>
        <v>27.68493151</v>
      </c>
      <c r="D312" s="31"/>
      <c r="E312" s="31" t="s">
        <v>61</v>
      </c>
      <c r="F312" s="31" t="str">
        <f t="shared" si="3"/>
        <v>t-shirt</v>
      </c>
      <c r="G312" s="31"/>
      <c r="H312" s="31"/>
      <c r="I312" s="31"/>
      <c r="J312" s="19" t="s">
        <v>94</v>
      </c>
      <c r="K312" s="31"/>
      <c r="L312" s="31"/>
      <c r="M312" s="10" t="s">
        <v>44</v>
      </c>
      <c r="N312" s="10" t="s">
        <v>44</v>
      </c>
      <c r="O312" s="31"/>
      <c r="P312" s="10" t="s">
        <v>44</v>
      </c>
      <c r="Q312" s="10"/>
      <c r="R312" s="10"/>
      <c r="S312" s="10"/>
      <c r="T312" s="10"/>
      <c r="U312" s="10"/>
      <c r="V312" s="10"/>
    </row>
    <row r="313">
      <c r="A313" s="31">
        <v>30129.0</v>
      </c>
      <c r="B313" s="32">
        <f t="shared" si="1"/>
        <v>30129</v>
      </c>
      <c r="C313" s="33">
        <f t="shared" si="2"/>
        <v>36.31232877</v>
      </c>
      <c r="D313" s="31"/>
      <c r="E313" s="31" t="s">
        <v>46</v>
      </c>
      <c r="F313" s="31" t="str">
        <f t="shared" si="3"/>
        <v>hoodie</v>
      </c>
      <c r="G313" s="31"/>
      <c r="H313" s="31"/>
      <c r="I313" s="31"/>
      <c r="J313" s="19" t="s">
        <v>1180</v>
      </c>
      <c r="K313" s="31"/>
      <c r="L313" s="31"/>
      <c r="M313" s="10" t="s">
        <v>256</v>
      </c>
      <c r="N313" s="10" t="s">
        <v>86</v>
      </c>
      <c r="O313" s="31"/>
      <c r="P313" s="10" t="s">
        <v>76</v>
      </c>
      <c r="Q313" s="10"/>
      <c r="R313" s="10"/>
      <c r="S313" s="10"/>
      <c r="T313" s="10"/>
      <c r="U313" s="10"/>
      <c r="V313" s="10"/>
    </row>
    <row r="314">
      <c r="A314" s="31">
        <v>27169.0</v>
      </c>
      <c r="B314" s="32">
        <f t="shared" si="1"/>
        <v>27169</v>
      </c>
      <c r="C314" s="33">
        <f t="shared" si="2"/>
        <v>44.42191781</v>
      </c>
      <c r="D314" s="31"/>
      <c r="E314" s="31" t="s">
        <v>61</v>
      </c>
      <c r="F314" s="31" t="str">
        <f t="shared" si="3"/>
        <v>t-shirt</v>
      </c>
      <c r="G314" s="31"/>
      <c r="H314" s="31"/>
      <c r="I314" s="31"/>
      <c r="J314" s="19" t="s">
        <v>94</v>
      </c>
      <c r="K314" s="31"/>
      <c r="L314" s="31"/>
      <c r="M314" s="10" t="s">
        <v>467</v>
      </c>
      <c r="N314" s="10" t="s">
        <v>75</v>
      </c>
      <c r="O314" s="31"/>
      <c r="P314" s="10" t="s">
        <v>87</v>
      </c>
      <c r="Q314" s="10"/>
      <c r="R314" s="10"/>
      <c r="S314" s="10"/>
      <c r="T314" s="10"/>
      <c r="U314" s="10"/>
      <c r="V314" s="10"/>
    </row>
    <row r="315">
      <c r="A315" s="31">
        <v>23937.0</v>
      </c>
      <c r="B315" s="32">
        <f t="shared" si="1"/>
        <v>23937</v>
      </c>
      <c r="C315" s="33">
        <f t="shared" si="2"/>
        <v>53.27671233</v>
      </c>
      <c r="D315" s="31"/>
      <c r="E315" s="31" t="s">
        <v>93</v>
      </c>
      <c r="F315" s="31" t="str">
        <f t="shared" si="3"/>
        <v>backpack</v>
      </c>
      <c r="G315" s="31"/>
      <c r="H315" s="31"/>
      <c r="I315" s="31"/>
      <c r="J315" s="19" t="s">
        <v>94</v>
      </c>
      <c r="K315" s="31"/>
      <c r="L315" s="31"/>
      <c r="M315" s="10" t="s">
        <v>44</v>
      </c>
      <c r="N315" s="10" t="s">
        <v>44</v>
      </c>
      <c r="O315" s="31"/>
      <c r="P315" s="10" t="s">
        <v>44</v>
      </c>
      <c r="Q315" s="10"/>
      <c r="R315" s="10"/>
      <c r="S315" s="10"/>
      <c r="T315" s="10"/>
      <c r="U315" s="10"/>
      <c r="V315" s="10"/>
    </row>
    <row r="316">
      <c r="A316" s="31">
        <v>26668.0</v>
      </c>
      <c r="B316" s="32">
        <f t="shared" si="1"/>
        <v>26668</v>
      </c>
      <c r="C316" s="33">
        <f t="shared" si="2"/>
        <v>45.79452055</v>
      </c>
      <c r="D316" s="31"/>
      <c r="E316" s="31" t="s">
        <v>61</v>
      </c>
      <c r="F316" s="31" t="str">
        <f t="shared" si="3"/>
        <v>t-shirt</v>
      </c>
      <c r="G316" s="31"/>
      <c r="H316" s="31"/>
      <c r="I316" s="31"/>
      <c r="J316" s="19" t="s">
        <v>94</v>
      </c>
      <c r="K316" s="31"/>
      <c r="L316" s="31"/>
      <c r="M316" s="10" t="s">
        <v>212</v>
      </c>
      <c r="N316" s="10" t="s">
        <v>75</v>
      </c>
      <c r="O316" s="31"/>
      <c r="P316" s="10" t="s">
        <v>87</v>
      </c>
      <c r="Q316" s="10"/>
      <c r="R316" s="10"/>
      <c r="S316" s="10"/>
      <c r="T316" s="10"/>
      <c r="U316" s="10"/>
      <c r="V316" s="10"/>
    </row>
    <row r="317">
      <c r="A317" s="31">
        <v>33626.0</v>
      </c>
      <c r="B317" s="32">
        <f t="shared" si="1"/>
        <v>33626</v>
      </c>
      <c r="C317" s="33">
        <f t="shared" si="2"/>
        <v>26.73150685</v>
      </c>
      <c r="D317" s="31"/>
      <c r="E317" s="31" t="s">
        <v>137</v>
      </c>
      <c r="F317" s="31" t="str">
        <f t="shared" si="3"/>
        <v>socks</v>
      </c>
      <c r="G317" s="31"/>
      <c r="H317" s="31"/>
      <c r="I317" s="31"/>
      <c r="J317" s="19" t="s">
        <v>94</v>
      </c>
      <c r="K317" s="31"/>
      <c r="L317" s="31"/>
      <c r="M317" s="10" t="s">
        <v>416</v>
      </c>
      <c r="N317" s="10" t="s">
        <v>75</v>
      </c>
      <c r="O317" s="31"/>
      <c r="P317" s="10" t="s">
        <v>50</v>
      </c>
      <c r="Q317" s="10"/>
      <c r="R317" s="10"/>
      <c r="S317" s="10"/>
      <c r="T317" s="10"/>
      <c r="U317" s="10"/>
      <c r="V317" s="10"/>
    </row>
    <row r="318">
      <c r="A318" s="31">
        <v>26395.0</v>
      </c>
      <c r="B318" s="32">
        <f t="shared" si="1"/>
        <v>26395</v>
      </c>
      <c r="C318" s="33">
        <f t="shared" si="2"/>
        <v>46.54246575</v>
      </c>
      <c r="D318" s="31"/>
      <c r="E318" s="31" t="s">
        <v>118</v>
      </c>
      <c r="F318" s="31" t="str">
        <f t="shared" si="3"/>
        <v>hat</v>
      </c>
      <c r="G318" s="31"/>
      <c r="H318" s="31"/>
      <c r="I318" s="31"/>
      <c r="J318" s="19" t="s">
        <v>99</v>
      </c>
      <c r="K318" s="31"/>
      <c r="L318" s="31"/>
      <c r="M318" s="10" t="s">
        <v>48</v>
      </c>
      <c r="N318" s="10" t="s">
        <v>49</v>
      </c>
      <c r="O318" s="31"/>
      <c r="P318" s="10" t="s">
        <v>87</v>
      </c>
      <c r="Q318" s="10"/>
      <c r="R318" s="10"/>
      <c r="S318" s="10"/>
      <c r="T318" s="10"/>
      <c r="U318" s="10"/>
      <c r="V318" s="10"/>
    </row>
    <row r="319">
      <c r="A319" s="31">
        <v>32544.0</v>
      </c>
      <c r="B319" s="32">
        <f t="shared" si="1"/>
        <v>32544</v>
      </c>
      <c r="C319" s="33">
        <f t="shared" si="2"/>
        <v>29.69589041</v>
      </c>
      <c r="D319" s="31"/>
      <c r="E319" s="31" t="s">
        <v>61</v>
      </c>
      <c r="F319" s="31" t="str">
        <f t="shared" si="3"/>
        <v>t-shirt</v>
      </c>
      <c r="G319" s="31"/>
      <c r="H319" s="31"/>
      <c r="I319" s="31"/>
      <c r="J319" s="19" t="s">
        <v>94</v>
      </c>
      <c r="K319" s="31"/>
      <c r="L319" s="31"/>
      <c r="M319" s="10" t="s">
        <v>467</v>
      </c>
      <c r="N319" s="10" t="s">
        <v>75</v>
      </c>
      <c r="O319" s="31"/>
      <c r="P319" s="10" t="s">
        <v>87</v>
      </c>
      <c r="Q319" s="10"/>
      <c r="R319" s="10"/>
      <c r="S319" s="10"/>
      <c r="T319" s="10"/>
      <c r="U319" s="10"/>
      <c r="V319" s="10"/>
    </row>
    <row r="320">
      <c r="A320" s="31">
        <v>33697.0</v>
      </c>
      <c r="B320" s="32">
        <f t="shared" si="1"/>
        <v>33697</v>
      </c>
      <c r="C320" s="33">
        <f t="shared" si="2"/>
        <v>26.5369863</v>
      </c>
      <c r="D320" s="31"/>
      <c r="E320" s="31" t="s">
        <v>61</v>
      </c>
      <c r="F320" s="31" t="str">
        <f t="shared" si="3"/>
        <v>t-shirt</v>
      </c>
      <c r="G320" s="31"/>
      <c r="H320" s="31"/>
      <c r="I320" s="31"/>
      <c r="J320" s="19" t="s">
        <v>94</v>
      </c>
      <c r="K320" s="31"/>
      <c r="L320" s="31"/>
      <c r="M320" s="10" t="s">
        <v>212</v>
      </c>
      <c r="N320" s="10" t="s">
        <v>75</v>
      </c>
      <c r="O320" s="31"/>
      <c r="P320" s="10" t="s">
        <v>87</v>
      </c>
      <c r="Q320" s="10"/>
      <c r="R320" s="10"/>
      <c r="S320" s="10"/>
      <c r="T320" s="10"/>
      <c r="U320" s="10"/>
      <c r="V320" s="10"/>
    </row>
    <row r="321">
      <c r="A321" s="31">
        <v>33609.0</v>
      </c>
      <c r="B321" s="32">
        <f t="shared" si="1"/>
        <v>33609</v>
      </c>
      <c r="C321" s="33">
        <f t="shared" si="2"/>
        <v>26.77808219</v>
      </c>
      <c r="D321" s="31"/>
      <c r="E321" s="31" t="s">
        <v>93</v>
      </c>
      <c r="F321" s="31" t="str">
        <f t="shared" si="3"/>
        <v>backpack</v>
      </c>
      <c r="G321" s="31"/>
      <c r="H321" s="31"/>
      <c r="I321" s="31"/>
      <c r="J321" s="19" t="s">
        <v>1181</v>
      </c>
      <c r="K321" s="31"/>
      <c r="L321" s="31"/>
      <c r="M321" s="10" t="s">
        <v>44</v>
      </c>
      <c r="N321" s="10" t="s">
        <v>44</v>
      </c>
      <c r="O321" s="31"/>
      <c r="P321" s="10" t="s">
        <v>44</v>
      </c>
      <c r="Q321" s="10"/>
      <c r="R321" s="10"/>
      <c r="S321" s="10"/>
      <c r="T321" s="10"/>
      <c r="U321" s="10"/>
      <c r="V321" s="10"/>
    </row>
    <row r="322">
      <c r="A322" s="31">
        <v>33386.0</v>
      </c>
      <c r="B322" s="32">
        <f t="shared" si="1"/>
        <v>33386</v>
      </c>
      <c r="C322" s="33">
        <f t="shared" si="2"/>
        <v>27.3890411</v>
      </c>
      <c r="D322" s="31"/>
      <c r="E322" s="31" t="s">
        <v>73</v>
      </c>
      <c r="F322" s="31" t="str">
        <f t="shared" si="3"/>
        <v>jacket (brand is TBD... probably Patagonia)</v>
      </c>
      <c r="G322" s="31"/>
      <c r="H322" s="31"/>
      <c r="I322" s="31"/>
      <c r="J322" s="19" t="s">
        <v>1182</v>
      </c>
      <c r="K322" s="31"/>
      <c r="L322" s="31"/>
      <c r="M322" s="10" t="s">
        <v>44</v>
      </c>
      <c r="N322" s="10" t="s">
        <v>44</v>
      </c>
      <c r="O322" s="31"/>
      <c r="P322" s="10" t="s">
        <v>44</v>
      </c>
      <c r="Q322" s="10"/>
      <c r="R322" s="10"/>
      <c r="S322" s="10"/>
      <c r="T322" s="10"/>
      <c r="U322" s="10"/>
      <c r="V322" s="10"/>
    </row>
    <row r="323">
      <c r="A323" s="31">
        <v>27200.0</v>
      </c>
      <c r="B323" s="32">
        <f t="shared" si="1"/>
        <v>27200</v>
      </c>
      <c r="C323" s="33">
        <f t="shared" si="2"/>
        <v>44.3369863</v>
      </c>
      <c r="D323" s="31"/>
      <c r="E323" s="31" t="s">
        <v>61</v>
      </c>
      <c r="F323" s="31" t="str">
        <f t="shared" si="3"/>
        <v>t-shirt</v>
      </c>
      <c r="G323" s="31"/>
      <c r="H323" s="31"/>
      <c r="I323" s="31"/>
      <c r="J323" s="19" t="s">
        <v>47</v>
      </c>
      <c r="K323" s="31"/>
      <c r="L323" s="31"/>
      <c r="M323" s="10" t="s">
        <v>44</v>
      </c>
      <c r="N323" s="10" t="s">
        <v>44</v>
      </c>
      <c r="O323" s="31"/>
      <c r="P323" s="10" t="s">
        <v>44</v>
      </c>
      <c r="Q323" s="10"/>
      <c r="R323" s="10"/>
      <c r="S323" s="10"/>
      <c r="T323" s="10"/>
      <c r="U323" s="10"/>
      <c r="V323" s="10"/>
    </row>
    <row r="324">
      <c r="A324" s="31">
        <v>33989.0</v>
      </c>
      <c r="B324" s="32">
        <f t="shared" si="1"/>
        <v>33989</v>
      </c>
      <c r="C324" s="33">
        <f t="shared" si="2"/>
        <v>25.7369863</v>
      </c>
      <c r="D324" s="31"/>
      <c r="E324" s="31" t="s">
        <v>61</v>
      </c>
      <c r="F324" s="31" t="str">
        <f t="shared" si="3"/>
        <v>t-shirt</v>
      </c>
      <c r="G324" s="31"/>
      <c r="H324" s="31"/>
      <c r="I324" s="31"/>
      <c r="J324" s="19" t="s">
        <v>94</v>
      </c>
      <c r="K324" s="31"/>
      <c r="L324" s="31"/>
      <c r="M324" s="10" t="s">
        <v>212</v>
      </c>
      <c r="N324" s="10" t="s">
        <v>1183</v>
      </c>
      <c r="O324" s="31"/>
      <c r="P324" s="10" t="s">
        <v>275</v>
      </c>
      <c r="Q324" s="10"/>
      <c r="R324" s="10"/>
      <c r="S324" s="10"/>
      <c r="T324" s="10"/>
      <c r="U324" s="10"/>
      <c r="V324" s="10"/>
    </row>
    <row r="325">
      <c r="A325" s="31">
        <v>33399.0</v>
      </c>
      <c r="B325" s="32">
        <f t="shared" si="1"/>
        <v>33399</v>
      </c>
      <c r="C325" s="33">
        <f t="shared" si="2"/>
        <v>27.35342466</v>
      </c>
      <c r="D325" s="31"/>
      <c r="E325" s="31" t="s">
        <v>61</v>
      </c>
      <c r="F325" s="31" t="str">
        <f t="shared" si="3"/>
        <v>t-shirt</v>
      </c>
      <c r="G325" s="31"/>
      <c r="H325" s="31"/>
      <c r="I325" s="31"/>
      <c r="J325" s="19" t="s">
        <v>47</v>
      </c>
      <c r="K325" s="31"/>
      <c r="L325" s="31"/>
      <c r="M325" s="10" t="s">
        <v>44</v>
      </c>
      <c r="N325" s="10" t="s">
        <v>44</v>
      </c>
      <c r="O325" s="31"/>
      <c r="P325" s="10" t="s">
        <v>44</v>
      </c>
      <c r="Q325" s="10"/>
      <c r="R325" s="10"/>
      <c r="S325" s="10"/>
      <c r="T325" s="10"/>
      <c r="U325" s="10"/>
      <c r="V325" s="10"/>
    </row>
    <row r="326">
      <c r="A326" s="31">
        <v>28993.0</v>
      </c>
      <c r="B326" s="32">
        <f t="shared" si="1"/>
        <v>28993</v>
      </c>
      <c r="C326" s="33">
        <f t="shared" si="2"/>
        <v>39.42465753</v>
      </c>
      <c r="D326" s="31"/>
      <c r="E326" s="31" t="s">
        <v>46</v>
      </c>
      <c r="F326" s="31" t="str">
        <f t="shared" si="3"/>
        <v>hoodie</v>
      </c>
      <c r="G326" s="31"/>
      <c r="H326" s="31"/>
      <c r="I326" s="31"/>
      <c r="J326" s="19" t="s">
        <v>62</v>
      </c>
      <c r="K326" s="31"/>
      <c r="L326" s="31"/>
      <c r="M326" s="10" t="s">
        <v>212</v>
      </c>
      <c r="N326" s="10" t="s">
        <v>75</v>
      </c>
      <c r="O326" s="31"/>
      <c r="P326" s="10" t="s">
        <v>87</v>
      </c>
      <c r="Q326" s="10"/>
      <c r="R326" s="10"/>
      <c r="S326" s="10"/>
      <c r="T326" s="10"/>
      <c r="U326" s="10"/>
      <c r="V326" s="10"/>
    </row>
    <row r="327">
      <c r="A327" s="31">
        <v>29439.0</v>
      </c>
      <c r="B327" s="32">
        <f t="shared" si="1"/>
        <v>29439</v>
      </c>
      <c r="C327" s="33">
        <f t="shared" si="2"/>
        <v>38.20273973</v>
      </c>
      <c r="D327" s="31"/>
      <c r="E327" s="31" t="s">
        <v>131</v>
      </c>
      <c r="F327" s="31" t="str">
        <f t="shared" si="3"/>
        <v>shoes (brand is TBD… probably Adidas or Puma)</v>
      </c>
      <c r="G327" s="31"/>
      <c r="H327" s="31"/>
      <c r="I327" s="31"/>
      <c r="J327" s="19" t="s">
        <v>94</v>
      </c>
      <c r="K327" s="31"/>
      <c r="L327" s="31"/>
      <c r="M327" s="10" t="s">
        <v>151</v>
      </c>
      <c r="N327" s="10" t="s">
        <v>75</v>
      </c>
      <c r="O327" s="31"/>
      <c r="P327" s="10" t="s">
        <v>87</v>
      </c>
      <c r="Q327" s="10"/>
      <c r="R327" s="10"/>
      <c r="S327" s="10"/>
      <c r="T327" s="10"/>
      <c r="U327" s="10"/>
      <c r="V327" s="10"/>
    </row>
    <row r="328">
      <c r="A328" s="31">
        <v>28859.0</v>
      </c>
      <c r="B328" s="32">
        <f t="shared" si="1"/>
        <v>28859</v>
      </c>
      <c r="C328" s="33">
        <f t="shared" si="2"/>
        <v>39.79178082</v>
      </c>
      <c r="D328" s="31"/>
      <c r="E328" s="31" t="s">
        <v>137</v>
      </c>
      <c r="F328" s="31" t="str">
        <f t="shared" si="3"/>
        <v>socks</v>
      </c>
      <c r="G328" s="31"/>
      <c r="H328" s="31"/>
      <c r="I328" s="31"/>
      <c r="J328" s="19" t="s">
        <v>1184</v>
      </c>
      <c r="K328" s="31"/>
      <c r="L328" s="31"/>
      <c r="M328" s="10" t="s">
        <v>63</v>
      </c>
      <c r="N328" s="10" t="s">
        <v>407</v>
      </c>
      <c r="O328" s="31"/>
      <c r="P328" s="10" t="s">
        <v>50</v>
      </c>
      <c r="Q328" s="10"/>
      <c r="R328" s="10"/>
      <c r="S328" s="10"/>
      <c r="T328" s="10"/>
      <c r="U328" s="10"/>
      <c r="V328" s="10"/>
    </row>
    <row r="329">
      <c r="A329" s="31">
        <v>33643.0</v>
      </c>
      <c r="B329" s="32">
        <f t="shared" si="1"/>
        <v>33643</v>
      </c>
      <c r="C329" s="33">
        <f t="shared" si="2"/>
        <v>26.68493151</v>
      </c>
      <c r="D329" s="31"/>
      <c r="E329" s="31" t="s">
        <v>46</v>
      </c>
      <c r="F329" s="31" t="str">
        <f t="shared" si="3"/>
        <v>hoodie</v>
      </c>
      <c r="G329" s="31"/>
      <c r="H329" s="31"/>
      <c r="I329" s="31"/>
      <c r="J329" s="19" t="s">
        <v>99</v>
      </c>
      <c r="K329" s="31"/>
      <c r="L329" s="31"/>
      <c r="M329" s="10" t="s">
        <v>85</v>
      </c>
      <c r="N329" s="10" t="s">
        <v>75</v>
      </c>
      <c r="O329" s="31"/>
      <c r="P329" s="10" t="s">
        <v>87</v>
      </c>
      <c r="Q329" s="10"/>
      <c r="R329" s="10"/>
      <c r="S329" s="10"/>
      <c r="T329" s="10"/>
      <c r="U329" s="10"/>
      <c r="V329" s="10"/>
    </row>
    <row r="330">
      <c r="A330" s="31">
        <v>33513.0</v>
      </c>
      <c r="B330" s="32">
        <f t="shared" si="1"/>
        <v>33513</v>
      </c>
      <c r="C330" s="33">
        <f t="shared" si="2"/>
        <v>27.04109589</v>
      </c>
      <c r="D330" s="31"/>
      <c r="E330" s="31" t="s">
        <v>46</v>
      </c>
      <c r="F330" s="31" t="str">
        <f t="shared" si="3"/>
        <v>hoodie</v>
      </c>
      <c r="G330" s="31"/>
      <c r="H330" s="31"/>
      <c r="I330" s="31"/>
      <c r="J330" s="19" t="s">
        <v>94</v>
      </c>
      <c r="K330" s="31"/>
      <c r="L330" s="31"/>
      <c r="M330" s="10" t="s">
        <v>212</v>
      </c>
      <c r="N330" s="10" t="s">
        <v>75</v>
      </c>
      <c r="O330" s="31"/>
      <c r="P330" s="10" t="s">
        <v>87</v>
      </c>
      <c r="Q330" s="10"/>
      <c r="R330" s="10"/>
      <c r="S330" s="10"/>
      <c r="T330" s="10"/>
      <c r="U330" s="10"/>
      <c r="V330" s="10"/>
    </row>
    <row r="331">
      <c r="A331" s="31">
        <v>26619.0</v>
      </c>
      <c r="B331" s="32">
        <f t="shared" si="1"/>
        <v>26619</v>
      </c>
      <c r="C331" s="33">
        <f t="shared" si="2"/>
        <v>45.92876712</v>
      </c>
      <c r="D331" s="31"/>
      <c r="E331" s="31" t="s">
        <v>73</v>
      </c>
      <c r="F331" s="31" t="str">
        <f t="shared" si="3"/>
        <v>jacket (brand is TBD... probably Patagonia)</v>
      </c>
      <c r="G331" s="31"/>
      <c r="H331" s="31"/>
      <c r="I331" s="31"/>
      <c r="J331" s="19" t="s">
        <v>99</v>
      </c>
      <c r="K331" s="31"/>
      <c r="L331" s="31"/>
      <c r="M331" s="10" t="s">
        <v>212</v>
      </c>
      <c r="N331" s="10" t="s">
        <v>49</v>
      </c>
      <c r="O331" s="31"/>
      <c r="P331" s="10" t="s">
        <v>87</v>
      </c>
      <c r="Q331" s="10"/>
      <c r="R331" s="10"/>
      <c r="S331" s="10"/>
      <c r="T331" s="10"/>
      <c r="U331" s="10"/>
      <c r="V331" s="10"/>
    </row>
    <row r="332">
      <c r="A332" s="31">
        <v>31218.0</v>
      </c>
      <c r="B332" s="32">
        <f t="shared" si="1"/>
        <v>31218</v>
      </c>
      <c r="C332" s="33">
        <f t="shared" si="2"/>
        <v>33.32876712</v>
      </c>
      <c r="D332" s="31"/>
      <c r="E332" s="31" t="s">
        <v>93</v>
      </c>
      <c r="F332" s="31" t="str">
        <f t="shared" si="3"/>
        <v>backpack</v>
      </c>
      <c r="G332" s="31"/>
      <c r="H332" s="31"/>
      <c r="I332" s="31"/>
      <c r="J332" s="19" t="s">
        <v>99</v>
      </c>
      <c r="K332" s="31"/>
      <c r="L332" s="31"/>
      <c r="M332" s="10" t="s">
        <v>212</v>
      </c>
      <c r="N332" s="10" t="s">
        <v>75</v>
      </c>
      <c r="O332" s="31"/>
      <c r="P332" s="10" t="s">
        <v>428</v>
      </c>
      <c r="Q332" s="10"/>
      <c r="R332" s="10"/>
      <c r="S332" s="10"/>
      <c r="T332" s="10"/>
      <c r="U332" s="10"/>
      <c r="V332" s="10"/>
    </row>
    <row r="333">
      <c r="A333" s="31">
        <v>25259.0</v>
      </c>
      <c r="B333" s="32">
        <f t="shared" si="1"/>
        <v>25259</v>
      </c>
      <c r="C333" s="33">
        <f t="shared" si="2"/>
        <v>49.65479452</v>
      </c>
      <c r="D333" s="31"/>
      <c r="E333" s="31" t="s">
        <v>3523</v>
      </c>
      <c r="F333" s="31" t="str">
        <f t="shared" si="3"/>
        <v>NULL</v>
      </c>
      <c r="G333" s="31"/>
      <c r="H333" s="31"/>
      <c r="I333" s="31"/>
      <c r="J333" s="19" t="s">
        <v>44</v>
      </c>
      <c r="K333" s="31"/>
      <c r="L333" s="31"/>
      <c r="M333" s="10" t="s">
        <v>44</v>
      </c>
      <c r="N333" s="10" t="s">
        <v>44</v>
      </c>
      <c r="O333" s="31"/>
      <c r="P333" s="10" t="s">
        <v>44</v>
      </c>
      <c r="Q333" s="10"/>
      <c r="R333" s="10"/>
      <c r="S333" s="10"/>
      <c r="T333" s="10"/>
      <c r="U333" s="10"/>
      <c r="V333" s="10"/>
    </row>
    <row r="334">
      <c r="A334" s="31">
        <v>32523.0</v>
      </c>
      <c r="B334" s="32">
        <f t="shared" si="1"/>
        <v>32523</v>
      </c>
      <c r="C334" s="33">
        <f t="shared" si="2"/>
        <v>29.75342466</v>
      </c>
      <c r="D334" s="31"/>
      <c r="E334" s="31" t="s">
        <v>46</v>
      </c>
      <c r="F334" s="31" t="str">
        <f t="shared" si="3"/>
        <v>hoodie</v>
      </c>
      <c r="G334" s="31"/>
      <c r="H334" s="31"/>
      <c r="I334" s="31"/>
      <c r="J334" s="19" t="s">
        <v>47</v>
      </c>
      <c r="K334" s="31"/>
      <c r="L334" s="31"/>
      <c r="M334" s="10" t="s">
        <v>212</v>
      </c>
      <c r="N334" s="10" t="s">
        <v>106</v>
      </c>
      <c r="O334" s="31"/>
      <c r="P334" s="10" t="s">
        <v>50</v>
      </c>
      <c r="Q334" s="10"/>
      <c r="R334" s="10"/>
      <c r="S334" s="10"/>
      <c r="T334" s="10"/>
      <c r="U334" s="10"/>
      <c r="V334" s="10"/>
    </row>
    <row r="335">
      <c r="A335" s="31">
        <v>33568.0</v>
      </c>
      <c r="B335" s="32">
        <f t="shared" si="1"/>
        <v>33568</v>
      </c>
      <c r="C335" s="33">
        <f t="shared" si="2"/>
        <v>26.89041096</v>
      </c>
      <c r="D335" s="31"/>
      <c r="E335" s="31" t="s">
        <v>93</v>
      </c>
      <c r="F335" s="31" t="str">
        <f t="shared" si="3"/>
        <v>backpack</v>
      </c>
      <c r="G335" s="31"/>
      <c r="H335" s="31"/>
      <c r="I335" s="31"/>
      <c r="J335" s="19" t="s">
        <v>99</v>
      </c>
      <c r="K335" s="31"/>
      <c r="L335" s="31"/>
      <c r="M335" s="10" t="s">
        <v>212</v>
      </c>
      <c r="N335" s="10" t="s">
        <v>75</v>
      </c>
      <c r="O335" s="31"/>
      <c r="P335" s="10" t="s">
        <v>87</v>
      </c>
      <c r="Q335" s="10"/>
      <c r="R335" s="10"/>
      <c r="S335" s="10"/>
      <c r="T335" s="10"/>
      <c r="U335" s="10"/>
      <c r="V335" s="10"/>
    </row>
    <row r="336">
      <c r="A336" s="31">
        <v>26479.0</v>
      </c>
      <c r="B336" s="32">
        <f t="shared" si="1"/>
        <v>26479</v>
      </c>
      <c r="C336" s="33">
        <f t="shared" si="2"/>
        <v>46.31232877</v>
      </c>
      <c r="D336" s="31"/>
      <c r="E336" s="31" t="s">
        <v>137</v>
      </c>
      <c r="F336" s="31" t="str">
        <f t="shared" si="3"/>
        <v>socks</v>
      </c>
      <c r="G336" s="31"/>
      <c r="H336" s="31"/>
      <c r="I336" s="31"/>
      <c r="J336" s="19" t="s">
        <v>94</v>
      </c>
      <c r="K336" s="31"/>
      <c r="L336" s="31"/>
      <c r="M336" s="10" t="s">
        <v>105</v>
      </c>
      <c r="N336" s="10" t="s">
        <v>75</v>
      </c>
      <c r="O336" s="31"/>
      <c r="P336" s="10" t="s">
        <v>87</v>
      </c>
      <c r="Q336" s="10"/>
      <c r="R336" s="10"/>
      <c r="S336" s="10"/>
      <c r="T336" s="10"/>
      <c r="U336" s="10"/>
      <c r="V336" s="10"/>
    </row>
    <row r="337">
      <c r="A337" s="31">
        <v>30461.0</v>
      </c>
      <c r="B337" s="32">
        <f t="shared" si="1"/>
        <v>30461</v>
      </c>
      <c r="C337" s="33">
        <f t="shared" si="2"/>
        <v>35.40273973</v>
      </c>
      <c r="D337" s="31"/>
      <c r="E337" s="31" t="s">
        <v>61</v>
      </c>
      <c r="F337" s="31" t="str">
        <f t="shared" si="3"/>
        <v>t-shirt</v>
      </c>
      <c r="G337" s="31"/>
      <c r="H337" s="31"/>
      <c r="I337" s="31"/>
      <c r="J337" s="19" t="s">
        <v>94</v>
      </c>
      <c r="K337" s="31"/>
      <c r="L337" s="31"/>
      <c r="M337" s="10" t="s">
        <v>212</v>
      </c>
      <c r="N337" s="10" t="s">
        <v>75</v>
      </c>
      <c r="O337" s="31"/>
      <c r="P337" s="10" t="s">
        <v>101</v>
      </c>
      <c r="Q337" s="10"/>
      <c r="R337" s="10"/>
      <c r="S337" s="10"/>
      <c r="T337" s="10"/>
      <c r="U337" s="10"/>
      <c r="V337" s="10"/>
    </row>
    <row r="338">
      <c r="B338" s="32" t="str">
        <f t="shared" si="1"/>
        <v>NULL</v>
      </c>
      <c r="C338" s="33" t="str">
        <f t="shared" si="2"/>
        <v>NULL</v>
      </c>
      <c r="E338" s="17" t="s">
        <v>131</v>
      </c>
      <c r="F338" s="31" t="str">
        <f t="shared" si="3"/>
        <v>shoes (brand is TBD… probably Adidas or Puma)</v>
      </c>
      <c r="J338" s="19" t="s">
        <v>94</v>
      </c>
      <c r="M338" s="11" t="s">
        <v>212</v>
      </c>
      <c r="N338" s="11" t="s">
        <v>75</v>
      </c>
      <c r="P338" s="11" t="s">
        <v>87</v>
      </c>
      <c r="Q338" s="11"/>
      <c r="R338" s="11"/>
      <c r="S338" s="11"/>
      <c r="T338" s="11"/>
      <c r="U338" s="11"/>
      <c r="V338" s="11"/>
    </row>
    <row r="339">
      <c r="A339" s="31">
        <v>32534.0</v>
      </c>
      <c r="B339" s="32">
        <f t="shared" si="1"/>
        <v>32534</v>
      </c>
      <c r="C339" s="33">
        <f t="shared" si="2"/>
        <v>29.72328767</v>
      </c>
      <c r="D339" s="31"/>
      <c r="E339" s="31" t="s">
        <v>46</v>
      </c>
      <c r="F339" s="31" t="str">
        <f t="shared" si="3"/>
        <v>hoodie</v>
      </c>
      <c r="G339" s="31"/>
      <c r="H339" s="31"/>
      <c r="I339" s="31"/>
      <c r="J339" s="19" t="s">
        <v>94</v>
      </c>
      <c r="K339" s="31"/>
      <c r="L339" s="31"/>
      <c r="M339" s="10" t="s">
        <v>132</v>
      </c>
      <c r="N339" s="10" t="s">
        <v>139</v>
      </c>
      <c r="O339" s="31"/>
      <c r="P339" s="10" t="s">
        <v>87</v>
      </c>
      <c r="Q339" s="10"/>
      <c r="R339" s="10"/>
      <c r="S339" s="10"/>
      <c r="T339" s="10"/>
      <c r="U339" s="10"/>
      <c r="V339" s="10"/>
    </row>
    <row r="340">
      <c r="A340" s="31">
        <v>35711.0</v>
      </c>
      <c r="B340" s="32">
        <f t="shared" si="1"/>
        <v>35711</v>
      </c>
      <c r="C340" s="33">
        <f t="shared" si="2"/>
        <v>21.01917808</v>
      </c>
      <c r="D340" s="31"/>
      <c r="E340" s="31" t="s">
        <v>3523</v>
      </c>
      <c r="F340" s="31" t="str">
        <f t="shared" si="3"/>
        <v>NULL</v>
      </c>
      <c r="G340" s="31"/>
      <c r="H340" s="31"/>
      <c r="I340" s="31"/>
      <c r="J340" s="19" t="s">
        <v>44</v>
      </c>
      <c r="K340" s="31"/>
      <c r="L340" s="31"/>
      <c r="M340" s="10" t="s">
        <v>22</v>
      </c>
      <c r="N340" s="10" t="s">
        <v>356</v>
      </c>
      <c r="O340" s="31"/>
      <c r="P340" s="10" t="s">
        <v>87</v>
      </c>
      <c r="Q340" s="10"/>
      <c r="R340" s="10"/>
      <c r="S340" s="10"/>
      <c r="T340" s="10"/>
      <c r="U340" s="10"/>
      <c r="V340" s="10"/>
    </row>
    <row r="341">
      <c r="A341" s="31">
        <v>34628.0</v>
      </c>
      <c r="B341" s="32">
        <f t="shared" si="1"/>
        <v>34628</v>
      </c>
      <c r="C341" s="33">
        <f t="shared" si="2"/>
        <v>23.98630137</v>
      </c>
      <c r="D341" s="31"/>
      <c r="E341" s="31" t="s">
        <v>73</v>
      </c>
      <c r="F341" s="31" t="str">
        <f t="shared" si="3"/>
        <v>jacket (brand is TBD... probably Patagonia)</v>
      </c>
      <c r="G341" s="31"/>
      <c r="H341" s="31"/>
      <c r="I341" s="31"/>
      <c r="J341" s="19" t="s">
        <v>99</v>
      </c>
      <c r="K341" s="31"/>
      <c r="L341" s="31"/>
      <c r="M341" s="10" t="s">
        <v>212</v>
      </c>
      <c r="N341" s="10" t="s">
        <v>75</v>
      </c>
      <c r="O341" s="31"/>
      <c r="P341" s="10" t="s">
        <v>76</v>
      </c>
      <c r="Q341" s="10"/>
      <c r="R341" s="10"/>
      <c r="S341" s="10"/>
      <c r="T341" s="10"/>
      <c r="U341" s="10"/>
      <c r="V341" s="10"/>
    </row>
    <row r="342">
      <c r="A342" s="31">
        <v>35373.0</v>
      </c>
      <c r="B342" s="32">
        <f t="shared" si="1"/>
        <v>35373</v>
      </c>
      <c r="C342" s="33">
        <f t="shared" si="2"/>
        <v>21.94520548</v>
      </c>
      <c r="D342" s="31"/>
      <c r="E342" s="31" t="s">
        <v>93</v>
      </c>
      <c r="F342" s="31" t="str">
        <f t="shared" si="3"/>
        <v>backpack</v>
      </c>
      <c r="G342" s="31"/>
      <c r="H342" s="31"/>
      <c r="I342" s="31"/>
      <c r="J342" s="19" t="s">
        <v>62</v>
      </c>
      <c r="K342" s="31"/>
      <c r="L342" s="31"/>
      <c r="M342" s="10" t="s">
        <v>44</v>
      </c>
      <c r="N342" s="10" t="s">
        <v>44</v>
      </c>
      <c r="O342" s="31"/>
      <c r="P342" s="10" t="s">
        <v>44</v>
      </c>
      <c r="Q342" s="10"/>
      <c r="R342" s="10"/>
      <c r="S342" s="10"/>
      <c r="T342" s="10"/>
      <c r="U342" s="10"/>
      <c r="V342" s="10"/>
    </row>
    <row r="343">
      <c r="A343" s="31">
        <v>32492.0</v>
      </c>
      <c r="B343" s="32">
        <f t="shared" si="1"/>
        <v>32492</v>
      </c>
      <c r="C343" s="33">
        <f t="shared" si="2"/>
        <v>29.83835616</v>
      </c>
      <c r="D343" s="31"/>
      <c r="E343" s="31" t="s">
        <v>73</v>
      </c>
      <c r="F343" s="31" t="str">
        <f t="shared" si="3"/>
        <v>jacket (brand is TBD... probably Patagonia)</v>
      </c>
      <c r="G343" s="31"/>
      <c r="H343" s="31"/>
      <c r="I343" s="31"/>
      <c r="J343" s="19" t="s">
        <v>47</v>
      </c>
      <c r="K343" s="31"/>
      <c r="L343" s="31"/>
      <c r="M343" s="10" t="s">
        <v>212</v>
      </c>
      <c r="N343" s="10" t="s">
        <v>75</v>
      </c>
      <c r="O343" s="31"/>
      <c r="P343" s="10" t="s">
        <v>87</v>
      </c>
      <c r="Q343" s="10"/>
      <c r="R343" s="10"/>
      <c r="S343" s="10"/>
      <c r="T343" s="10"/>
      <c r="U343" s="10"/>
      <c r="V343" s="10"/>
    </row>
    <row r="344">
      <c r="A344" s="31">
        <v>32577.0</v>
      </c>
      <c r="B344" s="32">
        <f t="shared" si="1"/>
        <v>32577</v>
      </c>
      <c r="C344" s="33">
        <f t="shared" si="2"/>
        <v>29.60547945</v>
      </c>
      <c r="D344" s="31"/>
      <c r="E344" s="31" t="s">
        <v>61</v>
      </c>
      <c r="F344" s="31" t="str">
        <f t="shared" si="3"/>
        <v>t-shirt</v>
      </c>
      <c r="G344" s="31"/>
      <c r="H344" s="31"/>
      <c r="I344" s="31"/>
      <c r="J344" s="19" t="s">
        <v>94</v>
      </c>
      <c r="K344" s="31"/>
      <c r="L344" s="31"/>
      <c r="M344" s="10" t="s">
        <v>44</v>
      </c>
      <c r="N344" s="10" t="s">
        <v>44</v>
      </c>
      <c r="O344" s="31"/>
      <c r="P344" s="10" t="s">
        <v>44</v>
      </c>
      <c r="Q344" s="10"/>
      <c r="R344" s="10"/>
      <c r="S344" s="10"/>
      <c r="T344" s="10"/>
      <c r="U344" s="10"/>
      <c r="V344" s="10"/>
    </row>
    <row r="345">
      <c r="A345" s="31">
        <v>35261.0</v>
      </c>
      <c r="B345" s="32">
        <f t="shared" si="1"/>
        <v>35261</v>
      </c>
      <c r="C345" s="33">
        <f t="shared" si="2"/>
        <v>22.25205479</v>
      </c>
      <c r="D345" s="31"/>
      <c r="E345" s="31" t="s">
        <v>131</v>
      </c>
      <c r="F345" s="31" t="str">
        <f t="shared" si="3"/>
        <v>shoes (brand is TBD… probably Adidas or Puma)</v>
      </c>
      <c r="G345" s="31"/>
      <c r="H345" s="31"/>
      <c r="I345" s="31"/>
      <c r="J345" s="19" t="s">
        <v>94</v>
      </c>
      <c r="K345" s="31"/>
      <c r="L345" s="31"/>
      <c r="M345" s="10" t="s">
        <v>44</v>
      </c>
      <c r="N345" s="10" t="s">
        <v>44</v>
      </c>
      <c r="O345" s="31"/>
      <c r="P345" s="10" t="s">
        <v>44</v>
      </c>
      <c r="Q345" s="10"/>
      <c r="R345" s="10"/>
      <c r="S345" s="10"/>
      <c r="T345" s="10"/>
      <c r="U345" s="10"/>
      <c r="V345" s="10"/>
    </row>
    <row r="346">
      <c r="A346" s="31">
        <v>32329.0</v>
      </c>
      <c r="B346" s="32">
        <f t="shared" si="1"/>
        <v>32329</v>
      </c>
      <c r="C346" s="33">
        <f t="shared" si="2"/>
        <v>30.28493151</v>
      </c>
      <c r="D346" s="31"/>
      <c r="E346" s="31" t="s">
        <v>397</v>
      </c>
      <c r="F346" s="31" t="str">
        <f t="shared" si="3"/>
        <v>track suit / sweat suit</v>
      </c>
      <c r="G346" s="31"/>
      <c r="H346" s="31"/>
      <c r="I346" s="31"/>
      <c r="J346" s="19" t="s">
        <v>94</v>
      </c>
      <c r="K346" s="31"/>
      <c r="L346" s="31"/>
      <c r="M346" s="10" t="s">
        <v>421</v>
      </c>
      <c r="N346" s="10" t="s">
        <v>75</v>
      </c>
      <c r="O346" s="31"/>
      <c r="P346" s="10" t="s">
        <v>375</v>
      </c>
      <c r="Q346" s="10"/>
      <c r="R346" s="10"/>
      <c r="S346" s="10"/>
      <c r="T346" s="10"/>
      <c r="U346" s="10"/>
      <c r="V346" s="10"/>
    </row>
    <row r="347">
      <c r="A347" s="31">
        <v>33017.0</v>
      </c>
      <c r="B347" s="32">
        <f t="shared" si="1"/>
        <v>33017</v>
      </c>
      <c r="C347" s="33">
        <f t="shared" si="2"/>
        <v>28.4</v>
      </c>
      <c r="D347" s="31"/>
      <c r="E347" s="31" t="s">
        <v>3523</v>
      </c>
      <c r="F347" s="31" t="str">
        <f t="shared" si="3"/>
        <v>NULL</v>
      </c>
      <c r="G347" s="31"/>
      <c r="H347" s="31"/>
      <c r="I347" s="31"/>
      <c r="J347" s="19" t="s">
        <v>44</v>
      </c>
      <c r="K347" s="31"/>
      <c r="L347" s="31"/>
      <c r="M347" s="10" t="s">
        <v>212</v>
      </c>
      <c r="N347" s="10" t="s">
        <v>106</v>
      </c>
      <c r="O347" s="31"/>
      <c r="P347" s="10" t="s">
        <v>428</v>
      </c>
      <c r="Q347" s="10"/>
      <c r="R347" s="10"/>
      <c r="S347" s="10"/>
      <c r="T347" s="10"/>
      <c r="U347" s="10"/>
      <c r="V347" s="10"/>
    </row>
    <row r="348">
      <c r="A348" s="31">
        <v>32297.0</v>
      </c>
      <c r="B348" s="32">
        <f t="shared" si="1"/>
        <v>32297</v>
      </c>
      <c r="C348" s="33">
        <f t="shared" si="2"/>
        <v>30.37260274</v>
      </c>
      <c r="D348" s="31"/>
      <c r="E348" s="31" t="s">
        <v>93</v>
      </c>
      <c r="F348" s="31" t="str">
        <f t="shared" si="3"/>
        <v>backpack</v>
      </c>
      <c r="G348" s="31"/>
      <c r="H348" s="31"/>
      <c r="I348" s="31"/>
      <c r="J348" s="19" t="s">
        <v>62</v>
      </c>
      <c r="K348" s="31"/>
      <c r="L348" s="31"/>
      <c r="M348" s="10" t="s">
        <v>151</v>
      </c>
      <c r="N348" s="10" t="s">
        <v>75</v>
      </c>
      <c r="O348" s="31"/>
      <c r="P348" s="10" t="s">
        <v>152</v>
      </c>
      <c r="Q348" s="10"/>
      <c r="R348" s="10"/>
      <c r="S348" s="10"/>
      <c r="T348" s="10"/>
      <c r="U348" s="10"/>
      <c r="V348" s="10"/>
    </row>
    <row r="349">
      <c r="A349" s="31">
        <v>32679.0</v>
      </c>
      <c r="B349" s="32">
        <f t="shared" si="1"/>
        <v>32679</v>
      </c>
      <c r="C349" s="33">
        <f t="shared" si="2"/>
        <v>29.3260274</v>
      </c>
      <c r="D349" s="31"/>
      <c r="E349" s="31" t="s">
        <v>73</v>
      </c>
      <c r="F349" s="31" t="str">
        <f t="shared" si="3"/>
        <v>jacket (brand is TBD... probably Patagonia)</v>
      </c>
      <c r="G349" s="31"/>
      <c r="H349" s="31"/>
      <c r="I349" s="31"/>
      <c r="J349" s="19" t="s">
        <v>94</v>
      </c>
      <c r="K349" s="31"/>
      <c r="L349" s="31"/>
      <c r="M349" s="10" t="s">
        <v>143</v>
      </c>
      <c r="N349" s="10" t="s">
        <v>75</v>
      </c>
      <c r="O349" s="31"/>
      <c r="P349" s="10" t="s">
        <v>152</v>
      </c>
      <c r="Q349" s="10"/>
      <c r="R349" s="10"/>
      <c r="S349" s="10"/>
      <c r="T349" s="10"/>
      <c r="U349" s="10"/>
      <c r="V349" s="10"/>
    </row>
    <row r="350">
      <c r="A350" s="31">
        <v>31625.0</v>
      </c>
      <c r="B350" s="32">
        <f t="shared" si="1"/>
        <v>31625</v>
      </c>
      <c r="C350" s="33">
        <f t="shared" si="2"/>
        <v>32.21369863</v>
      </c>
      <c r="D350" s="31"/>
      <c r="E350" s="31" t="s">
        <v>46</v>
      </c>
      <c r="F350" s="31" t="str">
        <f t="shared" si="3"/>
        <v>hoodie</v>
      </c>
      <c r="G350" s="31"/>
      <c r="H350" s="31"/>
      <c r="I350" s="31"/>
      <c r="J350" s="19" t="s">
        <v>47</v>
      </c>
      <c r="K350" s="31"/>
      <c r="L350" s="31"/>
      <c r="M350" s="10" t="s">
        <v>1185</v>
      </c>
      <c r="N350" s="10" t="s">
        <v>262</v>
      </c>
      <c r="O350" s="31"/>
      <c r="P350" s="10" t="s">
        <v>87</v>
      </c>
      <c r="Q350" s="10"/>
      <c r="R350" s="10"/>
      <c r="S350" s="10"/>
      <c r="T350" s="10"/>
      <c r="U350" s="10"/>
      <c r="V350" s="10"/>
    </row>
    <row r="351">
      <c r="A351" s="31">
        <v>32591.0</v>
      </c>
      <c r="B351" s="32">
        <f t="shared" si="1"/>
        <v>32591</v>
      </c>
      <c r="C351" s="33">
        <f t="shared" si="2"/>
        <v>29.56712329</v>
      </c>
      <c r="D351" s="31"/>
      <c r="E351" s="31" t="s">
        <v>1186</v>
      </c>
      <c r="F351" s="31" t="str">
        <f t="shared" si="3"/>
        <v>Notebooks</v>
      </c>
      <c r="G351" s="31"/>
      <c r="H351" s="31"/>
      <c r="I351" s="31"/>
      <c r="J351" s="19" t="s">
        <v>94</v>
      </c>
      <c r="K351" s="31"/>
      <c r="L351" s="31"/>
      <c r="M351" s="10" t="s">
        <v>416</v>
      </c>
      <c r="N351" s="10" t="s">
        <v>75</v>
      </c>
      <c r="O351" s="31"/>
      <c r="P351" s="10" t="s">
        <v>87</v>
      </c>
      <c r="Q351" s="10"/>
      <c r="R351" s="10"/>
      <c r="S351" s="10"/>
      <c r="T351" s="10"/>
      <c r="U351" s="10"/>
      <c r="V351" s="10"/>
    </row>
    <row r="352">
      <c r="B352" s="32" t="str">
        <f t="shared" si="1"/>
        <v>NULL</v>
      </c>
      <c r="C352" s="33" t="str">
        <f t="shared" si="2"/>
        <v>NULL</v>
      </c>
      <c r="E352" s="17" t="s">
        <v>61</v>
      </c>
      <c r="F352" s="31" t="str">
        <f t="shared" si="3"/>
        <v>t-shirt</v>
      </c>
      <c r="J352" s="19" t="s">
        <v>62</v>
      </c>
      <c r="M352" s="11" t="s">
        <v>256</v>
      </c>
      <c r="N352" s="11" t="s">
        <v>75</v>
      </c>
      <c r="P352" s="11" t="s">
        <v>87</v>
      </c>
      <c r="Q352" s="11"/>
      <c r="R352" s="11"/>
      <c r="S352" s="11"/>
      <c r="T352" s="11"/>
      <c r="U352" s="11"/>
      <c r="V352" s="11"/>
    </row>
    <row r="353">
      <c r="A353" s="31">
        <v>32005.0</v>
      </c>
      <c r="B353" s="32">
        <f t="shared" si="1"/>
        <v>32005</v>
      </c>
      <c r="C353" s="33">
        <f t="shared" si="2"/>
        <v>31.17260274</v>
      </c>
      <c r="D353" s="31"/>
      <c r="E353" s="31" t="s">
        <v>1187</v>
      </c>
      <c r="F353" s="31" t="str">
        <f t="shared" si="3"/>
        <v>I didn't know about a swag store until now</v>
      </c>
      <c r="G353" s="31"/>
      <c r="H353" s="31"/>
      <c r="I353" s="31"/>
      <c r="J353" s="19" t="s">
        <v>1188</v>
      </c>
      <c r="K353" s="31"/>
      <c r="L353" s="31"/>
      <c r="M353" s="10" t="s">
        <v>256</v>
      </c>
      <c r="N353" s="10" t="s">
        <v>106</v>
      </c>
      <c r="O353" s="31"/>
      <c r="P353" s="10" t="s">
        <v>87</v>
      </c>
      <c r="Q353" s="10"/>
      <c r="R353" s="10"/>
      <c r="S353" s="10"/>
      <c r="T353" s="10"/>
      <c r="U353" s="10"/>
      <c r="V353" s="10"/>
    </row>
    <row r="354">
      <c r="A354" s="31">
        <v>33740.0</v>
      </c>
      <c r="B354" s="32">
        <f t="shared" si="1"/>
        <v>33740</v>
      </c>
      <c r="C354" s="33">
        <f t="shared" si="2"/>
        <v>26.41917808</v>
      </c>
      <c r="D354" s="31"/>
      <c r="E354" s="31" t="s">
        <v>3523</v>
      </c>
      <c r="F354" s="31" t="str">
        <f t="shared" si="3"/>
        <v>NULL</v>
      </c>
      <c r="G354" s="31"/>
      <c r="H354" s="31"/>
      <c r="I354" s="31"/>
      <c r="J354" s="19" t="s">
        <v>44</v>
      </c>
      <c r="K354" s="31"/>
      <c r="L354" s="31"/>
      <c r="M354" s="10" t="s">
        <v>44</v>
      </c>
      <c r="N354" s="10" t="s">
        <v>44</v>
      </c>
      <c r="O354" s="31"/>
      <c r="P354" s="10" t="s">
        <v>44</v>
      </c>
      <c r="Q354" s="10"/>
      <c r="R354" s="10"/>
      <c r="S354" s="10"/>
      <c r="T354" s="10"/>
      <c r="U354" s="10"/>
      <c r="V354" s="10"/>
    </row>
    <row r="355">
      <c r="A355" s="31">
        <v>28642.0</v>
      </c>
      <c r="B355" s="32">
        <f t="shared" si="1"/>
        <v>28642</v>
      </c>
      <c r="C355" s="33">
        <f t="shared" si="2"/>
        <v>40.38630137</v>
      </c>
      <c r="D355" s="31"/>
      <c r="E355" s="31" t="s">
        <v>3523</v>
      </c>
      <c r="F355" s="31" t="str">
        <f t="shared" si="3"/>
        <v>NULL</v>
      </c>
      <c r="G355" s="31"/>
      <c r="H355" s="31"/>
      <c r="I355" s="31"/>
      <c r="J355" s="19" t="s">
        <v>44</v>
      </c>
      <c r="K355" s="31"/>
      <c r="L355" s="31"/>
      <c r="M355" s="10" t="s">
        <v>85</v>
      </c>
      <c r="N355" s="10" t="s">
        <v>75</v>
      </c>
      <c r="O355" s="31"/>
      <c r="P355" s="10" t="s">
        <v>87</v>
      </c>
      <c r="Q355" s="10"/>
      <c r="R355" s="10"/>
      <c r="S355" s="10"/>
      <c r="T355" s="10"/>
      <c r="U355" s="10"/>
      <c r="V355" s="10"/>
    </row>
    <row r="356">
      <c r="A356" s="31">
        <v>30223.0</v>
      </c>
      <c r="B356" s="32">
        <f t="shared" si="1"/>
        <v>30223</v>
      </c>
      <c r="C356" s="33">
        <f t="shared" si="2"/>
        <v>36.05479452</v>
      </c>
      <c r="D356" s="31"/>
      <c r="E356" s="31" t="s">
        <v>3523</v>
      </c>
      <c r="F356" s="31" t="str">
        <f t="shared" si="3"/>
        <v>NULL</v>
      </c>
      <c r="G356" s="31"/>
      <c r="H356" s="31"/>
      <c r="I356" s="31"/>
      <c r="J356" s="19" t="s">
        <v>44</v>
      </c>
      <c r="K356" s="31"/>
      <c r="L356" s="31"/>
      <c r="M356" s="10" t="s">
        <v>138</v>
      </c>
      <c r="N356" s="10" t="s">
        <v>49</v>
      </c>
      <c r="O356" s="31"/>
      <c r="P356" s="10" t="s">
        <v>309</v>
      </c>
      <c r="Q356" s="10"/>
      <c r="R356" s="10"/>
      <c r="S356" s="10"/>
      <c r="T356" s="10"/>
      <c r="U356" s="10"/>
      <c r="V356" s="10"/>
    </row>
    <row r="357">
      <c r="A357" s="31">
        <v>26617.0</v>
      </c>
      <c r="B357" s="32">
        <f t="shared" si="1"/>
        <v>26617</v>
      </c>
      <c r="C357" s="33">
        <f t="shared" si="2"/>
        <v>45.93424658</v>
      </c>
      <c r="D357" s="31"/>
      <c r="E357" s="31" t="s">
        <v>73</v>
      </c>
      <c r="F357" s="31" t="str">
        <f t="shared" si="3"/>
        <v>jacket (brand is TBD... probably Patagonia)</v>
      </c>
      <c r="G357" s="31"/>
      <c r="H357" s="31"/>
      <c r="I357" s="31"/>
      <c r="J357" s="19" t="s">
        <v>94</v>
      </c>
      <c r="K357" s="31"/>
      <c r="L357" s="31"/>
      <c r="M357" s="10" t="s">
        <v>48</v>
      </c>
      <c r="N357" s="10" t="s">
        <v>1189</v>
      </c>
      <c r="O357" s="31"/>
      <c r="P357" s="10" t="s">
        <v>87</v>
      </c>
      <c r="Q357" s="10"/>
      <c r="R357" s="10"/>
      <c r="S357" s="10"/>
      <c r="T357" s="10"/>
      <c r="U357" s="10"/>
      <c r="V357" s="10"/>
    </row>
    <row r="358">
      <c r="A358" s="31">
        <v>33806.0</v>
      </c>
      <c r="B358" s="32">
        <f t="shared" si="1"/>
        <v>33806</v>
      </c>
      <c r="C358" s="33">
        <f t="shared" si="2"/>
        <v>26.23835616</v>
      </c>
      <c r="D358" s="31"/>
      <c r="E358" s="31" t="s">
        <v>131</v>
      </c>
      <c r="F358" s="31" t="str">
        <f t="shared" si="3"/>
        <v>shoes (brand is TBD… probably Adidas or Puma)</v>
      </c>
      <c r="G358" s="31"/>
      <c r="H358" s="31"/>
      <c r="I358" s="31"/>
      <c r="J358" s="19" t="s">
        <v>99</v>
      </c>
      <c r="K358" s="31"/>
      <c r="L358" s="31"/>
      <c r="M358" s="10" t="s">
        <v>44</v>
      </c>
      <c r="N358" s="10" t="s">
        <v>44</v>
      </c>
      <c r="O358" s="31"/>
      <c r="P358" s="10" t="s">
        <v>44</v>
      </c>
      <c r="Q358" s="10"/>
      <c r="R358" s="10"/>
      <c r="S358" s="10"/>
      <c r="T358" s="10"/>
      <c r="U358" s="10"/>
      <c r="V358" s="10"/>
    </row>
    <row r="359">
      <c r="A359" s="31">
        <v>33552.0</v>
      </c>
      <c r="B359" s="32">
        <f t="shared" si="1"/>
        <v>33552</v>
      </c>
      <c r="C359" s="33">
        <f t="shared" si="2"/>
        <v>26.93424658</v>
      </c>
      <c r="D359" s="31"/>
      <c r="E359" s="31" t="s">
        <v>118</v>
      </c>
      <c r="F359" s="31" t="str">
        <f t="shared" si="3"/>
        <v>hat</v>
      </c>
      <c r="G359" s="31"/>
      <c r="H359" s="31"/>
      <c r="I359" s="31"/>
      <c r="J359" s="19" t="s">
        <v>94</v>
      </c>
      <c r="K359" s="31"/>
      <c r="L359" s="31"/>
      <c r="M359" s="10" t="s">
        <v>44</v>
      </c>
      <c r="N359" s="10" t="s">
        <v>44</v>
      </c>
      <c r="O359" s="31"/>
      <c r="P359" s="10" t="s">
        <v>44</v>
      </c>
      <c r="Q359" s="10"/>
      <c r="R359" s="10"/>
      <c r="S359" s="10"/>
      <c r="T359" s="10"/>
      <c r="U359" s="10"/>
      <c r="V359" s="10"/>
    </row>
    <row r="360">
      <c r="A360" s="31">
        <v>32063.0</v>
      </c>
      <c r="B360" s="32">
        <f t="shared" si="1"/>
        <v>32063</v>
      </c>
      <c r="C360" s="33">
        <f t="shared" si="2"/>
        <v>31.01369863</v>
      </c>
      <c r="D360" s="31"/>
      <c r="E360" s="31" t="s">
        <v>3523</v>
      </c>
      <c r="F360" s="31" t="str">
        <f t="shared" si="3"/>
        <v>NULL</v>
      </c>
      <c r="G360" s="31"/>
      <c r="H360" s="31"/>
      <c r="I360" s="31"/>
      <c r="J360" s="19" t="s">
        <v>44</v>
      </c>
      <c r="K360" s="31"/>
      <c r="L360" s="31"/>
      <c r="M360" s="10" t="s">
        <v>212</v>
      </c>
      <c r="N360" s="10" t="s">
        <v>75</v>
      </c>
      <c r="O360" s="31"/>
      <c r="P360" s="10" t="s">
        <v>76</v>
      </c>
      <c r="Q360" s="10"/>
      <c r="R360" s="10"/>
      <c r="S360" s="10"/>
      <c r="T360" s="10"/>
      <c r="U360" s="10"/>
      <c r="V360" s="10"/>
    </row>
    <row r="361">
      <c r="A361" s="31">
        <v>28821.0</v>
      </c>
      <c r="B361" s="32">
        <f t="shared" si="1"/>
        <v>28821</v>
      </c>
      <c r="C361" s="33">
        <f t="shared" si="2"/>
        <v>39.89589041</v>
      </c>
      <c r="D361" s="31"/>
      <c r="E361" s="31" t="s">
        <v>3523</v>
      </c>
      <c r="F361" s="31" t="str">
        <f t="shared" si="3"/>
        <v>NULL</v>
      </c>
      <c r="G361" s="31"/>
      <c r="H361" s="31"/>
      <c r="I361" s="31"/>
      <c r="J361" s="19" t="s">
        <v>44</v>
      </c>
      <c r="K361" s="31"/>
      <c r="L361" s="31"/>
      <c r="M361" s="10" t="s">
        <v>63</v>
      </c>
      <c r="N361" s="10" t="s">
        <v>49</v>
      </c>
      <c r="O361" s="31"/>
      <c r="P361" s="10" t="s">
        <v>50</v>
      </c>
      <c r="Q361" s="10"/>
      <c r="R361" s="10"/>
      <c r="S361" s="10"/>
      <c r="T361" s="10"/>
      <c r="U361" s="10"/>
      <c r="V361" s="10"/>
    </row>
    <row r="362">
      <c r="A362" s="31">
        <v>31621.0</v>
      </c>
      <c r="B362" s="32">
        <f t="shared" si="1"/>
        <v>31621</v>
      </c>
      <c r="C362" s="33">
        <f t="shared" si="2"/>
        <v>32.22465753</v>
      </c>
      <c r="D362" s="31"/>
      <c r="E362" s="31" t="s">
        <v>61</v>
      </c>
      <c r="F362" s="31" t="str">
        <f t="shared" si="3"/>
        <v>t-shirt</v>
      </c>
      <c r="G362" s="31"/>
      <c r="H362" s="31"/>
      <c r="I362" s="31"/>
      <c r="J362" s="19" t="s">
        <v>94</v>
      </c>
      <c r="K362" s="31"/>
      <c r="L362" s="31"/>
      <c r="M362" s="10" t="s">
        <v>256</v>
      </c>
      <c r="N362" s="10" t="s">
        <v>49</v>
      </c>
      <c r="O362" s="31"/>
      <c r="P362" s="10" t="s">
        <v>1163</v>
      </c>
      <c r="Q362" s="10"/>
      <c r="R362" s="10"/>
      <c r="S362" s="10"/>
      <c r="T362" s="10"/>
      <c r="U362" s="10"/>
      <c r="V362" s="10"/>
    </row>
    <row r="363">
      <c r="A363" s="31">
        <v>26673.0</v>
      </c>
      <c r="B363" s="32">
        <f t="shared" si="1"/>
        <v>26673</v>
      </c>
      <c r="C363" s="33">
        <f t="shared" si="2"/>
        <v>45.78082192</v>
      </c>
      <c r="D363" s="31"/>
      <c r="E363" s="31" t="s">
        <v>46</v>
      </c>
      <c r="F363" s="31" t="str">
        <f t="shared" si="3"/>
        <v>hoodie</v>
      </c>
      <c r="G363" s="31"/>
      <c r="H363" s="31"/>
      <c r="I363" s="31"/>
      <c r="J363" s="19" t="s">
        <v>94</v>
      </c>
      <c r="K363" s="31"/>
      <c r="L363" s="31"/>
      <c r="M363" s="10" t="s">
        <v>457</v>
      </c>
      <c r="N363" s="10" t="s">
        <v>139</v>
      </c>
      <c r="O363" s="31"/>
      <c r="P363" s="10" t="s">
        <v>231</v>
      </c>
      <c r="Q363" s="10"/>
      <c r="R363" s="10"/>
      <c r="S363" s="10"/>
      <c r="T363" s="10"/>
      <c r="U363" s="10"/>
      <c r="V363" s="10"/>
    </row>
    <row r="364">
      <c r="A364" s="31">
        <v>28132.0</v>
      </c>
      <c r="B364" s="32">
        <f t="shared" si="1"/>
        <v>28132</v>
      </c>
      <c r="C364" s="33">
        <f t="shared" si="2"/>
        <v>41.78356164</v>
      </c>
      <c r="D364" s="31"/>
      <c r="E364" s="31" t="s">
        <v>61</v>
      </c>
      <c r="F364" s="31" t="str">
        <f t="shared" si="3"/>
        <v>t-shirt</v>
      </c>
      <c r="G364" s="31"/>
      <c r="H364" s="31"/>
      <c r="I364" s="31"/>
      <c r="J364" s="19" t="s">
        <v>47</v>
      </c>
      <c r="K364" s="31"/>
      <c r="L364" s="31"/>
      <c r="M364" s="10" t="s">
        <v>85</v>
      </c>
      <c r="N364" s="10" t="s">
        <v>49</v>
      </c>
      <c r="O364" s="31"/>
      <c r="P364" s="10" t="s">
        <v>363</v>
      </c>
      <c r="Q364" s="10"/>
      <c r="R364" s="10"/>
      <c r="S364" s="10"/>
      <c r="T364" s="10"/>
      <c r="U364" s="10"/>
      <c r="V364" s="10"/>
    </row>
    <row r="365">
      <c r="A365" s="31">
        <v>30041.0</v>
      </c>
      <c r="B365" s="32">
        <f t="shared" si="1"/>
        <v>30041</v>
      </c>
      <c r="C365" s="33">
        <f t="shared" si="2"/>
        <v>36.55342466</v>
      </c>
      <c r="D365" s="31"/>
      <c r="E365" s="31" t="s">
        <v>61</v>
      </c>
      <c r="F365" s="31" t="str">
        <f t="shared" si="3"/>
        <v>t-shirt</v>
      </c>
      <c r="G365" s="31"/>
      <c r="H365" s="31"/>
      <c r="I365" s="31"/>
      <c r="J365" s="19" t="s">
        <v>99</v>
      </c>
      <c r="K365" s="31"/>
      <c r="L365" s="31"/>
      <c r="M365" s="10" t="s">
        <v>74</v>
      </c>
      <c r="N365" s="10" t="s">
        <v>75</v>
      </c>
      <c r="O365" s="31"/>
      <c r="P365" s="10" t="s">
        <v>275</v>
      </c>
      <c r="Q365" s="10"/>
      <c r="R365" s="10"/>
      <c r="S365" s="10"/>
      <c r="T365" s="10"/>
      <c r="U365" s="10"/>
      <c r="V365" s="10"/>
    </row>
    <row r="366">
      <c r="A366" s="31">
        <v>33485.0</v>
      </c>
      <c r="B366" s="32">
        <f t="shared" si="1"/>
        <v>33485</v>
      </c>
      <c r="C366" s="33">
        <f t="shared" si="2"/>
        <v>27.11780822</v>
      </c>
      <c r="D366" s="31"/>
      <c r="E366" s="31" t="s">
        <v>61</v>
      </c>
      <c r="F366" s="31" t="str">
        <f t="shared" si="3"/>
        <v>t-shirt</v>
      </c>
      <c r="G366" s="31"/>
      <c r="H366" s="31"/>
      <c r="I366" s="31"/>
      <c r="J366" s="19" t="s">
        <v>94</v>
      </c>
      <c r="K366" s="31"/>
      <c r="L366" s="31"/>
      <c r="M366" s="10" t="s">
        <v>256</v>
      </c>
      <c r="N366" s="10" t="s">
        <v>75</v>
      </c>
      <c r="O366" s="31"/>
      <c r="P366" s="10" t="s">
        <v>471</v>
      </c>
      <c r="Q366" s="10"/>
      <c r="R366" s="10"/>
      <c r="S366" s="10"/>
      <c r="T366" s="10"/>
      <c r="U366" s="10"/>
      <c r="V366" s="10"/>
    </row>
    <row r="367">
      <c r="A367" s="31">
        <v>33430.0</v>
      </c>
      <c r="B367" s="32">
        <f t="shared" si="1"/>
        <v>33430</v>
      </c>
      <c r="C367" s="33">
        <f t="shared" si="2"/>
        <v>27.26849315</v>
      </c>
      <c r="D367" s="31"/>
      <c r="E367" s="31" t="s">
        <v>3523</v>
      </c>
      <c r="F367" s="31" t="str">
        <f t="shared" si="3"/>
        <v>NULL</v>
      </c>
      <c r="G367" s="31"/>
      <c r="H367" s="31"/>
      <c r="I367" s="31"/>
      <c r="J367" s="19" t="s">
        <v>44</v>
      </c>
      <c r="K367" s="31"/>
      <c r="L367" s="31"/>
      <c r="M367" s="10" t="s">
        <v>143</v>
      </c>
      <c r="N367" s="10" t="s">
        <v>75</v>
      </c>
      <c r="O367" s="31"/>
      <c r="P367" s="10" t="s">
        <v>87</v>
      </c>
      <c r="Q367" s="10"/>
      <c r="R367" s="10"/>
      <c r="S367" s="10"/>
      <c r="T367" s="10"/>
      <c r="U367" s="10"/>
      <c r="V367" s="10"/>
    </row>
    <row r="368">
      <c r="A368" s="31">
        <v>33565.0</v>
      </c>
      <c r="B368" s="32">
        <f t="shared" si="1"/>
        <v>33565</v>
      </c>
      <c r="C368" s="33">
        <f t="shared" si="2"/>
        <v>26.89863014</v>
      </c>
      <c r="D368" s="31"/>
      <c r="E368" s="31" t="s">
        <v>3523</v>
      </c>
      <c r="F368" s="31" t="str">
        <f t="shared" si="3"/>
        <v>NULL</v>
      </c>
      <c r="G368" s="31"/>
      <c r="H368" s="31"/>
      <c r="I368" s="31"/>
      <c r="J368" s="19" t="s">
        <v>44</v>
      </c>
      <c r="K368" s="31"/>
      <c r="L368" s="31"/>
      <c r="M368" s="10" t="s">
        <v>212</v>
      </c>
      <c r="N368" s="10" t="s">
        <v>106</v>
      </c>
      <c r="O368" s="31"/>
      <c r="P368" s="10" t="s">
        <v>87</v>
      </c>
      <c r="Q368" s="10"/>
      <c r="R368" s="10"/>
      <c r="S368" s="10"/>
      <c r="T368" s="10"/>
      <c r="U368" s="10"/>
      <c r="V368" s="10"/>
    </row>
    <row r="369">
      <c r="A369" s="31">
        <v>30676.0</v>
      </c>
      <c r="B369" s="32">
        <f t="shared" si="1"/>
        <v>30676</v>
      </c>
      <c r="C369" s="33">
        <f t="shared" si="2"/>
        <v>34.81369863</v>
      </c>
      <c r="D369" s="31"/>
      <c r="E369" s="31" t="s">
        <v>3523</v>
      </c>
      <c r="F369" s="31" t="str">
        <f t="shared" si="3"/>
        <v>NULL</v>
      </c>
      <c r="G369" s="31"/>
      <c r="H369" s="31"/>
      <c r="I369" s="31"/>
      <c r="J369" s="19" t="s">
        <v>44</v>
      </c>
      <c r="K369" s="31"/>
      <c r="L369" s="31"/>
      <c r="M369" s="10" t="s">
        <v>132</v>
      </c>
      <c r="N369" s="10" t="s">
        <v>139</v>
      </c>
      <c r="O369" s="31"/>
      <c r="P369" s="10" t="s">
        <v>87</v>
      </c>
      <c r="Q369" s="10"/>
      <c r="R369" s="10"/>
      <c r="S369" s="10"/>
      <c r="T369" s="10"/>
      <c r="U369" s="10"/>
      <c r="V369" s="10"/>
    </row>
    <row r="370">
      <c r="B370" s="32" t="str">
        <f t="shared" si="1"/>
        <v>NULL</v>
      </c>
      <c r="C370" s="33" t="str">
        <f t="shared" si="2"/>
        <v>NULL</v>
      </c>
      <c r="E370" s="17" t="s">
        <v>61</v>
      </c>
      <c r="F370" s="31" t="str">
        <f t="shared" si="3"/>
        <v>t-shirt</v>
      </c>
      <c r="J370" s="19" t="s">
        <v>94</v>
      </c>
      <c r="M370" s="11" t="s">
        <v>212</v>
      </c>
      <c r="N370" s="11" t="s">
        <v>86</v>
      </c>
      <c r="P370" s="11" t="s">
        <v>87</v>
      </c>
      <c r="Q370" s="11"/>
      <c r="R370" s="11"/>
      <c r="S370" s="11"/>
      <c r="T370" s="11"/>
      <c r="U370" s="11"/>
      <c r="V370" s="11"/>
    </row>
    <row r="371">
      <c r="A371" s="31">
        <v>26365.0</v>
      </c>
      <c r="B371" s="32">
        <f t="shared" si="1"/>
        <v>26365</v>
      </c>
      <c r="C371" s="33">
        <f t="shared" si="2"/>
        <v>46.62465753</v>
      </c>
      <c r="D371" s="31"/>
      <c r="E371" s="31" t="s">
        <v>3523</v>
      </c>
      <c r="F371" s="31" t="str">
        <f t="shared" si="3"/>
        <v>NULL</v>
      </c>
      <c r="G371" s="31"/>
      <c r="H371" s="31"/>
      <c r="I371" s="31"/>
      <c r="J371" s="19" t="s">
        <v>44</v>
      </c>
      <c r="K371" s="31"/>
      <c r="L371" s="31"/>
      <c r="M371" s="10" t="s">
        <v>212</v>
      </c>
      <c r="N371" s="10" t="s">
        <v>262</v>
      </c>
      <c r="O371" s="31"/>
      <c r="P371" s="10" t="s">
        <v>1178</v>
      </c>
      <c r="Q371" s="10"/>
      <c r="R371" s="10"/>
      <c r="S371" s="10"/>
      <c r="T371" s="10"/>
      <c r="U371" s="10"/>
      <c r="V371" s="10"/>
    </row>
    <row r="372">
      <c r="A372" s="31">
        <v>33162.0</v>
      </c>
      <c r="B372" s="32">
        <f t="shared" si="1"/>
        <v>33162</v>
      </c>
      <c r="C372" s="33">
        <f t="shared" si="2"/>
        <v>28.00273973</v>
      </c>
      <c r="D372" s="31"/>
      <c r="E372" s="31" t="s">
        <v>3523</v>
      </c>
      <c r="F372" s="31" t="str">
        <f t="shared" si="3"/>
        <v>NULL</v>
      </c>
      <c r="G372" s="31"/>
      <c r="H372" s="31"/>
      <c r="I372" s="31"/>
      <c r="J372" s="19" t="s">
        <v>44</v>
      </c>
      <c r="K372" s="31"/>
      <c r="L372" s="31"/>
      <c r="M372" s="10" t="s">
        <v>1190</v>
      </c>
      <c r="N372" s="10" t="s">
        <v>1191</v>
      </c>
      <c r="O372" s="31"/>
      <c r="P372" s="10" t="s">
        <v>50</v>
      </c>
      <c r="Q372" s="10"/>
      <c r="R372" s="10"/>
      <c r="S372" s="10"/>
      <c r="T372" s="10"/>
      <c r="U372" s="10"/>
      <c r="V372" s="10"/>
    </row>
    <row r="373">
      <c r="A373" s="31">
        <v>32330.0</v>
      </c>
      <c r="B373" s="32">
        <f t="shared" si="1"/>
        <v>32330</v>
      </c>
      <c r="C373" s="33">
        <f t="shared" si="2"/>
        <v>30.28219178</v>
      </c>
      <c r="D373" s="31"/>
      <c r="E373" s="31" t="s">
        <v>3523</v>
      </c>
      <c r="F373" s="31" t="str">
        <f t="shared" si="3"/>
        <v>NULL</v>
      </c>
      <c r="G373" s="31"/>
      <c r="H373" s="31"/>
      <c r="I373" s="31"/>
      <c r="J373" s="19" t="s">
        <v>44</v>
      </c>
      <c r="K373" s="31"/>
      <c r="L373" s="31"/>
      <c r="M373" s="10" t="s">
        <v>138</v>
      </c>
      <c r="N373" s="10" t="s">
        <v>75</v>
      </c>
      <c r="O373" s="31"/>
      <c r="P373" s="10" t="s">
        <v>152</v>
      </c>
      <c r="Q373" s="10"/>
      <c r="R373" s="10"/>
      <c r="S373" s="10"/>
      <c r="T373" s="10"/>
      <c r="U373" s="10"/>
      <c r="V373" s="10"/>
    </row>
    <row r="374">
      <c r="A374" s="31">
        <v>34961.0</v>
      </c>
      <c r="B374" s="32">
        <f t="shared" si="1"/>
        <v>34961</v>
      </c>
      <c r="C374" s="33">
        <f t="shared" si="2"/>
        <v>23.0739726</v>
      </c>
      <c r="D374" s="31"/>
      <c r="E374" s="31" t="s">
        <v>93</v>
      </c>
      <c r="F374" s="31" t="str">
        <f t="shared" si="3"/>
        <v>backpack</v>
      </c>
      <c r="G374" s="31"/>
      <c r="H374" s="31"/>
      <c r="I374" s="31"/>
      <c r="J374" s="19" t="s">
        <v>1192</v>
      </c>
      <c r="K374" s="31"/>
      <c r="L374" s="31"/>
      <c r="M374" s="10" t="s">
        <v>44</v>
      </c>
      <c r="N374" s="10" t="s">
        <v>44</v>
      </c>
      <c r="O374" s="31"/>
      <c r="P374" s="10" t="s">
        <v>44</v>
      </c>
      <c r="Q374" s="10"/>
      <c r="R374" s="10"/>
      <c r="S374" s="10"/>
      <c r="T374" s="10"/>
      <c r="U374" s="10"/>
      <c r="V374" s="10"/>
    </row>
    <row r="375">
      <c r="A375" s="31">
        <v>32050.0</v>
      </c>
      <c r="B375" s="32">
        <f t="shared" si="1"/>
        <v>32050</v>
      </c>
      <c r="C375" s="33">
        <f t="shared" si="2"/>
        <v>31.04931507</v>
      </c>
      <c r="D375" s="31"/>
      <c r="E375" s="31" t="s">
        <v>46</v>
      </c>
      <c r="F375" s="31" t="str">
        <f t="shared" si="3"/>
        <v>hoodie</v>
      </c>
      <c r="G375" s="31"/>
      <c r="H375" s="31"/>
      <c r="I375" s="31"/>
      <c r="J375" s="19" t="s">
        <v>94</v>
      </c>
      <c r="K375" s="31"/>
      <c r="L375" s="31"/>
      <c r="M375" s="10" t="s">
        <v>212</v>
      </c>
      <c r="N375" s="10" t="s">
        <v>483</v>
      </c>
      <c r="O375" s="31"/>
      <c r="P375" s="10" t="s">
        <v>87</v>
      </c>
      <c r="Q375" s="10"/>
      <c r="R375" s="10"/>
      <c r="S375" s="10"/>
      <c r="T375" s="10"/>
      <c r="U375" s="10"/>
      <c r="V375" s="10"/>
    </row>
    <row r="376">
      <c r="A376" s="31">
        <v>30265.0</v>
      </c>
      <c r="B376" s="32">
        <f t="shared" si="1"/>
        <v>30265</v>
      </c>
      <c r="C376" s="33">
        <f t="shared" si="2"/>
        <v>35.93972603</v>
      </c>
      <c r="D376" s="31"/>
      <c r="E376" s="31" t="s">
        <v>73</v>
      </c>
      <c r="F376" s="31" t="str">
        <f t="shared" si="3"/>
        <v>jacket (brand is TBD... probably Patagonia)</v>
      </c>
      <c r="G376" s="31"/>
      <c r="H376" s="31"/>
      <c r="I376" s="31"/>
      <c r="J376" s="19" t="s">
        <v>99</v>
      </c>
      <c r="K376" s="31"/>
      <c r="L376" s="31"/>
      <c r="M376" s="10" t="s">
        <v>467</v>
      </c>
      <c r="N376" s="10" t="s">
        <v>106</v>
      </c>
      <c r="O376" s="31"/>
      <c r="P376" s="10" t="s">
        <v>87</v>
      </c>
      <c r="Q376" s="10"/>
      <c r="R376" s="10"/>
      <c r="S376" s="10"/>
      <c r="T376" s="10"/>
      <c r="U376" s="10"/>
      <c r="V376" s="10"/>
    </row>
    <row r="377">
      <c r="A377" s="31">
        <v>27461.0</v>
      </c>
      <c r="B377" s="32">
        <f t="shared" si="1"/>
        <v>27461</v>
      </c>
      <c r="C377" s="33">
        <f t="shared" si="2"/>
        <v>43.62191781</v>
      </c>
      <c r="D377" s="31"/>
      <c r="E377" s="31" t="s">
        <v>3523</v>
      </c>
      <c r="F377" s="31" t="str">
        <f t="shared" si="3"/>
        <v>NULL</v>
      </c>
      <c r="G377" s="31"/>
      <c r="H377" s="31"/>
      <c r="I377" s="31"/>
      <c r="J377" s="19" t="s">
        <v>44</v>
      </c>
      <c r="K377" s="31"/>
      <c r="L377" s="31"/>
      <c r="M377" s="10" t="s">
        <v>212</v>
      </c>
      <c r="N377" s="10" t="s">
        <v>75</v>
      </c>
      <c r="O377" s="31"/>
      <c r="P377" s="10" t="s">
        <v>107</v>
      </c>
      <c r="Q377" s="10"/>
      <c r="R377" s="10"/>
      <c r="S377" s="10"/>
      <c r="T377" s="10"/>
      <c r="U377" s="10"/>
      <c r="V377" s="10"/>
    </row>
    <row r="378">
      <c r="A378" s="31">
        <v>29053.0</v>
      </c>
      <c r="B378" s="32">
        <f t="shared" si="1"/>
        <v>29053</v>
      </c>
      <c r="C378" s="33">
        <f t="shared" si="2"/>
        <v>39.26027397</v>
      </c>
      <c r="D378" s="31"/>
      <c r="E378" s="31" t="s">
        <v>61</v>
      </c>
      <c r="F378" s="31" t="str">
        <f t="shared" si="3"/>
        <v>t-shirt</v>
      </c>
      <c r="G378" s="31"/>
      <c r="H378" s="31"/>
      <c r="I378" s="31"/>
      <c r="J378" s="19" t="s">
        <v>1193</v>
      </c>
      <c r="K378" s="31"/>
      <c r="L378" s="31"/>
      <c r="M378" s="10" t="s">
        <v>138</v>
      </c>
      <c r="N378" s="10" t="s">
        <v>75</v>
      </c>
      <c r="O378" s="31"/>
      <c r="P378" s="10" t="s">
        <v>275</v>
      </c>
      <c r="Q378" s="10"/>
      <c r="R378" s="10"/>
      <c r="S378" s="10"/>
      <c r="T378" s="10"/>
      <c r="U378" s="10"/>
      <c r="V378" s="10"/>
    </row>
    <row r="379">
      <c r="A379" s="31">
        <v>31079.0</v>
      </c>
      <c r="B379" s="32">
        <f t="shared" si="1"/>
        <v>31079</v>
      </c>
      <c r="C379" s="33">
        <f t="shared" si="2"/>
        <v>33.70958904</v>
      </c>
      <c r="D379" s="31"/>
      <c r="E379" s="31" t="s">
        <v>3523</v>
      </c>
      <c r="F379" s="31" t="str">
        <f t="shared" si="3"/>
        <v>NULL</v>
      </c>
      <c r="G379" s="31"/>
      <c r="H379" s="31"/>
      <c r="I379" s="31"/>
      <c r="J379" s="19" t="s">
        <v>44</v>
      </c>
      <c r="K379" s="31"/>
      <c r="L379" s="31"/>
      <c r="M379" s="10" t="s">
        <v>44</v>
      </c>
      <c r="N379" s="10" t="s">
        <v>44</v>
      </c>
      <c r="O379" s="31"/>
      <c r="P379" s="10" t="s">
        <v>44</v>
      </c>
      <c r="Q379" s="10"/>
      <c r="R379" s="10"/>
      <c r="S379" s="10"/>
      <c r="T379" s="10"/>
      <c r="U379" s="10"/>
      <c r="V379" s="10"/>
    </row>
    <row r="380">
      <c r="A380" s="31">
        <v>31048.0</v>
      </c>
      <c r="B380" s="32">
        <f t="shared" si="1"/>
        <v>31048</v>
      </c>
      <c r="C380" s="33">
        <f t="shared" si="2"/>
        <v>33.79452055</v>
      </c>
      <c r="D380" s="31"/>
      <c r="E380" s="31" t="s">
        <v>3523</v>
      </c>
      <c r="F380" s="31" t="str">
        <f t="shared" si="3"/>
        <v>NULL</v>
      </c>
      <c r="G380" s="31"/>
      <c r="H380" s="31"/>
      <c r="I380" s="31"/>
      <c r="J380" s="19" t="s">
        <v>44</v>
      </c>
      <c r="K380" s="31"/>
      <c r="L380" s="31"/>
      <c r="M380" s="10" t="s">
        <v>212</v>
      </c>
      <c r="N380" s="10" t="s">
        <v>1194</v>
      </c>
      <c r="O380" s="31"/>
      <c r="P380" s="10" t="s">
        <v>87</v>
      </c>
      <c r="Q380" s="10"/>
      <c r="R380" s="10"/>
      <c r="S380" s="10"/>
      <c r="T380" s="10"/>
      <c r="U380" s="10"/>
      <c r="V380" s="10"/>
    </row>
    <row r="381">
      <c r="A381" s="31">
        <v>32442.0</v>
      </c>
      <c r="B381" s="32">
        <f t="shared" si="1"/>
        <v>32442</v>
      </c>
      <c r="C381" s="33">
        <f t="shared" si="2"/>
        <v>29.97534247</v>
      </c>
      <c r="D381" s="31"/>
      <c r="E381" s="31" t="s">
        <v>3523</v>
      </c>
      <c r="F381" s="31" t="str">
        <f t="shared" si="3"/>
        <v>NULL</v>
      </c>
      <c r="G381" s="31"/>
      <c r="H381" s="31"/>
      <c r="I381" s="31"/>
      <c r="J381" s="19" t="s">
        <v>44</v>
      </c>
      <c r="K381" s="31"/>
      <c r="L381" s="31"/>
      <c r="M381" s="10" t="s">
        <v>256</v>
      </c>
      <c r="N381" s="10" t="s">
        <v>75</v>
      </c>
      <c r="O381" s="31"/>
      <c r="P381" s="10" t="s">
        <v>1195</v>
      </c>
      <c r="Q381" s="10"/>
      <c r="R381" s="10"/>
      <c r="S381" s="10"/>
      <c r="T381" s="10"/>
      <c r="U381" s="10"/>
      <c r="V381" s="10"/>
    </row>
    <row r="382">
      <c r="A382" s="31">
        <v>29068.0</v>
      </c>
      <c r="B382" s="32">
        <f t="shared" si="1"/>
        <v>29068</v>
      </c>
      <c r="C382" s="33">
        <f t="shared" si="2"/>
        <v>39.21917808</v>
      </c>
      <c r="D382" s="31"/>
      <c r="E382" s="31" t="s">
        <v>397</v>
      </c>
      <c r="F382" s="31" t="str">
        <f t="shared" si="3"/>
        <v>track suit / sweat suit</v>
      </c>
      <c r="G382" s="31"/>
      <c r="H382" s="31"/>
      <c r="I382" s="31"/>
      <c r="J382" s="19" t="s">
        <v>1196</v>
      </c>
      <c r="K382" s="31"/>
      <c r="L382" s="31"/>
      <c r="M382" s="10" t="s">
        <v>48</v>
      </c>
      <c r="N382" s="10" t="s">
        <v>49</v>
      </c>
      <c r="O382" s="31"/>
      <c r="P382" s="10" t="s">
        <v>275</v>
      </c>
      <c r="Q382" s="10"/>
      <c r="R382" s="10"/>
      <c r="S382" s="10"/>
      <c r="T382" s="10"/>
      <c r="U382" s="10"/>
      <c r="V382" s="10"/>
    </row>
    <row r="383">
      <c r="A383" s="31">
        <v>35217.0</v>
      </c>
      <c r="B383" s="32">
        <f t="shared" si="1"/>
        <v>35217</v>
      </c>
      <c r="C383" s="33">
        <f t="shared" si="2"/>
        <v>22.37260274</v>
      </c>
      <c r="D383" s="31"/>
      <c r="E383" s="31" t="s">
        <v>3523</v>
      </c>
      <c r="F383" s="31" t="str">
        <f t="shared" si="3"/>
        <v>NULL</v>
      </c>
      <c r="G383" s="31"/>
      <c r="H383" s="31"/>
      <c r="I383" s="31"/>
      <c r="J383" s="19" t="s">
        <v>44</v>
      </c>
      <c r="K383" s="31"/>
      <c r="L383" s="31"/>
      <c r="M383" s="10" t="s">
        <v>212</v>
      </c>
      <c r="N383" s="10" t="s">
        <v>356</v>
      </c>
      <c r="O383" s="31"/>
      <c r="P383" s="10" t="s">
        <v>275</v>
      </c>
      <c r="Q383" s="10"/>
      <c r="R383" s="10"/>
      <c r="S383" s="10"/>
      <c r="T383" s="10"/>
      <c r="U383" s="10"/>
      <c r="V383" s="10"/>
    </row>
    <row r="384">
      <c r="A384" s="31">
        <v>26635.0</v>
      </c>
      <c r="B384" s="32">
        <f t="shared" si="1"/>
        <v>26635</v>
      </c>
      <c r="C384" s="33">
        <f t="shared" si="2"/>
        <v>45.88493151</v>
      </c>
      <c r="D384" s="31"/>
      <c r="E384" s="31" t="s">
        <v>3523</v>
      </c>
      <c r="F384" s="31" t="str">
        <f t="shared" si="3"/>
        <v>NULL</v>
      </c>
      <c r="G384" s="31"/>
      <c r="H384" s="31"/>
      <c r="I384" s="31"/>
      <c r="J384" s="19" t="s">
        <v>44</v>
      </c>
      <c r="K384" s="31"/>
      <c r="L384" s="31"/>
      <c r="M384" s="10" t="s">
        <v>256</v>
      </c>
      <c r="N384" s="10" t="s">
        <v>119</v>
      </c>
      <c r="O384" s="31"/>
      <c r="P384" s="10" t="s">
        <v>107</v>
      </c>
      <c r="Q384" s="10"/>
      <c r="R384" s="10"/>
      <c r="S384" s="10"/>
      <c r="T384" s="10"/>
      <c r="U384" s="10"/>
      <c r="V384" s="10"/>
    </row>
    <row r="385">
      <c r="A385" s="31">
        <v>33730.0</v>
      </c>
      <c r="B385" s="32">
        <f t="shared" si="1"/>
        <v>33730</v>
      </c>
      <c r="C385" s="33">
        <f t="shared" si="2"/>
        <v>26.44657534</v>
      </c>
      <c r="D385" s="31"/>
      <c r="E385" s="31" t="s">
        <v>131</v>
      </c>
      <c r="F385" s="31" t="str">
        <f t="shared" si="3"/>
        <v>shoes (brand is TBD… probably Adidas or Puma)</v>
      </c>
      <c r="G385" s="31"/>
      <c r="H385" s="31"/>
      <c r="I385" s="31"/>
      <c r="J385" s="19" t="s">
        <v>1197</v>
      </c>
      <c r="K385" s="31"/>
      <c r="L385" s="31"/>
      <c r="M385" s="10" t="s">
        <v>212</v>
      </c>
      <c r="N385" s="10" t="s">
        <v>75</v>
      </c>
      <c r="O385" s="31"/>
      <c r="P385" s="10" t="s">
        <v>107</v>
      </c>
      <c r="Q385" s="10"/>
      <c r="R385" s="10"/>
      <c r="S385" s="10"/>
      <c r="T385" s="10"/>
      <c r="U385" s="10"/>
      <c r="V385" s="10"/>
    </row>
    <row r="386">
      <c r="A386" s="31">
        <v>31660.0</v>
      </c>
      <c r="B386" s="32">
        <f t="shared" si="1"/>
        <v>31660</v>
      </c>
      <c r="C386" s="33">
        <f t="shared" si="2"/>
        <v>32.11780822</v>
      </c>
      <c r="D386" s="31"/>
      <c r="E386" s="31" t="s">
        <v>73</v>
      </c>
      <c r="F386" s="31" t="str">
        <f t="shared" si="3"/>
        <v>jacket (brand is TBD... probably Patagonia)</v>
      </c>
      <c r="G386" s="31"/>
      <c r="H386" s="31"/>
      <c r="I386" s="31"/>
      <c r="J386" s="19" t="s">
        <v>47</v>
      </c>
      <c r="K386" s="31"/>
      <c r="L386" s="31"/>
      <c r="M386" s="10" t="s">
        <v>132</v>
      </c>
      <c r="N386" s="10" t="s">
        <v>106</v>
      </c>
      <c r="O386" s="31"/>
      <c r="P386" s="10" t="s">
        <v>87</v>
      </c>
      <c r="Q386" s="10"/>
      <c r="R386" s="10"/>
      <c r="S386" s="10"/>
      <c r="T386" s="10"/>
      <c r="U386" s="10"/>
      <c r="V386" s="10"/>
    </row>
    <row r="387">
      <c r="A387" s="31">
        <v>33340.0</v>
      </c>
      <c r="B387" s="32">
        <f t="shared" si="1"/>
        <v>33340</v>
      </c>
      <c r="C387" s="33">
        <f t="shared" si="2"/>
        <v>27.51506849</v>
      </c>
      <c r="D387" s="31"/>
      <c r="E387" s="31" t="s">
        <v>46</v>
      </c>
      <c r="F387" s="31" t="str">
        <f t="shared" si="3"/>
        <v>hoodie</v>
      </c>
      <c r="G387" s="31"/>
      <c r="H387" s="31"/>
      <c r="I387" s="31"/>
      <c r="J387" s="19" t="s">
        <v>62</v>
      </c>
      <c r="K387" s="31"/>
      <c r="L387" s="31"/>
      <c r="M387" s="10" t="s">
        <v>212</v>
      </c>
      <c r="N387" s="10" t="s">
        <v>86</v>
      </c>
      <c r="O387" s="31"/>
      <c r="P387" s="10" t="s">
        <v>152</v>
      </c>
      <c r="Q387" s="10"/>
      <c r="R387" s="10"/>
      <c r="S387" s="10"/>
      <c r="T387" s="10"/>
      <c r="U387" s="10"/>
      <c r="V387" s="10"/>
    </row>
    <row r="388">
      <c r="A388" s="31">
        <v>34721.0</v>
      </c>
      <c r="B388" s="32">
        <f t="shared" si="1"/>
        <v>34721</v>
      </c>
      <c r="C388" s="33">
        <f t="shared" si="2"/>
        <v>23.73150685</v>
      </c>
      <c r="D388" s="31"/>
      <c r="E388" s="31" t="s">
        <v>3523</v>
      </c>
      <c r="F388" s="31" t="str">
        <f t="shared" si="3"/>
        <v>NULL</v>
      </c>
      <c r="G388" s="31"/>
      <c r="H388" s="31"/>
      <c r="I388" s="31"/>
      <c r="J388" s="19" t="s">
        <v>44</v>
      </c>
      <c r="K388" s="31"/>
      <c r="L388" s="31"/>
      <c r="M388" s="10" t="s">
        <v>138</v>
      </c>
      <c r="N388" s="10" t="s">
        <v>75</v>
      </c>
      <c r="O388" s="31"/>
      <c r="P388" s="10" t="s">
        <v>87</v>
      </c>
      <c r="Q388" s="10"/>
      <c r="R388" s="10"/>
      <c r="S388" s="10"/>
      <c r="T388" s="10"/>
      <c r="U388" s="10"/>
      <c r="V388" s="10"/>
    </row>
    <row r="389">
      <c r="A389" s="31">
        <v>42843.0</v>
      </c>
      <c r="B389" s="32">
        <f t="shared" si="1"/>
        <v>42843</v>
      </c>
      <c r="C389" s="33">
        <f t="shared" si="2"/>
        <v>1.479452055</v>
      </c>
      <c r="D389" s="31"/>
      <c r="E389" s="31" t="s">
        <v>3523</v>
      </c>
      <c r="F389" s="31" t="str">
        <f t="shared" si="3"/>
        <v>NULL</v>
      </c>
      <c r="G389" s="31"/>
      <c r="H389" s="31"/>
      <c r="I389" s="31"/>
      <c r="J389" s="19" t="s">
        <v>44</v>
      </c>
      <c r="K389" s="31"/>
      <c r="L389" s="31"/>
      <c r="M389" s="10" t="s">
        <v>212</v>
      </c>
      <c r="N389" s="10" t="s">
        <v>75</v>
      </c>
      <c r="O389" s="31"/>
      <c r="P389" s="10" t="s">
        <v>363</v>
      </c>
      <c r="Q389" s="10"/>
      <c r="R389" s="10"/>
      <c r="S389" s="10"/>
      <c r="T389" s="10"/>
      <c r="U389" s="10"/>
      <c r="V389" s="10"/>
    </row>
    <row r="390">
      <c r="A390" s="31">
        <v>30581.0</v>
      </c>
      <c r="B390" s="32">
        <f t="shared" si="1"/>
        <v>30581</v>
      </c>
      <c r="C390" s="33">
        <f t="shared" si="2"/>
        <v>35.0739726</v>
      </c>
      <c r="D390" s="31"/>
      <c r="E390" s="31" t="s">
        <v>3523</v>
      </c>
      <c r="F390" s="31" t="str">
        <f t="shared" si="3"/>
        <v>NULL</v>
      </c>
      <c r="G390" s="31"/>
      <c r="H390" s="31"/>
      <c r="I390" s="31"/>
      <c r="J390" s="19" t="s">
        <v>44</v>
      </c>
      <c r="K390" s="31"/>
      <c r="L390" s="31"/>
      <c r="M390" s="10" t="s">
        <v>85</v>
      </c>
      <c r="N390" s="10" t="s">
        <v>86</v>
      </c>
      <c r="O390" s="31"/>
      <c r="P390" s="10" t="s">
        <v>87</v>
      </c>
      <c r="Q390" s="10"/>
      <c r="R390" s="10"/>
      <c r="S390" s="10"/>
      <c r="T390" s="10"/>
      <c r="U390" s="10"/>
      <c r="V390" s="10"/>
    </row>
    <row r="391">
      <c r="A391" s="31">
        <v>32562.0</v>
      </c>
      <c r="B391" s="32">
        <f t="shared" si="1"/>
        <v>32562</v>
      </c>
      <c r="C391" s="33">
        <f t="shared" si="2"/>
        <v>29.64657534</v>
      </c>
      <c r="D391" s="31"/>
      <c r="E391" s="31" t="s">
        <v>3523</v>
      </c>
      <c r="F391" s="31" t="str">
        <f t="shared" si="3"/>
        <v>NULL</v>
      </c>
      <c r="G391" s="31"/>
      <c r="H391" s="31"/>
      <c r="I391" s="31"/>
      <c r="J391" s="19" t="s">
        <v>44</v>
      </c>
      <c r="K391" s="31"/>
      <c r="L391" s="31"/>
      <c r="M391" s="10" t="s">
        <v>212</v>
      </c>
      <c r="N391" s="10" t="s">
        <v>75</v>
      </c>
      <c r="O391" s="31"/>
      <c r="P391" s="10" t="s">
        <v>1163</v>
      </c>
      <c r="Q391" s="10"/>
      <c r="R391" s="10"/>
      <c r="S391" s="10"/>
      <c r="T391" s="10"/>
      <c r="U391" s="10"/>
      <c r="V391" s="10"/>
    </row>
    <row r="392">
      <c r="A392" s="31">
        <v>34100.0</v>
      </c>
      <c r="B392" s="32">
        <f t="shared" si="1"/>
        <v>34100</v>
      </c>
      <c r="C392" s="33">
        <f t="shared" si="2"/>
        <v>25.43287671</v>
      </c>
      <c r="D392" s="31"/>
      <c r="E392" s="31" t="s">
        <v>131</v>
      </c>
      <c r="F392" s="31" t="str">
        <f t="shared" si="3"/>
        <v>shoes (brand is TBD… probably Adidas or Puma)</v>
      </c>
      <c r="G392" s="31"/>
      <c r="H392" s="31"/>
      <c r="I392" s="31"/>
      <c r="J392" s="19" t="s">
        <v>94</v>
      </c>
      <c r="K392" s="31"/>
      <c r="L392" s="31"/>
      <c r="M392" s="10" t="s">
        <v>212</v>
      </c>
      <c r="N392" s="10" t="s">
        <v>75</v>
      </c>
      <c r="O392" s="31"/>
      <c r="P392" s="10" t="s">
        <v>87</v>
      </c>
      <c r="Q392" s="10"/>
      <c r="R392" s="10"/>
      <c r="S392" s="10"/>
      <c r="T392" s="10"/>
      <c r="U392" s="10"/>
      <c r="V392" s="10"/>
    </row>
    <row r="393">
      <c r="A393" s="31">
        <v>28381.0</v>
      </c>
      <c r="B393" s="32">
        <f t="shared" si="1"/>
        <v>28381</v>
      </c>
      <c r="C393" s="33">
        <f t="shared" si="2"/>
        <v>41.10136986</v>
      </c>
      <c r="D393" s="31"/>
      <c r="E393" s="31" t="s">
        <v>3523</v>
      </c>
      <c r="F393" s="31" t="str">
        <f t="shared" si="3"/>
        <v>NULL</v>
      </c>
      <c r="G393" s="31"/>
      <c r="H393" s="31"/>
      <c r="I393" s="31"/>
      <c r="J393" s="19" t="s">
        <v>44</v>
      </c>
      <c r="K393" s="31"/>
      <c r="L393" s="31"/>
      <c r="M393" s="10" t="s">
        <v>212</v>
      </c>
      <c r="N393" s="10" t="s">
        <v>391</v>
      </c>
      <c r="O393" s="31"/>
      <c r="P393" s="10" t="s">
        <v>219</v>
      </c>
      <c r="Q393" s="10"/>
      <c r="R393" s="10"/>
      <c r="S393" s="10"/>
      <c r="T393" s="10"/>
      <c r="U393" s="10"/>
      <c r="V393" s="10"/>
    </row>
    <row r="394">
      <c r="A394" s="31">
        <v>29632.0</v>
      </c>
      <c r="B394" s="32">
        <f t="shared" si="1"/>
        <v>29632</v>
      </c>
      <c r="C394" s="33">
        <f t="shared" si="2"/>
        <v>37.6739726</v>
      </c>
      <c r="D394" s="31"/>
      <c r="E394" s="31" t="s">
        <v>61</v>
      </c>
      <c r="F394" s="31" t="str">
        <f t="shared" si="3"/>
        <v>t-shirt</v>
      </c>
      <c r="G394" s="31"/>
      <c r="H394" s="31"/>
      <c r="I394" s="31"/>
      <c r="J394" s="19" t="s">
        <v>99</v>
      </c>
      <c r="K394" s="31"/>
      <c r="L394" s="31"/>
      <c r="M394" s="10" t="s">
        <v>212</v>
      </c>
      <c r="N394" s="10" t="s">
        <v>106</v>
      </c>
      <c r="O394" s="31"/>
      <c r="P394" s="10" t="s">
        <v>300</v>
      </c>
      <c r="Q394" s="10"/>
      <c r="R394" s="10"/>
      <c r="S394" s="10"/>
      <c r="T394" s="10"/>
      <c r="U394" s="10"/>
      <c r="V394" s="10"/>
    </row>
    <row r="395">
      <c r="A395" s="31">
        <v>27272.0</v>
      </c>
      <c r="B395" s="32">
        <f t="shared" si="1"/>
        <v>27272</v>
      </c>
      <c r="C395" s="33">
        <f t="shared" si="2"/>
        <v>44.13972603</v>
      </c>
      <c r="D395" s="31"/>
      <c r="E395" s="31" t="s">
        <v>3523</v>
      </c>
      <c r="F395" s="31" t="str">
        <f t="shared" si="3"/>
        <v>NULL</v>
      </c>
      <c r="G395" s="31"/>
      <c r="H395" s="31"/>
      <c r="I395" s="31"/>
      <c r="J395" s="19" t="s">
        <v>44</v>
      </c>
      <c r="K395" s="31"/>
      <c r="L395" s="31"/>
      <c r="M395" s="10" t="s">
        <v>143</v>
      </c>
      <c r="N395" s="10" t="s">
        <v>49</v>
      </c>
      <c r="O395" s="31"/>
      <c r="P395" s="10" t="s">
        <v>363</v>
      </c>
      <c r="Q395" s="10"/>
      <c r="R395" s="10"/>
      <c r="S395" s="10"/>
      <c r="T395" s="10"/>
      <c r="U395" s="10"/>
      <c r="V395" s="10"/>
    </row>
    <row r="396">
      <c r="A396" s="31">
        <v>31097.0</v>
      </c>
      <c r="B396" s="32">
        <f t="shared" si="1"/>
        <v>31097</v>
      </c>
      <c r="C396" s="33">
        <f t="shared" si="2"/>
        <v>33.66027397</v>
      </c>
      <c r="D396" s="31"/>
      <c r="E396" s="31" t="s">
        <v>3523</v>
      </c>
      <c r="F396" s="31" t="str">
        <f t="shared" si="3"/>
        <v>NULL</v>
      </c>
      <c r="G396" s="31"/>
      <c r="H396" s="31"/>
      <c r="I396" s="31"/>
      <c r="J396" s="19" t="s">
        <v>44</v>
      </c>
      <c r="K396" s="31"/>
      <c r="L396" s="31"/>
      <c r="M396" s="10" t="s">
        <v>151</v>
      </c>
      <c r="N396" s="10" t="s">
        <v>75</v>
      </c>
      <c r="O396" s="31"/>
      <c r="P396" s="10" t="s">
        <v>152</v>
      </c>
      <c r="Q396" s="10"/>
      <c r="R396" s="10"/>
      <c r="S396" s="10"/>
      <c r="T396" s="10"/>
      <c r="U396" s="10"/>
      <c r="V396" s="10"/>
    </row>
    <row r="397">
      <c r="A397" s="31">
        <v>27924.0</v>
      </c>
      <c r="B397" s="32">
        <f t="shared" si="1"/>
        <v>27924</v>
      </c>
      <c r="C397" s="33">
        <f t="shared" si="2"/>
        <v>42.35342466</v>
      </c>
      <c r="D397" s="31"/>
      <c r="E397" s="31" t="s">
        <v>3523</v>
      </c>
      <c r="F397" s="31" t="str">
        <f t="shared" si="3"/>
        <v>NULL</v>
      </c>
      <c r="G397" s="31"/>
      <c r="H397" s="31"/>
      <c r="I397" s="31"/>
      <c r="J397" s="19" t="s">
        <v>44</v>
      </c>
      <c r="K397" s="31"/>
      <c r="L397" s="31"/>
      <c r="M397" s="10" t="s">
        <v>421</v>
      </c>
      <c r="N397" s="10" t="s">
        <v>75</v>
      </c>
      <c r="O397" s="31"/>
      <c r="P397" s="10" t="s">
        <v>87</v>
      </c>
      <c r="Q397" s="10"/>
      <c r="R397" s="10"/>
      <c r="S397" s="10"/>
      <c r="T397" s="10"/>
      <c r="U397" s="10"/>
      <c r="V397" s="10"/>
    </row>
    <row r="398">
      <c r="A398" s="31">
        <v>28110.0</v>
      </c>
      <c r="B398" s="32">
        <f t="shared" si="1"/>
        <v>28110</v>
      </c>
      <c r="C398" s="33">
        <f t="shared" si="2"/>
        <v>41.84383562</v>
      </c>
      <c r="D398" s="31"/>
      <c r="E398" s="31" t="s">
        <v>93</v>
      </c>
      <c r="F398" s="31" t="str">
        <f t="shared" si="3"/>
        <v>backpack</v>
      </c>
      <c r="G398" s="31"/>
      <c r="H398" s="31"/>
      <c r="I398" s="31"/>
      <c r="J398" s="19" t="s">
        <v>1198</v>
      </c>
      <c r="K398" s="31"/>
      <c r="L398" s="31"/>
      <c r="M398" s="10" t="s">
        <v>421</v>
      </c>
      <c r="N398" s="10" t="s">
        <v>49</v>
      </c>
      <c r="O398" s="31"/>
      <c r="P398" s="10" t="s">
        <v>363</v>
      </c>
      <c r="Q398" s="10"/>
      <c r="R398" s="10"/>
      <c r="S398" s="10"/>
      <c r="T398" s="10"/>
      <c r="U398" s="10"/>
      <c r="V398" s="10"/>
    </row>
    <row r="399">
      <c r="A399" s="31">
        <v>28531.0</v>
      </c>
      <c r="B399" s="32">
        <f t="shared" si="1"/>
        <v>28531</v>
      </c>
      <c r="C399" s="33">
        <f t="shared" si="2"/>
        <v>40.69041096</v>
      </c>
      <c r="D399" s="31"/>
      <c r="E399" s="31" t="s">
        <v>3523</v>
      </c>
      <c r="F399" s="31" t="str">
        <f t="shared" si="3"/>
        <v>NULL</v>
      </c>
      <c r="G399" s="31"/>
      <c r="H399" s="31"/>
      <c r="I399" s="31"/>
      <c r="J399" s="19" t="s">
        <v>44</v>
      </c>
      <c r="K399" s="31"/>
      <c r="L399" s="31"/>
      <c r="M399" s="10" t="s">
        <v>132</v>
      </c>
      <c r="N399" s="10" t="s">
        <v>86</v>
      </c>
      <c r="O399" s="31"/>
      <c r="P399" s="10" t="s">
        <v>315</v>
      </c>
      <c r="Q399" s="10"/>
      <c r="R399" s="10"/>
      <c r="S399" s="10"/>
      <c r="T399" s="10"/>
      <c r="U399" s="10"/>
      <c r="V399" s="10"/>
    </row>
    <row r="400">
      <c r="A400" s="31">
        <v>31647.0</v>
      </c>
      <c r="B400" s="32">
        <f t="shared" si="1"/>
        <v>31647</v>
      </c>
      <c r="C400" s="33">
        <f t="shared" si="2"/>
        <v>32.15342466</v>
      </c>
      <c r="D400" s="31"/>
      <c r="E400" s="31" t="s">
        <v>73</v>
      </c>
      <c r="F400" s="31" t="str">
        <f t="shared" si="3"/>
        <v>jacket (brand is TBD... probably Patagonia)</v>
      </c>
      <c r="G400" s="31"/>
      <c r="H400" s="31"/>
      <c r="I400" s="31"/>
      <c r="J400" s="19" t="s">
        <v>99</v>
      </c>
      <c r="K400" s="31"/>
      <c r="L400" s="31"/>
      <c r="M400" s="10" t="s">
        <v>212</v>
      </c>
      <c r="N400" s="10" t="s">
        <v>75</v>
      </c>
      <c r="O400" s="31"/>
      <c r="P400" s="10" t="s">
        <v>87</v>
      </c>
      <c r="Q400" s="10"/>
      <c r="R400" s="10"/>
      <c r="S400" s="10"/>
      <c r="T400" s="10"/>
      <c r="U400" s="10"/>
      <c r="V400" s="10"/>
    </row>
    <row r="401">
      <c r="A401" s="31">
        <v>22802.0</v>
      </c>
      <c r="B401" s="32">
        <f t="shared" si="1"/>
        <v>22802</v>
      </c>
      <c r="C401" s="33">
        <f t="shared" si="2"/>
        <v>56.38630137</v>
      </c>
      <c r="D401" s="31"/>
      <c r="E401" s="31" t="s">
        <v>61</v>
      </c>
      <c r="F401" s="31" t="str">
        <f t="shared" si="3"/>
        <v>t-shirt</v>
      </c>
      <c r="G401" s="31"/>
      <c r="H401" s="31"/>
      <c r="I401" s="31"/>
      <c r="J401" s="19" t="s">
        <v>94</v>
      </c>
      <c r="K401" s="31"/>
      <c r="L401" s="31"/>
      <c r="M401" s="10" t="s">
        <v>212</v>
      </c>
      <c r="N401" s="10" t="s">
        <v>49</v>
      </c>
      <c r="O401" s="31"/>
      <c r="P401" s="10" t="s">
        <v>87</v>
      </c>
      <c r="Q401" s="10"/>
      <c r="R401" s="10"/>
      <c r="S401" s="10"/>
      <c r="T401" s="10"/>
      <c r="U401" s="10"/>
      <c r="V401" s="10"/>
    </row>
    <row r="402">
      <c r="A402" s="31">
        <v>34906.0</v>
      </c>
      <c r="B402" s="32">
        <f t="shared" si="1"/>
        <v>34906</v>
      </c>
      <c r="C402" s="33">
        <f t="shared" si="2"/>
        <v>23.22465753</v>
      </c>
      <c r="D402" s="31"/>
      <c r="E402" s="31" t="s">
        <v>3523</v>
      </c>
      <c r="F402" s="31" t="str">
        <f t="shared" si="3"/>
        <v>NULL</v>
      </c>
      <c r="G402" s="31"/>
      <c r="H402" s="31"/>
      <c r="I402" s="31"/>
      <c r="J402" s="19" t="s">
        <v>44</v>
      </c>
      <c r="K402" s="31"/>
      <c r="L402" s="31"/>
      <c r="M402" s="10" t="s">
        <v>44</v>
      </c>
      <c r="N402" s="10" t="s">
        <v>44</v>
      </c>
      <c r="O402" s="31"/>
      <c r="P402" s="10" t="s">
        <v>44</v>
      </c>
      <c r="Q402" s="10"/>
      <c r="R402" s="10"/>
      <c r="S402" s="10"/>
      <c r="T402" s="10"/>
      <c r="U402" s="10"/>
      <c r="V402" s="10"/>
    </row>
    <row r="403">
      <c r="A403" s="31">
        <v>42940.0</v>
      </c>
      <c r="B403" s="32">
        <f t="shared" si="1"/>
        <v>42940</v>
      </c>
      <c r="C403" s="33">
        <f t="shared" si="2"/>
        <v>1.21369863</v>
      </c>
      <c r="D403" s="31"/>
      <c r="E403" s="31" t="s">
        <v>397</v>
      </c>
      <c r="F403" s="31" t="str">
        <f t="shared" si="3"/>
        <v>track suit / sweat suit</v>
      </c>
      <c r="G403" s="31"/>
      <c r="H403" s="31"/>
      <c r="I403" s="31"/>
      <c r="J403" s="19" t="s">
        <v>99</v>
      </c>
      <c r="K403" s="31"/>
      <c r="L403" s="31"/>
      <c r="M403" s="10" t="s">
        <v>457</v>
      </c>
      <c r="N403" s="10" t="s">
        <v>49</v>
      </c>
      <c r="O403" s="31"/>
      <c r="P403" s="10" t="s">
        <v>309</v>
      </c>
      <c r="Q403" s="10"/>
      <c r="R403" s="10"/>
      <c r="S403" s="10"/>
      <c r="T403" s="10"/>
      <c r="U403" s="10"/>
      <c r="V403" s="10"/>
    </row>
    <row r="404">
      <c r="A404" s="31">
        <v>27108.0</v>
      </c>
      <c r="B404" s="32">
        <f t="shared" si="1"/>
        <v>27108</v>
      </c>
      <c r="C404" s="33">
        <f t="shared" si="2"/>
        <v>44.5890411</v>
      </c>
      <c r="D404" s="31"/>
      <c r="E404" s="31" t="s">
        <v>118</v>
      </c>
      <c r="F404" s="31" t="str">
        <f t="shared" si="3"/>
        <v>hat</v>
      </c>
      <c r="G404" s="31"/>
      <c r="H404" s="31"/>
      <c r="I404" s="31"/>
      <c r="J404" s="19" t="s">
        <v>99</v>
      </c>
      <c r="K404" s="31"/>
      <c r="L404" s="31"/>
      <c r="M404" s="10" t="s">
        <v>256</v>
      </c>
      <c r="N404" s="10" t="s">
        <v>1199</v>
      </c>
      <c r="O404" s="31"/>
      <c r="P404" s="10" t="s">
        <v>428</v>
      </c>
      <c r="Q404" s="10"/>
      <c r="R404" s="10"/>
      <c r="S404" s="10"/>
      <c r="T404" s="10"/>
      <c r="U404" s="10"/>
      <c r="V404" s="10"/>
    </row>
    <row r="405">
      <c r="A405" s="31">
        <v>32681.0</v>
      </c>
      <c r="B405" s="32">
        <f t="shared" si="1"/>
        <v>32681</v>
      </c>
      <c r="C405" s="33">
        <f t="shared" si="2"/>
        <v>29.32054795</v>
      </c>
      <c r="D405" s="31"/>
      <c r="E405" s="31" t="s">
        <v>3523</v>
      </c>
      <c r="F405" s="31" t="str">
        <f t="shared" si="3"/>
        <v>NULL</v>
      </c>
      <c r="G405" s="31"/>
      <c r="H405" s="31"/>
      <c r="I405" s="31"/>
      <c r="J405" s="19" t="s">
        <v>44</v>
      </c>
      <c r="K405" s="31"/>
      <c r="L405" s="31"/>
      <c r="M405" s="10" t="s">
        <v>212</v>
      </c>
      <c r="N405" s="10" t="s">
        <v>106</v>
      </c>
      <c r="O405" s="31"/>
      <c r="P405" s="10" t="s">
        <v>87</v>
      </c>
      <c r="Q405" s="10"/>
      <c r="R405" s="10"/>
      <c r="S405" s="10"/>
      <c r="T405" s="10"/>
      <c r="U405" s="10"/>
      <c r="V405" s="10"/>
    </row>
    <row r="406">
      <c r="A406" s="31">
        <v>31806.0</v>
      </c>
      <c r="B406" s="32">
        <f t="shared" si="1"/>
        <v>31806</v>
      </c>
      <c r="C406" s="33">
        <f t="shared" si="2"/>
        <v>31.71780822</v>
      </c>
      <c r="D406" s="31"/>
      <c r="E406" s="31" t="s">
        <v>3523</v>
      </c>
      <c r="F406" s="31" t="str">
        <f t="shared" si="3"/>
        <v>NULL</v>
      </c>
      <c r="G406" s="31"/>
      <c r="H406" s="31"/>
      <c r="I406" s="31"/>
      <c r="J406" s="19" t="s">
        <v>44</v>
      </c>
      <c r="K406" s="31"/>
      <c r="L406" s="31"/>
      <c r="M406" s="10" t="s">
        <v>143</v>
      </c>
      <c r="N406" s="10" t="s">
        <v>49</v>
      </c>
      <c r="O406" s="31"/>
      <c r="P406" s="10" t="s">
        <v>152</v>
      </c>
      <c r="Q406" s="10"/>
      <c r="R406" s="10"/>
      <c r="S406" s="10"/>
      <c r="T406" s="10"/>
      <c r="U406" s="10"/>
      <c r="V406" s="10"/>
    </row>
    <row r="407">
      <c r="A407" s="31">
        <v>33365.0</v>
      </c>
      <c r="B407" s="32">
        <f t="shared" si="1"/>
        <v>33365</v>
      </c>
      <c r="C407" s="33">
        <f t="shared" si="2"/>
        <v>27.44657534</v>
      </c>
      <c r="D407" s="31"/>
      <c r="E407" s="31" t="s">
        <v>61</v>
      </c>
      <c r="F407" s="31" t="str">
        <f t="shared" si="3"/>
        <v>t-shirt</v>
      </c>
      <c r="G407" s="31"/>
      <c r="H407" s="31"/>
      <c r="I407" s="31"/>
      <c r="J407" s="19" t="s">
        <v>47</v>
      </c>
      <c r="K407" s="31"/>
      <c r="L407" s="31"/>
      <c r="M407" s="10" t="s">
        <v>168</v>
      </c>
      <c r="N407" s="10" t="s">
        <v>356</v>
      </c>
      <c r="O407" s="31"/>
      <c r="P407" s="10" t="s">
        <v>460</v>
      </c>
      <c r="Q407" s="10"/>
      <c r="R407" s="10"/>
      <c r="S407" s="10"/>
      <c r="T407" s="10"/>
      <c r="U407" s="10"/>
      <c r="V407" s="10"/>
    </row>
    <row r="408">
      <c r="A408" s="31">
        <v>35212.0</v>
      </c>
      <c r="B408" s="32">
        <f t="shared" si="1"/>
        <v>35212</v>
      </c>
      <c r="C408" s="33">
        <f t="shared" si="2"/>
        <v>22.38630137</v>
      </c>
      <c r="D408" s="31"/>
      <c r="E408" s="31" t="s">
        <v>61</v>
      </c>
      <c r="F408" s="31" t="str">
        <f t="shared" si="3"/>
        <v>t-shirt</v>
      </c>
      <c r="G408" s="31"/>
      <c r="H408" s="31"/>
      <c r="I408" s="31"/>
      <c r="J408" s="19" t="s">
        <v>94</v>
      </c>
      <c r="K408" s="31"/>
      <c r="L408" s="31"/>
      <c r="M408" s="10" t="s">
        <v>44</v>
      </c>
      <c r="N408" s="10" t="s">
        <v>44</v>
      </c>
      <c r="O408" s="31"/>
      <c r="P408" s="10" t="s">
        <v>44</v>
      </c>
      <c r="Q408" s="10"/>
      <c r="R408" s="10"/>
      <c r="S408" s="10"/>
      <c r="T408" s="10"/>
      <c r="U408" s="10"/>
      <c r="V408" s="10"/>
    </row>
    <row r="409">
      <c r="A409" s="31">
        <v>30925.0</v>
      </c>
      <c r="B409" s="32">
        <f t="shared" si="1"/>
        <v>30925</v>
      </c>
      <c r="C409" s="33">
        <f t="shared" si="2"/>
        <v>34.13150685</v>
      </c>
      <c r="D409" s="31"/>
      <c r="E409" s="31" t="s">
        <v>61</v>
      </c>
      <c r="F409" s="31" t="str">
        <f t="shared" si="3"/>
        <v>t-shirt</v>
      </c>
      <c r="G409" s="31"/>
      <c r="H409" s="31"/>
      <c r="I409" s="31"/>
      <c r="J409" s="19" t="s">
        <v>62</v>
      </c>
      <c r="K409" s="31"/>
      <c r="L409" s="31"/>
      <c r="M409" s="10" t="s">
        <v>63</v>
      </c>
      <c r="N409" s="10" t="s">
        <v>106</v>
      </c>
      <c r="O409" s="31"/>
      <c r="P409" s="10" t="s">
        <v>50</v>
      </c>
      <c r="Q409" s="10"/>
      <c r="R409" s="10"/>
      <c r="S409" s="10"/>
      <c r="T409" s="10"/>
      <c r="U409" s="10"/>
      <c r="V409" s="10"/>
    </row>
    <row r="410">
      <c r="A410" s="31">
        <v>33438.0</v>
      </c>
      <c r="B410" s="32">
        <f t="shared" si="1"/>
        <v>33438</v>
      </c>
      <c r="C410" s="33">
        <f t="shared" si="2"/>
        <v>27.24657534</v>
      </c>
      <c r="D410" s="31"/>
      <c r="E410" s="31" t="s">
        <v>61</v>
      </c>
      <c r="F410" s="31" t="str">
        <f t="shared" si="3"/>
        <v>t-shirt</v>
      </c>
      <c r="G410" s="31"/>
      <c r="H410" s="31"/>
      <c r="I410" s="31"/>
      <c r="J410" s="19" t="s">
        <v>47</v>
      </c>
      <c r="K410" s="31"/>
      <c r="L410" s="31"/>
      <c r="M410" s="10" t="s">
        <v>212</v>
      </c>
      <c r="N410" s="10" t="s">
        <v>75</v>
      </c>
      <c r="O410" s="31"/>
      <c r="P410" s="10" t="s">
        <v>478</v>
      </c>
      <c r="Q410" s="10"/>
      <c r="R410" s="10"/>
      <c r="S410" s="10"/>
      <c r="T410" s="10"/>
      <c r="U410" s="10"/>
      <c r="V410" s="10"/>
    </row>
    <row r="411">
      <c r="A411" s="31">
        <v>32595.0</v>
      </c>
      <c r="B411" s="32">
        <f t="shared" si="1"/>
        <v>32595</v>
      </c>
      <c r="C411" s="33">
        <f t="shared" si="2"/>
        <v>29.55616438</v>
      </c>
      <c r="D411" s="31"/>
      <c r="E411" s="31" t="s">
        <v>46</v>
      </c>
      <c r="F411" s="31" t="str">
        <f t="shared" si="3"/>
        <v>hoodie</v>
      </c>
      <c r="G411" s="31"/>
      <c r="H411" s="31"/>
      <c r="I411" s="31"/>
      <c r="J411" s="19" t="s">
        <v>47</v>
      </c>
      <c r="K411" s="31"/>
      <c r="L411" s="31"/>
      <c r="M411" s="10" t="s">
        <v>168</v>
      </c>
      <c r="N411" s="10" t="s">
        <v>106</v>
      </c>
      <c r="O411" s="31"/>
      <c r="P411" s="10" t="s">
        <v>428</v>
      </c>
      <c r="Q411" s="10"/>
      <c r="R411" s="10"/>
      <c r="S411" s="10"/>
      <c r="T411" s="10"/>
      <c r="U411" s="10"/>
      <c r="V411" s="10"/>
    </row>
    <row r="412">
      <c r="B412" s="32" t="str">
        <f t="shared" si="1"/>
        <v>NULL</v>
      </c>
      <c r="C412" s="33" t="str">
        <f t="shared" si="2"/>
        <v>NULL</v>
      </c>
      <c r="E412" s="17" t="s">
        <v>397</v>
      </c>
      <c r="F412" s="31" t="str">
        <f t="shared" si="3"/>
        <v>track suit / sweat suit</v>
      </c>
      <c r="J412" s="19" t="s">
        <v>94</v>
      </c>
      <c r="M412" s="11" t="s">
        <v>151</v>
      </c>
      <c r="N412" s="11" t="s">
        <v>86</v>
      </c>
      <c r="P412" s="11" t="s">
        <v>428</v>
      </c>
      <c r="Q412" s="11"/>
      <c r="R412" s="11"/>
      <c r="S412" s="11"/>
      <c r="T412" s="11"/>
      <c r="U412" s="11"/>
      <c r="V412" s="11"/>
    </row>
    <row r="413">
      <c r="A413" s="31">
        <v>25410.0</v>
      </c>
      <c r="B413" s="32">
        <f t="shared" si="1"/>
        <v>25410</v>
      </c>
      <c r="C413" s="33">
        <f t="shared" si="2"/>
        <v>49.24109589</v>
      </c>
      <c r="D413" s="31"/>
      <c r="E413" s="31" t="s">
        <v>3523</v>
      </c>
      <c r="F413" s="31" t="str">
        <f t="shared" si="3"/>
        <v>NULL</v>
      </c>
      <c r="G413" s="31"/>
      <c r="H413" s="31"/>
      <c r="I413" s="31"/>
      <c r="J413" s="19" t="s">
        <v>44</v>
      </c>
      <c r="K413" s="31"/>
      <c r="L413" s="31"/>
      <c r="M413" s="10" t="s">
        <v>212</v>
      </c>
      <c r="N413" s="10" t="s">
        <v>75</v>
      </c>
      <c r="O413" s="31"/>
      <c r="P413" s="10" t="s">
        <v>87</v>
      </c>
      <c r="Q413" s="10"/>
      <c r="R413" s="10"/>
      <c r="S413" s="10"/>
      <c r="T413" s="10"/>
      <c r="U413" s="10"/>
      <c r="V413" s="10"/>
    </row>
    <row r="414">
      <c r="A414" s="31">
        <v>32166.0</v>
      </c>
      <c r="B414" s="32">
        <f t="shared" si="1"/>
        <v>32166</v>
      </c>
      <c r="C414" s="33">
        <f t="shared" si="2"/>
        <v>30.73150685</v>
      </c>
      <c r="D414" s="31"/>
      <c r="E414" s="31" t="s">
        <v>46</v>
      </c>
      <c r="F414" s="31" t="str">
        <f t="shared" si="3"/>
        <v>hoodie</v>
      </c>
      <c r="G414" s="31"/>
      <c r="H414" s="31"/>
      <c r="I414" s="31"/>
      <c r="J414" s="19" t="s">
        <v>94</v>
      </c>
      <c r="K414" s="31"/>
      <c r="L414" s="31"/>
      <c r="M414" s="10" t="s">
        <v>151</v>
      </c>
      <c r="N414" s="10" t="s">
        <v>49</v>
      </c>
      <c r="O414" s="31"/>
      <c r="P414" s="10" t="s">
        <v>363</v>
      </c>
      <c r="Q414" s="10"/>
      <c r="R414" s="10"/>
      <c r="S414" s="10"/>
      <c r="T414" s="10"/>
      <c r="U414" s="10"/>
      <c r="V414" s="10"/>
    </row>
    <row r="415">
      <c r="A415" s="31">
        <v>33916.0</v>
      </c>
      <c r="B415" s="32">
        <f t="shared" si="1"/>
        <v>33916</v>
      </c>
      <c r="C415" s="33">
        <f t="shared" si="2"/>
        <v>25.9369863</v>
      </c>
      <c r="D415" s="31"/>
      <c r="E415" s="31" t="s">
        <v>46</v>
      </c>
      <c r="F415" s="31" t="str">
        <f t="shared" si="3"/>
        <v>hoodie</v>
      </c>
      <c r="G415" s="31"/>
      <c r="H415" s="31"/>
      <c r="I415" s="31"/>
      <c r="J415" s="19" t="s">
        <v>99</v>
      </c>
      <c r="K415" s="31"/>
      <c r="L415" s="31"/>
      <c r="M415" s="10" t="s">
        <v>212</v>
      </c>
      <c r="N415" s="10" t="s">
        <v>75</v>
      </c>
      <c r="O415" s="31"/>
      <c r="P415" s="10" t="s">
        <v>87</v>
      </c>
      <c r="Q415" s="10"/>
      <c r="R415" s="10"/>
      <c r="S415" s="10"/>
      <c r="T415" s="10"/>
      <c r="U415" s="10"/>
      <c r="V415" s="10"/>
    </row>
    <row r="416">
      <c r="A416" s="31">
        <v>33630.0</v>
      </c>
      <c r="B416" s="32">
        <f t="shared" si="1"/>
        <v>33630</v>
      </c>
      <c r="C416" s="33">
        <f t="shared" si="2"/>
        <v>26.72054795</v>
      </c>
      <c r="D416" s="31"/>
      <c r="E416" s="31" t="s">
        <v>46</v>
      </c>
      <c r="F416" s="31" t="str">
        <f t="shared" si="3"/>
        <v>hoodie</v>
      </c>
      <c r="G416" s="31"/>
      <c r="H416" s="31"/>
      <c r="I416" s="31"/>
      <c r="J416" s="19" t="s">
        <v>94</v>
      </c>
      <c r="K416" s="31"/>
      <c r="L416" s="31"/>
      <c r="M416" s="10" t="s">
        <v>212</v>
      </c>
      <c r="N416" s="10" t="s">
        <v>75</v>
      </c>
      <c r="O416" s="31"/>
      <c r="P416" s="10" t="s">
        <v>87</v>
      </c>
      <c r="Q416" s="10"/>
      <c r="R416" s="10"/>
      <c r="S416" s="10"/>
      <c r="T416" s="10"/>
      <c r="U416" s="10"/>
      <c r="V416" s="10"/>
    </row>
    <row r="417">
      <c r="A417" s="31">
        <v>33369.0</v>
      </c>
      <c r="B417" s="32">
        <f t="shared" si="1"/>
        <v>33369</v>
      </c>
      <c r="C417" s="33">
        <f t="shared" si="2"/>
        <v>27.43561644</v>
      </c>
      <c r="D417" s="31"/>
      <c r="E417" s="31" t="s">
        <v>46</v>
      </c>
      <c r="F417" s="31" t="str">
        <f t="shared" si="3"/>
        <v>hoodie</v>
      </c>
      <c r="G417" s="31"/>
      <c r="H417" s="31"/>
      <c r="I417" s="31"/>
      <c r="J417" s="19" t="s">
        <v>47</v>
      </c>
      <c r="K417" s="31"/>
      <c r="L417" s="31"/>
      <c r="M417" s="10" t="s">
        <v>143</v>
      </c>
      <c r="N417" s="10" t="s">
        <v>75</v>
      </c>
      <c r="O417" s="31"/>
      <c r="P417" s="10" t="s">
        <v>231</v>
      </c>
      <c r="Q417" s="10"/>
      <c r="R417" s="10"/>
      <c r="S417" s="10"/>
      <c r="T417" s="10"/>
      <c r="U417" s="10"/>
      <c r="V417" s="10"/>
    </row>
    <row r="418">
      <c r="A418" s="31">
        <v>35421.0</v>
      </c>
      <c r="B418" s="32">
        <f t="shared" si="1"/>
        <v>35421</v>
      </c>
      <c r="C418" s="33">
        <f t="shared" si="2"/>
        <v>21.81369863</v>
      </c>
      <c r="D418" s="31"/>
      <c r="E418" s="31" t="s">
        <v>3523</v>
      </c>
      <c r="F418" s="31" t="str">
        <f t="shared" si="3"/>
        <v>NULL</v>
      </c>
      <c r="G418" s="31"/>
      <c r="H418" s="31"/>
      <c r="I418" s="31"/>
      <c r="J418" s="19" t="s">
        <v>44</v>
      </c>
      <c r="K418" s="31"/>
      <c r="L418" s="31"/>
      <c r="M418" s="10" t="s">
        <v>44</v>
      </c>
      <c r="N418" s="10" t="s">
        <v>44</v>
      </c>
      <c r="O418" s="31"/>
      <c r="P418" s="10" t="s">
        <v>44</v>
      </c>
      <c r="Q418" s="10"/>
      <c r="R418" s="10"/>
      <c r="S418" s="10"/>
      <c r="T418" s="10"/>
      <c r="U418" s="10"/>
      <c r="V418" s="10"/>
    </row>
    <row r="419">
      <c r="A419" s="31">
        <v>31277.0</v>
      </c>
      <c r="B419" s="32">
        <f t="shared" si="1"/>
        <v>31277</v>
      </c>
      <c r="C419" s="33">
        <f t="shared" si="2"/>
        <v>33.16712329</v>
      </c>
      <c r="D419" s="31"/>
      <c r="E419" s="31" t="s">
        <v>3523</v>
      </c>
      <c r="F419" s="31" t="str">
        <f t="shared" si="3"/>
        <v>NULL</v>
      </c>
      <c r="G419" s="31"/>
      <c r="H419" s="31"/>
      <c r="I419" s="31"/>
      <c r="J419" s="19" t="s">
        <v>44</v>
      </c>
      <c r="K419" s="31"/>
      <c r="L419" s="31"/>
      <c r="M419" s="10" t="s">
        <v>85</v>
      </c>
      <c r="N419" s="10" t="s">
        <v>75</v>
      </c>
      <c r="O419" s="31"/>
      <c r="P419" s="10" t="s">
        <v>87</v>
      </c>
      <c r="Q419" s="10"/>
      <c r="R419" s="10"/>
      <c r="S419" s="10"/>
      <c r="T419" s="10"/>
      <c r="U419" s="10"/>
      <c r="V419" s="10"/>
    </row>
    <row r="420">
      <c r="A420" s="31">
        <v>35207.0</v>
      </c>
      <c r="B420" s="32">
        <f t="shared" si="1"/>
        <v>35207</v>
      </c>
      <c r="C420" s="33">
        <f t="shared" si="2"/>
        <v>22.4</v>
      </c>
      <c r="D420" s="31"/>
      <c r="E420" s="31" t="s">
        <v>3523</v>
      </c>
      <c r="F420" s="31" t="str">
        <f t="shared" si="3"/>
        <v>NULL</v>
      </c>
      <c r="G420" s="31"/>
      <c r="H420" s="31"/>
      <c r="I420" s="31"/>
      <c r="J420" s="19" t="s">
        <v>44</v>
      </c>
      <c r="K420" s="31"/>
      <c r="L420" s="31"/>
      <c r="M420" s="10" t="s">
        <v>22</v>
      </c>
      <c r="N420" s="10" t="s">
        <v>356</v>
      </c>
      <c r="O420" s="31"/>
      <c r="P420" s="10" t="s">
        <v>50</v>
      </c>
      <c r="Q420" s="10"/>
      <c r="R420" s="10"/>
      <c r="S420" s="10"/>
      <c r="T420" s="10"/>
      <c r="U420" s="10"/>
      <c r="V420" s="10"/>
    </row>
    <row r="421">
      <c r="A421" s="31">
        <v>30898.0</v>
      </c>
      <c r="B421" s="32">
        <f t="shared" si="1"/>
        <v>30898</v>
      </c>
      <c r="C421" s="33">
        <f t="shared" si="2"/>
        <v>34.20547945</v>
      </c>
      <c r="D421" s="31"/>
      <c r="E421" s="31" t="s">
        <v>46</v>
      </c>
      <c r="F421" s="31" t="str">
        <f t="shared" si="3"/>
        <v>hoodie</v>
      </c>
      <c r="G421" s="31"/>
      <c r="H421" s="31"/>
      <c r="I421" s="31"/>
      <c r="J421" s="19" t="s">
        <v>62</v>
      </c>
      <c r="K421" s="31"/>
      <c r="L421" s="31"/>
      <c r="M421" s="10" t="s">
        <v>212</v>
      </c>
      <c r="N421" s="10" t="s">
        <v>75</v>
      </c>
      <c r="O421" s="31"/>
      <c r="P421" s="10" t="s">
        <v>918</v>
      </c>
      <c r="Q421" s="10"/>
      <c r="R421" s="10"/>
      <c r="S421" s="10"/>
      <c r="T421" s="10"/>
      <c r="U421" s="10"/>
      <c r="V421" s="10"/>
    </row>
    <row r="422">
      <c r="A422" s="31">
        <v>32560.0</v>
      </c>
      <c r="B422" s="32">
        <f t="shared" si="1"/>
        <v>32560</v>
      </c>
      <c r="C422" s="33">
        <f t="shared" si="2"/>
        <v>29.65205479</v>
      </c>
      <c r="D422" s="31"/>
      <c r="E422" s="31" t="s">
        <v>93</v>
      </c>
      <c r="F422" s="31" t="str">
        <f t="shared" si="3"/>
        <v>backpack</v>
      </c>
      <c r="G422" s="31"/>
      <c r="H422" s="31"/>
      <c r="I422" s="31"/>
      <c r="J422" s="19" t="s">
        <v>62</v>
      </c>
      <c r="K422" s="31"/>
      <c r="L422" s="31"/>
      <c r="M422" s="10" t="s">
        <v>85</v>
      </c>
      <c r="N422" s="10" t="s">
        <v>75</v>
      </c>
      <c r="O422" s="31"/>
      <c r="P422" s="10" t="s">
        <v>478</v>
      </c>
      <c r="Q422" s="10"/>
      <c r="R422" s="10"/>
      <c r="S422" s="10"/>
      <c r="T422" s="10"/>
      <c r="U422" s="10"/>
      <c r="V422" s="10"/>
    </row>
    <row r="423">
      <c r="A423" s="31">
        <v>34123.0</v>
      </c>
      <c r="B423" s="32">
        <f t="shared" si="1"/>
        <v>34123</v>
      </c>
      <c r="C423" s="33">
        <f t="shared" si="2"/>
        <v>25.36986301</v>
      </c>
      <c r="D423" s="31"/>
      <c r="E423" s="31" t="s">
        <v>3523</v>
      </c>
      <c r="F423" s="31" t="str">
        <f t="shared" si="3"/>
        <v>NULL</v>
      </c>
      <c r="G423" s="31"/>
      <c r="H423" s="31"/>
      <c r="I423" s="31"/>
      <c r="J423" s="19" t="s">
        <v>44</v>
      </c>
      <c r="K423" s="31"/>
      <c r="L423" s="31"/>
      <c r="M423" s="10" t="s">
        <v>143</v>
      </c>
      <c r="N423" s="10" t="s">
        <v>75</v>
      </c>
      <c r="O423" s="31"/>
      <c r="P423" s="10" t="s">
        <v>120</v>
      </c>
      <c r="Q423" s="10"/>
      <c r="R423" s="10"/>
      <c r="S423" s="10"/>
      <c r="T423" s="10"/>
      <c r="U423" s="10"/>
      <c r="V423" s="10"/>
    </row>
    <row r="424">
      <c r="A424" s="31">
        <v>34931.0</v>
      </c>
      <c r="B424" s="32">
        <f t="shared" si="1"/>
        <v>34931</v>
      </c>
      <c r="C424" s="33">
        <f t="shared" si="2"/>
        <v>23.15616438</v>
      </c>
      <c r="D424" s="31"/>
      <c r="E424" s="31" t="s">
        <v>93</v>
      </c>
      <c r="F424" s="31" t="str">
        <f t="shared" si="3"/>
        <v>backpack</v>
      </c>
      <c r="G424" s="31"/>
      <c r="H424" s="31"/>
      <c r="I424" s="31"/>
      <c r="J424" s="19" t="s">
        <v>99</v>
      </c>
      <c r="K424" s="31"/>
      <c r="L424" s="31"/>
      <c r="M424" s="10" t="s">
        <v>44</v>
      </c>
      <c r="N424" s="10" t="s">
        <v>44</v>
      </c>
      <c r="O424" s="31"/>
      <c r="P424" s="10" t="s">
        <v>44</v>
      </c>
      <c r="Q424" s="10"/>
      <c r="R424" s="10"/>
      <c r="S424" s="10"/>
      <c r="T424" s="10"/>
      <c r="U424" s="10"/>
      <c r="V424" s="10"/>
    </row>
    <row r="425">
      <c r="A425" s="31">
        <v>33568.0</v>
      </c>
      <c r="B425" s="32">
        <f t="shared" si="1"/>
        <v>33568</v>
      </c>
      <c r="C425" s="33">
        <f t="shared" si="2"/>
        <v>26.89041096</v>
      </c>
      <c r="D425" s="31"/>
      <c r="E425" s="31" t="s">
        <v>3523</v>
      </c>
      <c r="F425" s="31" t="str">
        <f t="shared" si="3"/>
        <v>NULL</v>
      </c>
      <c r="G425" s="31"/>
      <c r="H425" s="31"/>
      <c r="I425" s="31"/>
      <c r="J425" s="19" t="s">
        <v>44</v>
      </c>
      <c r="K425" s="31"/>
      <c r="L425" s="31"/>
      <c r="M425" s="10" t="s">
        <v>21</v>
      </c>
      <c r="N425" s="10" t="s">
        <v>75</v>
      </c>
      <c r="O425" s="31"/>
      <c r="P425" s="10" t="s">
        <v>87</v>
      </c>
      <c r="Q425" s="10"/>
      <c r="R425" s="10"/>
      <c r="S425" s="10"/>
      <c r="T425" s="10"/>
      <c r="U425" s="10"/>
      <c r="V425" s="10"/>
    </row>
    <row r="426">
      <c r="A426" s="31">
        <v>29795.0</v>
      </c>
      <c r="B426" s="32">
        <f t="shared" si="1"/>
        <v>29795</v>
      </c>
      <c r="C426" s="33">
        <f t="shared" si="2"/>
        <v>37.22739726</v>
      </c>
      <c r="D426" s="31"/>
      <c r="E426" s="31" t="s">
        <v>3523</v>
      </c>
      <c r="F426" s="31" t="str">
        <f t="shared" si="3"/>
        <v>NULL</v>
      </c>
      <c r="G426" s="31"/>
      <c r="H426" s="31"/>
      <c r="I426" s="31"/>
      <c r="J426" s="19" t="s">
        <v>44</v>
      </c>
      <c r="K426" s="31"/>
      <c r="L426" s="31"/>
      <c r="M426" s="10" t="s">
        <v>212</v>
      </c>
      <c r="N426" s="10" t="s">
        <v>106</v>
      </c>
      <c r="O426" s="31"/>
      <c r="P426" s="10" t="s">
        <v>87</v>
      </c>
      <c r="Q426" s="10"/>
      <c r="R426" s="10"/>
      <c r="S426" s="10"/>
      <c r="T426" s="10"/>
      <c r="U426" s="10"/>
      <c r="V426" s="10"/>
    </row>
    <row r="427">
      <c r="A427" s="31">
        <v>34095.0</v>
      </c>
      <c r="B427" s="32">
        <f t="shared" si="1"/>
        <v>34095</v>
      </c>
      <c r="C427" s="33">
        <f t="shared" si="2"/>
        <v>25.44657534</v>
      </c>
      <c r="D427" s="31"/>
      <c r="E427" s="31" t="s">
        <v>3523</v>
      </c>
      <c r="F427" s="31" t="str">
        <f t="shared" si="3"/>
        <v>NULL</v>
      </c>
      <c r="G427" s="31"/>
      <c r="H427" s="31"/>
      <c r="I427" s="31"/>
      <c r="J427" s="19" t="s">
        <v>44</v>
      </c>
      <c r="K427" s="31"/>
      <c r="L427" s="31"/>
      <c r="M427" s="10" t="s">
        <v>212</v>
      </c>
      <c r="N427" s="10" t="s">
        <v>106</v>
      </c>
      <c r="O427" s="31"/>
      <c r="P427" s="10" t="s">
        <v>87</v>
      </c>
      <c r="Q427" s="10"/>
      <c r="R427" s="10"/>
      <c r="S427" s="10"/>
      <c r="T427" s="10"/>
      <c r="U427" s="10"/>
      <c r="V427" s="10"/>
    </row>
    <row r="428">
      <c r="A428" s="31">
        <v>22450.0</v>
      </c>
      <c r="B428" s="32">
        <f t="shared" si="1"/>
        <v>22450</v>
      </c>
      <c r="C428" s="33">
        <f t="shared" si="2"/>
        <v>57.35068493</v>
      </c>
      <c r="D428" s="31"/>
      <c r="E428" s="31" t="s">
        <v>93</v>
      </c>
      <c r="F428" s="31" t="str">
        <f t="shared" si="3"/>
        <v>backpack</v>
      </c>
      <c r="G428" s="31"/>
      <c r="H428" s="31"/>
      <c r="I428" s="31"/>
      <c r="J428" s="19" t="s">
        <v>94</v>
      </c>
      <c r="K428" s="31"/>
      <c r="L428" s="31"/>
      <c r="M428" s="10" t="s">
        <v>421</v>
      </c>
      <c r="N428" s="10" t="s">
        <v>75</v>
      </c>
      <c r="O428" s="31"/>
      <c r="P428" s="10" t="s">
        <v>87</v>
      </c>
      <c r="Q428" s="10"/>
      <c r="R428" s="10"/>
      <c r="S428" s="10"/>
      <c r="T428" s="10"/>
      <c r="U428" s="10"/>
      <c r="V428" s="10"/>
    </row>
    <row r="429">
      <c r="B429" s="32" t="str">
        <f t="shared" si="1"/>
        <v>NULL</v>
      </c>
      <c r="C429" s="33" t="str">
        <f t="shared" si="2"/>
        <v>NULL</v>
      </c>
      <c r="E429" s="17" t="s">
        <v>397</v>
      </c>
      <c r="F429" s="31" t="str">
        <f t="shared" si="3"/>
        <v>track suit / sweat suit</v>
      </c>
      <c r="J429" s="19" t="s">
        <v>94</v>
      </c>
      <c r="M429" s="11" t="s">
        <v>44</v>
      </c>
      <c r="N429" s="11" t="s">
        <v>44</v>
      </c>
      <c r="P429" s="11" t="s">
        <v>44</v>
      </c>
      <c r="Q429" s="11"/>
      <c r="R429" s="11"/>
      <c r="S429" s="11"/>
      <c r="T429" s="11"/>
      <c r="U429" s="11"/>
      <c r="V429" s="11"/>
    </row>
    <row r="430">
      <c r="A430" s="31">
        <v>29952.0</v>
      </c>
      <c r="B430" s="32">
        <f t="shared" si="1"/>
        <v>29952</v>
      </c>
      <c r="C430" s="33">
        <f t="shared" si="2"/>
        <v>36.79726027</v>
      </c>
      <c r="D430" s="31"/>
      <c r="E430" s="31" t="s">
        <v>61</v>
      </c>
      <c r="F430" s="31" t="str">
        <f t="shared" si="3"/>
        <v>t-shirt</v>
      </c>
      <c r="G430" s="31"/>
      <c r="H430" s="31"/>
      <c r="I430" s="31"/>
      <c r="J430" s="19" t="s">
        <v>99</v>
      </c>
      <c r="K430" s="31"/>
      <c r="L430" s="31"/>
      <c r="M430" s="10" t="s">
        <v>256</v>
      </c>
      <c r="N430" s="10" t="s">
        <v>106</v>
      </c>
      <c r="O430" s="31"/>
      <c r="P430" s="10" t="s">
        <v>428</v>
      </c>
      <c r="Q430" s="10"/>
      <c r="R430" s="10"/>
      <c r="S430" s="10"/>
      <c r="T430" s="10"/>
      <c r="U430" s="10"/>
      <c r="V430" s="10"/>
    </row>
    <row r="431">
      <c r="A431" s="31">
        <v>34689.0</v>
      </c>
      <c r="B431" s="32">
        <f t="shared" si="1"/>
        <v>34689</v>
      </c>
      <c r="C431" s="33">
        <f t="shared" si="2"/>
        <v>23.81917808</v>
      </c>
      <c r="D431" s="31"/>
      <c r="E431" s="31" t="s">
        <v>46</v>
      </c>
      <c r="F431" s="31" t="str">
        <f t="shared" si="3"/>
        <v>hoodie</v>
      </c>
      <c r="G431" s="31"/>
      <c r="H431" s="31"/>
      <c r="I431" s="31"/>
      <c r="J431" s="19" t="s">
        <v>94</v>
      </c>
      <c r="K431" s="31"/>
      <c r="L431" s="31"/>
      <c r="M431" s="10" t="s">
        <v>44</v>
      </c>
      <c r="N431" s="10" t="s">
        <v>44</v>
      </c>
      <c r="O431" s="31"/>
      <c r="P431" s="10" t="s">
        <v>44</v>
      </c>
      <c r="Q431" s="10"/>
      <c r="R431" s="10"/>
      <c r="S431" s="10"/>
      <c r="T431" s="10"/>
      <c r="U431" s="10"/>
      <c r="V431" s="10"/>
    </row>
    <row r="432">
      <c r="A432" s="31">
        <v>29960.0</v>
      </c>
      <c r="B432" s="32">
        <f t="shared" si="1"/>
        <v>29960</v>
      </c>
      <c r="C432" s="33">
        <f t="shared" si="2"/>
        <v>36.77534247</v>
      </c>
      <c r="D432" s="31"/>
      <c r="E432" s="31" t="s">
        <v>46</v>
      </c>
      <c r="F432" s="31" t="str">
        <f t="shared" si="3"/>
        <v>hoodie</v>
      </c>
      <c r="G432" s="31"/>
      <c r="H432" s="31"/>
      <c r="I432" s="31"/>
      <c r="J432" s="19" t="s">
        <v>99</v>
      </c>
      <c r="K432" s="31"/>
      <c r="L432" s="31"/>
      <c r="M432" s="10" t="s">
        <v>44</v>
      </c>
      <c r="N432" s="10" t="s">
        <v>44</v>
      </c>
      <c r="O432" s="31"/>
      <c r="P432" s="10" t="s">
        <v>44</v>
      </c>
      <c r="Q432" s="10"/>
      <c r="R432" s="10"/>
      <c r="S432" s="10"/>
      <c r="T432" s="10"/>
      <c r="U432" s="10"/>
      <c r="V432" s="10"/>
    </row>
    <row r="433">
      <c r="A433" s="31">
        <v>33591.0</v>
      </c>
      <c r="B433" s="32">
        <f t="shared" si="1"/>
        <v>33591</v>
      </c>
      <c r="C433" s="33">
        <f t="shared" si="2"/>
        <v>26.82739726</v>
      </c>
      <c r="D433" s="31"/>
      <c r="E433" s="31" t="s">
        <v>61</v>
      </c>
      <c r="F433" s="31" t="str">
        <f t="shared" si="3"/>
        <v>t-shirt</v>
      </c>
      <c r="G433" s="31"/>
      <c r="H433" s="31"/>
      <c r="I433" s="31"/>
      <c r="J433" s="19" t="s">
        <v>62</v>
      </c>
      <c r="K433" s="31"/>
      <c r="L433" s="31"/>
      <c r="M433" s="10" t="s">
        <v>212</v>
      </c>
      <c r="N433" s="10" t="s">
        <v>75</v>
      </c>
      <c r="O433" s="31"/>
      <c r="P433" s="10" t="s">
        <v>87</v>
      </c>
      <c r="Q433" s="10"/>
      <c r="R433" s="10"/>
      <c r="S433" s="10"/>
      <c r="T433" s="10"/>
      <c r="U433" s="10"/>
      <c r="V433" s="10"/>
    </row>
    <row r="434">
      <c r="A434" s="31">
        <v>33238.0</v>
      </c>
      <c r="B434" s="32">
        <f t="shared" si="1"/>
        <v>33238</v>
      </c>
      <c r="C434" s="33">
        <f t="shared" si="2"/>
        <v>27.79452055</v>
      </c>
      <c r="D434" s="31"/>
      <c r="E434" s="31" t="s">
        <v>3523</v>
      </c>
      <c r="F434" s="31" t="str">
        <f t="shared" si="3"/>
        <v>NULL</v>
      </c>
      <c r="G434" s="31"/>
      <c r="H434" s="31"/>
      <c r="I434" s="31"/>
      <c r="J434" s="19" t="s">
        <v>44</v>
      </c>
      <c r="K434" s="31"/>
      <c r="L434" s="31"/>
      <c r="M434" s="10" t="s">
        <v>151</v>
      </c>
      <c r="N434" s="10" t="s">
        <v>356</v>
      </c>
      <c r="O434" s="31"/>
      <c r="P434" s="10" t="s">
        <v>152</v>
      </c>
      <c r="Q434" s="10"/>
      <c r="R434" s="10"/>
      <c r="S434" s="10"/>
      <c r="T434" s="10"/>
      <c r="U434" s="10"/>
      <c r="V434" s="10"/>
    </row>
    <row r="435">
      <c r="A435" s="31">
        <v>30585.0</v>
      </c>
      <c r="B435" s="32">
        <f t="shared" si="1"/>
        <v>30585</v>
      </c>
      <c r="C435" s="33">
        <f t="shared" si="2"/>
        <v>35.0630137</v>
      </c>
      <c r="D435" s="31"/>
      <c r="E435" s="31" t="s">
        <v>46</v>
      </c>
      <c r="F435" s="31" t="str">
        <f t="shared" si="3"/>
        <v>hoodie</v>
      </c>
      <c r="G435" s="31"/>
      <c r="H435" s="31"/>
      <c r="I435" s="31"/>
      <c r="J435" s="19" t="s">
        <v>94</v>
      </c>
      <c r="K435" s="31"/>
      <c r="L435" s="31"/>
      <c r="M435" s="10" t="s">
        <v>74</v>
      </c>
      <c r="N435" s="10" t="s">
        <v>86</v>
      </c>
      <c r="O435" s="31"/>
      <c r="P435" s="10" t="s">
        <v>76</v>
      </c>
      <c r="Q435" s="10"/>
      <c r="R435" s="10"/>
      <c r="S435" s="10"/>
      <c r="T435" s="10"/>
      <c r="U435" s="10"/>
      <c r="V435" s="10"/>
    </row>
    <row r="436">
      <c r="A436" s="31">
        <v>31434.0</v>
      </c>
      <c r="B436" s="32">
        <f t="shared" si="1"/>
        <v>31434</v>
      </c>
      <c r="C436" s="33">
        <f t="shared" si="2"/>
        <v>32.7369863</v>
      </c>
      <c r="D436" s="31"/>
      <c r="E436" s="31" t="s">
        <v>46</v>
      </c>
      <c r="F436" s="31" t="str">
        <f t="shared" si="3"/>
        <v>hoodie</v>
      </c>
      <c r="G436" s="31"/>
      <c r="H436" s="31"/>
      <c r="I436" s="31"/>
      <c r="J436" s="19" t="s">
        <v>1200</v>
      </c>
      <c r="K436" s="31"/>
      <c r="L436" s="31"/>
      <c r="M436" s="10" t="s">
        <v>212</v>
      </c>
      <c r="N436" s="10" t="s">
        <v>1201</v>
      </c>
      <c r="O436" s="31"/>
      <c r="P436" s="10" t="s">
        <v>101</v>
      </c>
      <c r="Q436" s="10"/>
      <c r="R436" s="10"/>
      <c r="S436" s="10"/>
      <c r="T436" s="10"/>
      <c r="U436" s="10"/>
      <c r="V436" s="10"/>
    </row>
    <row r="437">
      <c r="A437" s="31">
        <v>29930.0</v>
      </c>
      <c r="B437" s="32">
        <f t="shared" si="1"/>
        <v>29930</v>
      </c>
      <c r="C437" s="33">
        <f t="shared" si="2"/>
        <v>36.85753425</v>
      </c>
      <c r="D437" s="31"/>
      <c r="E437" s="31" t="s">
        <v>93</v>
      </c>
      <c r="F437" s="31" t="str">
        <f t="shared" si="3"/>
        <v>backpack</v>
      </c>
      <c r="G437" s="31"/>
      <c r="H437" s="31"/>
      <c r="I437" s="31"/>
      <c r="J437" s="19" t="s">
        <v>94</v>
      </c>
      <c r="K437" s="31"/>
      <c r="L437" s="31"/>
      <c r="M437" s="10" t="s">
        <v>421</v>
      </c>
      <c r="N437" s="10" t="s">
        <v>106</v>
      </c>
      <c r="O437" s="31"/>
      <c r="P437" s="10" t="s">
        <v>87</v>
      </c>
      <c r="Q437" s="10"/>
      <c r="R437" s="10"/>
      <c r="S437" s="10"/>
      <c r="T437" s="10"/>
      <c r="U437" s="10"/>
      <c r="V437" s="10"/>
    </row>
    <row r="438">
      <c r="A438" s="31">
        <v>31833.0</v>
      </c>
      <c r="B438" s="32">
        <f t="shared" si="1"/>
        <v>31833</v>
      </c>
      <c r="C438" s="33">
        <f t="shared" si="2"/>
        <v>31.64383562</v>
      </c>
      <c r="D438" s="31"/>
      <c r="E438" s="31" t="s">
        <v>46</v>
      </c>
      <c r="F438" s="31" t="str">
        <f t="shared" si="3"/>
        <v>hoodie</v>
      </c>
      <c r="G438" s="31"/>
      <c r="H438" s="31"/>
      <c r="I438" s="31"/>
      <c r="J438" s="19" t="s">
        <v>99</v>
      </c>
      <c r="K438" s="31"/>
      <c r="L438" s="31"/>
      <c r="M438" s="10" t="s">
        <v>44</v>
      </c>
      <c r="N438" s="10" t="s">
        <v>44</v>
      </c>
      <c r="O438" s="31"/>
      <c r="P438" s="10" t="s">
        <v>44</v>
      </c>
      <c r="Q438" s="10"/>
      <c r="R438" s="10"/>
      <c r="S438" s="10"/>
      <c r="T438" s="10"/>
      <c r="U438" s="10"/>
      <c r="V438" s="10"/>
    </row>
    <row r="439">
      <c r="A439" s="31">
        <v>33725.0</v>
      </c>
      <c r="B439" s="32">
        <f t="shared" si="1"/>
        <v>33725</v>
      </c>
      <c r="C439" s="33">
        <f t="shared" si="2"/>
        <v>26.46027397</v>
      </c>
      <c r="D439" s="31"/>
      <c r="E439" s="31" t="s">
        <v>3523</v>
      </c>
      <c r="F439" s="31" t="str">
        <f t="shared" si="3"/>
        <v>NULL</v>
      </c>
      <c r="G439" s="31"/>
      <c r="H439" s="31"/>
      <c r="I439" s="31"/>
      <c r="J439" s="19" t="s">
        <v>44</v>
      </c>
      <c r="K439" s="31"/>
      <c r="L439" s="31"/>
      <c r="M439" s="10" t="s">
        <v>44</v>
      </c>
      <c r="N439" s="10" t="s">
        <v>44</v>
      </c>
      <c r="O439" s="31"/>
      <c r="P439" s="10" t="s">
        <v>44</v>
      </c>
      <c r="Q439" s="10"/>
      <c r="R439" s="10"/>
      <c r="S439" s="10"/>
      <c r="T439" s="10"/>
      <c r="U439" s="10"/>
      <c r="V439" s="10"/>
    </row>
    <row r="440">
      <c r="A440" s="31">
        <v>29313.0</v>
      </c>
      <c r="B440" s="32">
        <f t="shared" si="1"/>
        <v>29313</v>
      </c>
      <c r="C440" s="33">
        <f t="shared" si="2"/>
        <v>38.54794521</v>
      </c>
      <c r="D440" s="31"/>
      <c r="E440" s="31" t="s">
        <v>3523</v>
      </c>
      <c r="F440" s="31" t="str">
        <f t="shared" si="3"/>
        <v>NULL</v>
      </c>
      <c r="G440" s="31"/>
      <c r="H440" s="31"/>
      <c r="I440" s="31"/>
      <c r="J440" s="19" t="s">
        <v>44</v>
      </c>
      <c r="K440" s="31"/>
      <c r="L440" s="31"/>
      <c r="M440" s="10" t="s">
        <v>212</v>
      </c>
      <c r="N440" s="10" t="s">
        <v>75</v>
      </c>
      <c r="O440" s="31"/>
      <c r="P440" s="10" t="s">
        <v>87</v>
      </c>
      <c r="Q440" s="10"/>
      <c r="R440" s="10"/>
      <c r="S440" s="10"/>
      <c r="T440" s="10"/>
      <c r="U440" s="10"/>
      <c r="V440" s="10"/>
    </row>
    <row r="441">
      <c r="A441" s="31">
        <v>34275.0</v>
      </c>
      <c r="B441" s="32">
        <f t="shared" si="1"/>
        <v>34275</v>
      </c>
      <c r="C441" s="33">
        <f t="shared" si="2"/>
        <v>24.95342466</v>
      </c>
      <c r="D441" s="31"/>
      <c r="E441" s="31" t="s">
        <v>3523</v>
      </c>
      <c r="F441" s="31" t="str">
        <f t="shared" si="3"/>
        <v>NULL</v>
      </c>
      <c r="G441" s="31"/>
      <c r="H441" s="31"/>
      <c r="I441" s="31"/>
      <c r="J441" s="19" t="s">
        <v>44</v>
      </c>
      <c r="K441" s="31"/>
      <c r="L441" s="31"/>
      <c r="M441" s="10" t="s">
        <v>44</v>
      </c>
      <c r="N441" s="10" t="s">
        <v>44</v>
      </c>
      <c r="O441" s="31"/>
      <c r="P441" s="10" t="s">
        <v>44</v>
      </c>
      <c r="Q441" s="10"/>
      <c r="R441" s="10"/>
      <c r="S441" s="10"/>
      <c r="T441" s="10"/>
      <c r="U441" s="10"/>
      <c r="V441" s="10"/>
    </row>
    <row r="442">
      <c r="A442" s="31">
        <v>25124.0</v>
      </c>
      <c r="B442" s="32">
        <f t="shared" si="1"/>
        <v>25124</v>
      </c>
      <c r="C442" s="33">
        <f t="shared" si="2"/>
        <v>50.02465753</v>
      </c>
      <c r="D442" s="31"/>
      <c r="E442" s="31" t="s">
        <v>3523</v>
      </c>
      <c r="F442" s="31" t="str">
        <f t="shared" si="3"/>
        <v>NULL</v>
      </c>
      <c r="G442" s="31"/>
      <c r="H442" s="31"/>
      <c r="I442" s="31"/>
      <c r="J442" s="19" t="s">
        <v>44</v>
      </c>
      <c r="K442" s="31"/>
      <c r="L442" s="31"/>
      <c r="M442" s="10" t="s">
        <v>1203</v>
      </c>
      <c r="N442" s="10" t="s">
        <v>139</v>
      </c>
      <c r="O442" s="31"/>
      <c r="P442" s="10" t="s">
        <v>87</v>
      </c>
      <c r="Q442" s="10"/>
      <c r="R442" s="10"/>
      <c r="S442" s="10"/>
      <c r="T442" s="10"/>
      <c r="U442" s="10"/>
      <c r="V442" s="10"/>
    </row>
    <row r="443">
      <c r="A443" s="31">
        <v>22573.0</v>
      </c>
      <c r="B443" s="32">
        <f t="shared" si="1"/>
        <v>22573</v>
      </c>
      <c r="C443" s="33">
        <f t="shared" si="2"/>
        <v>57.01369863</v>
      </c>
      <c r="D443" s="31"/>
      <c r="E443" s="31" t="s">
        <v>3523</v>
      </c>
      <c r="F443" s="31" t="str">
        <f t="shared" si="3"/>
        <v>NULL</v>
      </c>
      <c r="G443" s="31"/>
      <c r="H443" s="31"/>
      <c r="I443" s="31"/>
      <c r="J443" s="19" t="s">
        <v>44</v>
      </c>
      <c r="K443" s="31"/>
      <c r="L443" s="31"/>
      <c r="M443" s="10" t="s">
        <v>212</v>
      </c>
      <c r="N443" s="10" t="s">
        <v>1204</v>
      </c>
      <c r="O443" s="31"/>
      <c r="P443" s="10" t="s">
        <v>471</v>
      </c>
      <c r="Q443" s="10"/>
      <c r="R443" s="10"/>
      <c r="S443" s="10"/>
      <c r="T443" s="10"/>
      <c r="U443" s="10"/>
      <c r="V443" s="10"/>
    </row>
    <row r="444">
      <c r="A444" s="31">
        <v>29023.0</v>
      </c>
      <c r="B444" s="32">
        <f t="shared" si="1"/>
        <v>29023</v>
      </c>
      <c r="C444" s="33">
        <f t="shared" si="2"/>
        <v>39.34246575</v>
      </c>
      <c r="D444" s="31"/>
      <c r="E444" s="31" t="s">
        <v>3523</v>
      </c>
      <c r="F444" s="31" t="str">
        <f t="shared" si="3"/>
        <v>NULL</v>
      </c>
      <c r="G444" s="31"/>
      <c r="H444" s="31"/>
      <c r="I444" s="31"/>
      <c r="J444" s="19" t="s">
        <v>44</v>
      </c>
      <c r="K444" s="31"/>
      <c r="L444" s="31"/>
      <c r="M444" s="10" t="s">
        <v>48</v>
      </c>
      <c r="N444" s="10" t="s">
        <v>75</v>
      </c>
      <c r="O444" s="31"/>
      <c r="P444" s="10" t="s">
        <v>300</v>
      </c>
      <c r="Q444" s="10"/>
      <c r="R444" s="10"/>
      <c r="S444" s="10"/>
      <c r="T444" s="10"/>
      <c r="U444" s="10"/>
      <c r="V444" s="10"/>
    </row>
    <row r="445">
      <c r="A445" s="31">
        <v>33732.0</v>
      </c>
      <c r="B445" s="32">
        <f t="shared" si="1"/>
        <v>33732</v>
      </c>
      <c r="C445" s="33">
        <f t="shared" si="2"/>
        <v>26.44109589</v>
      </c>
      <c r="D445" s="31"/>
      <c r="E445" s="31" t="s">
        <v>3523</v>
      </c>
      <c r="F445" s="31" t="str">
        <f t="shared" si="3"/>
        <v>NULL</v>
      </c>
      <c r="G445" s="31"/>
      <c r="H445" s="31"/>
      <c r="I445" s="31"/>
      <c r="J445" s="19" t="s">
        <v>44</v>
      </c>
      <c r="K445" s="31"/>
      <c r="L445" s="31"/>
      <c r="M445" s="10" t="s">
        <v>143</v>
      </c>
      <c r="N445" s="10" t="s">
        <v>75</v>
      </c>
      <c r="O445" s="31"/>
      <c r="P445" s="10" t="s">
        <v>231</v>
      </c>
      <c r="Q445" s="10"/>
      <c r="R445" s="10"/>
      <c r="S445" s="10"/>
      <c r="T445" s="10"/>
      <c r="U445" s="10"/>
      <c r="V445" s="10"/>
    </row>
    <row r="446">
      <c r="A446" s="31">
        <v>32315.0</v>
      </c>
      <c r="B446" s="32">
        <f t="shared" si="1"/>
        <v>32315</v>
      </c>
      <c r="C446" s="33">
        <f t="shared" si="2"/>
        <v>30.32328767</v>
      </c>
      <c r="D446" s="31"/>
      <c r="E446" s="31" t="s">
        <v>3523</v>
      </c>
      <c r="F446" s="31" t="str">
        <f t="shared" si="3"/>
        <v>NULL</v>
      </c>
      <c r="G446" s="31"/>
      <c r="H446" s="31"/>
      <c r="I446" s="31"/>
      <c r="J446" s="19" t="s">
        <v>44</v>
      </c>
      <c r="K446" s="31"/>
      <c r="L446" s="31"/>
      <c r="M446" s="10" t="s">
        <v>212</v>
      </c>
      <c r="N446" s="10" t="s">
        <v>75</v>
      </c>
      <c r="O446" s="31"/>
      <c r="P446" s="10" t="s">
        <v>87</v>
      </c>
      <c r="Q446" s="10"/>
      <c r="R446" s="10"/>
      <c r="S446" s="10"/>
      <c r="T446" s="10"/>
      <c r="U446" s="10"/>
      <c r="V446" s="10"/>
    </row>
    <row r="447">
      <c r="A447" s="31">
        <v>23257.0</v>
      </c>
      <c r="B447" s="32">
        <f t="shared" si="1"/>
        <v>23257</v>
      </c>
      <c r="C447" s="33">
        <f t="shared" si="2"/>
        <v>55.13972603</v>
      </c>
      <c r="D447" s="31"/>
      <c r="E447" s="31" t="s">
        <v>61</v>
      </c>
      <c r="F447" s="31" t="str">
        <f t="shared" si="3"/>
        <v>t-shirt</v>
      </c>
      <c r="G447" s="31"/>
      <c r="H447" s="31"/>
      <c r="I447" s="31"/>
      <c r="J447" s="19" t="s">
        <v>99</v>
      </c>
      <c r="K447" s="31"/>
      <c r="L447" s="31"/>
      <c r="M447" s="10" t="s">
        <v>416</v>
      </c>
      <c r="N447" s="10" t="s">
        <v>75</v>
      </c>
      <c r="O447" s="31"/>
      <c r="P447" s="10" t="s">
        <v>50</v>
      </c>
      <c r="Q447" s="10"/>
      <c r="R447" s="10"/>
      <c r="S447" s="10"/>
      <c r="T447" s="10"/>
      <c r="U447" s="10"/>
      <c r="V447" s="10"/>
    </row>
    <row r="448">
      <c r="A448" s="31">
        <v>32727.0</v>
      </c>
      <c r="B448" s="32">
        <f t="shared" si="1"/>
        <v>32727</v>
      </c>
      <c r="C448" s="33">
        <f t="shared" si="2"/>
        <v>29.19452055</v>
      </c>
      <c r="D448" s="31"/>
      <c r="E448" s="31" t="s">
        <v>93</v>
      </c>
      <c r="F448" s="31" t="str">
        <f t="shared" si="3"/>
        <v>backpack</v>
      </c>
      <c r="G448" s="31"/>
      <c r="H448" s="31"/>
      <c r="I448" s="31"/>
      <c r="J448" s="19" t="s">
        <v>94</v>
      </c>
      <c r="K448" s="31"/>
      <c r="L448" s="31"/>
      <c r="M448" s="10" t="s">
        <v>421</v>
      </c>
      <c r="N448" s="10" t="s">
        <v>49</v>
      </c>
      <c r="O448" s="31"/>
      <c r="P448" s="10" t="s">
        <v>87</v>
      </c>
      <c r="Q448" s="10"/>
      <c r="R448" s="10"/>
      <c r="S448" s="10"/>
      <c r="T448" s="10"/>
      <c r="U448" s="10"/>
      <c r="V448" s="10"/>
    </row>
    <row r="449">
      <c r="A449" s="31">
        <v>33114.0</v>
      </c>
      <c r="B449" s="32">
        <f t="shared" si="1"/>
        <v>33114</v>
      </c>
      <c r="C449" s="33">
        <f t="shared" si="2"/>
        <v>28.13424658</v>
      </c>
      <c r="D449" s="31"/>
      <c r="E449" s="31" t="s">
        <v>3523</v>
      </c>
      <c r="F449" s="31" t="str">
        <f t="shared" si="3"/>
        <v>NULL</v>
      </c>
      <c r="G449" s="31"/>
      <c r="H449" s="31"/>
      <c r="I449" s="31"/>
      <c r="J449" s="19" t="s">
        <v>44</v>
      </c>
      <c r="K449" s="31"/>
      <c r="L449" s="31"/>
      <c r="M449" s="10" t="s">
        <v>151</v>
      </c>
      <c r="N449" s="10" t="s">
        <v>75</v>
      </c>
      <c r="O449" s="31"/>
      <c r="P449" s="10" t="s">
        <v>1205</v>
      </c>
      <c r="Q449" s="10"/>
      <c r="R449" s="10"/>
      <c r="S449" s="10"/>
      <c r="T449" s="10"/>
      <c r="U449" s="10"/>
      <c r="V449" s="10"/>
    </row>
    <row r="450">
      <c r="A450" s="31">
        <v>34025.0</v>
      </c>
      <c r="B450" s="32">
        <f t="shared" si="1"/>
        <v>34025</v>
      </c>
      <c r="C450" s="33">
        <f t="shared" si="2"/>
        <v>25.63835616</v>
      </c>
      <c r="D450" s="31"/>
      <c r="E450" s="31" t="s">
        <v>3523</v>
      </c>
      <c r="F450" s="31" t="str">
        <f t="shared" si="3"/>
        <v>NULL</v>
      </c>
      <c r="G450" s="31"/>
      <c r="H450" s="31"/>
      <c r="I450" s="31"/>
      <c r="J450" s="19" t="s">
        <v>44</v>
      </c>
      <c r="K450" s="31"/>
      <c r="L450" s="31"/>
      <c r="M450" s="10" t="s">
        <v>212</v>
      </c>
      <c r="N450" s="10" t="s">
        <v>75</v>
      </c>
      <c r="O450" s="31"/>
      <c r="P450" s="10" t="s">
        <v>87</v>
      </c>
      <c r="Q450" s="10"/>
      <c r="R450" s="10"/>
      <c r="S450" s="10"/>
      <c r="T450" s="10"/>
      <c r="U450" s="10"/>
      <c r="V450" s="10"/>
    </row>
    <row r="451">
      <c r="A451" s="31">
        <v>33077.0</v>
      </c>
      <c r="B451" s="32">
        <f t="shared" si="1"/>
        <v>33077</v>
      </c>
      <c r="C451" s="33">
        <f t="shared" si="2"/>
        <v>28.23561644</v>
      </c>
      <c r="D451" s="31"/>
      <c r="E451" s="31" t="s">
        <v>61</v>
      </c>
      <c r="F451" s="31" t="str">
        <f t="shared" si="3"/>
        <v>t-shirt</v>
      </c>
      <c r="G451" s="31"/>
      <c r="H451" s="31"/>
      <c r="I451" s="31"/>
      <c r="J451" s="19" t="s">
        <v>99</v>
      </c>
      <c r="K451" s="31"/>
      <c r="L451" s="31"/>
      <c r="M451" s="10" t="s">
        <v>212</v>
      </c>
      <c r="N451" s="10" t="s">
        <v>75</v>
      </c>
      <c r="O451" s="31"/>
      <c r="P451" s="10" t="s">
        <v>87</v>
      </c>
      <c r="Q451" s="10"/>
      <c r="R451" s="10"/>
      <c r="S451" s="10"/>
      <c r="T451" s="10"/>
      <c r="U451" s="10"/>
      <c r="V451" s="10"/>
    </row>
    <row r="452">
      <c r="A452" s="31">
        <v>27948.0</v>
      </c>
      <c r="B452" s="32">
        <f t="shared" si="1"/>
        <v>27948</v>
      </c>
      <c r="C452" s="33">
        <f t="shared" si="2"/>
        <v>42.28767123</v>
      </c>
      <c r="D452" s="31"/>
      <c r="E452" s="31" t="s">
        <v>3523</v>
      </c>
      <c r="F452" s="31" t="str">
        <f t="shared" si="3"/>
        <v>NULL</v>
      </c>
      <c r="G452" s="31"/>
      <c r="H452" s="31"/>
      <c r="I452" s="31"/>
      <c r="J452" s="19" t="s">
        <v>44</v>
      </c>
      <c r="K452" s="31"/>
      <c r="L452" s="31"/>
      <c r="M452" s="10" t="s">
        <v>1190</v>
      </c>
      <c r="N452" s="10" t="s">
        <v>49</v>
      </c>
      <c r="O452" s="31"/>
      <c r="P452" s="10" t="s">
        <v>275</v>
      </c>
      <c r="Q452" s="10"/>
      <c r="R452" s="10"/>
      <c r="S452" s="10"/>
      <c r="T452" s="10"/>
      <c r="U452" s="10"/>
      <c r="V452" s="10"/>
    </row>
    <row r="453">
      <c r="A453" s="31">
        <v>29093.0</v>
      </c>
      <c r="B453" s="32">
        <f t="shared" si="1"/>
        <v>29093</v>
      </c>
      <c r="C453" s="33">
        <f t="shared" si="2"/>
        <v>39.15068493</v>
      </c>
      <c r="D453" s="31"/>
      <c r="E453" s="31" t="s">
        <v>61</v>
      </c>
      <c r="F453" s="31" t="str">
        <f t="shared" si="3"/>
        <v>t-shirt</v>
      </c>
      <c r="G453" s="31"/>
      <c r="H453" s="31"/>
      <c r="I453" s="31"/>
      <c r="J453" s="19" t="s">
        <v>94</v>
      </c>
      <c r="K453" s="31"/>
      <c r="L453" s="31"/>
      <c r="M453" s="10" t="s">
        <v>105</v>
      </c>
      <c r="N453" s="10" t="s">
        <v>106</v>
      </c>
      <c r="O453" s="31"/>
      <c r="P453" s="10" t="s">
        <v>87</v>
      </c>
      <c r="Q453" s="10"/>
      <c r="R453" s="10"/>
      <c r="S453" s="10"/>
      <c r="T453" s="10"/>
      <c r="U453" s="10"/>
      <c r="V453" s="10"/>
    </row>
    <row r="454">
      <c r="A454" s="31">
        <v>32527.0</v>
      </c>
      <c r="B454" s="32">
        <f t="shared" si="1"/>
        <v>32527</v>
      </c>
      <c r="C454" s="33">
        <f t="shared" si="2"/>
        <v>29.74246575</v>
      </c>
      <c r="D454" s="31"/>
      <c r="E454" s="31" t="s">
        <v>3523</v>
      </c>
      <c r="F454" s="31" t="str">
        <f t="shared" si="3"/>
        <v>NULL</v>
      </c>
      <c r="G454" s="31"/>
      <c r="H454" s="31"/>
      <c r="I454" s="31"/>
      <c r="J454" s="19" t="s">
        <v>44</v>
      </c>
      <c r="K454" s="31"/>
      <c r="L454" s="31"/>
      <c r="M454" s="10" t="s">
        <v>168</v>
      </c>
      <c r="N454" s="10" t="s">
        <v>356</v>
      </c>
      <c r="O454" s="31"/>
      <c r="P454" s="10" t="s">
        <v>87</v>
      </c>
      <c r="Q454" s="10"/>
      <c r="R454" s="10"/>
      <c r="S454" s="10"/>
      <c r="T454" s="10"/>
      <c r="U454" s="10"/>
      <c r="V454" s="10"/>
    </row>
    <row r="455">
      <c r="A455" s="31">
        <v>27608.0</v>
      </c>
      <c r="B455" s="32">
        <f t="shared" si="1"/>
        <v>27608</v>
      </c>
      <c r="C455" s="33">
        <f t="shared" si="2"/>
        <v>43.21917808</v>
      </c>
      <c r="D455" s="31"/>
      <c r="E455" s="31" t="s">
        <v>3523</v>
      </c>
      <c r="F455" s="31" t="str">
        <f t="shared" si="3"/>
        <v>NULL</v>
      </c>
      <c r="G455" s="31"/>
      <c r="H455" s="31"/>
      <c r="I455" s="31"/>
      <c r="J455" s="19" t="s">
        <v>44</v>
      </c>
      <c r="K455" s="31"/>
      <c r="L455" s="31"/>
      <c r="M455" s="10" t="s">
        <v>212</v>
      </c>
      <c r="N455" s="10" t="s">
        <v>75</v>
      </c>
      <c r="O455" s="31"/>
      <c r="P455" s="10" t="s">
        <v>315</v>
      </c>
      <c r="Q455" s="10"/>
      <c r="R455" s="10"/>
      <c r="S455" s="10"/>
      <c r="T455" s="10"/>
      <c r="U455" s="10"/>
      <c r="V455" s="10"/>
    </row>
    <row r="456">
      <c r="A456" s="31">
        <v>31265.0</v>
      </c>
      <c r="B456" s="32">
        <f t="shared" si="1"/>
        <v>31265</v>
      </c>
      <c r="C456" s="33">
        <f t="shared" si="2"/>
        <v>33.2</v>
      </c>
      <c r="D456" s="31"/>
      <c r="E456" s="31" t="s">
        <v>46</v>
      </c>
      <c r="F456" s="31" t="str">
        <f t="shared" si="3"/>
        <v>hoodie</v>
      </c>
      <c r="G456" s="31"/>
      <c r="H456" s="31"/>
      <c r="I456" s="31"/>
      <c r="J456" s="19" t="s">
        <v>47</v>
      </c>
      <c r="K456" s="31"/>
      <c r="L456" s="31"/>
      <c r="M456" s="10" t="s">
        <v>151</v>
      </c>
      <c r="N456" s="10" t="s">
        <v>75</v>
      </c>
      <c r="O456" s="31"/>
      <c r="P456" s="10" t="s">
        <v>87</v>
      </c>
      <c r="Q456" s="10"/>
      <c r="R456" s="10"/>
      <c r="S456" s="10"/>
      <c r="T456" s="10"/>
      <c r="U456" s="10"/>
      <c r="V456" s="10"/>
    </row>
    <row r="457">
      <c r="A457" s="31">
        <v>30445.0</v>
      </c>
      <c r="B457" s="32">
        <f t="shared" si="1"/>
        <v>30445</v>
      </c>
      <c r="C457" s="33">
        <f t="shared" si="2"/>
        <v>35.44657534</v>
      </c>
      <c r="D457" s="31"/>
      <c r="E457" s="31" t="s">
        <v>3523</v>
      </c>
      <c r="F457" s="31" t="str">
        <f t="shared" si="3"/>
        <v>NULL</v>
      </c>
      <c r="G457" s="31"/>
      <c r="H457" s="31"/>
      <c r="I457" s="31"/>
      <c r="J457" s="19" t="s">
        <v>44</v>
      </c>
      <c r="K457" s="31"/>
      <c r="L457" s="31"/>
      <c r="M457" s="10" t="s">
        <v>212</v>
      </c>
      <c r="N457" s="10" t="s">
        <v>49</v>
      </c>
      <c r="O457" s="31"/>
      <c r="P457" s="10" t="s">
        <v>428</v>
      </c>
      <c r="Q457" s="10"/>
      <c r="R457" s="10"/>
      <c r="S457" s="10"/>
      <c r="T457" s="10"/>
      <c r="U457" s="10"/>
      <c r="V457" s="10"/>
    </row>
    <row r="458">
      <c r="A458" s="31">
        <v>32097.0</v>
      </c>
      <c r="B458" s="32">
        <f t="shared" si="1"/>
        <v>32097</v>
      </c>
      <c r="C458" s="33">
        <f t="shared" si="2"/>
        <v>30.92054795</v>
      </c>
      <c r="D458" s="31"/>
      <c r="E458" s="31" t="s">
        <v>3523</v>
      </c>
      <c r="F458" s="31" t="str">
        <f t="shared" si="3"/>
        <v>NULL</v>
      </c>
      <c r="G458" s="31"/>
      <c r="H458" s="31"/>
      <c r="I458" s="31"/>
      <c r="J458" s="19" t="s">
        <v>44</v>
      </c>
      <c r="K458" s="31"/>
      <c r="L458" s="31"/>
      <c r="M458" s="10" t="s">
        <v>44</v>
      </c>
      <c r="N458" s="10" t="s">
        <v>44</v>
      </c>
      <c r="O458" s="31"/>
      <c r="P458" s="10" t="s">
        <v>44</v>
      </c>
      <c r="Q458" s="10"/>
      <c r="R458" s="10"/>
      <c r="S458" s="10"/>
      <c r="T458" s="10"/>
      <c r="U458" s="10"/>
      <c r="V458" s="10"/>
    </row>
    <row r="459">
      <c r="A459" s="31">
        <v>35411.0</v>
      </c>
      <c r="B459" s="32">
        <f t="shared" si="1"/>
        <v>35411</v>
      </c>
      <c r="C459" s="33">
        <f t="shared" si="2"/>
        <v>21.84109589</v>
      </c>
      <c r="D459" s="31"/>
      <c r="E459" s="31" t="s">
        <v>3523</v>
      </c>
      <c r="F459" s="31" t="str">
        <f t="shared" si="3"/>
        <v>NULL</v>
      </c>
      <c r="G459" s="31"/>
      <c r="H459" s="31"/>
      <c r="I459" s="31"/>
      <c r="J459" s="19" t="s">
        <v>44</v>
      </c>
      <c r="K459" s="31"/>
      <c r="L459" s="31"/>
      <c r="M459" s="10" t="s">
        <v>44</v>
      </c>
      <c r="N459" s="10" t="s">
        <v>44</v>
      </c>
      <c r="O459" s="31"/>
      <c r="P459" s="10" t="s">
        <v>44</v>
      </c>
      <c r="Q459" s="10"/>
      <c r="R459" s="10"/>
      <c r="S459" s="10"/>
      <c r="T459" s="10"/>
      <c r="U459" s="10"/>
      <c r="V459" s="10"/>
    </row>
    <row r="460">
      <c r="A460" s="31">
        <v>28051.0</v>
      </c>
      <c r="B460" s="32">
        <f t="shared" si="1"/>
        <v>28051</v>
      </c>
      <c r="C460" s="33">
        <f t="shared" si="2"/>
        <v>42.00547945</v>
      </c>
      <c r="D460" s="31"/>
      <c r="E460" s="31" t="s">
        <v>93</v>
      </c>
      <c r="F460" s="31" t="str">
        <f t="shared" si="3"/>
        <v>backpack</v>
      </c>
      <c r="G460" s="31"/>
      <c r="H460" s="31"/>
      <c r="I460" s="31"/>
      <c r="J460" s="19" t="s">
        <v>99</v>
      </c>
      <c r="K460" s="31"/>
      <c r="L460" s="31"/>
      <c r="M460" s="10" t="s">
        <v>416</v>
      </c>
      <c r="N460" s="10" t="s">
        <v>75</v>
      </c>
      <c r="O460" s="31"/>
      <c r="P460" s="10" t="s">
        <v>87</v>
      </c>
      <c r="Q460" s="10"/>
      <c r="R460" s="10"/>
      <c r="S460" s="10"/>
      <c r="T460" s="10"/>
      <c r="U460" s="10"/>
      <c r="V460" s="10"/>
    </row>
    <row r="461">
      <c r="A461" s="31">
        <v>35749.0</v>
      </c>
      <c r="B461" s="32">
        <f t="shared" si="1"/>
        <v>35749</v>
      </c>
      <c r="C461" s="33">
        <f t="shared" si="2"/>
        <v>20.91506849</v>
      </c>
      <c r="D461" s="31"/>
      <c r="E461" s="31" t="s">
        <v>131</v>
      </c>
      <c r="F461" s="31" t="str">
        <f t="shared" si="3"/>
        <v>shoes (brand is TBD… probably Adidas or Puma)</v>
      </c>
      <c r="G461" s="31"/>
      <c r="H461" s="31"/>
      <c r="I461" s="31"/>
      <c r="J461" s="19" t="s">
        <v>1206</v>
      </c>
      <c r="K461" s="31"/>
      <c r="L461" s="31"/>
      <c r="M461" s="10" t="s">
        <v>44</v>
      </c>
      <c r="N461" s="10" t="s">
        <v>44</v>
      </c>
      <c r="O461" s="31"/>
      <c r="P461" s="10" t="s">
        <v>44</v>
      </c>
      <c r="Q461" s="10"/>
      <c r="R461" s="10"/>
      <c r="S461" s="10"/>
      <c r="T461" s="10"/>
      <c r="U461" s="10"/>
      <c r="V461" s="10"/>
    </row>
    <row r="462">
      <c r="A462" s="31">
        <v>26900.0</v>
      </c>
      <c r="B462" s="32">
        <f t="shared" si="1"/>
        <v>26900</v>
      </c>
      <c r="C462" s="33">
        <f t="shared" si="2"/>
        <v>45.15890411</v>
      </c>
      <c r="D462" s="31"/>
      <c r="E462" s="31" t="s">
        <v>93</v>
      </c>
      <c r="F462" s="31" t="str">
        <f t="shared" si="3"/>
        <v>backpack</v>
      </c>
      <c r="G462" s="31"/>
      <c r="H462" s="31"/>
      <c r="I462" s="31"/>
      <c r="J462" s="19" t="s">
        <v>94</v>
      </c>
      <c r="K462" s="31"/>
      <c r="L462" s="31"/>
      <c r="M462" s="10" t="s">
        <v>44</v>
      </c>
      <c r="N462" s="10" t="s">
        <v>44</v>
      </c>
      <c r="O462" s="31"/>
      <c r="P462" s="10" t="s">
        <v>44</v>
      </c>
      <c r="Q462" s="10"/>
      <c r="R462" s="10"/>
      <c r="S462" s="10"/>
      <c r="T462" s="10"/>
      <c r="U462" s="10"/>
      <c r="V462" s="10"/>
    </row>
    <row r="463">
      <c r="A463" s="31">
        <v>32226.0</v>
      </c>
      <c r="B463" s="32">
        <f t="shared" si="1"/>
        <v>32226</v>
      </c>
      <c r="C463" s="33">
        <f t="shared" si="2"/>
        <v>30.56712329</v>
      </c>
      <c r="D463" s="31"/>
      <c r="E463" s="31" t="s">
        <v>3523</v>
      </c>
      <c r="F463" s="31" t="str">
        <f t="shared" si="3"/>
        <v>NULL</v>
      </c>
      <c r="G463" s="31"/>
      <c r="H463" s="31"/>
      <c r="I463" s="31"/>
      <c r="J463" s="19" t="s">
        <v>44</v>
      </c>
      <c r="K463" s="31"/>
      <c r="L463" s="31"/>
      <c r="M463" s="10" t="s">
        <v>212</v>
      </c>
      <c r="N463" s="10" t="s">
        <v>106</v>
      </c>
      <c r="O463" s="31"/>
      <c r="P463" s="10" t="s">
        <v>87</v>
      </c>
      <c r="Q463" s="10"/>
      <c r="R463" s="10"/>
      <c r="S463" s="10"/>
      <c r="T463" s="10"/>
      <c r="U463" s="10"/>
      <c r="V463" s="10"/>
    </row>
    <row r="464">
      <c r="A464" s="31">
        <v>27921.0</v>
      </c>
      <c r="B464" s="32">
        <f t="shared" si="1"/>
        <v>27921</v>
      </c>
      <c r="C464" s="33">
        <f t="shared" si="2"/>
        <v>42.36164384</v>
      </c>
      <c r="D464" s="31"/>
      <c r="E464" s="31" t="s">
        <v>93</v>
      </c>
      <c r="F464" s="31" t="str">
        <f t="shared" si="3"/>
        <v>backpack</v>
      </c>
      <c r="G464" s="31"/>
      <c r="H464" s="31"/>
      <c r="I464" s="31"/>
      <c r="J464" s="19" t="s">
        <v>94</v>
      </c>
      <c r="K464" s="31"/>
      <c r="L464" s="31"/>
      <c r="M464" s="10" t="s">
        <v>105</v>
      </c>
      <c r="N464" s="10" t="s">
        <v>106</v>
      </c>
      <c r="O464" s="31"/>
      <c r="P464" s="10" t="s">
        <v>87</v>
      </c>
      <c r="Q464" s="10"/>
      <c r="R464" s="10"/>
      <c r="S464" s="10"/>
      <c r="T464" s="10"/>
      <c r="U464" s="10"/>
      <c r="V464" s="10"/>
    </row>
    <row r="465">
      <c r="A465" s="31">
        <v>33863.0</v>
      </c>
      <c r="B465" s="32">
        <f t="shared" si="1"/>
        <v>33863</v>
      </c>
      <c r="C465" s="33">
        <f t="shared" si="2"/>
        <v>26.08219178</v>
      </c>
      <c r="D465" s="31"/>
      <c r="E465" s="31" t="s">
        <v>46</v>
      </c>
      <c r="F465" s="31" t="str">
        <f t="shared" si="3"/>
        <v>hoodie</v>
      </c>
      <c r="G465" s="31"/>
      <c r="H465" s="31"/>
      <c r="I465" s="31"/>
      <c r="J465" s="19" t="s">
        <v>94</v>
      </c>
      <c r="K465" s="31"/>
      <c r="L465" s="31"/>
      <c r="M465" s="10" t="s">
        <v>44</v>
      </c>
      <c r="N465" s="10" t="s">
        <v>44</v>
      </c>
      <c r="O465" s="31"/>
      <c r="P465" s="10" t="s">
        <v>44</v>
      </c>
      <c r="Q465" s="10"/>
      <c r="R465" s="10"/>
      <c r="S465" s="10"/>
      <c r="T465" s="10"/>
      <c r="U465" s="10"/>
      <c r="V465" s="10"/>
    </row>
    <row r="466">
      <c r="A466" s="31">
        <v>31904.0</v>
      </c>
      <c r="B466" s="32">
        <f t="shared" si="1"/>
        <v>31904</v>
      </c>
      <c r="C466" s="33">
        <f t="shared" si="2"/>
        <v>31.44931507</v>
      </c>
      <c r="D466" s="31"/>
      <c r="E466" s="31" t="s">
        <v>46</v>
      </c>
      <c r="F466" s="31" t="str">
        <f t="shared" si="3"/>
        <v>hoodie</v>
      </c>
      <c r="G466" s="31"/>
      <c r="H466" s="31"/>
      <c r="I466" s="31"/>
      <c r="J466" s="19" t="s">
        <v>47</v>
      </c>
      <c r="K466" s="31"/>
      <c r="L466" s="31"/>
      <c r="M466" s="10" t="s">
        <v>44</v>
      </c>
      <c r="N466" s="10" t="s">
        <v>44</v>
      </c>
      <c r="O466" s="31"/>
      <c r="P466" s="10" t="s">
        <v>44</v>
      </c>
      <c r="Q466" s="10"/>
      <c r="R466" s="10"/>
      <c r="S466" s="10"/>
      <c r="T466" s="10"/>
      <c r="U466" s="10"/>
      <c r="V466" s="10"/>
    </row>
    <row r="467">
      <c r="A467" s="31">
        <v>29535.0</v>
      </c>
      <c r="B467" s="32">
        <f t="shared" si="1"/>
        <v>29535</v>
      </c>
      <c r="C467" s="33">
        <f t="shared" si="2"/>
        <v>37.93972603</v>
      </c>
      <c r="D467" s="31"/>
      <c r="E467" s="31" t="s">
        <v>61</v>
      </c>
      <c r="F467" s="31" t="str">
        <f t="shared" si="3"/>
        <v>t-shirt</v>
      </c>
      <c r="G467" s="31"/>
      <c r="H467" s="31"/>
      <c r="I467" s="31"/>
      <c r="J467" s="19" t="s">
        <v>94</v>
      </c>
      <c r="K467" s="31"/>
      <c r="L467" s="31"/>
      <c r="M467" s="10" t="s">
        <v>151</v>
      </c>
      <c r="N467" s="10" t="s">
        <v>75</v>
      </c>
      <c r="O467" s="31"/>
      <c r="P467" s="10" t="s">
        <v>87</v>
      </c>
      <c r="Q467" s="10"/>
      <c r="R467" s="10"/>
      <c r="S467" s="10"/>
      <c r="T467" s="10"/>
      <c r="U467" s="10"/>
      <c r="V467" s="10"/>
    </row>
    <row r="468">
      <c r="A468" s="31">
        <v>31458.0</v>
      </c>
      <c r="B468" s="32">
        <f t="shared" si="1"/>
        <v>31458</v>
      </c>
      <c r="C468" s="33">
        <f t="shared" si="2"/>
        <v>32.67123288</v>
      </c>
      <c r="D468" s="31"/>
      <c r="E468" s="31" t="s">
        <v>131</v>
      </c>
      <c r="F468" s="31" t="str">
        <f t="shared" si="3"/>
        <v>shoes (brand is TBD… probably Adidas or Puma)</v>
      </c>
      <c r="G468" s="31"/>
      <c r="H468" s="31"/>
      <c r="I468" s="31"/>
      <c r="J468" s="19" t="s">
        <v>94</v>
      </c>
      <c r="K468" s="31"/>
      <c r="L468" s="31"/>
      <c r="M468" s="10" t="s">
        <v>1207</v>
      </c>
      <c r="N468" s="10" t="s">
        <v>106</v>
      </c>
      <c r="O468" s="31"/>
      <c r="P468" s="10" t="s">
        <v>50</v>
      </c>
      <c r="Q468" s="10"/>
      <c r="R468" s="10"/>
      <c r="S468" s="10"/>
      <c r="T468" s="10"/>
      <c r="U468" s="10"/>
      <c r="V468" s="10"/>
    </row>
    <row r="469">
      <c r="A469" s="31">
        <v>20026.0</v>
      </c>
      <c r="B469" s="32">
        <f t="shared" si="1"/>
        <v>20026</v>
      </c>
      <c r="C469" s="33">
        <f t="shared" si="2"/>
        <v>63.99178082</v>
      </c>
      <c r="D469" s="31"/>
      <c r="E469" s="31" t="s">
        <v>93</v>
      </c>
      <c r="F469" s="31" t="str">
        <f t="shared" si="3"/>
        <v>backpack</v>
      </c>
      <c r="G469" s="31"/>
      <c r="H469" s="31"/>
      <c r="I469" s="31"/>
      <c r="J469" s="19" t="s">
        <v>94</v>
      </c>
      <c r="K469" s="31"/>
      <c r="L469" s="31"/>
      <c r="M469" s="10" t="s">
        <v>421</v>
      </c>
      <c r="N469" s="10" t="s">
        <v>49</v>
      </c>
      <c r="O469" s="31"/>
      <c r="P469" s="10" t="s">
        <v>87</v>
      </c>
      <c r="Q469" s="10"/>
      <c r="R469" s="10"/>
      <c r="S469" s="10"/>
      <c r="T469" s="10"/>
      <c r="U469" s="10"/>
      <c r="V469" s="10"/>
    </row>
    <row r="470">
      <c r="A470" s="31">
        <v>29644.0</v>
      </c>
      <c r="B470" s="32">
        <f t="shared" si="1"/>
        <v>29644</v>
      </c>
      <c r="C470" s="33">
        <f t="shared" si="2"/>
        <v>37.64109589</v>
      </c>
      <c r="D470" s="31"/>
      <c r="E470" s="31" t="s">
        <v>3523</v>
      </c>
      <c r="F470" s="31" t="str">
        <f t="shared" si="3"/>
        <v>NULL</v>
      </c>
      <c r="G470" s="31"/>
      <c r="H470" s="31"/>
      <c r="I470" s="31"/>
      <c r="J470" s="19" t="s">
        <v>44</v>
      </c>
      <c r="K470" s="31"/>
      <c r="L470" s="31"/>
      <c r="M470" s="10" t="s">
        <v>132</v>
      </c>
      <c r="N470" s="10" t="s">
        <v>86</v>
      </c>
      <c r="O470" s="31"/>
      <c r="P470" s="10" t="s">
        <v>87</v>
      </c>
      <c r="Q470" s="10"/>
      <c r="R470" s="10"/>
      <c r="S470" s="10"/>
      <c r="T470" s="10"/>
      <c r="U470" s="10"/>
      <c r="V470" s="10"/>
    </row>
    <row r="471">
      <c r="A471" s="31">
        <v>34587.0</v>
      </c>
      <c r="B471" s="32">
        <f t="shared" si="1"/>
        <v>34587</v>
      </c>
      <c r="C471" s="33">
        <f t="shared" si="2"/>
        <v>24.09863014</v>
      </c>
      <c r="D471" s="31"/>
      <c r="E471" s="31" t="s">
        <v>3523</v>
      </c>
      <c r="F471" s="31" t="str">
        <f t="shared" si="3"/>
        <v>NULL</v>
      </c>
      <c r="G471" s="31"/>
      <c r="H471" s="31"/>
      <c r="I471" s="31"/>
      <c r="J471" s="19" t="s">
        <v>44</v>
      </c>
      <c r="K471" s="31"/>
      <c r="L471" s="31"/>
      <c r="M471" s="10" t="s">
        <v>22</v>
      </c>
      <c r="N471" s="10" t="s">
        <v>106</v>
      </c>
      <c r="O471" s="31"/>
      <c r="P471" s="10" t="s">
        <v>50</v>
      </c>
      <c r="Q471" s="10"/>
      <c r="R471" s="10"/>
      <c r="S471" s="10"/>
      <c r="T471" s="10"/>
      <c r="U471" s="10"/>
      <c r="V471" s="10"/>
    </row>
    <row r="472">
      <c r="A472" s="31">
        <v>28762.0</v>
      </c>
      <c r="B472" s="32">
        <f t="shared" si="1"/>
        <v>28762</v>
      </c>
      <c r="C472" s="33">
        <f t="shared" si="2"/>
        <v>40.05753425</v>
      </c>
      <c r="D472" s="31"/>
      <c r="E472" s="31" t="s">
        <v>3523</v>
      </c>
      <c r="F472" s="31" t="str">
        <f t="shared" si="3"/>
        <v>NULL</v>
      </c>
      <c r="G472" s="31"/>
      <c r="H472" s="31"/>
      <c r="I472" s="31"/>
      <c r="J472" s="19" t="s">
        <v>44</v>
      </c>
      <c r="K472" s="31"/>
      <c r="L472" s="31"/>
      <c r="M472" s="10" t="s">
        <v>416</v>
      </c>
      <c r="N472" s="10" t="s">
        <v>294</v>
      </c>
      <c r="O472" s="31"/>
      <c r="P472" s="10" t="s">
        <v>87</v>
      </c>
      <c r="Q472" s="10"/>
      <c r="R472" s="10"/>
      <c r="S472" s="10"/>
      <c r="T472" s="10"/>
      <c r="U472" s="10"/>
      <c r="V472" s="10"/>
    </row>
    <row r="473">
      <c r="A473" s="31">
        <v>30896.0</v>
      </c>
      <c r="B473" s="32">
        <f t="shared" si="1"/>
        <v>30896</v>
      </c>
      <c r="C473" s="33">
        <f t="shared" si="2"/>
        <v>34.2109589</v>
      </c>
      <c r="D473" s="31"/>
      <c r="E473" s="31" t="s">
        <v>3523</v>
      </c>
      <c r="F473" s="31" t="str">
        <f t="shared" si="3"/>
        <v>NULL</v>
      </c>
      <c r="G473" s="31"/>
      <c r="H473" s="31"/>
      <c r="I473" s="31"/>
      <c r="J473" s="19" t="s">
        <v>44</v>
      </c>
      <c r="K473" s="31"/>
      <c r="L473" s="31"/>
      <c r="M473" s="10" t="s">
        <v>1208</v>
      </c>
      <c r="N473" s="10" t="s">
        <v>49</v>
      </c>
      <c r="O473" s="31"/>
      <c r="P473" s="10" t="s">
        <v>363</v>
      </c>
      <c r="Q473" s="10"/>
      <c r="R473" s="10"/>
      <c r="S473" s="10"/>
      <c r="T473" s="10"/>
      <c r="U473" s="10"/>
      <c r="V473" s="10"/>
    </row>
    <row r="474">
      <c r="A474" s="31">
        <v>32413.0</v>
      </c>
      <c r="B474" s="32">
        <f t="shared" si="1"/>
        <v>32413</v>
      </c>
      <c r="C474" s="33">
        <f t="shared" si="2"/>
        <v>30.05479452</v>
      </c>
      <c r="D474" s="31"/>
      <c r="E474" s="31" t="s">
        <v>46</v>
      </c>
      <c r="F474" s="31" t="str">
        <f t="shared" si="3"/>
        <v>hoodie</v>
      </c>
      <c r="G474" s="31"/>
      <c r="H474" s="31"/>
      <c r="I474" s="31"/>
      <c r="J474" s="19" t="s">
        <v>94</v>
      </c>
      <c r="K474" s="31"/>
      <c r="L474" s="31"/>
      <c r="M474" s="10" t="s">
        <v>132</v>
      </c>
      <c r="N474" s="10" t="s">
        <v>139</v>
      </c>
      <c r="O474" s="31"/>
      <c r="P474" s="10" t="s">
        <v>87</v>
      </c>
      <c r="Q474" s="10"/>
      <c r="R474" s="10"/>
      <c r="S474" s="10"/>
      <c r="T474" s="10"/>
      <c r="U474" s="10"/>
      <c r="V474" s="10"/>
    </row>
    <row r="475">
      <c r="A475" s="31">
        <v>26816.0</v>
      </c>
      <c r="B475" s="32">
        <f t="shared" si="1"/>
        <v>26816</v>
      </c>
      <c r="C475" s="33">
        <f t="shared" si="2"/>
        <v>45.3890411</v>
      </c>
      <c r="D475" s="31"/>
      <c r="E475" s="31" t="s">
        <v>3523</v>
      </c>
      <c r="F475" s="31" t="str">
        <f t="shared" si="3"/>
        <v>NULL</v>
      </c>
      <c r="G475" s="31"/>
      <c r="H475" s="31"/>
      <c r="I475" s="31"/>
      <c r="J475" s="19" t="s">
        <v>44</v>
      </c>
      <c r="K475" s="31"/>
      <c r="L475" s="31"/>
      <c r="M475" s="10" t="s">
        <v>256</v>
      </c>
      <c r="N475" s="10" t="s">
        <v>1209</v>
      </c>
      <c r="O475" s="31"/>
      <c r="P475" s="10" t="s">
        <v>152</v>
      </c>
      <c r="Q475" s="10"/>
      <c r="R475" s="10"/>
      <c r="S475" s="10"/>
      <c r="T475" s="10"/>
      <c r="U475" s="10"/>
      <c r="V475" s="10"/>
    </row>
    <row r="476">
      <c r="A476" s="31">
        <v>29434.0</v>
      </c>
      <c r="B476" s="32">
        <f t="shared" si="1"/>
        <v>29434</v>
      </c>
      <c r="C476" s="33">
        <f t="shared" si="2"/>
        <v>38.21643836</v>
      </c>
      <c r="D476" s="31"/>
      <c r="E476" s="31" t="s">
        <v>3523</v>
      </c>
      <c r="F476" s="31" t="str">
        <f t="shared" si="3"/>
        <v>NULL</v>
      </c>
      <c r="G476" s="31"/>
      <c r="H476" s="31"/>
      <c r="I476" s="31"/>
      <c r="J476" s="19" t="s">
        <v>44</v>
      </c>
      <c r="K476" s="31"/>
      <c r="L476" s="31"/>
      <c r="M476" s="10" t="s">
        <v>416</v>
      </c>
      <c r="N476" s="10" t="s">
        <v>75</v>
      </c>
      <c r="O476" s="31"/>
      <c r="P476" s="10" t="s">
        <v>120</v>
      </c>
      <c r="Q476" s="10"/>
      <c r="R476" s="10"/>
      <c r="S476" s="10"/>
      <c r="T476" s="10"/>
      <c r="U476" s="10"/>
      <c r="V476" s="10"/>
    </row>
    <row r="477">
      <c r="A477" s="31">
        <v>30294.0</v>
      </c>
      <c r="B477" s="32">
        <f t="shared" si="1"/>
        <v>30294</v>
      </c>
      <c r="C477" s="33">
        <f t="shared" si="2"/>
        <v>35.86027397</v>
      </c>
      <c r="D477" s="31"/>
      <c r="E477" s="31" t="s">
        <v>3523</v>
      </c>
      <c r="F477" s="31" t="str">
        <f t="shared" si="3"/>
        <v>NULL</v>
      </c>
      <c r="G477" s="31"/>
      <c r="H477" s="31"/>
      <c r="I477" s="31"/>
      <c r="J477" s="19" t="s">
        <v>44</v>
      </c>
      <c r="K477" s="31"/>
      <c r="L477" s="31"/>
      <c r="M477" s="10" t="s">
        <v>143</v>
      </c>
      <c r="N477" s="10" t="s">
        <v>75</v>
      </c>
      <c r="O477" s="31"/>
      <c r="P477" s="10" t="s">
        <v>152</v>
      </c>
      <c r="Q477" s="10"/>
      <c r="R477" s="10"/>
      <c r="S477" s="10"/>
      <c r="T477" s="10"/>
      <c r="U477" s="10"/>
      <c r="V477" s="10"/>
    </row>
    <row r="478">
      <c r="A478" s="31">
        <v>30738.0</v>
      </c>
      <c r="B478" s="32">
        <f t="shared" si="1"/>
        <v>30738</v>
      </c>
      <c r="C478" s="33">
        <f t="shared" si="2"/>
        <v>34.64383562</v>
      </c>
      <c r="D478" s="31"/>
      <c r="E478" s="31" t="s">
        <v>3523</v>
      </c>
      <c r="F478" s="31" t="str">
        <f t="shared" si="3"/>
        <v>NULL</v>
      </c>
      <c r="G478" s="31"/>
      <c r="H478" s="31"/>
      <c r="I478" s="31"/>
      <c r="J478" s="19" t="s">
        <v>44</v>
      </c>
      <c r="K478" s="31"/>
      <c r="L478" s="31"/>
      <c r="M478" s="10" t="s">
        <v>212</v>
      </c>
      <c r="N478" s="10" t="s">
        <v>75</v>
      </c>
      <c r="O478" s="31"/>
      <c r="P478" s="10" t="s">
        <v>87</v>
      </c>
      <c r="Q478" s="10"/>
      <c r="R478" s="10"/>
      <c r="S478" s="10"/>
      <c r="T478" s="10"/>
      <c r="U478" s="10"/>
      <c r="V478" s="10"/>
    </row>
    <row r="479">
      <c r="A479" s="31">
        <v>30659.0</v>
      </c>
      <c r="B479" s="32">
        <f t="shared" si="1"/>
        <v>30659</v>
      </c>
      <c r="C479" s="33">
        <f t="shared" si="2"/>
        <v>34.86027397</v>
      </c>
      <c r="D479" s="31"/>
      <c r="E479" s="31" t="s">
        <v>61</v>
      </c>
      <c r="F479" s="31" t="str">
        <f t="shared" si="3"/>
        <v>t-shirt</v>
      </c>
      <c r="G479" s="31"/>
      <c r="H479" s="31"/>
      <c r="I479" s="31"/>
      <c r="J479" s="19" t="s">
        <v>94</v>
      </c>
      <c r="K479" s="31"/>
      <c r="L479" s="31"/>
      <c r="M479" s="10" t="s">
        <v>151</v>
      </c>
      <c r="N479" s="10" t="s">
        <v>75</v>
      </c>
      <c r="O479" s="31"/>
      <c r="P479" s="10" t="s">
        <v>1210</v>
      </c>
      <c r="Q479" s="10"/>
      <c r="R479" s="10"/>
      <c r="S479" s="10"/>
      <c r="T479" s="10"/>
      <c r="U479" s="10"/>
      <c r="V479" s="10"/>
    </row>
    <row r="480">
      <c r="A480" s="31">
        <v>34058.0</v>
      </c>
      <c r="B480" s="32">
        <f t="shared" si="1"/>
        <v>34058</v>
      </c>
      <c r="C480" s="33">
        <f t="shared" si="2"/>
        <v>25.54794521</v>
      </c>
      <c r="D480" s="31"/>
      <c r="E480" s="31" t="s">
        <v>3523</v>
      </c>
      <c r="F480" s="31" t="str">
        <f t="shared" si="3"/>
        <v>NULL</v>
      </c>
      <c r="G480" s="31"/>
      <c r="H480" s="31"/>
      <c r="I480" s="31"/>
      <c r="J480" s="19" t="s">
        <v>44</v>
      </c>
      <c r="K480" s="31"/>
      <c r="L480" s="31"/>
      <c r="M480" s="10" t="s">
        <v>105</v>
      </c>
      <c r="N480" s="10" t="s">
        <v>75</v>
      </c>
      <c r="O480" s="31"/>
      <c r="P480" s="10" t="s">
        <v>50</v>
      </c>
      <c r="Q480" s="10"/>
      <c r="R480" s="10"/>
      <c r="S480" s="10"/>
      <c r="T480" s="10"/>
      <c r="U480" s="10"/>
      <c r="V480" s="10"/>
    </row>
    <row r="481">
      <c r="B481" s="32" t="str">
        <f t="shared" si="1"/>
        <v>NULL</v>
      </c>
      <c r="C481" s="33" t="str">
        <f t="shared" si="2"/>
        <v>NULL</v>
      </c>
      <c r="E481" s="17" t="s">
        <v>61</v>
      </c>
      <c r="F481" s="31" t="str">
        <f t="shared" si="3"/>
        <v>t-shirt</v>
      </c>
      <c r="J481" s="19" t="s">
        <v>94</v>
      </c>
      <c r="M481" s="11" t="s">
        <v>212</v>
      </c>
      <c r="N481" s="11" t="s">
        <v>75</v>
      </c>
      <c r="P481" s="11" t="s">
        <v>87</v>
      </c>
      <c r="Q481" s="11"/>
      <c r="R481" s="11"/>
      <c r="S481" s="11"/>
      <c r="T481" s="11"/>
      <c r="U481" s="11"/>
      <c r="V481" s="11"/>
    </row>
    <row r="482">
      <c r="A482" s="31">
        <v>29964.0</v>
      </c>
      <c r="B482" s="32">
        <f t="shared" si="1"/>
        <v>29964</v>
      </c>
      <c r="C482" s="33">
        <f t="shared" si="2"/>
        <v>36.76438356</v>
      </c>
      <c r="D482" s="31"/>
      <c r="E482" s="31" t="s">
        <v>3523</v>
      </c>
      <c r="F482" s="31" t="str">
        <f t="shared" si="3"/>
        <v>NULL</v>
      </c>
      <c r="G482" s="31"/>
      <c r="H482" s="31"/>
      <c r="I482" s="31"/>
      <c r="J482" s="19" t="s">
        <v>44</v>
      </c>
      <c r="K482" s="31"/>
      <c r="L482" s="31"/>
      <c r="M482" s="10" t="s">
        <v>212</v>
      </c>
      <c r="N482" s="10" t="s">
        <v>1211</v>
      </c>
      <c r="O482" s="31"/>
      <c r="P482" s="10" t="s">
        <v>428</v>
      </c>
      <c r="Q482" s="10"/>
      <c r="R482" s="10"/>
      <c r="S482" s="10"/>
      <c r="T482" s="10"/>
      <c r="U482" s="10"/>
      <c r="V482" s="10"/>
    </row>
    <row r="483">
      <c r="A483" s="31">
        <v>31940.0</v>
      </c>
      <c r="B483" s="32">
        <f t="shared" si="1"/>
        <v>31940</v>
      </c>
      <c r="C483" s="33">
        <f t="shared" si="2"/>
        <v>31.35068493</v>
      </c>
      <c r="D483" s="31"/>
      <c r="E483" s="31" t="s">
        <v>61</v>
      </c>
      <c r="F483" s="31" t="str">
        <f t="shared" si="3"/>
        <v>t-shirt</v>
      </c>
      <c r="G483" s="31"/>
      <c r="H483" s="31"/>
      <c r="I483" s="31"/>
      <c r="J483" s="19" t="s">
        <v>99</v>
      </c>
      <c r="K483" s="31"/>
      <c r="L483" s="31"/>
      <c r="M483" s="10" t="s">
        <v>143</v>
      </c>
      <c r="N483" s="10" t="s">
        <v>75</v>
      </c>
      <c r="O483" s="31"/>
      <c r="P483" s="10" t="s">
        <v>1212</v>
      </c>
      <c r="Q483" s="10"/>
      <c r="R483" s="10"/>
      <c r="S483" s="10"/>
      <c r="T483" s="10"/>
      <c r="U483" s="10"/>
      <c r="V483" s="10"/>
    </row>
    <row r="484">
      <c r="A484" s="31">
        <v>31478.0</v>
      </c>
      <c r="B484" s="32">
        <f t="shared" si="1"/>
        <v>31478</v>
      </c>
      <c r="C484" s="33">
        <f t="shared" si="2"/>
        <v>32.61643836</v>
      </c>
      <c r="D484" s="31"/>
      <c r="E484" s="31" t="s">
        <v>3523</v>
      </c>
      <c r="F484" s="31" t="str">
        <f t="shared" si="3"/>
        <v>NULL</v>
      </c>
      <c r="G484" s="31"/>
      <c r="H484" s="31"/>
      <c r="I484" s="31"/>
      <c r="J484" s="19" t="s">
        <v>44</v>
      </c>
      <c r="K484" s="31"/>
      <c r="L484" s="31"/>
      <c r="M484" s="10" t="s">
        <v>212</v>
      </c>
      <c r="N484" s="10" t="s">
        <v>75</v>
      </c>
      <c r="O484" s="31"/>
      <c r="P484" s="10" t="s">
        <v>87</v>
      </c>
      <c r="Q484" s="10"/>
      <c r="R484" s="10"/>
      <c r="S484" s="10"/>
      <c r="T484" s="10"/>
      <c r="U484" s="10"/>
      <c r="V484" s="10"/>
    </row>
    <row r="485">
      <c r="A485" s="31">
        <v>31912.0</v>
      </c>
      <c r="B485" s="32">
        <f t="shared" si="1"/>
        <v>31912</v>
      </c>
      <c r="C485" s="33">
        <f t="shared" si="2"/>
        <v>31.42739726</v>
      </c>
      <c r="D485" s="31"/>
      <c r="E485" s="31" t="s">
        <v>46</v>
      </c>
      <c r="F485" s="31" t="str">
        <f t="shared" si="3"/>
        <v>hoodie</v>
      </c>
      <c r="G485" s="31"/>
      <c r="H485" s="31"/>
      <c r="I485" s="31"/>
      <c r="J485" s="19" t="s">
        <v>47</v>
      </c>
      <c r="K485" s="31"/>
      <c r="L485" s="31"/>
      <c r="M485" s="10" t="s">
        <v>21</v>
      </c>
      <c r="N485" s="10" t="s">
        <v>49</v>
      </c>
      <c r="O485" s="31"/>
      <c r="P485" s="10" t="s">
        <v>107</v>
      </c>
      <c r="Q485" s="10"/>
      <c r="R485" s="10"/>
      <c r="S485" s="10"/>
      <c r="T485" s="10"/>
      <c r="U485" s="10"/>
      <c r="V485" s="10"/>
    </row>
    <row r="486">
      <c r="A486" s="31">
        <v>30050.0</v>
      </c>
      <c r="B486" s="32">
        <f t="shared" si="1"/>
        <v>30050</v>
      </c>
      <c r="C486" s="33">
        <f t="shared" si="2"/>
        <v>36.52876712</v>
      </c>
      <c r="D486" s="31"/>
      <c r="E486" s="31" t="s">
        <v>3523</v>
      </c>
      <c r="F486" s="31" t="str">
        <f t="shared" si="3"/>
        <v>NULL</v>
      </c>
      <c r="G486" s="31"/>
      <c r="H486" s="31"/>
      <c r="I486" s="31"/>
      <c r="J486" s="19" t="s">
        <v>44</v>
      </c>
      <c r="K486" s="31"/>
      <c r="L486" s="31"/>
      <c r="M486" s="10" t="s">
        <v>212</v>
      </c>
      <c r="N486" s="10" t="s">
        <v>75</v>
      </c>
      <c r="O486" s="31"/>
      <c r="P486" s="10" t="s">
        <v>87</v>
      </c>
      <c r="Q486" s="10"/>
      <c r="R486" s="10"/>
      <c r="S486" s="10"/>
      <c r="T486" s="10"/>
      <c r="U486" s="10"/>
      <c r="V486" s="10"/>
    </row>
    <row r="487">
      <c r="A487" s="31">
        <v>26115.0</v>
      </c>
      <c r="B487" s="32">
        <f t="shared" si="1"/>
        <v>26115</v>
      </c>
      <c r="C487" s="33">
        <f t="shared" si="2"/>
        <v>47.30958904</v>
      </c>
      <c r="D487" s="31"/>
      <c r="E487" s="31" t="s">
        <v>3523</v>
      </c>
      <c r="F487" s="31" t="str">
        <f t="shared" si="3"/>
        <v>NULL</v>
      </c>
      <c r="G487" s="31"/>
      <c r="H487" s="31"/>
      <c r="I487" s="31"/>
      <c r="J487" s="19" t="s">
        <v>44</v>
      </c>
      <c r="K487" s="31"/>
      <c r="L487" s="31"/>
      <c r="M487" s="10" t="s">
        <v>74</v>
      </c>
      <c r="N487" s="10" t="s">
        <v>86</v>
      </c>
      <c r="O487" s="31"/>
      <c r="P487" s="10" t="s">
        <v>1213</v>
      </c>
      <c r="Q487" s="10"/>
      <c r="R487" s="10"/>
      <c r="S487" s="10"/>
      <c r="T487" s="10"/>
      <c r="U487" s="10"/>
      <c r="V487" s="10"/>
    </row>
    <row r="488">
      <c r="A488" s="31">
        <v>30433.0</v>
      </c>
      <c r="B488" s="32">
        <f t="shared" si="1"/>
        <v>30433</v>
      </c>
      <c r="C488" s="33">
        <f t="shared" si="2"/>
        <v>35.47945205</v>
      </c>
      <c r="D488" s="31"/>
      <c r="E488" s="31" t="s">
        <v>3523</v>
      </c>
      <c r="F488" s="31" t="str">
        <f t="shared" si="3"/>
        <v>NULL</v>
      </c>
      <c r="G488" s="31"/>
      <c r="H488" s="31"/>
      <c r="I488" s="31"/>
      <c r="J488" s="19" t="s">
        <v>44</v>
      </c>
      <c r="K488" s="31"/>
      <c r="L488" s="31"/>
      <c r="M488" s="10" t="s">
        <v>467</v>
      </c>
      <c r="N488" s="10" t="s">
        <v>1214</v>
      </c>
      <c r="O488" s="31"/>
      <c r="P488" s="10" t="s">
        <v>50</v>
      </c>
      <c r="Q488" s="10"/>
      <c r="R488" s="10"/>
      <c r="S488" s="10"/>
      <c r="T488" s="10"/>
      <c r="U488" s="10"/>
      <c r="V488" s="10"/>
    </row>
    <row r="489">
      <c r="A489" s="31">
        <v>31192.0</v>
      </c>
      <c r="B489" s="32">
        <f t="shared" si="1"/>
        <v>31192</v>
      </c>
      <c r="C489" s="33">
        <f t="shared" si="2"/>
        <v>33.4</v>
      </c>
      <c r="D489" s="31"/>
      <c r="E489" s="31" t="s">
        <v>3523</v>
      </c>
      <c r="F489" s="31" t="str">
        <f t="shared" si="3"/>
        <v>NULL</v>
      </c>
      <c r="G489" s="31"/>
      <c r="H489" s="31"/>
      <c r="I489" s="31"/>
      <c r="J489" s="19" t="s">
        <v>44</v>
      </c>
      <c r="K489" s="31"/>
      <c r="L489" s="31"/>
      <c r="M489" s="10" t="s">
        <v>212</v>
      </c>
      <c r="N489" s="10" t="s">
        <v>75</v>
      </c>
      <c r="O489" s="31"/>
      <c r="P489" s="10" t="s">
        <v>1215</v>
      </c>
      <c r="Q489" s="10"/>
      <c r="R489" s="10"/>
      <c r="S489" s="10"/>
      <c r="T489" s="10"/>
      <c r="U489" s="10"/>
      <c r="V489" s="10"/>
    </row>
    <row r="490">
      <c r="A490" s="31">
        <v>21582.0</v>
      </c>
      <c r="B490" s="32">
        <f t="shared" si="1"/>
        <v>21582</v>
      </c>
      <c r="C490" s="33">
        <f t="shared" si="2"/>
        <v>59.72876712</v>
      </c>
      <c r="D490" s="31"/>
      <c r="E490" s="31" t="s">
        <v>1216</v>
      </c>
      <c r="F490" s="31" t="str">
        <f t="shared" si="3"/>
        <v>mouse pad</v>
      </c>
      <c r="G490" s="31"/>
      <c r="H490" s="31"/>
      <c r="I490" s="31"/>
      <c r="J490" s="19" t="s">
        <v>1217</v>
      </c>
      <c r="K490" s="31"/>
      <c r="L490" s="31"/>
      <c r="M490" s="10" t="s">
        <v>44</v>
      </c>
      <c r="N490" s="10" t="s">
        <v>44</v>
      </c>
      <c r="O490" s="31"/>
      <c r="P490" s="10" t="s">
        <v>44</v>
      </c>
      <c r="Q490" s="10"/>
      <c r="R490" s="10"/>
      <c r="S490" s="10"/>
      <c r="T490" s="10"/>
      <c r="U490" s="10"/>
      <c r="V490" s="10"/>
    </row>
    <row r="491">
      <c r="A491" s="31">
        <v>30169.0</v>
      </c>
      <c r="B491" s="32">
        <f t="shared" si="1"/>
        <v>30169</v>
      </c>
      <c r="C491" s="33">
        <f t="shared" si="2"/>
        <v>36.20273973</v>
      </c>
      <c r="D491" s="31"/>
      <c r="E491" s="31" t="s">
        <v>46</v>
      </c>
      <c r="F491" s="31" t="str">
        <f t="shared" si="3"/>
        <v>hoodie</v>
      </c>
      <c r="G491" s="31"/>
      <c r="H491" s="31"/>
      <c r="I491" s="31"/>
      <c r="J491" s="19" t="s">
        <v>62</v>
      </c>
      <c r="K491" s="31"/>
      <c r="L491" s="31"/>
      <c r="M491" s="10" t="s">
        <v>105</v>
      </c>
      <c r="N491" s="10" t="s">
        <v>75</v>
      </c>
      <c r="O491" s="31"/>
      <c r="P491" s="10" t="s">
        <v>87</v>
      </c>
      <c r="Q491" s="10"/>
      <c r="R491" s="10"/>
      <c r="S491" s="10"/>
      <c r="T491" s="10"/>
      <c r="U491" s="10"/>
      <c r="V491" s="10"/>
    </row>
    <row r="492">
      <c r="A492" s="31">
        <v>30185.0</v>
      </c>
      <c r="B492" s="32">
        <f t="shared" si="1"/>
        <v>30185</v>
      </c>
      <c r="C492" s="33">
        <f t="shared" si="2"/>
        <v>36.15890411</v>
      </c>
      <c r="D492" s="31"/>
      <c r="E492" s="31" t="s">
        <v>3523</v>
      </c>
      <c r="F492" s="31" t="str">
        <f t="shared" si="3"/>
        <v>NULL</v>
      </c>
      <c r="G492" s="31"/>
      <c r="H492" s="31"/>
      <c r="I492" s="31"/>
      <c r="J492" s="19" t="s">
        <v>44</v>
      </c>
      <c r="K492" s="31"/>
      <c r="L492" s="31"/>
      <c r="M492" s="10" t="s">
        <v>212</v>
      </c>
      <c r="N492" s="10" t="s">
        <v>75</v>
      </c>
      <c r="O492" s="31"/>
      <c r="P492" s="10" t="s">
        <v>87</v>
      </c>
      <c r="Q492" s="10"/>
      <c r="R492" s="10"/>
      <c r="S492" s="10"/>
      <c r="T492" s="10"/>
      <c r="U492" s="10"/>
      <c r="V492" s="10"/>
    </row>
    <row r="493">
      <c r="A493" s="31">
        <v>32976.0</v>
      </c>
      <c r="B493" s="32">
        <f t="shared" si="1"/>
        <v>32976</v>
      </c>
      <c r="C493" s="33">
        <f t="shared" si="2"/>
        <v>28.51232877</v>
      </c>
      <c r="D493" s="31"/>
      <c r="E493" s="31" t="s">
        <v>3523</v>
      </c>
      <c r="F493" s="31" t="str">
        <f t="shared" si="3"/>
        <v>NULL</v>
      </c>
      <c r="G493" s="31"/>
      <c r="H493" s="31"/>
      <c r="I493" s="31"/>
      <c r="J493" s="19" t="s">
        <v>44</v>
      </c>
      <c r="K493" s="31"/>
      <c r="L493" s="31"/>
      <c r="M493" s="10" t="s">
        <v>416</v>
      </c>
      <c r="N493" s="10" t="s">
        <v>75</v>
      </c>
      <c r="O493" s="31"/>
      <c r="P493" s="10" t="s">
        <v>1218</v>
      </c>
      <c r="Q493" s="10"/>
      <c r="R493" s="10"/>
      <c r="S493" s="10"/>
      <c r="T493" s="10"/>
      <c r="U493" s="10"/>
      <c r="V493" s="10"/>
    </row>
    <row r="494">
      <c r="A494" s="31">
        <v>19547.0</v>
      </c>
      <c r="B494" s="32">
        <f t="shared" si="1"/>
        <v>19547</v>
      </c>
      <c r="C494" s="33">
        <f t="shared" si="2"/>
        <v>65.30410959</v>
      </c>
      <c r="D494" s="31"/>
      <c r="E494" s="31" t="s">
        <v>73</v>
      </c>
      <c r="F494" s="31" t="str">
        <f t="shared" si="3"/>
        <v>jacket (brand is TBD... probably Patagonia)</v>
      </c>
      <c r="G494" s="31"/>
      <c r="H494" s="31"/>
      <c r="I494" s="31"/>
      <c r="J494" s="19" t="s">
        <v>99</v>
      </c>
      <c r="K494" s="31"/>
      <c r="L494" s="31"/>
      <c r="M494" s="10" t="s">
        <v>22</v>
      </c>
      <c r="N494" s="10" t="s">
        <v>75</v>
      </c>
      <c r="O494" s="31"/>
      <c r="P494" s="10" t="s">
        <v>478</v>
      </c>
      <c r="Q494" s="10"/>
      <c r="R494" s="10"/>
      <c r="S494" s="10"/>
      <c r="T494" s="10"/>
      <c r="U494" s="10"/>
      <c r="V494" s="10"/>
    </row>
    <row r="495">
      <c r="A495" s="31">
        <v>28928.0</v>
      </c>
      <c r="B495" s="32">
        <f t="shared" si="1"/>
        <v>28928</v>
      </c>
      <c r="C495" s="33">
        <f t="shared" si="2"/>
        <v>39.60273973</v>
      </c>
      <c r="D495" s="31"/>
      <c r="E495" s="31" t="s">
        <v>3523</v>
      </c>
      <c r="F495" s="31" t="str">
        <f t="shared" si="3"/>
        <v>NULL</v>
      </c>
      <c r="G495" s="31"/>
      <c r="H495" s="31"/>
      <c r="I495" s="31"/>
      <c r="J495" s="19" t="s">
        <v>44</v>
      </c>
      <c r="K495" s="31"/>
      <c r="L495" s="31"/>
      <c r="M495" s="10" t="s">
        <v>256</v>
      </c>
      <c r="N495" s="10" t="s">
        <v>86</v>
      </c>
      <c r="O495" s="31"/>
      <c r="P495" s="10" t="s">
        <v>87</v>
      </c>
      <c r="Q495" s="10"/>
      <c r="R495" s="10"/>
      <c r="S495" s="10"/>
      <c r="T495" s="10"/>
      <c r="U495" s="10"/>
      <c r="V495" s="10"/>
    </row>
    <row r="496">
      <c r="A496" s="31">
        <v>25883.0</v>
      </c>
      <c r="B496" s="32">
        <f t="shared" si="1"/>
        <v>25883</v>
      </c>
      <c r="C496" s="33">
        <f t="shared" si="2"/>
        <v>47.94520548</v>
      </c>
      <c r="D496" s="31"/>
      <c r="E496" s="31" t="s">
        <v>3523</v>
      </c>
      <c r="F496" s="31" t="str">
        <f t="shared" si="3"/>
        <v>NULL</v>
      </c>
      <c r="G496" s="31"/>
      <c r="H496" s="31"/>
      <c r="I496" s="31"/>
      <c r="J496" s="19" t="s">
        <v>44</v>
      </c>
      <c r="K496" s="31"/>
      <c r="L496" s="31"/>
      <c r="M496" s="10" t="s">
        <v>132</v>
      </c>
      <c r="N496" s="10" t="s">
        <v>139</v>
      </c>
      <c r="O496" s="31"/>
      <c r="P496" s="10" t="s">
        <v>101</v>
      </c>
      <c r="Q496" s="10"/>
      <c r="R496" s="10"/>
      <c r="S496" s="10"/>
      <c r="T496" s="10"/>
      <c r="U496" s="10"/>
      <c r="V496" s="10"/>
    </row>
    <row r="497">
      <c r="A497" s="31">
        <v>32718.0</v>
      </c>
      <c r="B497" s="32">
        <f t="shared" si="1"/>
        <v>32718</v>
      </c>
      <c r="C497" s="33">
        <f t="shared" si="2"/>
        <v>29.21917808</v>
      </c>
      <c r="D497" s="31"/>
      <c r="E497" s="31" t="s">
        <v>118</v>
      </c>
      <c r="F497" s="31" t="str">
        <f t="shared" si="3"/>
        <v>hat</v>
      </c>
      <c r="G497" s="31"/>
      <c r="H497" s="31"/>
      <c r="I497" s="31"/>
      <c r="J497" s="19" t="s">
        <v>62</v>
      </c>
      <c r="K497" s="31"/>
      <c r="L497" s="31"/>
      <c r="M497" s="10" t="s">
        <v>44</v>
      </c>
      <c r="N497" s="10" t="s">
        <v>44</v>
      </c>
      <c r="O497" s="31"/>
      <c r="P497" s="10" t="s">
        <v>44</v>
      </c>
      <c r="Q497" s="10"/>
      <c r="R497" s="10"/>
      <c r="S497" s="10"/>
      <c r="T497" s="10"/>
      <c r="U497" s="10"/>
      <c r="V497" s="10"/>
    </row>
    <row r="498">
      <c r="A498" s="31">
        <v>30053.0</v>
      </c>
      <c r="B498" s="32">
        <f t="shared" si="1"/>
        <v>30053</v>
      </c>
      <c r="C498" s="33">
        <f t="shared" si="2"/>
        <v>36.52054795</v>
      </c>
      <c r="D498" s="31"/>
      <c r="E498" s="31" t="s">
        <v>3523</v>
      </c>
      <c r="F498" s="31" t="str">
        <f t="shared" si="3"/>
        <v>NULL</v>
      </c>
      <c r="G498" s="31"/>
      <c r="H498" s="31"/>
      <c r="I498" s="31"/>
      <c r="J498" s="19" t="s">
        <v>44</v>
      </c>
      <c r="K498" s="31"/>
      <c r="L498" s="31"/>
      <c r="M498" s="10" t="s">
        <v>256</v>
      </c>
      <c r="N498" s="10" t="s">
        <v>106</v>
      </c>
      <c r="O498" s="31"/>
      <c r="P498" s="10" t="s">
        <v>152</v>
      </c>
      <c r="Q498" s="10"/>
      <c r="R498" s="10"/>
      <c r="S498" s="10"/>
      <c r="T498" s="10"/>
      <c r="U498" s="10"/>
      <c r="V498" s="10"/>
    </row>
    <row r="499">
      <c r="A499" s="31">
        <v>22816.0</v>
      </c>
      <c r="B499" s="32">
        <f t="shared" si="1"/>
        <v>22816</v>
      </c>
      <c r="C499" s="33">
        <f t="shared" si="2"/>
        <v>56.34794521</v>
      </c>
      <c r="D499" s="31"/>
      <c r="E499" s="31" t="s">
        <v>3523</v>
      </c>
      <c r="F499" s="31" t="str">
        <f t="shared" si="3"/>
        <v>NULL</v>
      </c>
      <c r="G499" s="31"/>
      <c r="H499" s="31"/>
      <c r="I499" s="31"/>
      <c r="J499" s="19" t="s">
        <v>44</v>
      </c>
      <c r="K499" s="31"/>
      <c r="L499" s="31"/>
      <c r="M499" s="10" t="s">
        <v>143</v>
      </c>
      <c r="N499" s="10" t="s">
        <v>49</v>
      </c>
      <c r="O499" s="31"/>
      <c r="P499" s="10" t="s">
        <v>87</v>
      </c>
      <c r="Q499" s="10"/>
      <c r="R499" s="10"/>
      <c r="S499" s="10"/>
      <c r="T499" s="10"/>
      <c r="U499" s="10"/>
      <c r="V499" s="10"/>
    </row>
    <row r="500">
      <c r="A500" s="31">
        <v>31540.0</v>
      </c>
      <c r="B500" s="32">
        <f t="shared" si="1"/>
        <v>31540</v>
      </c>
      <c r="C500" s="33">
        <f t="shared" si="2"/>
        <v>32.44657534</v>
      </c>
      <c r="D500" s="31"/>
      <c r="E500" s="31" t="s">
        <v>1219</v>
      </c>
      <c r="F500" s="31" t="str">
        <f t="shared" si="3"/>
        <v>Poncho</v>
      </c>
      <c r="G500" s="31"/>
      <c r="H500" s="31"/>
      <c r="I500" s="31"/>
      <c r="J500" s="19" t="s">
        <v>47</v>
      </c>
      <c r="K500" s="31"/>
      <c r="L500" s="31"/>
      <c r="M500" s="10" t="s">
        <v>212</v>
      </c>
      <c r="N500" s="10" t="s">
        <v>1220</v>
      </c>
      <c r="O500" s="31"/>
      <c r="P500" s="10" t="s">
        <v>363</v>
      </c>
      <c r="Q500" s="10"/>
      <c r="R500" s="10"/>
      <c r="S500" s="10"/>
      <c r="T500" s="10"/>
      <c r="U500" s="10"/>
      <c r="V500" s="10"/>
    </row>
    <row r="501">
      <c r="A501" s="31">
        <v>30081.0</v>
      </c>
      <c r="B501" s="32">
        <f t="shared" si="1"/>
        <v>30081</v>
      </c>
      <c r="C501" s="33">
        <f t="shared" si="2"/>
        <v>36.44383562</v>
      </c>
      <c r="D501" s="31"/>
      <c r="E501" s="31" t="s">
        <v>3523</v>
      </c>
      <c r="F501" s="31" t="str">
        <f t="shared" si="3"/>
        <v>NULL</v>
      </c>
      <c r="G501" s="31"/>
      <c r="H501" s="31"/>
      <c r="I501" s="31"/>
      <c r="J501" s="19" t="s">
        <v>44</v>
      </c>
      <c r="K501" s="31"/>
      <c r="L501" s="31"/>
      <c r="M501" s="10" t="s">
        <v>256</v>
      </c>
      <c r="N501" s="10" t="s">
        <v>75</v>
      </c>
      <c r="O501" s="31"/>
      <c r="P501" s="10" t="s">
        <v>295</v>
      </c>
      <c r="Q501" s="10"/>
      <c r="R501" s="10"/>
      <c r="S501" s="10"/>
      <c r="T501" s="10"/>
      <c r="U501" s="10"/>
      <c r="V501" s="10"/>
    </row>
    <row r="502">
      <c r="A502" s="31">
        <v>32850.0</v>
      </c>
      <c r="B502" s="32">
        <f t="shared" si="1"/>
        <v>32850</v>
      </c>
      <c r="C502" s="33">
        <f t="shared" si="2"/>
        <v>28.85753425</v>
      </c>
      <c r="D502" s="31"/>
      <c r="E502" s="31" t="s">
        <v>3523</v>
      </c>
      <c r="F502" s="31" t="str">
        <f t="shared" si="3"/>
        <v>NULL</v>
      </c>
      <c r="G502" s="31"/>
      <c r="H502" s="31"/>
      <c r="I502" s="31"/>
      <c r="J502" s="19" t="s">
        <v>44</v>
      </c>
      <c r="K502" s="31"/>
      <c r="L502" s="31"/>
      <c r="M502" s="10" t="s">
        <v>151</v>
      </c>
      <c r="N502" s="10" t="s">
        <v>49</v>
      </c>
      <c r="O502" s="31"/>
      <c r="P502" s="10" t="s">
        <v>87</v>
      </c>
      <c r="Q502" s="10"/>
      <c r="R502" s="10"/>
      <c r="S502" s="10"/>
      <c r="T502" s="10"/>
      <c r="U502" s="10"/>
      <c r="V502" s="10"/>
    </row>
    <row r="503">
      <c r="A503" s="31">
        <v>32964.0</v>
      </c>
      <c r="B503" s="32">
        <f t="shared" si="1"/>
        <v>32964</v>
      </c>
      <c r="C503" s="33">
        <f t="shared" si="2"/>
        <v>28.54520548</v>
      </c>
      <c r="D503" s="31"/>
      <c r="E503" s="31" t="s">
        <v>118</v>
      </c>
      <c r="F503" s="31" t="str">
        <f t="shared" si="3"/>
        <v>hat</v>
      </c>
      <c r="G503" s="31"/>
      <c r="H503" s="31"/>
      <c r="I503" s="31"/>
      <c r="J503" s="19" t="s">
        <v>94</v>
      </c>
      <c r="K503" s="31"/>
      <c r="L503" s="31"/>
      <c r="M503" s="10" t="s">
        <v>151</v>
      </c>
      <c r="N503" s="10" t="s">
        <v>75</v>
      </c>
      <c r="O503" s="31"/>
      <c r="P503" s="10" t="s">
        <v>152</v>
      </c>
      <c r="Q503" s="10"/>
      <c r="R503" s="10"/>
      <c r="S503" s="10"/>
      <c r="T503" s="10"/>
      <c r="U503" s="10"/>
      <c r="V503" s="10"/>
    </row>
    <row r="504">
      <c r="A504" s="31">
        <v>25965.0</v>
      </c>
      <c r="B504" s="32">
        <f t="shared" si="1"/>
        <v>25965</v>
      </c>
      <c r="C504" s="33">
        <f t="shared" si="2"/>
        <v>47.72054795</v>
      </c>
      <c r="D504" s="31"/>
      <c r="E504" s="31" t="s">
        <v>3523</v>
      </c>
      <c r="F504" s="31" t="str">
        <f t="shared" si="3"/>
        <v>NULL</v>
      </c>
      <c r="G504" s="31"/>
      <c r="H504" s="31"/>
      <c r="I504" s="31"/>
      <c r="J504" s="19" t="s">
        <v>44</v>
      </c>
      <c r="K504" s="31"/>
      <c r="L504" s="31"/>
      <c r="M504" s="10" t="s">
        <v>421</v>
      </c>
      <c r="N504" s="10" t="s">
        <v>49</v>
      </c>
      <c r="O504" s="31"/>
      <c r="P504" s="10" t="s">
        <v>275</v>
      </c>
      <c r="Q504" s="10"/>
      <c r="R504" s="10"/>
      <c r="S504" s="10"/>
      <c r="T504" s="10"/>
      <c r="U504" s="10"/>
      <c r="V504" s="10"/>
    </row>
    <row r="505">
      <c r="A505" s="31">
        <v>30672.0</v>
      </c>
      <c r="B505" s="32">
        <f t="shared" si="1"/>
        <v>30672</v>
      </c>
      <c r="C505" s="33">
        <f t="shared" si="2"/>
        <v>34.82465753</v>
      </c>
      <c r="D505" s="31"/>
      <c r="E505" s="31" t="s">
        <v>3523</v>
      </c>
      <c r="F505" s="31" t="str">
        <f t="shared" si="3"/>
        <v>NULL</v>
      </c>
      <c r="G505" s="31"/>
      <c r="H505" s="31"/>
      <c r="I505" s="31"/>
      <c r="J505" s="19" t="s">
        <v>44</v>
      </c>
      <c r="K505" s="31"/>
      <c r="L505" s="31"/>
      <c r="M505" s="10" t="s">
        <v>212</v>
      </c>
      <c r="N505" s="10" t="s">
        <v>75</v>
      </c>
      <c r="O505" s="31"/>
      <c r="P505" s="10" t="s">
        <v>363</v>
      </c>
      <c r="Q505" s="10"/>
      <c r="R505" s="10"/>
      <c r="S505" s="10"/>
      <c r="T505" s="10"/>
      <c r="U505" s="10"/>
      <c r="V505" s="10"/>
    </row>
    <row r="506">
      <c r="A506" s="31">
        <v>28203.0</v>
      </c>
      <c r="B506" s="32">
        <f t="shared" si="1"/>
        <v>28203</v>
      </c>
      <c r="C506" s="33">
        <f t="shared" si="2"/>
        <v>41.5890411</v>
      </c>
      <c r="D506" s="31"/>
      <c r="E506" s="31" t="s">
        <v>131</v>
      </c>
      <c r="F506" s="31" t="str">
        <f t="shared" si="3"/>
        <v>shoes (brand is TBD… probably Adidas or Puma)</v>
      </c>
      <c r="G506" s="31"/>
      <c r="H506" s="31"/>
      <c r="I506" s="31"/>
      <c r="J506" s="19" t="s">
        <v>99</v>
      </c>
      <c r="K506" s="31"/>
      <c r="L506" s="31"/>
      <c r="M506" s="10" t="s">
        <v>74</v>
      </c>
      <c r="N506" s="10" t="s">
        <v>49</v>
      </c>
      <c r="O506" s="31"/>
      <c r="P506" s="10" t="s">
        <v>1221</v>
      </c>
      <c r="Q506" s="10"/>
      <c r="R506" s="10"/>
      <c r="S506" s="10"/>
      <c r="T506" s="10"/>
      <c r="U506" s="10"/>
      <c r="V506" s="10"/>
    </row>
    <row r="507">
      <c r="A507" s="31">
        <v>31758.0</v>
      </c>
      <c r="B507" s="32">
        <f t="shared" si="1"/>
        <v>31758</v>
      </c>
      <c r="C507" s="33">
        <f t="shared" si="2"/>
        <v>31.84931507</v>
      </c>
      <c r="D507" s="31"/>
      <c r="E507" s="31" t="s">
        <v>3523</v>
      </c>
      <c r="F507" s="31" t="str">
        <f t="shared" si="3"/>
        <v>NULL</v>
      </c>
      <c r="G507" s="31"/>
      <c r="H507" s="31"/>
      <c r="I507" s="31"/>
      <c r="J507" s="19" t="s">
        <v>44</v>
      </c>
      <c r="K507" s="31"/>
      <c r="L507" s="31"/>
      <c r="M507" s="10" t="s">
        <v>212</v>
      </c>
      <c r="N507" s="10" t="s">
        <v>75</v>
      </c>
      <c r="O507" s="31"/>
      <c r="P507" s="10" t="s">
        <v>87</v>
      </c>
      <c r="Q507" s="10"/>
      <c r="R507" s="10"/>
      <c r="S507" s="10"/>
      <c r="T507" s="10"/>
      <c r="U507" s="10"/>
      <c r="V507" s="10"/>
    </row>
    <row r="508">
      <c r="A508" s="31">
        <v>32136.0</v>
      </c>
      <c r="B508" s="32">
        <f t="shared" si="1"/>
        <v>32136</v>
      </c>
      <c r="C508" s="33">
        <f t="shared" si="2"/>
        <v>30.81369863</v>
      </c>
      <c r="D508" s="31"/>
      <c r="E508" s="31" t="s">
        <v>3523</v>
      </c>
      <c r="F508" s="31" t="str">
        <f t="shared" si="3"/>
        <v>NULL</v>
      </c>
      <c r="G508" s="31"/>
      <c r="H508" s="31"/>
      <c r="I508" s="31"/>
      <c r="J508" s="19" t="s">
        <v>44</v>
      </c>
      <c r="K508" s="31"/>
      <c r="L508" s="31"/>
      <c r="M508" s="10" t="s">
        <v>138</v>
      </c>
      <c r="N508" s="10" t="s">
        <v>75</v>
      </c>
      <c r="O508" s="31"/>
      <c r="P508" s="10" t="s">
        <v>87</v>
      </c>
      <c r="Q508" s="10"/>
      <c r="R508" s="10"/>
      <c r="S508" s="10"/>
      <c r="T508" s="10"/>
      <c r="U508" s="10"/>
      <c r="V508" s="10"/>
    </row>
    <row r="509">
      <c r="A509" s="31">
        <v>32478.0</v>
      </c>
      <c r="B509" s="32">
        <f t="shared" si="1"/>
        <v>32478</v>
      </c>
      <c r="C509" s="33">
        <f t="shared" si="2"/>
        <v>29.87671233</v>
      </c>
      <c r="D509" s="31"/>
      <c r="E509" s="31" t="s">
        <v>46</v>
      </c>
      <c r="F509" s="31" t="str">
        <f t="shared" si="3"/>
        <v>hoodie</v>
      </c>
      <c r="G509" s="31"/>
      <c r="H509" s="31"/>
      <c r="I509" s="31"/>
      <c r="J509" s="19" t="s">
        <v>99</v>
      </c>
      <c r="K509" s="31"/>
      <c r="L509" s="31"/>
      <c r="M509" s="10" t="s">
        <v>44</v>
      </c>
      <c r="N509" s="10" t="s">
        <v>44</v>
      </c>
      <c r="O509" s="31"/>
      <c r="P509" s="10" t="s">
        <v>44</v>
      </c>
      <c r="Q509" s="10"/>
      <c r="R509" s="10"/>
      <c r="S509" s="10"/>
      <c r="T509" s="10"/>
      <c r="U509" s="10"/>
      <c r="V509" s="10"/>
    </row>
    <row r="510">
      <c r="A510" s="31">
        <v>29313.0</v>
      </c>
      <c r="B510" s="32">
        <f t="shared" si="1"/>
        <v>29313</v>
      </c>
      <c r="C510" s="33">
        <f t="shared" si="2"/>
        <v>38.54794521</v>
      </c>
      <c r="D510" s="31"/>
      <c r="E510" s="31" t="s">
        <v>131</v>
      </c>
      <c r="F510" s="31" t="str">
        <f t="shared" si="3"/>
        <v>shoes (brand is TBD… probably Adidas or Puma)</v>
      </c>
      <c r="G510" s="31"/>
      <c r="H510" s="31"/>
      <c r="I510" s="31"/>
      <c r="J510" s="19" t="s">
        <v>1222</v>
      </c>
      <c r="K510" s="31"/>
      <c r="L510" s="31"/>
      <c r="M510" s="10" t="s">
        <v>44</v>
      </c>
      <c r="N510" s="10" t="s">
        <v>44</v>
      </c>
      <c r="O510" s="31"/>
      <c r="P510" s="10" t="s">
        <v>44</v>
      </c>
      <c r="Q510" s="10"/>
      <c r="R510" s="10"/>
      <c r="S510" s="10"/>
      <c r="T510" s="10"/>
      <c r="U510" s="10"/>
      <c r="V510" s="10"/>
    </row>
    <row r="511">
      <c r="A511" s="31">
        <v>33993.0</v>
      </c>
      <c r="B511" s="32">
        <f t="shared" si="1"/>
        <v>33993</v>
      </c>
      <c r="C511" s="33">
        <f t="shared" si="2"/>
        <v>25.7260274</v>
      </c>
      <c r="D511" s="31"/>
      <c r="E511" s="31" t="s">
        <v>73</v>
      </c>
      <c r="F511" s="31" t="str">
        <f t="shared" si="3"/>
        <v>jacket (brand is TBD... probably Patagonia)</v>
      </c>
      <c r="G511" s="31"/>
      <c r="H511" s="31"/>
      <c r="I511" s="31"/>
      <c r="J511" s="19" t="s">
        <v>47</v>
      </c>
      <c r="K511" s="31"/>
      <c r="L511" s="31"/>
      <c r="M511" s="10" t="s">
        <v>256</v>
      </c>
      <c r="N511" s="10" t="s">
        <v>106</v>
      </c>
      <c r="O511" s="31"/>
      <c r="P511" s="10" t="s">
        <v>101</v>
      </c>
      <c r="Q511" s="10"/>
      <c r="R511" s="10"/>
      <c r="S511" s="10"/>
      <c r="T511" s="10"/>
      <c r="U511" s="10"/>
      <c r="V511" s="10"/>
    </row>
    <row r="512">
      <c r="A512" s="31">
        <v>29614.0</v>
      </c>
      <c r="B512" s="32">
        <f t="shared" si="1"/>
        <v>29614</v>
      </c>
      <c r="C512" s="33">
        <f t="shared" si="2"/>
        <v>37.72328767</v>
      </c>
      <c r="D512" s="31"/>
      <c r="E512" s="31" t="s">
        <v>3523</v>
      </c>
      <c r="F512" s="31" t="str">
        <f t="shared" si="3"/>
        <v>NULL</v>
      </c>
      <c r="G512" s="31"/>
      <c r="H512" s="31"/>
      <c r="I512" s="31"/>
      <c r="J512" s="19" t="s">
        <v>44</v>
      </c>
      <c r="K512" s="31"/>
      <c r="L512" s="31"/>
      <c r="M512" s="10" t="s">
        <v>151</v>
      </c>
      <c r="N512" s="10" t="s">
        <v>106</v>
      </c>
      <c r="O512" s="31"/>
      <c r="P512" s="10" t="s">
        <v>275</v>
      </c>
      <c r="Q512" s="10"/>
      <c r="R512" s="10"/>
      <c r="S512" s="10"/>
      <c r="T512" s="10"/>
      <c r="U512" s="10"/>
      <c r="V512" s="10"/>
    </row>
    <row r="513">
      <c r="A513" s="31">
        <v>23189.0</v>
      </c>
      <c r="B513" s="32">
        <f t="shared" si="1"/>
        <v>23189</v>
      </c>
      <c r="C513" s="33">
        <f t="shared" si="2"/>
        <v>55.3260274</v>
      </c>
      <c r="D513" s="31"/>
      <c r="E513" s="31" t="s">
        <v>73</v>
      </c>
      <c r="F513" s="31" t="str">
        <f t="shared" si="3"/>
        <v>jacket (brand is TBD... probably Patagonia)</v>
      </c>
      <c r="G513" s="31"/>
      <c r="H513" s="31"/>
      <c r="I513" s="31"/>
      <c r="J513" s="19" t="s">
        <v>99</v>
      </c>
      <c r="K513" s="31"/>
      <c r="L513" s="31"/>
      <c r="M513" s="10" t="s">
        <v>44</v>
      </c>
      <c r="N513" s="10" t="s">
        <v>44</v>
      </c>
      <c r="O513" s="31"/>
      <c r="P513" s="10" t="s">
        <v>44</v>
      </c>
      <c r="Q513" s="10"/>
      <c r="R513" s="10"/>
      <c r="S513" s="10"/>
      <c r="T513" s="10"/>
      <c r="U513" s="10"/>
      <c r="V513" s="10"/>
    </row>
    <row r="514">
      <c r="A514" s="31">
        <v>32916.0</v>
      </c>
      <c r="B514" s="32">
        <f t="shared" si="1"/>
        <v>32916</v>
      </c>
      <c r="C514" s="33">
        <f t="shared" si="2"/>
        <v>28.67671233</v>
      </c>
      <c r="D514" s="31"/>
      <c r="E514" s="31" t="s">
        <v>3523</v>
      </c>
      <c r="F514" s="31" t="str">
        <f t="shared" si="3"/>
        <v>NULL</v>
      </c>
      <c r="G514" s="31"/>
      <c r="H514" s="31"/>
      <c r="I514" s="31"/>
      <c r="J514" s="19" t="s">
        <v>44</v>
      </c>
      <c r="K514" s="31"/>
      <c r="L514" s="31"/>
      <c r="M514" s="10" t="s">
        <v>151</v>
      </c>
      <c r="N514" s="10" t="s">
        <v>75</v>
      </c>
      <c r="O514" s="31"/>
      <c r="P514" s="10" t="s">
        <v>87</v>
      </c>
      <c r="Q514" s="10"/>
      <c r="R514" s="10"/>
      <c r="S514" s="10"/>
      <c r="T514" s="10"/>
      <c r="U514" s="10"/>
      <c r="V514" s="10"/>
    </row>
    <row r="515">
      <c r="A515" s="31">
        <v>34931.0</v>
      </c>
      <c r="B515" s="32">
        <f t="shared" si="1"/>
        <v>34931</v>
      </c>
      <c r="C515" s="33">
        <f t="shared" si="2"/>
        <v>23.15616438</v>
      </c>
      <c r="D515" s="31"/>
      <c r="E515" s="31" t="s">
        <v>3523</v>
      </c>
      <c r="F515" s="31" t="str">
        <f t="shared" si="3"/>
        <v>NULL</v>
      </c>
      <c r="G515" s="31"/>
      <c r="H515" s="31"/>
      <c r="I515" s="31"/>
      <c r="J515" s="19" t="s">
        <v>44</v>
      </c>
      <c r="K515" s="31"/>
      <c r="L515" s="31"/>
      <c r="M515" s="10" t="s">
        <v>457</v>
      </c>
      <c r="N515" s="10" t="s">
        <v>356</v>
      </c>
      <c r="O515" s="31"/>
      <c r="P515" s="10" t="s">
        <v>918</v>
      </c>
      <c r="Q515" s="10"/>
      <c r="R515" s="10"/>
      <c r="S515" s="10"/>
      <c r="T515" s="10"/>
      <c r="U515" s="10"/>
      <c r="V515" s="10"/>
    </row>
    <row r="516">
      <c r="A516" s="31">
        <v>30351.0</v>
      </c>
      <c r="B516" s="32">
        <f t="shared" si="1"/>
        <v>30351</v>
      </c>
      <c r="C516" s="33">
        <f t="shared" si="2"/>
        <v>35.70410959</v>
      </c>
      <c r="D516" s="31"/>
      <c r="E516" s="31" t="s">
        <v>73</v>
      </c>
      <c r="F516" s="31" t="str">
        <f t="shared" si="3"/>
        <v>jacket (brand is TBD... probably Patagonia)</v>
      </c>
      <c r="G516" s="31"/>
      <c r="H516" s="31"/>
      <c r="I516" s="31"/>
      <c r="J516" s="19" t="s">
        <v>94</v>
      </c>
      <c r="K516" s="31"/>
      <c r="L516" s="31"/>
      <c r="M516" s="10" t="s">
        <v>44</v>
      </c>
      <c r="N516" s="10" t="s">
        <v>44</v>
      </c>
      <c r="O516" s="31"/>
      <c r="P516" s="10" t="s">
        <v>44</v>
      </c>
      <c r="Q516" s="10"/>
      <c r="R516" s="10"/>
      <c r="S516" s="10"/>
      <c r="T516" s="10"/>
      <c r="U516" s="10"/>
      <c r="V516" s="10"/>
    </row>
    <row r="517">
      <c r="A517" s="31">
        <v>34335.0</v>
      </c>
      <c r="B517" s="32">
        <f t="shared" si="1"/>
        <v>34335</v>
      </c>
      <c r="C517" s="33">
        <f t="shared" si="2"/>
        <v>24.7890411</v>
      </c>
      <c r="D517" s="31"/>
      <c r="E517" s="31" t="s">
        <v>3523</v>
      </c>
      <c r="F517" s="31" t="str">
        <f t="shared" si="3"/>
        <v>NULL</v>
      </c>
      <c r="G517" s="31"/>
      <c r="H517" s="31"/>
      <c r="I517" s="31"/>
      <c r="J517" s="19" t="s">
        <v>44</v>
      </c>
      <c r="K517" s="31"/>
      <c r="L517" s="31"/>
      <c r="M517" s="10" t="s">
        <v>44</v>
      </c>
      <c r="N517" s="10" t="s">
        <v>44</v>
      </c>
      <c r="O517" s="31"/>
      <c r="P517" s="10" t="s">
        <v>44</v>
      </c>
      <c r="Q517" s="10"/>
      <c r="R517" s="10"/>
      <c r="S517" s="10"/>
      <c r="T517" s="10"/>
      <c r="U517" s="10"/>
      <c r="V517" s="10"/>
    </row>
    <row r="518">
      <c r="A518" s="31">
        <v>31403.0</v>
      </c>
      <c r="B518" s="32">
        <f t="shared" si="1"/>
        <v>31403</v>
      </c>
      <c r="C518" s="33">
        <f t="shared" si="2"/>
        <v>32.82191781</v>
      </c>
      <c r="D518" s="31"/>
      <c r="E518" s="31" t="s">
        <v>131</v>
      </c>
      <c r="F518" s="31" t="str">
        <f t="shared" si="3"/>
        <v>shoes (brand is TBD… probably Adidas or Puma)</v>
      </c>
      <c r="G518" s="31"/>
      <c r="H518" s="31"/>
      <c r="I518" s="31"/>
      <c r="J518" s="19" t="s">
        <v>94</v>
      </c>
      <c r="K518" s="31"/>
      <c r="L518" s="31"/>
      <c r="M518" s="10" t="s">
        <v>44</v>
      </c>
      <c r="N518" s="10" t="s">
        <v>44</v>
      </c>
      <c r="O518" s="31"/>
      <c r="P518" s="10" t="s">
        <v>44</v>
      </c>
      <c r="Q518" s="10"/>
      <c r="R518" s="10"/>
      <c r="S518" s="10"/>
      <c r="T518" s="10"/>
      <c r="U518" s="10"/>
      <c r="V518" s="10"/>
    </row>
    <row r="519">
      <c r="A519" s="31">
        <v>31452.0</v>
      </c>
      <c r="B519" s="32">
        <f t="shared" si="1"/>
        <v>31452</v>
      </c>
      <c r="C519" s="33">
        <f t="shared" si="2"/>
        <v>32.68767123</v>
      </c>
      <c r="D519" s="31"/>
      <c r="E519" s="31" t="s">
        <v>3523</v>
      </c>
      <c r="F519" s="31" t="str">
        <f t="shared" si="3"/>
        <v>NULL</v>
      </c>
      <c r="G519" s="31"/>
      <c r="H519" s="31"/>
      <c r="I519" s="31"/>
      <c r="J519" s="19" t="s">
        <v>44</v>
      </c>
      <c r="K519" s="31"/>
      <c r="L519" s="31"/>
      <c r="M519" s="10" t="s">
        <v>212</v>
      </c>
      <c r="N519" s="10" t="s">
        <v>75</v>
      </c>
      <c r="O519" s="31"/>
      <c r="P519" s="10" t="s">
        <v>918</v>
      </c>
      <c r="Q519" s="10"/>
      <c r="R519" s="10"/>
      <c r="S519" s="10"/>
      <c r="T519" s="10"/>
      <c r="U519" s="10"/>
      <c r="V519" s="10"/>
    </row>
    <row r="520">
      <c r="A520" s="31">
        <v>31800.0</v>
      </c>
      <c r="B520" s="32">
        <f t="shared" si="1"/>
        <v>31800</v>
      </c>
      <c r="C520" s="33">
        <f t="shared" si="2"/>
        <v>31.73424658</v>
      </c>
      <c r="D520" s="31"/>
      <c r="E520" s="31" t="s">
        <v>3523</v>
      </c>
      <c r="F520" s="31" t="str">
        <f t="shared" si="3"/>
        <v>NULL</v>
      </c>
      <c r="G520" s="31"/>
      <c r="H520" s="31"/>
      <c r="I520" s="31"/>
      <c r="J520" s="19" t="s">
        <v>44</v>
      </c>
      <c r="K520" s="31"/>
      <c r="L520" s="31"/>
      <c r="M520" s="10" t="s">
        <v>212</v>
      </c>
      <c r="N520" s="10" t="s">
        <v>75</v>
      </c>
      <c r="O520" s="31"/>
      <c r="P520" s="10" t="s">
        <v>101</v>
      </c>
      <c r="Q520" s="10"/>
      <c r="R520" s="10"/>
      <c r="S520" s="10"/>
      <c r="T520" s="10"/>
      <c r="U520" s="10"/>
      <c r="V520" s="10"/>
    </row>
    <row r="521">
      <c r="A521" s="31">
        <v>30018.0</v>
      </c>
      <c r="B521" s="32">
        <f t="shared" si="1"/>
        <v>30018</v>
      </c>
      <c r="C521" s="33">
        <f t="shared" si="2"/>
        <v>36.61643836</v>
      </c>
      <c r="D521" s="31"/>
      <c r="E521" s="31" t="s">
        <v>3523</v>
      </c>
      <c r="F521" s="31" t="str">
        <f t="shared" si="3"/>
        <v>NULL</v>
      </c>
      <c r="G521" s="31"/>
      <c r="H521" s="31"/>
      <c r="I521" s="31"/>
      <c r="J521" s="19" t="s">
        <v>44</v>
      </c>
      <c r="K521" s="31"/>
      <c r="L521" s="31"/>
      <c r="M521" s="10" t="s">
        <v>256</v>
      </c>
      <c r="N521" s="10" t="s">
        <v>75</v>
      </c>
      <c r="O521" s="31"/>
      <c r="P521" s="10" t="s">
        <v>478</v>
      </c>
      <c r="Q521" s="10"/>
      <c r="R521" s="10"/>
      <c r="S521" s="10"/>
      <c r="T521" s="10"/>
      <c r="U521" s="10"/>
      <c r="V521" s="10"/>
    </row>
    <row r="522">
      <c r="A522" s="31">
        <v>31014.0</v>
      </c>
      <c r="B522" s="32">
        <f t="shared" si="1"/>
        <v>31014</v>
      </c>
      <c r="C522" s="33">
        <f t="shared" si="2"/>
        <v>33.88767123</v>
      </c>
      <c r="D522" s="31"/>
      <c r="E522" s="31" t="s">
        <v>397</v>
      </c>
      <c r="F522" s="31" t="str">
        <f t="shared" si="3"/>
        <v>track suit / sweat suit</v>
      </c>
      <c r="G522" s="31"/>
      <c r="H522" s="31"/>
      <c r="I522" s="31"/>
      <c r="J522" s="19" t="s">
        <v>62</v>
      </c>
      <c r="K522" s="31"/>
      <c r="L522" s="31"/>
      <c r="M522" s="10" t="s">
        <v>151</v>
      </c>
      <c r="N522" s="10" t="s">
        <v>86</v>
      </c>
      <c r="O522" s="31"/>
      <c r="P522" s="10" t="s">
        <v>152</v>
      </c>
      <c r="Q522" s="10"/>
      <c r="R522" s="10"/>
      <c r="S522" s="10"/>
      <c r="T522" s="10"/>
      <c r="U522" s="10"/>
      <c r="V522" s="10"/>
    </row>
    <row r="523">
      <c r="A523" s="31">
        <v>26198.0</v>
      </c>
      <c r="B523" s="32">
        <f t="shared" si="1"/>
        <v>26198</v>
      </c>
      <c r="C523" s="33">
        <f t="shared" si="2"/>
        <v>47.08219178</v>
      </c>
      <c r="D523" s="31"/>
      <c r="E523" s="31" t="s">
        <v>73</v>
      </c>
      <c r="F523" s="31" t="str">
        <f t="shared" si="3"/>
        <v>jacket (brand is TBD... probably Patagonia)</v>
      </c>
      <c r="G523" s="31"/>
      <c r="H523" s="31"/>
      <c r="I523" s="31"/>
      <c r="J523" s="19" t="s">
        <v>94</v>
      </c>
      <c r="K523" s="31"/>
      <c r="L523" s="31"/>
      <c r="M523" s="10" t="s">
        <v>421</v>
      </c>
      <c r="N523" s="10" t="s">
        <v>86</v>
      </c>
      <c r="O523" s="31"/>
      <c r="P523" s="10" t="s">
        <v>478</v>
      </c>
      <c r="Q523" s="10"/>
      <c r="R523" s="10"/>
      <c r="S523" s="10"/>
      <c r="T523" s="10"/>
      <c r="U523" s="10"/>
      <c r="V523" s="10"/>
    </row>
    <row r="524">
      <c r="A524" s="31">
        <v>30945.0</v>
      </c>
      <c r="B524" s="32">
        <f t="shared" si="1"/>
        <v>30945</v>
      </c>
      <c r="C524" s="33">
        <f t="shared" si="2"/>
        <v>34.07671233</v>
      </c>
      <c r="D524" s="31"/>
      <c r="E524" s="31" t="s">
        <v>3523</v>
      </c>
      <c r="F524" s="31" t="str">
        <f t="shared" si="3"/>
        <v>NULL</v>
      </c>
      <c r="G524" s="31"/>
      <c r="H524" s="31"/>
      <c r="I524" s="31"/>
      <c r="J524" s="19" t="s">
        <v>44</v>
      </c>
      <c r="K524" s="31"/>
      <c r="L524" s="31"/>
      <c r="M524" s="10" t="s">
        <v>74</v>
      </c>
      <c r="N524" s="10" t="s">
        <v>49</v>
      </c>
      <c r="O524" s="31"/>
      <c r="P524" s="10" t="s">
        <v>87</v>
      </c>
      <c r="Q524" s="10"/>
      <c r="R524" s="10"/>
      <c r="S524" s="10"/>
      <c r="T524" s="10"/>
      <c r="U524" s="10"/>
      <c r="V524" s="10"/>
    </row>
    <row r="525">
      <c r="A525" s="31">
        <v>32220.0</v>
      </c>
      <c r="B525" s="32">
        <f t="shared" si="1"/>
        <v>32220</v>
      </c>
      <c r="C525" s="33">
        <f t="shared" si="2"/>
        <v>30.58356164</v>
      </c>
      <c r="D525" s="31"/>
      <c r="E525" s="31" t="s">
        <v>61</v>
      </c>
      <c r="F525" s="31" t="str">
        <f t="shared" si="3"/>
        <v>t-shirt</v>
      </c>
      <c r="G525" s="31"/>
      <c r="H525" s="31"/>
      <c r="I525" s="31"/>
      <c r="J525" s="19" t="s">
        <v>94</v>
      </c>
      <c r="K525" s="31"/>
      <c r="L525" s="31"/>
      <c r="M525" s="10" t="s">
        <v>44</v>
      </c>
      <c r="N525" s="10" t="s">
        <v>44</v>
      </c>
      <c r="O525" s="31"/>
      <c r="P525" s="10" t="s">
        <v>44</v>
      </c>
      <c r="Q525" s="10"/>
      <c r="R525" s="10"/>
      <c r="S525" s="10"/>
      <c r="T525" s="10"/>
      <c r="U525" s="10"/>
      <c r="V525" s="10"/>
    </row>
    <row r="526">
      <c r="A526" s="31">
        <v>31081.0</v>
      </c>
      <c r="B526" s="32">
        <f t="shared" si="1"/>
        <v>31081</v>
      </c>
      <c r="C526" s="33">
        <f t="shared" si="2"/>
        <v>33.70410959</v>
      </c>
      <c r="D526" s="31"/>
      <c r="E526" s="31" t="s">
        <v>73</v>
      </c>
      <c r="F526" s="31" t="str">
        <f t="shared" si="3"/>
        <v>jacket (brand is TBD... probably Patagonia)</v>
      </c>
      <c r="G526" s="31"/>
      <c r="H526" s="31"/>
      <c r="I526" s="31"/>
      <c r="J526" s="19" t="s">
        <v>99</v>
      </c>
      <c r="K526" s="31"/>
      <c r="L526" s="31"/>
      <c r="M526" s="10" t="s">
        <v>143</v>
      </c>
      <c r="N526" s="10" t="s">
        <v>49</v>
      </c>
      <c r="O526" s="31"/>
      <c r="P526" s="10" t="s">
        <v>219</v>
      </c>
      <c r="Q526" s="10"/>
      <c r="R526" s="10"/>
      <c r="S526" s="10"/>
      <c r="T526" s="10"/>
      <c r="U526" s="10"/>
      <c r="V526" s="10"/>
    </row>
    <row r="527">
      <c r="A527" s="31">
        <v>29924.0</v>
      </c>
      <c r="B527" s="32">
        <f t="shared" si="1"/>
        <v>29924</v>
      </c>
      <c r="C527" s="33">
        <f t="shared" si="2"/>
        <v>36.8739726</v>
      </c>
      <c r="D527" s="31"/>
      <c r="E527" s="31" t="s">
        <v>93</v>
      </c>
      <c r="F527" s="31" t="str">
        <f t="shared" si="3"/>
        <v>backpack</v>
      </c>
      <c r="G527" s="31"/>
      <c r="H527" s="31"/>
      <c r="I527" s="31"/>
      <c r="J527" s="19" t="s">
        <v>99</v>
      </c>
      <c r="K527" s="31"/>
      <c r="L527" s="31"/>
      <c r="M527" s="10" t="s">
        <v>85</v>
      </c>
      <c r="N527" s="10" t="s">
        <v>75</v>
      </c>
      <c r="O527" s="31"/>
      <c r="P527" s="10" t="s">
        <v>231</v>
      </c>
      <c r="Q527" s="10"/>
      <c r="R527" s="10"/>
      <c r="S527" s="10"/>
      <c r="T527" s="10"/>
      <c r="U527" s="10"/>
      <c r="V527" s="10"/>
    </row>
    <row r="528">
      <c r="A528" s="31">
        <v>29448.0</v>
      </c>
      <c r="B528" s="32">
        <f t="shared" si="1"/>
        <v>29448</v>
      </c>
      <c r="C528" s="33">
        <f t="shared" si="2"/>
        <v>38.17808219</v>
      </c>
      <c r="D528" s="31"/>
      <c r="E528" s="31" t="s">
        <v>46</v>
      </c>
      <c r="F528" s="31" t="str">
        <f t="shared" si="3"/>
        <v>hoodie</v>
      </c>
      <c r="G528" s="31"/>
      <c r="H528" s="31"/>
      <c r="I528" s="31"/>
      <c r="J528" s="19" t="s">
        <v>99</v>
      </c>
      <c r="K528" s="31"/>
      <c r="L528" s="31"/>
      <c r="M528" s="10" t="s">
        <v>256</v>
      </c>
      <c r="N528" s="10" t="s">
        <v>75</v>
      </c>
      <c r="O528" s="31"/>
      <c r="P528" s="10" t="s">
        <v>50</v>
      </c>
      <c r="Q528" s="10"/>
      <c r="R528" s="10"/>
      <c r="S528" s="10"/>
      <c r="T528" s="10"/>
      <c r="U528" s="10"/>
      <c r="V528" s="10"/>
    </row>
    <row r="529">
      <c r="B529" s="32" t="str">
        <f t="shared" si="1"/>
        <v>NULL</v>
      </c>
      <c r="C529" s="33" t="str">
        <f t="shared" si="2"/>
        <v>NULL</v>
      </c>
      <c r="E529" s="17" t="s">
        <v>3523</v>
      </c>
      <c r="F529" s="31" t="str">
        <f t="shared" si="3"/>
        <v>NULL</v>
      </c>
      <c r="J529" s="19" t="s">
        <v>44</v>
      </c>
      <c r="M529" s="11" t="s">
        <v>22</v>
      </c>
      <c r="N529" s="11" t="s">
        <v>75</v>
      </c>
      <c r="P529" s="11" t="s">
        <v>87</v>
      </c>
      <c r="Q529" s="11"/>
      <c r="R529" s="11"/>
      <c r="S529" s="11"/>
      <c r="T529" s="11"/>
      <c r="U529" s="11"/>
      <c r="V529" s="11"/>
    </row>
    <row r="530">
      <c r="A530" s="31">
        <v>28843.0</v>
      </c>
      <c r="B530" s="32">
        <f t="shared" si="1"/>
        <v>28843</v>
      </c>
      <c r="C530" s="33">
        <f t="shared" si="2"/>
        <v>39.83561644</v>
      </c>
      <c r="D530" s="31"/>
      <c r="E530" s="31" t="s">
        <v>3523</v>
      </c>
      <c r="F530" s="31" t="str">
        <f t="shared" si="3"/>
        <v>NULL</v>
      </c>
      <c r="G530" s="31"/>
      <c r="H530" s="31"/>
      <c r="I530" s="31"/>
      <c r="J530" s="19" t="s">
        <v>44</v>
      </c>
      <c r="K530" s="31"/>
      <c r="L530" s="31"/>
      <c r="M530" s="10" t="s">
        <v>138</v>
      </c>
      <c r="N530" s="10" t="s">
        <v>75</v>
      </c>
      <c r="O530" s="31"/>
      <c r="P530" s="10" t="s">
        <v>152</v>
      </c>
      <c r="Q530" s="10"/>
      <c r="R530" s="10"/>
      <c r="S530" s="10"/>
      <c r="T530" s="10"/>
      <c r="U530" s="10"/>
      <c r="V530" s="10"/>
    </row>
    <row r="531">
      <c r="A531" s="31">
        <v>35090.0</v>
      </c>
      <c r="B531" s="32">
        <f t="shared" si="1"/>
        <v>35090</v>
      </c>
      <c r="C531" s="33">
        <f t="shared" si="2"/>
        <v>22.72054795</v>
      </c>
      <c r="D531" s="31"/>
      <c r="E531" s="31" t="s">
        <v>137</v>
      </c>
      <c r="F531" s="31" t="str">
        <f t="shared" si="3"/>
        <v>socks</v>
      </c>
      <c r="G531" s="31"/>
      <c r="H531" s="31"/>
      <c r="I531" s="31"/>
      <c r="J531" s="19" t="s">
        <v>99</v>
      </c>
      <c r="K531" s="31"/>
      <c r="L531" s="31"/>
      <c r="M531" s="10" t="s">
        <v>212</v>
      </c>
      <c r="N531" s="10" t="s">
        <v>356</v>
      </c>
      <c r="O531" s="31"/>
      <c r="P531" s="10" t="s">
        <v>87</v>
      </c>
      <c r="Q531" s="10"/>
      <c r="R531" s="10"/>
      <c r="S531" s="10"/>
      <c r="T531" s="10"/>
      <c r="U531" s="10"/>
      <c r="V531" s="10"/>
    </row>
    <row r="532">
      <c r="A532" s="31">
        <v>31698.0</v>
      </c>
      <c r="B532" s="32">
        <f t="shared" si="1"/>
        <v>31698</v>
      </c>
      <c r="C532" s="33">
        <f t="shared" si="2"/>
        <v>32.01369863</v>
      </c>
      <c r="D532" s="31"/>
      <c r="E532" s="31" t="s">
        <v>61</v>
      </c>
      <c r="F532" s="31" t="str">
        <f t="shared" si="3"/>
        <v>t-shirt</v>
      </c>
      <c r="G532" s="31"/>
      <c r="H532" s="31"/>
      <c r="I532" s="31"/>
      <c r="J532" s="19" t="s">
        <v>94</v>
      </c>
      <c r="K532" s="31"/>
      <c r="L532" s="31"/>
      <c r="M532" s="10" t="s">
        <v>421</v>
      </c>
      <c r="N532" s="10" t="s">
        <v>49</v>
      </c>
      <c r="O532" s="31"/>
      <c r="P532" s="10" t="s">
        <v>120</v>
      </c>
      <c r="Q532" s="10"/>
      <c r="R532" s="10"/>
      <c r="S532" s="10"/>
      <c r="T532" s="10"/>
      <c r="U532" s="10"/>
      <c r="V532" s="10"/>
    </row>
    <row r="533">
      <c r="A533" s="31">
        <v>35502.0</v>
      </c>
      <c r="B533" s="32">
        <f t="shared" si="1"/>
        <v>35502</v>
      </c>
      <c r="C533" s="33">
        <f t="shared" si="2"/>
        <v>21.59178082</v>
      </c>
      <c r="D533" s="31"/>
      <c r="E533" s="31" t="s">
        <v>3523</v>
      </c>
      <c r="F533" s="31" t="str">
        <f t="shared" si="3"/>
        <v>NULL</v>
      </c>
      <c r="G533" s="31"/>
      <c r="H533" s="31"/>
      <c r="I533" s="31"/>
      <c r="J533" s="19" t="s">
        <v>44</v>
      </c>
      <c r="K533" s="31"/>
      <c r="L533" s="31"/>
      <c r="M533" s="10" t="s">
        <v>105</v>
      </c>
      <c r="N533" s="10" t="s">
        <v>75</v>
      </c>
      <c r="O533" s="31"/>
      <c r="P533" s="10" t="s">
        <v>87</v>
      </c>
      <c r="Q533" s="10"/>
      <c r="R533" s="10"/>
      <c r="S533" s="10"/>
      <c r="T533" s="10"/>
      <c r="U533" s="10"/>
      <c r="V533" s="10"/>
    </row>
    <row r="534">
      <c r="A534" s="31">
        <v>31751.0</v>
      </c>
      <c r="B534" s="32">
        <f t="shared" si="1"/>
        <v>31751</v>
      </c>
      <c r="C534" s="33">
        <f t="shared" si="2"/>
        <v>31.86849315</v>
      </c>
      <c r="D534" s="31"/>
      <c r="E534" s="31" t="s">
        <v>93</v>
      </c>
      <c r="F534" s="31" t="str">
        <f t="shared" si="3"/>
        <v>backpack</v>
      </c>
      <c r="G534" s="31"/>
      <c r="H534" s="31"/>
      <c r="I534" s="31"/>
      <c r="J534" s="19" t="s">
        <v>99</v>
      </c>
      <c r="K534" s="31"/>
      <c r="L534" s="31"/>
      <c r="M534" s="10" t="s">
        <v>457</v>
      </c>
      <c r="N534" s="10" t="s">
        <v>49</v>
      </c>
      <c r="O534" s="31"/>
      <c r="P534" s="10" t="s">
        <v>76</v>
      </c>
      <c r="Q534" s="10"/>
      <c r="R534" s="10"/>
      <c r="S534" s="10"/>
      <c r="T534" s="10"/>
      <c r="U534" s="10"/>
      <c r="V534" s="10"/>
    </row>
    <row r="535">
      <c r="A535" s="31">
        <v>28108.0</v>
      </c>
      <c r="B535" s="32">
        <f t="shared" si="1"/>
        <v>28108</v>
      </c>
      <c r="C535" s="33">
        <f t="shared" si="2"/>
        <v>41.84931507</v>
      </c>
      <c r="D535" s="31"/>
      <c r="E535" s="31" t="s">
        <v>93</v>
      </c>
      <c r="F535" s="31" t="str">
        <f t="shared" si="3"/>
        <v>backpack</v>
      </c>
      <c r="G535" s="31"/>
      <c r="H535" s="31"/>
      <c r="I535" s="31"/>
      <c r="J535" s="19" t="s">
        <v>94</v>
      </c>
      <c r="K535" s="31"/>
      <c r="L535" s="31"/>
      <c r="M535" s="10" t="s">
        <v>421</v>
      </c>
      <c r="N535" s="10" t="s">
        <v>391</v>
      </c>
      <c r="O535" s="31"/>
      <c r="P535" s="10" t="s">
        <v>87</v>
      </c>
      <c r="Q535" s="10"/>
      <c r="R535" s="10"/>
      <c r="S535" s="10"/>
      <c r="T535" s="10"/>
      <c r="U535" s="10"/>
      <c r="V535" s="10"/>
    </row>
    <row r="536">
      <c r="A536" s="31">
        <v>25840.0</v>
      </c>
      <c r="B536" s="32">
        <f t="shared" si="1"/>
        <v>25840</v>
      </c>
      <c r="C536" s="33">
        <f t="shared" si="2"/>
        <v>48.0630137</v>
      </c>
      <c r="D536" s="31"/>
      <c r="E536" s="31" t="s">
        <v>61</v>
      </c>
      <c r="F536" s="31" t="str">
        <f t="shared" si="3"/>
        <v>t-shirt</v>
      </c>
      <c r="G536" s="31"/>
      <c r="H536" s="31"/>
      <c r="I536" s="31"/>
      <c r="J536" s="19" t="s">
        <v>94</v>
      </c>
      <c r="K536" s="31"/>
      <c r="L536" s="31"/>
      <c r="M536" s="10" t="s">
        <v>256</v>
      </c>
      <c r="N536" s="10" t="s">
        <v>49</v>
      </c>
      <c r="O536" s="31"/>
      <c r="P536" s="10" t="s">
        <v>50</v>
      </c>
      <c r="Q536" s="10"/>
      <c r="R536" s="10"/>
      <c r="S536" s="10"/>
      <c r="T536" s="10"/>
      <c r="U536" s="10"/>
      <c r="V536" s="10"/>
    </row>
    <row r="537">
      <c r="A537" s="31">
        <v>29476.0</v>
      </c>
      <c r="B537" s="32">
        <f t="shared" si="1"/>
        <v>29476</v>
      </c>
      <c r="C537" s="33">
        <f t="shared" si="2"/>
        <v>38.10136986</v>
      </c>
      <c r="D537" s="31"/>
      <c r="E537" s="31" t="s">
        <v>46</v>
      </c>
      <c r="F537" s="31" t="str">
        <f t="shared" si="3"/>
        <v>hoodie</v>
      </c>
      <c r="G537" s="31"/>
      <c r="H537" s="31"/>
      <c r="I537" s="31"/>
      <c r="J537" s="19" t="s">
        <v>94</v>
      </c>
      <c r="K537" s="31"/>
      <c r="L537" s="31"/>
      <c r="M537" s="10" t="s">
        <v>416</v>
      </c>
      <c r="N537" s="10" t="s">
        <v>106</v>
      </c>
      <c r="O537" s="31"/>
      <c r="P537" s="10" t="s">
        <v>50</v>
      </c>
      <c r="Q537" s="10"/>
      <c r="R537" s="10"/>
      <c r="S537" s="10"/>
      <c r="T537" s="10"/>
      <c r="U537" s="10"/>
      <c r="V537" s="10"/>
    </row>
    <row r="538">
      <c r="A538" s="31">
        <v>31956.0</v>
      </c>
      <c r="B538" s="32">
        <f t="shared" si="1"/>
        <v>31956</v>
      </c>
      <c r="C538" s="33">
        <f t="shared" si="2"/>
        <v>31.30684932</v>
      </c>
      <c r="D538" s="31"/>
      <c r="E538" s="31" t="s">
        <v>46</v>
      </c>
      <c r="F538" s="31" t="str">
        <f t="shared" si="3"/>
        <v>hoodie</v>
      </c>
      <c r="G538" s="31"/>
      <c r="H538" s="31"/>
      <c r="I538" s="31"/>
      <c r="J538" s="19" t="s">
        <v>47</v>
      </c>
      <c r="K538" s="31"/>
      <c r="L538" s="31"/>
      <c r="M538" s="10" t="s">
        <v>151</v>
      </c>
      <c r="N538" s="10" t="s">
        <v>356</v>
      </c>
      <c r="O538" s="31"/>
      <c r="P538" s="10" t="s">
        <v>219</v>
      </c>
      <c r="Q538" s="10"/>
      <c r="R538" s="10"/>
      <c r="S538" s="10"/>
      <c r="T538" s="10"/>
      <c r="U538" s="10"/>
      <c r="V538" s="10"/>
    </row>
    <row r="539">
      <c r="A539" s="31">
        <v>28333.0</v>
      </c>
      <c r="B539" s="32">
        <f t="shared" si="1"/>
        <v>28333</v>
      </c>
      <c r="C539" s="33">
        <f t="shared" si="2"/>
        <v>41.23287671</v>
      </c>
      <c r="D539" s="31"/>
      <c r="E539" s="31" t="s">
        <v>3523</v>
      </c>
      <c r="F539" s="31" t="str">
        <f t="shared" si="3"/>
        <v>NULL</v>
      </c>
      <c r="G539" s="31"/>
      <c r="H539" s="31"/>
      <c r="I539" s="31"/>
      <c r="J539" s="19" t="s">
        <v>44</v>
      </c>
      <c r="K539" s="31"/>
      <c r="L539" s="31"/>
      <c r="M539" s="10" t="s">
        <v>457</v>
      </c>
      <c r="N539" s="10" t="s">
        <v>139</v>
      </c>
      <c r="O539" s="31"/>
      <c r="P539" s="10" t="s">
        <v>1212</v>
      </c>
      <c r="Q539" s="10"/>
      <c r="R539" s="10"/>
      <c r="S539" s="10"/>
      <c r="T539" s="10"/>
      <c r="U539" s="10"/>
      <c r="V539" s="10"/>
    </row>
    <row r="540">
      <c r="A540" s="31">
        <v>29407.0</v>
      </c>
      <c r="B540" s="32">
        <f t="shared" si="1"/>
        <v>29407</v>
      </c>
      <c r="C540" s="33">
        <f t="shared" si="2"/>
        <v>38.29041096</v>
      </c>
      <c r="D540" s="31"/>
      <c r="E540" s="31" t="s">
        <v>3523</v>
      </c>
      <c r="F540" s="31" t="str">
        <f t="shared" si="3"/>
        <v>NULL</v>
      </c>
      <c r="G540" s="31"/>
      <c r="H540" s="31"/>
      <c r="I540" s="31"/>
      <c r="J540" s="19" t="s">
        <v>44</v>
      </c>
      <c r="K540" s="31"/>
      <c r="L540" s="31"/>
      <c r="M540" s="10" t="s">
        <v>143</v>
      </c>
      <c r="N540" s="10" t="s">
        <v>75</v>
      </c>
      <c r="O540" s="31"/>
      <c r="P540" s="10" t="s">
        <v>219</v>
      </c>
      <c r="Q540" s="10"/>
      <c r="R540" s="10"/>
      <c r="S540" s="10"/>
      <c r="T540" s="10"/>
      <c r="U540" s="10"/>
      <c r="V540" s="10"/>
    </row>
    <row r="541">
      <c r="A541" s="31">
        <v>29622.0</v>
      </c>
      <c r="B541" s="32">
        <f t="shared" si="1"/>
        <v>29622</v>
      </c>
      <c r="C541" s="33">
        <f t="shared" si="2"/>
        <v>37.70136986</v>
      </c>
      <c r="D541" s="31"/>
      <c r="E541" s="31" t="s">
        <v>61</v>
      </c>
      <c r="F541" s="31" t="str">
        <f t="shared" si="3"/>
        <v>t-shirt</v>
      </c>
      <c r="G541" s="31"/>
      <c r="H541" s="31"/>
      <c r="I541" s="31"/>
      <c r="J541" s="19" t="s">
        <v>47</v>
      </c>
      <c r="K541" s="31"/>
      <c r="L541" s="31"/>
      <c r="M541" s="10" t="s">
        <v>44</v>
      </c>
      <c r="N541" s="10" t="s">
        <v>44</v>
      </c>
      <c r="O541" s="31"/>
      <c r="P541" s="10" t="s">
        <v>44</v>
      </c>
      <c r="Q541" s="10"/>
      <c r="R541" s="10"/>
      <c r="S541" s="10"/>
      <c r="T541" s="10"/>
      <c r="U541" s="10"/>
      <c r="V541" s="10"/>
    </row>
    <row r="542">
      <c r="A542" s="31">
        <v>34278.0</v>
      </c>
      <c r="B542" s="32">
        <f t="shared" si="1"/>
        <v>34278</v>
      </c>
      <c r="C542" s="33">
        <f t="shared" si="2"/>
        <v>24.94520548</v>
      </c>
      <c r="D542" s="31"/>
      <c r="E542" s="31" t="s">
        <v>3523</v>
      </c>
      <c r="F542" s="31" t="str">
        <f t="shared" si="3"/>
        <v>NULL</v>
      </c>
      <c r="G542" s="31"/>
      <c r="H542" s="31"/>
      <c r="I542" s="31"/>
      <c r="J542" s="19" t="s">
        <v>44</v>
      </c>
      <c r="K542" s="31"/>
      <c r="L542" s="31"/>
      <c r="M542" s="10" t="s">
        <v>467</v>
      </c>
      <c r="N542" s="10" t="s">
        <v>75</v>
      </c>
      <c r="O542" s="31"/>
      <c r="P542" s="10" t="s">
        <v>50</v>
      </c>
      <c r="Q542" s="10"/>
      <c r="R542" s="10"/>
      <c r="S542" s="10"/>
      <c r="T542" s="10"/>
      <c r="U542" s="10"/>
      <c r="V542" s="10"/>
    </row>
    <row r="543">
      <c r="A543" s="31">
        <v>30548.0</v>
      </c>
      <c r="B543" s="32">
        <f t="shared" si="1"/>
        <v>30548</v>
      </c>
      <c r="C543" s="33">
        <f t="shared" si="2"/>
        <v>35.16438356</v>
      </c>
      <c r="D543" s="31"/>
      <c r="E543" s="31" t="s">
        <v>3523</v>
      </c>
      <c r="F543" s="31" t="str">
        <f t="shared" si="3"/>
        <v>NULL</v>
      </c>
      <c r="G543" s="31"/>
      <c r="H543" s="31"/>
      <c r="I543" s="31"/>
      <c r="J543" s="19" t="s">
        <v>44</v>
      </c>
      <c r="K543" s="31"/>
      <c r="L543" s="31"/>
      <c r="M543" s="10" t="s">
        <v>74</v>
      </c>
      <c r="N543" s="10" t="s">
        <v>1224</v>
      </c>
      <c r="O543" s="31"/>
      <c r="P543" s="10" t="s">
        <v>76</v>
      </c>
      <c r="Q543" s="10"/>
      <c r="R543" s="10"/>
      <c r="S543" s="10"/>
      <c r="T543" s="10"/>
      <c r="U543" s="10"/>
      <c r="V543" s="10"/>
    </row>
    <row r="544">
      <c r="A544" s="31">
        <v>33569.0</v>
      </c>
      <c r="B544" s="32">
        <f t="shared" si="1"/>
        <v>33569</v>
      </c>
      <c r="C544" s="33">
        <f t="shared" si="2"/>
        <v>26.88767123</v>
      </c>
      <c r="D544" s="31"/>
      <c r="E544" s="31" t="s">
        <v>73</v>
      </c>
      <c r="F544" s="31" t="str">
        <f t="shared" si="3"/>
        <v>jacket (brand is TBD... probably Patagonia)</v>
      </c>
      <c r="G544" s="31"/>
      <c r="H544" s="31"/>
      <c r="I544" s="31"/>
      <c r="J544" s="19" t="s">
        <v>99</v>
      </c>
      <c r="K544" s="31"/>
      <c r="L544" s="31"/>
      <c r="M544" s="10" t="s">
        <v>151</v>
      </c>
      <c r="N544" s="10" t="s">
        <v>75</v>
      </c>
      <c r="O544" s="31"/>
      <c r="P544" s="10" t="s">
        <v>231</v>
      </c>
      <c r="Q544" s="10"/>
      <c r="R544" s="10"/>
      <c r="S544" s="10"/>
      <c r="T544" s="10"/>
      <c r="U544" s="10"/>
      <c r="V544" s="10"/>
    </row>
    <row r="545">
      <c r="A545" s="31">
        <v>32046.0</v>
      </c>
      <c r="B545" s="32">
        <f t="shared" si="1"/>
        <v>32046</v>
      </c>
      <c r="C545" s="33">
        <f t="shared" si="2"/>
        <v>31.06027397</v>
      </c>
      <c r="D545" s="31"/>
      <c r="E545" s="31" t="s">
        <v>3523</v>
      </c>
      <c r="F545" s="31" t="str">
        <f t="shared" si="3"/>
        <v>NULL</v>
      </c>
      <c r="G545" s="31"/>
      <c r="H545" s="31"/>
      <c r="I545" s="31"/>
      <c r="J545" s="19" t="s">
        <v>44</v>
      </c>
      <c r="K545" s="31"/>
      <c r="L545" s="31"/>
      <c r="M545" s="10" t="s">
        <v>256</v>
      </c>
      <c r="N545" s="10" t="s">
        <v>75</v>
      </c>
      <c r="O545" s="31"/>
      <c r="P545" s="10" t="s">
        <v>1225</v>
      </c>
      <c r="Q545" s="10"/>
      <c r="R545" s="10"/>
      <c r="S545" s="10"/>
      <c r="T545" s="10"/>
      <c r="U545" s="10"/>
      <c r="V545" s="10"/>
    </row>
    <row r="546">
      <c r="A546" s="31">
        <v>31463.0</v>
      </c>
      <c r="B546" s="32">
        <f t="shared" si="1"/>
        <v>31463</v>
      </c>
      <c r="C546" s="33">
        <f t="shared" si="2"/>
        <v>32.65753425</v>
      </c>
      <c r="D546" s="31"/>
      <c r="E546" s="31" t="s">
        <v>3523</v>
      </c>
      <c r="F546" s="31" t="str">
        <f t="shared" si="3"/>
        <v>NULL</v>
      </c>
      <c r="G546" s="31"/>
      <c r="H546" s="31"/>
      <c r="I546" s="31"/>
      <c r="J546" s="19" t="s">
        <v>44</v>
      </c>
      <c r="K546" s="31"/>
      <c r="L546" s="31"/>
      <c r="M546" s="10" t="s">
        <v>416</v>
      </c>
      <c r="N546" s="10" t="s">
        <v>106</v>
      </c>
      <c r="O546" s="31"/>
      <c r="P546" s="10" t="s">
        <v>918</v>
      </c>
      <c r="Q546" s="10"/>
      <c r="R546" s="10"/>
      <c r="S546" s="10"/>
      <c r="T546" s="10"/>
      <c r="U546" s="10"/>
      <c r="V546" s="10"/>
    </row>
    <row r="547">
      <c r="A547" s="31">
        <v>32088.0</v>
      </c>
      <c r="B547" s="32">
        <f t="shared" si="1"/>
        <v>32088</v>
      </c>
      <c r="C547" s="33">
        <f t="shared" si="2"/>
        <v>30.94520548</v>
      </c>
      <c r="D547" s="31"/>
      <c r="E547" s="31" t="s">
        <v>93</v>
      </c>
      <c r="F547" s="31" t="str">
        <f t="shared" si="3"/>
        <v>backpack</v>
      </c>
      <c r="G547" s="31"/>
      <c r="H547" s="31"/>
      <c r="I547" s="31"/>
      <c r="J547" s="19" t="s">
        <v>94</v>
      </c>
      <c r="K547" s="31"/>
      <c r="L547" s="31"/>
      <c r="M547" s="10" t="s">
        <v>212</v>
      </c>
      <c r="N547" s="10" t="s">
        <v>49</v>
      </c>
      <c r="O547" s="31"/>
      <c r="P547" s="10" t="s">
        <v>1226</v>
      </c>
      <c r="Q547" s="10"/>
      <c r="R547" s="10"/>
      <c r="S547" s="10"/>
      <c r="T547" s="10"/>
      <c r="U547" s="10"/>
      <c r="V547" s="10"/>
    </row>
    <row r="548">
      <c r="A548" s="31">
        <v>22447.0</v>
      </c>
      <c r="B548" s="32">
        <f t="shared" si="1"/>
        <v>22447</v>
      </c>
      <c r="C548" s="33">
        <f t="shared" si="2"/>
        <v>57.35890411</v>
      </c>
      <c r="D548" s="31"/>
      <c r="E548" s="31" t="s">
        <v>3523</v>
      </c>
      <c r="F548" s="31" t="str">
        <f t="shared" si="3"/>
        <v>NULL</v>
      </c>
      <c r="G548" s="31"/>
      <c r="H548" s="31"/>
      <c r="I548" s="31"/>
      <c r="J548" s="19" t="s">
        <v>44</v>
      </c>
      <c r="K548" s="31"/>
      <c r="L548" s="31"/>
      <c r="M548" s="10" t="s">
        <v>212</v>
      </c>
      <c r="N548" s="10" t="s">
        <v>49</v>
      </c>
      <c r="O548" s="31"/>
      <c r="P548" s="10" t="s">
        <v>363</v>
      </c>
      <c r="Q548" s="10"/>
      <c r="R548" s="10"/>
      <c r="S548" s="10"/>
      <c r="T548" s="10"/>
      <c r="U548" s="10"/>
      <c r="V548" s="10"/>
    </row>
    <row r="549">
      <c r="A549" s="31">
        <v>29693.0</v>
      </c>
      <c r="B549" s="32">
        <f t="shared" si="1"/>
        <v>29693</v>
      </c>
      <c r="C549" s="33">
        <f t="shared" si="2"/>
        <v>37.50684932</v>
      </c>
      <c r="D549" s="31"/>
      <c r="E549" s="31" t="s">
        <v>3523</v>
      </c>
      <c r="F549" s="31" t="str">
        <f t="shared" si="3"/>
        <v>NULL</v>
      </c>
      <c r="G549" s="31"/>
      <c r="H549" s="31"/>
      <c r="I549" s="31"/>
      <c r="J549" s="19" t="s">
        <v>44</v>
      </c>
      <c r="K549" s="31"/>
      <c r="L549" s="31"/>
      <c r="M549" s="10" t="s">
        <v>212</v>
      </c>
      <c r="N549" s="10" t="s">
        <v>75</v>
      </c>
      <c r="O549" s="31"/>
      <c r="P549" s="10" t="s">
        <v>1227</v>
      </c>
      <c r="Q549" s="10"/>
      <c r="R549" s="10"/>
      <c r="S549" s="10"/>
      <c r="T549" s="10"/>
      <c r="U549" s="10"/>
      <c r="V549" s="10"/>
    </row>
    <row r="550">
      <c r="A550" s="31">
        <v>33012.0</v>
      </c>
      <c r="B550" s="32">
        <f t="shared" si="1"/>
        <v>33012</v>
      </c>
      <c r="C550" s="33">
        <f t="shared" si="2"/>
        <v>28.41369863</v>
      </c>
      <c r="D550" s="31"/>
      <c r="E550" s="31" t="s">
        <v>3523</v>
      </c>
      <c r="F550" s="31" t="str">
        <f t="shared" si="3"/>
        <v>NULL</v>
      </c>
      <c r="G550" s="31"/>
      <c r="H550" s="31"/>
      <c r="I550" s="31"/>
      <c r="J550" s="19" t="s">
        <v>44</v>
      </c>
      <c r="K550" s="31"/>
      <c r="L550" s="31"/>
      <c r="M550" s="10" t="s">
        <v>212</v>
      </c>
      <c r="N550" s="10" t="s">
        <v>1169</v>
      </c>
      <c r="O550" s="31"/>
      <c r="P550" s="10" t="s">
        <v>275</v>
      </c>
      <c r="Q550" s="10"/>
      <c r="R550" s="10"/>
      <c r="S550" s="10"/>
      <c r="T550" s="10"/>
      <c r="U550" s="10"/>
      <c r="V550" s="10"/>
    </row>
    <row r="551">
      <c r="A551" s="31">
        <v>32295.0</v>
      </c>
      <c r="B551" s="32">
        <f t="shared" si="1"/>
        <v>32295</v>
      </c>
      <c r="C551" s="33">
        <f t="shared" si="2"/>
        <v>30.37808219</v>
      </c>
      <c r="D551" s="31"/>
      <c r="E551" s="31" t="s">
        <v>3523</v>
      </c>
      <c r="F551" s="31" t="str">
        <f t="shared" si="3"/>
        <v>NULL</v>
      </c>
      <c r="G551" s="31"/>
      <c r="H551" s="31"/>
      <c r="I551" s="31"/>
      <c r="J551" s="19" t="s">
        <v>44</v>
      </c>
      <c r="K551" s="31"/>
      <c r="L551" s="31"/>
      <c r="M551" s="10" t="s">
        <v>212</v>
      </c>
      <c r="N551" s="10" t="s">
        <v>75</v>
      </c>
      <c r="O551" s="31"/>
      <c r="P551" s="10" t="s">
        <v>87</v>
      </c>
      <c r="Q551" s="10"/>
      <c r="R551" s="10"/>
      <c r="S551" s="10"/>
      <c r="T551" s="10"/>
      <c r="U551" s="10"/>
      <c r="V551" s="10"/>
    </row>
    <row r="552">
      <c r="A552" s="31">
        <v>33183.0</v>
      </c>
      <c r="B552" s="32">
        <f t="shared" si="1"/>
        <v>33183</v>
      </c>
      <c r="C552" s="33">
        <f t="shared" si="2"/>
        <v>27.94520548</v>
      </c>
      <c r="D552" s="31"/>
      <c r="E552" s="31" t="s">
        <v>3523</v>
      </c>
      <c r="F552" s="31" t="str">
        <f t="shared" si="3"/>
        <v>NULL</v>
      </c>
      <c r="G552" s="31"/>
      <c r="H552" s="31"/>
      <c r="I552" s="31"/>
      <c r="J552" s="19" t="s">
        <v>44</v>
      </c>
      <c r="K552" s="31"/>
      <c r="L552" s="31"/>
      <c r="M552" s="10" t="s">
        <v>212</v>
      </c>
      <c r="N552" s="10" t="s">
        <v>86</v>
      </c>
      <c r="O552" s="31"/>
      <c r="P552" s="10" t="s">
        <v>87</v>
      </c>
      <c r="Q552" s="10"/>
      <c r="R552" s="10"/>
      <c r="S552" s="10"/>
      <c r="T552" s="10"/>
      <c r="U552" s="10"/>
      <c r="V552" s="10"/>
    </row>
    <row r="553">
      <c r="A553" s="31">
        <v>30539.0</v>
      </c>
      <c r="B553" s="32">
        <f t="shared" si="1"/>
        <v>30539</v>
      </c>
      <c r="C553" s="33">
        <f t="shared" si="2"/>
        <v>35.1890411</v>
      </c>
      <c r="D553" s="31"/>
      <c r="E553" s="31" t="s">
        <v>61</v>
      </c>
      <c r="F553" s="31" t="str">
        <f t="shared" si="3"/>
        <v>t-shirt</v>
      </c>
      <c r="G553" s="31"/>
      <c r="H553" s="31"/>
      <c r="I553" s="31"/>
      <c r="J553" s="19" t="s">
        <v>62</v>
      </c>
      <c r="K553" s="31"/>
      <c r="L553" s="31"/>
      <c r="M553" s="10" t="s">
        <v>212</v>
      </c>
      <c r="N553" s="10" t="s">
        <v>75</v>
      </c>
      <c r="O553" s="31"/>
      <c r="P553" s="10" t="s">
        <v>87</v>
      </c>
      <c r="Q553" s="10"/>
      <c r="R553" s="10"/>
      <c r="S553" s="10"/>
      <c r="T553" s="10"/>
      <c r="U553" s="10"/>
      <c r="V553" s="10"/>
    </row>
    <row r="554">
      <c r="A554" s="31">
        <v>32693.0</v>
      </c>
      <c r="B554" s="32">
        <f t="shared" si="1"/>
        <v>32693</v>
      </c>
      <c r="C554" s="33">
        <f t="shared" si="2"/>
        <v>29.28767123</v>
      </c>
      <c r="D554" s="31"/>
      <c r="E554" s="31" t="s">
        <v>3523</v>
      </c>
      <c r="F554" s="31" t="str">
        <f t="shared" si="3"/>
        <v>NULL</v>
      </c>
      <c r="G554" s="31"/>
      <c r="H554" s="31"/>
      <c r="I554" s="31"/>
      <c r="J554" s="19" t="s">
        <v>44</v>
      </c>
      <c r="K554" s="31"/>
      <c r="L554" s="31"/>
      <c r="M554" s="10" t="s">
        <v>212</v>
      </c>
      <c r="N554" s="10" t="s">
        <v>49</v>
      </c>
      <c r="O554" s="31"/>
      <c r="P554" s="10" t="s">
        <v>87</v>
      </c>
      <c r="Q554" s="10"/>
      <c r="R554" s="10"/>
      <c r="S554" s="10"/>
      <c r="T554" s="10"/>
      <c r="U554" s="10"/>
      <c r="V554" s="10"/>
    </row>
    <row r="555">
      <c r="A555" s="31">
        <v>28956.0</v>
      </c>
      <c r="B555" s="32">
        <f t="shared" si="1"/>
        <v>28956</v>
      </c>
      <c r="C555" s="33">
        <f t="shared" si="2"/>
        <v>39.5260274</v>
      </c>
      <c r="D555" s="31"/>
      <c r="E555" s="31" t="s">
        <v>93</v>
      </c>
      <c r="F555" s="31" t="str">
        <f t="shared" si="3"/>
        <v>backpack</v>
      </c>
      <c r="G555" s="31"/>
      <c r="H555" s="31"/>
      <c r="I555" s="31"/>
      <c r="J555" s="19" t="s">
        <v>94</v>
      </c>
      <c r="K555" s="31"/>
      <c r="L555" s="31"/>
      <c r="M555" s="10" t="s">
        <v>212</v>
      </c>
      <c r="N555" s="10" t="s">
        <v>49</v>
      </c>
      <c r="O555" s="31"/>
      <c r="P555" s="10" t="s">
        <v>87</v>
      </c>
      <c r="Q555" s="10"/>
      <c r="R555" s="10"/>
      <c r="S555" s="10"/>
      <c r="T555" s="10"/>
      <c r="U555" s="10"/>
      <c r="V555" s="10"/>
    </row>
    <row r="556">
      <c r="A556" s="31">
        <v>30258.0</v>
      </c>
      <c r="B556" s="32">
        <f t="shared" si="1"/>
        <v>30258</v>
      </c>
      <c r="C556" s="33">
        <f t="shared" si="2"/>
        <v>35.95890411</v>
      </c>
      <c r="D556" s="31"/>
      <c r="E556" s="31" t="s">
        <v>93</v>
      </c>
      <c r="F556" s="31" t="str">
        <f t="shared" si="3"/>
        <v>backpack</v>
      </c>
      <c r="G556" s="31"/>
      <c r="H556" s="31"/>
      <c r="I556" s="31"/>
      <c r="J556" s="19" t="s">
        <v>99</v>
      </c>
      <c r="K556" s="31"/>
      <c r="L556" s="31"/>
      <c r="M556" s="10" t="s">
        <v>212</v>
      </c>
      <c r="N556" s="10" t="s">
        <v>75</v>
      </c>
      <c r="O556" s="31"/>
      <c r="P556" s="10" t="s">
        <v>87</v>
      </c>
      <c r="Q556" s="10"/>
      <c r="R556" s="10"/>
      <c r="S556" s="10"/>
      <c r="T556" s="10"/>
      <c r="U556" s="10"/>
      <c r="V556" s="10"/>
    </row>
    <row r="557">
      <c r="A557" s="31">
        <v>33056.0</v>
      </c>
      <c r="B557" s="32">
        <f t="shared" si="1"/>
        <v>33056</v>
      </c>
      <c r="C557" s="33">
        <f t="shared" si="2"/>
        <v>28.29315068</v>
      </c>
      <c r="D557" s="31"/>
      <c r="E557" s="31" t="s">
        <v>61</v>
      </c>
      <c r="F557" s="31" t="str">
        <f t="shared" si="3"/>
        <v>t-shirt</v>
      </c>
      <c r="G557" s="31"/>
      <c r="H557" s="31"/>
      <c r="I557" s="31"/>
      <c r="J557" s="19" t="s">
        <v>94</v>
      </c>
      <c r="K557" s="31"/>
      <c r="L557" s="31"/>
      <c r="M557" s="10" t="s">
        <v>151</v>
      </c>
      <c r="N557" s="10" t="s">
        <v>86</v>
      </c>
      <c r="O557" s="31"/>
      <c r="P557" s="10" t="s">
        <v>309</v>
      </c>
      <c r="Q557" s="10"/>
      <c r="R557" s="10"/>
      <c r="S557" s="10"/>
      <c r="T557" s="10"/>
      <c r="U557" s="10"/>
      <c r="V557" s="10"/>
    </row>
    <row r="558">
      <c r="A558" s="31">
        <v>23508.0</v>
      </c>
      <c r="B558" s="32">
        <f t="shared" si="1"/>
        <v>23508</v>
      </c>
      <c r="C558" s="33">
        <f t="shared" si="2"/>
        <v>54.45205479</v>
      </c>
      <c r="D558" s="31"/>
      <c r="E558" s="31" t="s">
        <v>3523</v>
      </c>
      <c r="F558" s="31" t="str">
        <f t="shared" si="3"/>
        <v>NULL</v>
      </c>
      <c r="G558" s="31"/>
      <c r="H558" s="31"/>
      <c r="I558" s="31"/>
      <c r="J558" s="19" t="s">
        <v>44</v>
      </c>
      <c r="K558" s="31"/>
      <c r="L558" s="31"/>
      <c r="M558" s="10" t="s">
        <v>151</v>
      </c>
      <c r="N558" s="10" t="s">
        <v>75</v>
      </c>
      <c r="O558" s="31"/>
      <c r="P558" s="10" t="s">
        <v>152</v>
      </c>
      <c r="Q558" s="10"/>
      <c r="R558" s="10"/>
      <c r="S558" s="10"/>
      <c r="T558" s="10"/>
      <c r="U558" s="10"/>
      <c r="V558" s="10"/>
    </row>
    <row r="559">
      <c r="A559" s="31">
        <v>29547.0</v>
      </c>
      <c r="B559" s="32">
        <f t="shared" si="1"/>
        <v>29547</v>
      </c>
      <c r="C559" s="33">
        <f t="shared" si="2"/>
        <v>37.90684932</v>
      </c>
      <c r="D559" s="31"/>
      <c r="E559" s="31" t="s">
        <v>73</v>
      </c>
      <c r="F559" s="31" t="str">
        <f t="shared" si="3"/>
        <v>jacket (brand is TBD... probably Patagonia)</v>
      </c>
      <c r="G559" s="31"/>
      <c r="H559" s="31"/>
      <c r="I559" s="31"/>
      <c r="J559" s="19" t="s">
        <v>99</v>
      </c>
      <c r="K559" s="31"/>
      <c r="L559" s="31"/>
      <c r="M559" s="10" t="s">
        <v>132</v>
      </c>
      <c r="N559" s="10" t="s">
        <v>139</v>
      </c>
      <c r="O559" s="31"/>
      <c r="P559" s="10" t="s">
        <v>152</v>
      </c>
      <c r="Q559" s="10"/>
      <c r="R559" s="10"/>
      <c r="S559" s="10"/>
      <c r="T559" s="10"/>
      <c r="U559" s="10"/>
      <c r="V559" s="10"/>
    </row>
    <row r="560">
      <c r="A560" s="31">
        <v>30965.0</v>
      </c>
      <c r="B560" s="32">
        <f t="shared" si="1"/>
        <v>30965</v>
      </c>
      <c r="C560" s="33">
        <f t="shared" si="2"/>
        <v>34.02191781</v>
      </c>
      <c r="D560" s="31"/>
      <c r="E560" s="31" t="s">
        <v>3523</v>
      </c>
      <c r="F560" s="31" t="str">
        <f t="shared" si="3"/>
        <v>NULL</v>
      </c>
      <c r="G560" s="31"/>
      <c r="H560" s="31"/>
      <c r="I560" s="31"/>
      <c r="J560" s="19" t="s">
        <v>44</v>
      </c>
      <c r="K560" s="31"/>
      <c r="L560" s="31"/>
      <c r="M560" s="10" t="s">
        <v>44</v>
      </c>
      <c r="N560" s="10" t="s">
        <v>44</v>
      </c>
      <c r="O560" s="31"/>
      <c r="P560" s="10" t="s">
        <v>44</v>
      </c>
      <c r="Q560" s="10"/>
      <c r="R560" s="10"/>
      <c r="S560" s="10"/>
      <c r="T560" s="10"/>
      <c r="U560" s="10"/>
      <c r="V560" s="10"/>
    </row>
    <row r="561">
      <c r="A561" s="31">
        <v>29954.0</v>
      </c>
      <c r="B561" s="32">
        <f t="shared" si="1"/>
        <v>29954</v>
      </c>
      <c r="C561" s="33">
        <f t="shared" si="2"/>
        <v>36.79178082</v>
      </c>
      <c r="D561" s="31"/>
      <c r="E561" s="31" t="s">
        <v>3523</v>
      </c>
      <c r="F561" s="31" t="str">
        <f t="shared" si="3"/>
        <v>NULL</v>
      </c>
      <c r="G561" s="31"/>
      <c r="H561" s="31"/>
      <c r="I561" s="31"/>
      <c r="J561" s="19" t="s">
        <v>44</v>
      </c>
      <c r="K561" s="31"/>
      <c r="L561" s="31"/>
      <c r="M561" s="10" t="s">
        <v>22</v>
      </c>
      <c r="N561" s="10" t="s">
        <v>106</v>
      </c>
      <c r="O561" s="31"/>
      <c r="P561" s="10" t="s">
        <v>87</v>
      </c>
      <c r="Q561" s="10"/>
      <c r="R561" s="10"/>
      <c r="S561" s="10"/>
      <c r="T561" s="10"/>
      <c r="U561" s="10"/>
      <c r="V561" s="10"/>
    </row>
    <row r="562">
      <c r="A562" s="31">
        <v>34041.0</v>
      </c>
      <c r="B562" s="32">
        <f t="shared" si="1"/>
        <v>34041</v>
      </c>
      <c r="C562" s="33">
        <f t="shared" si="2"/>
        <v>25.59452055</v>
      </c>
      <c r="D562" s="31"/>
      <c r="E562" s="31" t="s">
        <v>3523</v>
      </c>
      <c r="F562" s="31" t="str">
        <f t="shared" si="3"/>
        <v>NULL</v>
      </c>
      <c r="G562" s="31"/>
      <c r="H562" s="31"/>
      <c r="I562" s="31"/>
      <c r="J562" s="19" t="s">
        <v>44</v>
      </c>
      <c r="K562" s="31"/>
      <c r="L562" s="31"/>
      <c r="M562" s="10" t="s">
        <v>212</v>
      </c>
      <c r="N562" s="10" t="s">
        <v>75</v>
      </c>
      <c r="O562" s="31"/>
      <c r="P562" s="10" t="s">
        <v>275</v>
      </c>
      <c r="Q562" s="10"/>
      <c r="R562" s="10"/>
      <c r="S562" s="10"/>
      <c r="T562" s="10"/>
      <c r="U562" s="10"/>
      <c r="V562" s="10"/>
    </row>
    <row r="563">
      <c r="A563" s="31">
        <v>34098.0</v>
      </c>
      <c r="B563" s="32">
        <f t="shared" si="1"/>
        <v>34098</v>
      </c>
      <c r="C563" s="33">
        <f t="shared" si="2"/>
        <v>25.43835616</v>
      </c>
      <c r="D563" s="31"/>
      <c r="E563" s="31" t="s">
        <v>3523</v>
      </c>
      <c r="F563" s="31" t="str">
        <f t="shared" si="3"/>
        <v>NULL</v>
      </c>
      <c r="G563" s="31"/>
      <c r="H563" s="31"/>
      <c r="I563" s="31"/>
      <c r="J563" s="19" t="s">
        <v>44</v>
      </c>
      <c r="K563" s="31"/>
      <c r="L563" s="31"/>
      <c r="M563" s="10" t="s">
        <v>138</v>
      </c>
      <c r="N563" s="10" t="s">
        <v>75</v>
      </c>
      <c r="O563" s="31"/>
      <c r="P563" s="10" t="s">
        <v>231</v>
      </c>
      <c r="Q563" s="10"/>
      <c r="R563" s="10"/>
      <c r="S563" s="10"/>
      <c r="T563" s="10"/>
      <c r="U563" s="10"/>
      <c r="V563" s="10"/>
    </row>
    <row r="564">
      <c r="A564" s="31">
        <v>33946.0</v>
      </c>
      <c r="B564" s="32">
        <f t="shared" si="1"/>
        <v>33946</v>
      </c>
      <c r="C564" s="33">
        <f t="shared" si="2"/>
        <v>25.85479452</v>
      </c>
      <c r="D564" s="31"/>
      <c r="E564" s="31" t="s">
        <v>61</v>
      </c>
      <c r="F564" s="31" t="str">
        <f t="shared" si="3"/>
        <v>t-shirt</v>
      </c>
      <c r="G564" s="31"/>
      <c r="H564" s="31"/>
      <c r="I564" s="31"/>
      <c r="J564" s="19" t="s">
        <v>47</v>
      </c>
      <c r="K564" s="31"/>
      <c r="L564" s="31"/>
      <c r="M564" s="10" t="s">
        <v>44</v>
      </c>
      <c r="N564" s="10" t="s">
        <v>44</v>
      </c>
      <c r="O564" s="31"/>
      <c r="P564" s="10" t="s">
        <v>44</v>
      </c>
      <c r="Q564" s="10"/>
      <c r="R564" s="10"/>
      <c r="S564" s="10"/>
      <c r="T564" s="10"/>
      <c r="U564" s="10"/>
      <c r="V564" s="10"/>
    </row>
    <row r="565">
      <c r="A565" s="31">
        <v>35356.0</v>
      </c>
      <c r="B565" s="32">
        <f t="shared" si="1"/>
        <v>35356</v>
      </c>
      <c r="C565" s="33">
        <f t="shared" si="2"/>
        <v>21.99178082</v>
      </c>
      <c r="D565" s="31"/>
      <c r="E565" s="31" t="s">
        <v>3523</v>
      </c>
      <c r="F565" s="31" t="str">
        <f t="shared" si="3"/>
        <v>NULL</v>
      </c>
      <c r="G565" s="31"/>
      <c r="H565" s="31"/>
      <c r="I565" s="31"/>
      <c r="J565" s="19" t="s">
        <v>44</v>
      </c>
      <c r="K565" s="31"/>
      <c r="L565" s="31"/>
      <c r="M565" s="10" t="s">
        <v>44</v>
      </c>
      <c r="N565" s="10" t="s">
        <v>44</v>
      </c>
      <c r="O565" s="31"/>
      <c r="P565" s="10" t="s">
        <v>44</v>
      </c>
      <c r="Q565" s="10"/>
      <c r="R565" s="10"/>
      <c r="S565" s="10"/>
      <c r="T565" s="10"/>
      <c r="U565" s="10"/>
      <c r="V565" s="10"/>
    </row>
    <row r="566">
      <c r="A566" s="31">
        <v>42950.0</v>
      </c>
      <c r="B566" s="32">
        <f t="shared" si="1"/>
        <v>42950</v>
      </c>
      <c r="C566" s="33">
        <f t="shared" si="2"/>
        <v>1.18630137</v>
      </c>
      <c r="D566" s="31"/>
      <c r="E566" s="31" t="s">
        <v>73</v>
      </c>
      <c r="F566" s="31" t="str">
        <f t="shared" si="3"/>
        <v>jacket (brand is TBD... probably Patagonia)</v>
      </c>
      <c r="G566" s="31"/>
      <c r="H566" s="31"/>
      <c r="I566" s="31"/>
      <c r="J566" s="19" t="s">
        <v>94</v>
      </c>
      <c r="K566" s="31"/>
      <c r="L566" s="31"/>
      <c r="M566" s="10" t="s">
        <v>143</v>
      </c>
      <c r="N566" s="10" t="s">
        <v>75</v>
      </c>
      <c r="O566" s="31"/>
      <c r="P566" s="10" t="s">
        <v>1229</v>
      </c>
      <c r="Q566" s="10"/>
      <c r="R566" s="10"/>
      <c r="S566" s="10"/>
      <c r="T566" s="10"/>
      <c r="U566" s="10"/>
      <c r="V566" s="10"/>
    </row>
    <row r="567">
      <c r="A567" s="31">
        <v>28831.0</v>
      </c>
      <c r="B567" s="32">
        <f t="shared" si="1"/>
        <v>28831</v>
      </c>
      <c r="C567" s="33">
        <f t="shared" si="2"/>
        <v>39.86849315</v>
      </c>
      <c r="D567" s="31"/>
      <c r="E567" s="31" t="s">
        <v>61</v>
      </c>
      <c r="F567" s="31" t="str">
        <f t="shared" si="3"/>
        <v>t-shirt</v>
      </c>
      <c r="G567" s="31"/>
      <c r="H567" s="31"/>
      <c r="I567" s="31"/>
      <c r="J567" s="19" t="s">
        <v>94</v>
      </c>
      <c r="K567" s="31"/>
      <c r="L567" s="31"/>
      <c r="M567" s="10" t="s">
        <v>44</v>
      </c>
      <c r="N567" s="10" t="s">
        <v>44</v>
      </c>
      <c r="O567" s="31"/>
      <c r="P567" s="10" t="s">
        <v>44</v>
      </c>
      <c r="Q567" s="10"/>
      <c r="R567" s="10"/>
      <c r="S567" s="10"/>
      <c r="T567" s="10"/>
      <c r="U567" s="10"/>
      <c r="V567" s="10"/>
    </row>
    <row r="568">
      <c r="A568" s="31">
        <v>32599.0</v>
      </c>
      <c r="B568" s="32">
        <f t="shared" si="1"/>
        <v>32599</v>
      </c>
      <c r="C568" s="33">
        <f t="shared" si="2"/>
        <v>29.54520548</v>
      </c>
      <c r="D568" s="31"/>
      <c r="E568" s="31" t="s">
        <v>3523</v>
      </c>
      <c r="F568" s="31" t="str">
        <f t="shared" si="3"/>
        <v>NULL</v>
      </c>
      <c r="G568" s="31"/>
      <c r="H568" s="31"/>
      <c r="I568" s="31"/>
      <c r="J568" s="19" t="s">
        <v>44</v>
      </c>
      <c r="K568" s="31"/>
      <c r="L568" s="31"/>
      <c r="M568" s="10" t="s">
        <v>85</v>
      </c>
      <c r="N568" s="10" t="s">
        <v>75</v>
      </c>
      <c r="O568" s="31"/>
      <c r="P568" s="10" t="s">
        <v>87</v>
      </c>
      <c r="Q568" s="10"/>
      <c r="R568" s="10"/>
      <c r="S568" s="10"/>
      <c r="T568" s="10"/>
      <c r="U568" s="10"/>
      <c r="V568" s="10"/>
    </row>
    <row r="569">
      <c r="A569" s="31">
        <v>33518.0</v>
      </c>
      <c r="B569" s="32">
        <f t="shared" si="1"/>
        <v>33518</v>
      </c>
      <c r="C569" s="33">
        <f t="shared" si="2"/>
        <v>27.02739726</v>
      </c>
      <c r="D569" s="31"/>
      <c r="E569" s="31" t="s">
        <v>3523</v>
      </c>
      <c r="F569" s="31" t="str">
        <f t="shared" si="3"/>
        <v>NULL</v>
      </c>
      <c r="G569" s="31"/>
      <c r="H569" s="31"/>
      <c r="I569" s="31"/>
      <c r="J569" s="19" t="s">
        <v>44</v>
      </c>
      <c r="K569" s="31"/>
      <c r="L569" s="31"/>
      <c r="M569" s="10" t="s">
        <v>143</v>
      </c>
      <c r="N569" s="10" t="s">
        <v>75</v>
      </c>
      <c r="O569" s="31"/>
      <c r="P569" s="10" t="s">
        <v>101</v>
      </c>
      <c r="Q569" s="10"/>
      <c r="R569" s="10"/>
      <c r="S569" s="10"/>
      <c r="T569" s="10"/>
      <c r="U569" s="10"/>
      <c r="V569" s="10"/>
    </row>
    <row r="570">
      <c r="A570" s="31">
        <v>28195.0</v>
      </c>
      <c r="B570" s="32">
        <f t="shared" si="1"/>
        <v>28195</v>
      </c>
      <c r="C570" s="33">
        <f t="shared" si="2"/>
        <v>41.6109589</v>
      </c>
      <c r="D570" s="31"/>
      <c r="E570" s="31" t="s">
        <v>73</v>
      </c>
      <c r="F570" s="31" t="str">
        <f t="shared" si="3"/>
        <v>jacket (brand is TBD... probably Patagonia)</v>
      </c>
      <c r="G570" s="31"/>
      <c r="H570" s="31"/>
      <c r="I570" s="31"/>
      <c r="J570" s="19" t="s">
        <v>99</v>
      </c>
      <c r="K570" s="31"/>
      <c r="L570" s="31"/>
      <c r="M570" s="10" t="s">
        <v>85</v>
      </c>
      <c r="N570" s="10" t="s">
        <v>75</v>
      </c>
      <c r="O570" s="31"/>
      <c r="P570" s="10" t="s">
        <v>471</v>
      </c>
      <c r="Q570" s="10"/>
      <c r="R570" s="10"/>
      <c r="S570" s="10"/>
      <c r="T570" s="10"/>
      <c r="U570" s="10"/>
      <c r="V570" s="10"/>
    </row>
    <row r="571">
      <c r="A571" s="31">
        <v>29192.0</v>
      </c>
      <c r="B571" s="32">
        <f t="shared" si="1"/>
        <v>29192</v>
      </c>
      <c r="C571" s="33">
        <f t="shared" si="2"/>
        <v>38.87945205</v>
      </c>
      <c r="D571" s="31"/>
      <c r="E571" s="31" t="s">
        <v>93</v>
      </c>
      <c r="F571" s="31" t="str">
        <f t="shared" si="3"/>
        <v>backpack</v>
      </c>
      <c r="G571" s="31"/>
      <c r="H571" s="31"/>
      <c r="I571" s="31"/>
      <c r="J571" s="19" t="s">
        <v>62</v>
      </c>
      <c r="K571" s="31"/>
      <c r="L571" s="31"/>
      <c r="M571" s="10" t="s">
        <v>457</v>
      </c>
      <c r="N571" s="10" t="s">
        <v>139</v>
      </c>
      <c r="O571" s="31"/>
      <c r="P571" s="10" t="s">
        <v>1230</v>
      </c>
      <c r="Q571" s="10"/>
      <c r="R571" s="10"/>
      <c r="S571" s="10"/>
      <c r="T571" s="10"/>
      <c r="U571" s="10"/>
      <c r="V571" s="10"/>
    </row>
    <row r="572">
      <c r="A572" s="31">
        <v>29683.0</v>
      </c>
      <c r="B572" s="32">
        <f t="shared" si="1"/>
        <v>29683</v>
      </c>
      <c r="C572" s="33">
        <f t="shared" si="2"/>
        <v>37.53424658</v>
      </c>
      <c r="D572" s="31"/>
      <c r="E572" s="31" t="s">
        <v>3523</v>
      </c>
      <c r="F572" s="31" t="str">
        <f t="shared" si="3"/>
        <v>NULL</v>
      </c>
      <c r="G572" s="31"/>
      <c r="H572" s="31"/>
      <c r="I572" s="31"/>
      <c r="J572" s="19" t="s">
        <v>44</v>
      </c>
      <c r="K572" s="31"/>
      <c r="L572" s="31"/>
      <c r="M572" s="10" t="s">
        <v>212</v>
      </c>
      <c r="N572" s="10" t="s">
        <v>49</v>
      </c>
      <c r="O572" s="31"/>
      <c r="P572" s="10" t="s">
        <v>485</v>
      </c>
      <c r="Q572" s="10"/>
      <c r="R572" s="10"/>
      <c r="S572" s="10"/>
      <c r="T572" s="10"/>
      <c r="U572" s="10"/>
      <c r="V572" s="10"/>
    </row>
    <row r="573">
      <c r="A573" s="31">
        <v>31735.0</v>
      </c>
      <c r="B573" s="32">
        <f t="shared" si="1"/>
        <v>31735</v>
      </c>
      <c r="C573" s="33">
        <f t="shared" si="2"/>
        <v>31.91232877</v>
      </c>
      <c r="D573" s="31"/>
      <c r="E573" s="31" t="s">
        <v>61</v>
      </c>
      <c r="F573" s="31" t="str">
        <f t="shared" si="3"/>
        <v>t-shirt</v>
      </c>
      <c r="G573" s="31"/>
      <c r="H573" s="31"/>
      <c r="I573" s="31"/>
      <c r="J573" s="19" t="s">
        <v>62</v>
      </c>
      <c r="K573" s="31"/>
      <c r="L573" s="31"/>
      <c r="M573" s="10" t="s">
        <v>138</v>
      </c>
      <c r="N573" s="10" t="s">
        <v>75</v>
      </c>
      <c r="O573" s="31"/>
      <c r="P573" s="10" t="s">
        <v>87</v>
      </c>
      <c r="Q573" s="10"/>
      <c r="R573" s="10"/>
      <c r="S573" s="10"/>
      <c r="T573" s="10"/>
      <c r="U573" s="10"/>
      <c r="V573" s="10"/>
    </row>
    <row r="574">
      <c r="A574" s="31">
        <v>30653.0</v>
      </c>
      <c r="B574" s="32">
        <f t="shared" si="1"/>
        <v>30653</v>
      </c>
      <c r="C574" s="33">
        <f t="shared" si="2"/>
        <v>34.87671233</v>
      </c>
      <c r="D574" s="31"/>
      <c r="E574" s="31" t="s">
        <v>46</v>
      </c>
      <c r="F574" s="31" t="str">
        <f t="shared" si="3"/>
        <v>hoodie</v>
      </c>
      <c r="G574" s="31"/>
      <c r="H574" s="31"/>
      <c r="I574" s="31"/>
      <c r="J574" s="19" t="s">
        <v>99</v>
      </c>
      <c r="K574" s="31"/>
      <c r="L574" s="31"/>
      <c r="M574" s="10" t="s">
        <v>151</v>
      </c>
      <c r="N574" s="10" t="s">
        <v>75</v>
      </c>
      <c r="O574" s="31"/>
      <c r="P574" s="10" t="s">
        <v>87</v>
      </c>
      <c r="Q574" s="10"/>
      <c r="R574" s="10"/>
      <c r="S574" s="10"/>
      <c r="T574" s="10"/>
      <c r="U574" s="10"/>
      <c r="V574" s="10"/>
    </row>
    <row r="575">
      <c r="A575" s="31">
        <v>43004.0</v>
      </c>
      <c r="B575" s="32">
        <f t="shared" si="1"/>
        <v>43004</v>
      </c>
      <c r="C575" s="33">
        <f t="shared" si="2"/>
        <v>1.038356164</v>
      </c>
      <c r="D575" s="31"/>
      <c r="E575" s="31" t="s">
        <v>131</v>
      </c>
      <c r="F575" s="31" t="str">
        <f t="shared" si="3"/>
        <v>shoes (brand is TBD… probably Adidas or Puma)</v>
      </c>
      <c r="G575" s="31"/>
      <c r="H575" s="31"/>
      <c r="I575" s="31"/>
      <c r="J575" s="19" t="s">
        <v>94</v>
      </c>
      <c r="K575" s="31"/>
      <c r="L575" s="31"/>
      <c r="M575" s="10" t="s">
        <v>935</v>
      </c>
      <c r="N575" s="10" t="s">
        <v>75</v>
      </c>
      <c r="O575" s="31"/>
      <c r="P575" s="10" t="s">
        <v>478</v>
      </c>
      <c r="Q575" s="10"/>
      <c r="R575" s="10"/>
      <c r="S575" s="10"/>
      <c r="T575" s="10"/>
      <c r="U575" s="10"/>
      <c r="V575" s="10"/>
    </row>
    <row r="576">
      <c r="A576" s="31">
        <v>33186.0</v>
      </c>
      <c r="B576" s="32">
        <f t="shared" si="1"/>
        <v>33186</v>
      </c>
      <c r="C576" s="33">
        <f t="shared" si="2"/>
        <v>27.9369863</v>
      </c>
      <c r="D576" s="31"/>
      <c r="E576" s="31" t="s">
        <v>3523</v>
      </c>
      <c r="F576" s="31" t="str">
        <f t="shared" si="3"/>
        <v>NULL</v>
      </c>
      <c r="G576" s="31"/>
      <c r="H576" s="31"/>
      <c r="I576" s="31"/>
      <c r="J576" s="19" t="s">
        <v>44</v>
      </c>
      <c r="K576" s="31"/>
      <c r="L576" s="31"/>
      <c r="M576" s="10" t="s">
        <v>212</v>
      </c>
      <c r="N576" s="10" t="s">
        <v>75</v>
      </c>
      <c r="O576" s="31"/>
      <c r="P576" s="10" t="s">
        <v>87</v>
      </c>
      <c r="Q576" s="10"/>
      <c r="R576" s="10"/>
      <c r="S576" s="10"/>
      <c r="T576" s="10"/>
      <c r="U576" s="10"/>
      <c r="V576" s="10"/>
    </row>
    <row r="577">
      <c r="A577" s="31">
        <v>28465.0</v>
      </c>
      <c r="B577" s="32">
        <f t="shared" si="1"/>
        <v>28465</v>
      </c>
      <c r="C577" s="33">
        <f t="shared" si="2"/>
        <v>40.87123288</v>
      </c>
      <c r="D577" s="31"/>
      <c r="E577" s="31" t="s">
        <v>3523</v>
      </c>
      <c r="F577" s="31" t="str">
        <f t="shared" si="3"/>
        <v>NULL</v>
      </c>
      <c r="G577" s="31"/>
      <c r="H577" s="31"/>
      <c r="I577" s="31"/>
      <c r="J577" s="19" t="s">
        <v>44</v>
      </c>
      <c r="K577" s="31"/>
      <c r="L577" s="31"/>
      <c r="M577" s="10" t="s">
        <v>1231</v>
      </c>
      <c r="N577" s="10" t="s">
        <v>106</v>
      </c>
      <c r="O577" s="31"/>
      <c r="P577" s="10" t="s">
        <v>152</v>
      </c>
      <c r="Q577" s="10"/>
      <c r="R577" s="10"/>
      <c r="S577" s="10"/>
      <c r="T577" s="10"/>
      <c r="U577" s="10"/>
      <c r="V577" s="10"/>
    </row>
    <row r="578">
      <c r="A578" s="31">
        <v>29603.0</v>
      </c>
      <c r="B578" s="32">
        <f t="shared" si="1"/>
        <v>29603</v>
      </c>
      <c r="C578" s="33">
        <f t="shared" si="2"/>
        <v>37.75342466</v>
      </c>
      <c r="D578" s="31"/>
      <c r="E578" s="31" t="s">
        <v>3523</v>
      </c>
      <c r="F578" s="31" t="str">
        <f t="shared" si="3"/>
        <v>NULL</v>
      </c>
      <c r="G578" s="31"/>
      <c r="H578" s="31"/>
      <c r="I578" s="31"/>
      <c r="J578" s="19" t="s">
        <v>44</v>
      </c>
      <c r="K578" s="31"/>
      <c r="L578" s="31"/>
      <c r="M578" s="10" t="s">
        <v>151</v>
      </c>
      <c r="N578" s="10" t="s">
        <v>49</v>
      </c>
      <c r="O578" s="31"/>
      <c r="P578" s="10" t="s">
        <v>219</v>
      </c>
      <c r="Q578" s="10"/>
      <c r="R578" s="10"/>
      <c r="S578" s="10"/>
      <c r="T578" s="10"/>
      <c r="U578" s="10"/>
      <c r="V578" s="10"/>
    </row>
    <row r="579">
      <c r="A579" s="31">
        <v>32539.0</v>
      </c>
      <c r="B579" s="32">
        <f t="shared" si="1"/>
        <v>32539</v>
      </c>
      <c r="C579" s="33">
        <f t="shared" si="2"/>
        <v>29.70958904</v>
      </c>
      <c r="D579" s="31"/>
      <c r="E579" s="31" t="s">
        <v>3523</v>
      </c>
      <c r="F579" s="31" t="str">
        <f t="shared" si="3"/>
        <v>NULL</v>
      </c>
      <c r="G579" s="31"/>
      <c r="H579" s="31"/>
      <c r="I579" s="31"/>
      <c r="J579" s="19" t="s">
        <v>44</v>
      </c>
      <c r="K579" s="31"/>
      <c r="L579" s="31"/>
      <c r="M579" s="10" t="s">
        <v>416</v>
      </c>
      <c r="N579" s="10" t="s">
        <v>75</v>
      </c>
      <c r="O579" s="31"/>
      <c r="P579" s="10" t="s">
        <v>428</v>
      </c>
      <c r="Q579" s="10"/>
      <c r="R579" s="10"/>
      <c r="S579" s="10"/>
      <c r="T579" s="10"/>
      <c r="U579" s="10"/>
      <c r="V579" s="10"/>
    </row>
    <row r="580">
      <c r="A580" s="31">
        <v>34776.0</v>
      </c>
      <c r="B580" s="32">
        <f t="shared" si="1"/>
        <v>34776</v>
      </c>
      <c r="C580" s="33">
        <f t="shared" si="2"/>
        <v>23.58082192</v>
      </c>
      <c r="D580" s="31"/>
      <c r="E580" s="31" t="s">
        <v>61</v>
      </c>
      <c r="F580" s="31" t="str">
        <f t="shared" si="3"/>
        <v>t-shirt</v>
      </c>
      <c r="G580" s="31"/>
      <c r="H580" s="31"/>
      <c r="I580" s="31"/>
      <c r="J580" s="19" t="s">
        <v>94</v>
      </c>
      <c r="K580" s="31"/>
      <c r="L580" s="31"/>
      <c r="M580" s="10" t="s">
        <v>44</v>
      </c>
      <c r="N580" s="10" t="s">
        <v>44</v>
      </c>
      <c r="O580" s="31"/>
      <c r="P580" s="10" t="s">
        <v>44</v>
      </c>
      <c r="Q580" s="10"/>
      <c r="R580" s="10"/>
      <c r="S580" s="10"/>
      <c r="T580" s="10"/>
      <c r="U580" s="10"/>
      <c r="V580" s="10"/>
    </row>
    <row r="581">
      <c r="A581" s="31">
        <v>29840.0</v>
      </c>
      <c r="B581" s="32">
        <f t="shared" si="1"/>
        <v>29840</v>
      </c>
      <c r="C581" s="33">
        <f t="shared" si="2"/>
        <v>37.10410959</v>
      </c>
      <c r="D581" s="31"/>
      <c r="E581" s="31" t="s">
        <v>93</v>
      </c>
      <c r="F581" s="31" t="str">
        <f t="shared" si="3"/>
        <v>backpack</v>
      </c>
      <c r="G581" s="31"/>
      <c r="H581" s="31"/>
      <c r="I581" s="31"/>
      <c r="J581" s="19" t="s">
        <v>47</v>
      </c>
      <c r="K581" s="31"/>
      <c r="L581" s="31"/>
      <c r="M581" s="10" t="s">
        <v>44</v>
      </c>
      <c r="N581" s="10" t="s">
        <v>44</v>
      </c>
      <c r="O581" s="31"/>
      <c r="P581" s="10" t="s">
        <v>44</v>
      </c>
      <c r="Q581" s="10"/>
      <c r="R581" s="10"/>
      <c r="S581" s="10"/>
      <c r="T581" s="10"/>
      <c r="U581" s="10"/>
      <c r="V581" s="10"/>
    </row>
    <row r="582">
      <c r="A582" s="31">
        <v>33589.0</v>
      </c>
      <c r="B582" s="32">
        <f t="shared" si="1"/>
        <v>33589</v>
      </c>
      <c r="C582" s="33">
        <f t="shared" si="2"/>
        <v>26.83287671</v>
      </c>
      <c r="D582" s="31"/>
      <c r="E582" s="31" t="s">
        <v>3523</v>
      </c>
      <c r="F582" s="31" t="str">
        <f t="shared" si="3"/>
        <v>NULL</v>
      </c>
      <c r="G582" s="31"/>
      <c r="H582" s="31"/>
      <c r="I582" s="31"/>
      <c r="J582" s="19" t="s">
        <v>44</v>
      </c>
      <c r="K582" s="31"/>
      <c r="L582" s="31"/>
      <c r="M582" s="10" t="s">
        <v>74</v>
      </c>
      <c r="N582" s="10" t="s">
        <v>86</v>
      </c>
      <c r="O582" s="31"/>
      <c r="P582" s="10" t="s">
        <v>87</v>
      </c>
      <c r="Q582" s="10"/>
      <c r="R582" s="10"/>
      <c r="S582" s="10"/>
      <c r="T582" s="10"/>
      <c r="U582" s="10"/>
      <c r="V582" s="10"/>
    </row>
    <row r="583">
      <c r="A583" s="31">
        <v>32743.0</v>
      </c>
      <c r="B583" s="32">
        <f t="shared" si="1"/>
        <v>32743</v>
      </c>
      <c r="C583" s="33">
        <f t="shared" si="2"/>
        <v>29.15068493</v>
      </c>
      <c r="D583" s="31"/>
      <c r="E583" s="31" t="s">
        <v>3523</v>
      </c>
      <c r="F583" s="31" t="str">
        <f t="shared" si="3"/>
        <v>NULL</v>
      </c>
      <c r="G583" s="31"/>
      <c r="H583" s="31"/>
      <c r="I583" s="31"/>
      <c r="J583" s="19" t="s">
        <v>44</v>
      </c>
      <c r="K583" s="31"/>
      <c r="L583" s="31"/>
      <c r="M583" s="10" t="s">
        <v>212</v>
      </c>
      <c r="N583" s="10" t="s">
        <v>75</v>
      </c>
      <c r="O583" s="31"/>
      <c r="P583" s="10" t="s">
        <v>120</v>
      </c>
      <c r="Q583" s="10"/>
      <c r="R583" s="10"/>
      <c r="S583" s="10"/>
      <c r="T583" s="10"/>
      <c r="U583" s="10"/>
      <c r="V583" s="10"/>
    </row>
    <row r="584">
      <c r="A584" s="31">
        <v>31651.0</v>
      </c>
      <c r="B584" s="32">
        <f t="shared" si="1"/>
        <v>31651</v>
      </c>
      <c r="C584" s="33">
        <f t="shared" si="2"/>
        <v>32.14246575</v>
      </c>
      <c r="D584" s="31"/>
      <c r="E584" s="31" t="s">
        <v>3523</v>
      </c>
      <c r="F584" s="31" t="str">
        <f t="shared" si="3"/>
        <v>NULL</v>
      </c>
      <c r="G584" s="31"/>
      <c r="H584" s="31"/>
      <c r="I584" s="31"/>
      <c r="J584" s="19" t="s">
        <v>44</v>
      </c>
      <c r="K584" s="31"/>
      <c r="L584" s="31"/>
      <c r="M584" s="10" t="s">
        <v>44</v>
      </c>
      <c r="N584" s="10" t="s">
        <v>44</v>
      </c>
      <c r="O584" s="31"/>
      <c r="P584" s="10" t="s">
        <v>44</v>
      </c>
      <c r="Q584" s="10"/>
      <c r="R584" s="10"/>
      <c r="S584" s="10"/>
      <c r="T584" s="10"/>
      <c r="U584" s="10"/>
      <c r="V584" s="10"/>
    </row>
    <row r="585">
      <c r="A585" s="31">
        <v>29704.0</v>
      </c>
      <c r="B585" s="32">
        <f t="shared" si="1"/>
        <v>29704</v>
      </c>
      <c r="C585" s="33">
        <f t="shared" si="2"/>
        <v>37.47671233</v>
      </c>
      <c r="D585" s="31"/>
      <c r="E585" s="31" t="s">
        <v>46</v>
      </c>
      <c r="F585" s="31" t="str">
        <f t="shared" si="3"/>
        <v>hoodie</v>
      </c>
      <c r="G585" s="31"/>
      <c r="H585" s="31"/>
      <c r="I585" s="31"/>
      <c r="J585" s="19" t="s">
        <v>99</v>
      </c>
      <c r="K585" s="31"/>
      <c r="L585" s="31"/>
      <c r="M585" s="10" t="s">
        <v>1232</v>
      </c>
      <c r="N585" s="10" t="s">
        <v>75</v>
      </c>
      <c r="O585" s="31"/>
      <c r="P585" s="10" t="s">
        <v>1233</v>
      </c>
      <c r="Q585" s="10"/>
      <c r="R585" s="10"/>
      <c r="S585" s="10"/>
      <c r="T585" s="10"/>
      <c r="U585" s="10"/>
      <c r="V585" s="10"/>
    </row>
    <row r="586">
      <c r="A586" s="31">
        <v>30039.0</v>
      </c>
      <c r="B586" s="32">
        <f t="shared" si="1"/>
        <v>30039</v>
      </c>
      <c r="C586" s="33">
        <f t="shared" si="2"/>
        <v>36.55890411</v>
      </c>
      <c r="D586" s="31"/>
      <c r="E586" s="31" t="s">
        <v>3523</v>
      </c>
      <c r="F586" s="31" t="str">
        <f t="shared" si="3"/>
        <v>NULL</v>
      </c>
      <c r="G586" s="31"/>
      <c r="H586" s="31"/>
      <c r="I586" s="31"/>
      <c r="J586" s="19" t="s">
        <v>44</v>
      </c>
      <c r="K586" s="31"/>
      <c r="L586" s="31"/>
      <c r="M586" s="10" t="s">
        <v>44</v>
      </c>
      <c r="N586" s="10" t="s">
        <v>44</v>
      </c>
      <c r="O586" s="31"/>
      <c r="P586" s="10" t="s">
        <v>44</v>
      </c>
      <c r="Q586" s="10"/>
      <c r="R586" s="10"/>
      <c r="S586" s="10"/>
      <c r="T586" s="10"/>
      <c r="U586" s="10"/>
      <c r="V586" s="10"/>
    </row>
    <row r="587">
      <c r="A587" s="31">
        <v>33955.0</v>
      </c>
      <c r="B587" s="32">
        <f t="shared" si="1"/>
        <v>33955</v>
      </c>
      <c r="C587" s="33">
        <f t="shared" si="2"/>
        <v>25.83013699</v>
      </c>
      <c r="D587" s="31"/>
      <c r="E587" s="31" t="s">
        <v>46</v>
      </c>
      <c r="F587" s="31" t="str">
        <f t="shared" si="3"/>
        <v>hoodie</v>
      </c>
      <c r="G587" s="31"/>
      <c r="H587" s="31"/>
      <c r="I587" s="31"/>
      <c r="J587" s="19" t="s">
        <v>62</v>
      </c>
      <c r="K587" s="31"/>
      <c r="L587" s="31"/>
      <c r="M587" s="10" t="s">
        <v>212</v>
      </c>
      <c r="N587" s="10" t="s">
        <v>75</v>
      </c>
      <c r="O587" s="31"/>
      <c r="P587" s="10" t="s">
        <v>76</v>
      </c>
      <c r="Q587" s="10"/>
      <c r="R587" s="10"/>
      <c r="S587" s="10"/>
      <c r="T587" s="10"/>
      <c r="U587" s="10"/>
      <c r="V587" s="10"/>
    </row>
    <row r="588">
      <c r="A588" s="31">
        <v>33254.0</v>
      </c>
      <c r="B588" s="32">
        <f t="shared" si="1"/>
        <v>33254</v>
      </c>
      <c r="C588" s="33">
        <f t="shared" si="2"/>
        <v>27.75068493</v>
      </c>
      <c r="D588" s="31"/>
      <c r="E588" s="31" t="s">
        <v>3523</v>
      </c>
      <c r="F588" s="31" t="str">
        <f t="shared" si="3"/>
        <v>NULL</v>
      </c>
      <c r="G588" s="31"/>
      <c r="H588" s="31"/>
      <c r="I588" s="31"/>
      <c r="J588" s="19" t="s">
        <v>44</v>
      </c>
      <c r="K588" s="31"/>
      <c r="L588" s="31"/>
      <c r="M588" s="10" t="s">
        <v>21</v>
      </c>
      <c r="N588" s="10" t="s">
        <v>356</v>
      </c>
      <c r="O588" s="31"/>
      <c r="P588" s="10" t="s">
        <v>219</v>
      </c>
      <c r="Q588" s="10"/>
      <c r="R588" s="10"/>
      <c r="S588" s="10"/>
      <c r="T588" s="10"/>
      <c r="U588" s="10"/>
      <c r="V588" s="10"/>
    </row>
    <row r="589">
      <c r="B589" s="32" t="str">
        <f t="shared" si="1"/>
        <v>NULL</v>
      </c>
      <c r="C589" s="33" t="str">
        <f t="shared" si="2"/>
        <v>NULL</v>
      </c>
      <c r="E589" s="17" t="s">
        <v>73</v>
      </c>
      <c r="F589" s="31" t="str">
        <f t="shared" si="3"/>
        <v>jacket (brand is TBD... probably Patagonia)</v>
      </c>
      <c r="J589" s="19" t="s">
        <v>1235</v>
      </c>
      <c r="M589" s="11" t="s">
        <v>467</v>
      </c>
      <c r="N589" s="11" t="s">
        <v>75</v>
      </c>
      <c r="P589" s="11" t="s">
        <v>87</v>
      </c>
      <c r="Q589" s="11"/>
      <c r="R589" s="11"/>
      <c r="S589" s="11"/>
      <c r="T589" s="11"/>
      <c r="U589" s="11"/>
      <c r="V589" s="11"/>
    </row>
    <row r="590">
      <c r="A590" s="31">
        <v>23682.0</v>
      </c>
      <c r="B590" s="32">
        <f t="shared" si="1"/>
        <v>23682</v>
      </c>
      <c r="C590" s="33">
        <f t="shared" si="2"/>
        <v>53.97534247</v>
      </c>
      <c r="D590" s="31"/>
      <c r="E590" s="31" t="s">
        <v>3523</v>
      </c>
      <c r="F590" s="31" t="str">
        <f t="shared" si="3"/>
        <v>NULL</v>
      </c>
      <c r="G590" s="31"/>
      <c r="H590" s="31"/>
      <c r="I590" s="31"/>
      <c r="J590" s="19" t="s">
        <v>44</v>
      </c>
      <c r="K590" s="31"/>
      <c r="L590" s="31"/>
      <c r="M590" s="10" t="s">
        <v>1142</v>
      </c>
      <c r="N590" s="10" t="s">
        <v>75</v>
      </c>
      <c r="O590" s="31"/>
      <c r="P590" s="10" t="s">
        <v>1163</v>
      </c>
      <c r="Q590" s="10"/>
      <c r="R590" s="10"/>
      <c r="S590" s="10"/>
      <c r="T590" s="10"/>
      <c r="U590" s="10"/>
      <c r="V590" s="10"/>
    </row>
    <row r="591">
      <c r="A591" s="31">
        <v>24696.0</v>
      </c>
      <c r="B591" s="32">
        <f t="shared" si="1"/>
        <v>24696</v>
      </c>
      <c r="C591" s="33">
        <f t="shared" si="2"/>
        <v>51.19726027</v>
      </c>
      <c r="D591" s="31"/>
      <c r="E591" s="31" t="s">
        <v>93</v>
      </c>
      <c r="F591" s="31" t="str">
        <f t="shared" si="3"/>
        <v>backpack</v>
      </c>
      <c r="G591" s="31"/>
      <c r="H591" s="31"/>
      <c r="I591" s="31"/>
      <c r="J591" s="19" t="s">
        <v>62</v>
      </c>
      <c r="K591" s="31"/>
      <c r="L591" s="31"/>
      <c r="M591" s="10" t="s">
        <v>212</v>
      </c>
      <c r="N591" s="10" t="s">
        <v>49</v>
      </c>
      <c r="O591" s="31"/>
      <c r="P591" s="10" t="s">
        <v>315</v>
      </c>
      <c r="Q591" s="10"/>
      <c r="R591" s="10"/>
      <c r="S591" s="10"/>
      <c r="T591" s="10"/>
      <c r="U591" s="10"/>
      <c r="V591" s="10"/>
    </row>
    <row r="592">
      <c r="A592" s="31">
        <v>32979.0</v>
      </c>
      <c r="B592" s="32">
        <f t="shared" si="1"/>
        <v>32979</v>
      </c>
      <c r="C592" s="33">
        <f t="shared" si="2"/>
        <v>28.50410959</v>
      </c>
      <c r="D592" s="31"/>
      <c r="E592" s="31" t="s">
        <v>3523</v>
      </c>
      <c r="F592" s="31" t="str">
        <f t="shared" si="3"/>
        <v>NULL</v>
      </c>
      <c r="G592" s="31"/>
      <c r="H592" s="31"/>
      <c r="I592" s="31"/>
      <c r="J592" s="19" t="s">
        <v>44</v>
      </c>
      <c r="K592" s="31"/>
      <c r="L592" s="31"/>
      <c r="M592" s="10" t="s">
        <v>212</v>
      </c>
      <c r="N592" s="10" t="s">
        <v>75</v>
      </c>
      <c r="O592" s="31"/>
      <c r="P592" s="10" t="s">
        <v>87</v>
      </c>
      <c r="Q592" s="10"/>
      <c r="R592" s="10"/>
      <c r="S592" s="10"/>
      <c r="T592" s="10"/>
      <c r="U592" s="10"/>
      <c r="V592" s="10"/>
    </row>
    <row r="593">
      <c r="A593" s="31">
        <v>25775.0</v>
      </c>
      <c r="B593" s="32">
        <f t="shared" si="1"/>
        <v>25775</v>
      </c>
      <c r="C593" s="33">
        <f t="shared" si="2"/>
        <v>48.24109589</v>
      </c>
      <c r="D593" s="31"/>
      <c r="E593" s="31" t="s">
        <v>46</v>
      </c>
      <c r="F593" s="31" t="str">
        <f t="shared" si="3"/>
        <v>hoodie</v>
      </c>
      <c r="G593" s="31"/>
      <c r="H593" s="31"/>
      <c r="I593" s="31"/>
      <c r="J593" s="19" t="s">
        <v>94</v>
      </c>
      <c r="K593" s="31"/>
      <c r="L593" s="31"/>
      <c r="M593" s="10" t="s">
        <v>85</v>
      </c>
      <c r="N593" s="10" t="s">
        <v>75</v>
      </c>
      <c r="O593" s="31"/>
      <c r="P593" s="10" t="s">
        <v>478</v>
      </c>
      <c r="Q593" s="10"/>
      <c r="R593" s="10"/>
      <c r="S593" s="10"/>
      <c r="T593" s="10"/>
      <c r="U593" s="10"/>
      <c r="V593" s="10"/>
    </row>
    <row r="594">
      <c r="A594" s="31">
        <v>26909.0</v>
      </c>
      <c r="B594" s="32">
        <f t="shared" si="1"/>
        <v>26909</v>
      </c>
      <c r="C594" s="33">
        <f t="shared" si="2"/>
        <v>45.13424658</v>
      </c>
      <c r="D594" s="31"/>
      <c r="E594" s="31" t="s">
        <v>3523</v>
      </c>
      <c r="F594" s="31" t="str">
        <f t="shared" si="3"/>
        <v>NULL</v>
      </c>
      <c r="G594" s="31"/>
      <c r="H594" s="31"/>
      <c r="I594" s="31"/>
      <c r="J594" s="19" t="s">
        <v>44</v>
      </c>
      <c r="K594" s="31"/>
      <c r="L594" s="31"/>
      <c r="M594" s="10" t="s">
        <v>212</v>
      </c>
      <c r="N594" s="10" t="s">
        <v>75</v>
      </c>
      <c r="O594" s="31"/>
      <c r="P594" s="10" t="s">
        <v>478</v>
      </c>
      <c r="Q594" s="10"/>
      <c r="R594" s="10"/>
      <c r="S594" s="10"/>
      <c r="T594" s="10"/>
      <c r="U594" s="10"/>
      <c r="V594" s="10"/>
    </row>
    <row r="595">
      <c r="A595" s="31">
        <v>31594.0</v>
      </c>
      <c r="B595" s="32">
        <f t="shared" si="1"/>
        <v>31594</v>
      </c>
      <c r="C595" s="33">
        <f t="shared" si="2"/>
        <v>32.29863014</v>
      </c>
      <c r="D595" s="31"/>
      <c r="E595" s="31" t="s">
        <v>3523</v>
      </c>
      <c r="F595" s="31" t="str">
        <f t="shared" si="3"/>
        <v>NULL</v>
      </c>
      <c r="G595" s="31"/>
      <c r="H595" s="31"/>
      <c r="I595" s="31"/>
      <c r="J595" s="19" t="s">
        <v>44</v>
      </c>
      <c r="K595" s="31"/>
      <c r="L595" s="31"/>
      <c r="M595" s="10" t="s">
        <v>212</v>
      </c>
      <c r="N595" s="10" t="s">
        <v>49</v>
      </c>
      <c r="O595" s="31"/>
      <c r="P595" s="10" t="s">
        <v>87</v>
      </c>
      <c r="Q595" s="10"/>
      <c r="R595" s="10"/>
      <c r="S595" s="10"/>
      <c r="T595" s="10"/>
      <c r="U595" s="10"/>
      <c r="V595" s="10"/>
    </row>
    <row r="596">
      <c r="A596" s="31">
        <v>25187.0</v>
      </c>
      <c r="B596" s="32">
        <f t="shared" si="1"/>
        <v>25187</v>
      </c>
      <c r="C596" s="33">
        <f t="shared" si="2"/>
        <v>49.85205479</v>
      </c>
      <c r="D596" s="31"/>
      <c r="E596" s="31" t="s">
        <v>3523</v>
      </c>
      <c r="F596" s="31" t="str">
        <f t="shared" si="3"/>
        <v>NULL</v>
      </c>
      <c r="G596" s="31"/>
      <c r="H596" s="31"/>
      <c r="I596" s="31"/>
      <c r="J596" s="19" t="s">
        <v>44</v>
      </c>
      <c r="K596" s="31"/>
      <c r="L596" s="31"/>
      <c r="M596" s="10" t="s">
        <v>212</v>
      </c>
      <c r="N596" s="10" t="s">
        <v>49</v>
      </c>
      <c r="O596" s="31"/>
      <c r="P596" s="10" t="s">
        <v>1247</v>
      </c>
      <c r="Q596" s="10"/>
      <c r="R596" s="10"/>
      <c r="S596" s="10"/>
      <c r="T596" s="10"/>
      <c r="U596" s="10"/>
      <c r="V596" s="10"/>
    </row>
    <row r="597">
      <c r="A597" s="31">
        <v>30504.0</v>
      </c>
      <c r="B597" s="32">
        <f t="shared" si="1"/>
        <v>30504</v>
      </c>
      <c r="C597" s="33">
        <f t="shared" si="2"/>
        <v>35.28493151</v>
      </c>
      <c r="D597" s="31"/>
      <c r="E597" s="31" t="s">
        <v>3523</v>
      </c>
      <c r="F597" s="31" t="str">
        <f t="shared" si="3"/>
        <v>NULL</v>
      </c>
      <c r="G597" s="31"/>
      <c r="H597" s="31"/>
      <c r="I597" s="31"/>
      <c r="J597" s="19" t="s">
        <v>44</v>
      </c>
      <c r="K597" s="31"/>
      <c r="L597" s="31"/>
      <c r="M597" s="10" t="s">
        <v>212</v>
      </c>
      <c r="N597" s="10" t="s">
        <v>106</v>
      </c>
      <c r="O597" s="31"/>
      <c r="P597" s="10" t="s">
        <v>87</v>
      </c>
      <c r="Q597" s="10"/>
      <c r="R597" s="10"/>
      <c r="S597" s="10"/>
      <c r="T597" s="10"/>
      <c r="U597" s="10"/>
      <c r="V597" s="10"/>
    </row>
    <row r="598">
      <c r="A598" s="31">
        <v>34781.0</v>
      </c>
      <c r="B598" s="32">
        <f t="shared" si="1"/>
        <v>34781</v>
      </c>
      <c r="C598" s="33">
        <f t="shared" si="2"/>
        <v>23.56712329</v>
      </c>
      <c r="D598" s="31"/>
      <c r="E598" s="31" t="s">
        <v>46</v>
      </c>
      <c r="F598" s="31" t="str">
        <f t="shared" si="3"/>
        <v>hoodie</v>
      </c>
      <c r="G598" s="31"/>
      <c r="H598" s="31"/>
      <c r="I598" s="31"/>
      <c r="J598" s="19" t="s">
        <v>94</v>
      </c>
      <c r="K598" s="31"/>
      <c r="L598" s="31"/>
      <c r="M598" s="10" t="s">
        <v>21</v>
      </c>
      <c r="N598" s="10" t="s">
        <v>106</v>
      </c>
      <c r="O598" s="31"/>
      <c r="P598" s="10" t="s">
        <v>87</v>
      </c>
      <c r="Q598" s="10"/>
      <c r="R598" s="10"/>
      <c r="S598" s="10"/>
      <c r="T598" s="10"/>
      <c r="U598" s="10"/>
      <c r="V598" s="10"/>
    </row>
    <row r="599">
      <c r="A599" s="31">
        <v>34481.0</v>
      </c>
      <c r="B599" s="32">
        <f t="shared" si="1"/>
        <v>34481</v>
      </c>
      <c r="C599" s="33">
        <f t="shared" si="2"/>
        <v>24.3890411</v>
      </c>
      <c r="D599" s="31"/>
      <c r="E599" s="31" t="s">
        <v>3523</v>
      </c>
      <c r="F599" s="31" t="str">
        <f t="shared" si="3"/>
        <v>NULL</v>
      </c>
      <c r="G599" s="31"/>
      <c r="H599" s="31"/>
      <c r="I599" s="31"/>
      <c r="J599" s="19" t="s">
        <v>44</v>
      </c>
      <c r="K599" s="31"/>
      <c r="L599" s="31"/>
      <c r="M599" s="10" t="s">
        <v>44</v>
      </c>
      <c r="N599" s="10" t="s">
        <v>44</v>
      </c>
      <c r="O599" s="31"/>
      <c r="P599" s="10" t="s">
        <v>44</v>
      </c>
      <c r="Q599" s="10"/>
      <c r="R599" s="10"/>
      <c r="S599" s="10"/>
      <c r="T599" s="10"/>
      <c r="U599" s="10"/>
      <c r="V599" s="10"/>
    </row>
    <row r="600">
      <c r="A600" s="31">
        <v>33759.0</v>
      </c>
      <c r="B600" s="32">
        <f t="shared" si="1"/>
        <v>33759</v>
      </c>
      <c r="C600" s="33">
        <f t="shared" si="2"/>
        <v>26.36712329</v>
      </c>
      <c r="D600" s="31"/>
      <c r="E600" s="31" t="s">
        <v>3523</v>
      </c>
      <c r="F600" s="31" t="str">
        <f t="shared" si="3"/>
        <v>NULL</v>
      </c>
      <c r="G600" s="31"/>
      <c r="H600" s="31"/>
      <c r="I600" s="31"/>
      <c r="J600" s="19" t="s">
        <v>44</v>
      </c>
      <c r="K600" s="31"/>
      <c r="L600" s="31"/>
      <c r="M600" s="10" t="s">
        <v>143</v>
      </c>
      <c r="N600" s="10" t="s">
        <v>86</v>
      </c>
      <c r="O600" s="31"/>
      <c r="P600" s="10" t="s">
        <v>76</v>
      </c>
      <c r="Q600" s="10"/>
      <c r="R600" s="10"/>
      <c r="S600" s="10"/>
      <c r="T600" s="10"/>
      <c r="U600" s="10"/>
      <c r="V600" s="10"/>
    </row>
    <row r="601">
      <c r="A601" s="31">
        <v>30698.0</v>
      </c>
      <c r="B601" s="32">
        <f t="shared" si="1"/>
        <v>30698</v>
      </c>
      <c r="C601" s="33">
        <f t="shared" si="2"/>
        <v>34.75342466</v>
      </c>
      <c r="D601" s="31"/>
      <c r="E601" s="31" t="s">
        <v>3523</v>
      </c>
      <c r="F601" s="31" t="str">
        <f t="shared" si="3"/>
        <v>NULL</v>
      </c>
      <c r="G601" s="31"/>
      <c r="H601" s="31"/>
      <c r="I601" s="31"/>
      <c r="J601" s="19" t="s">
        <v>44</v>
      </c>
      <c r="K601" s="31"/>
      <c r="L601" s="31"/>
      <c r="M601" s="10" t="s">
        <v>457</v>
      </c>
      <c r="N601" s="10" t="s">
        <v>75</v>
      </c>
      <c r="O601" s="31"/>
      <c r="P601" s="10" t="s">
        <v>1256</v>
      </c>
      <c r="Q601" s="10"/>
      <c r="R601" s="10"/>
      <c r="S601" s="10"/>
      <c r="T601" s="10"/>
      <c r="U601" s="10"/>
      <c r="V601" s="10"/>
    </row>
    <row r="602">
      <c r="A602" s="31">
        <v>33204.0</v>
      </c>
      <c r="B602" s="32">
        <f t="shared" si="1"/>
        <v>33204</v>
      </c>
      <c r="C602" s="33">
        <f t="shared" si="2"/>
        <v>27.88767123</v>
      </c>
      <c r="D602" s="31"/>
      <c r="E602" s="31" t="s">
        <v>3523</v>
      </c>
      <c r="F602" s="31" t="str">
        <f t="shared" si="3"/>
        <v>NULL</v>
      </c>
      <c r="G602" s="31"/>
      <c r="H602" s="31"/>
      <c r="I602" s="31"/>
      <c r="J602" s="19" t="s">
        <v>44</v>
      </c>
      <c r="K602" s="31"/>
      <c r="L602" s="31"/>
      <c r="M602" s="10" t="s">
        <v>21</v>
      </c>
      <c r="N602" s="10" t="s">
        <v>75</v>
      </c>
      <c r="O602" s="31"/>
      <c r="P602" s="10" t="s">
        <v>315</v>
      </c>
      <c r="Q602" s="10"/>
      <c r="R602" s="10"/>
      <c r="S602" s="10"/>
      <c r="T602" s="10"/>
      <c r="U602" s="10"/>
      <c r="V602" s="10"/>
    </row>
    <row r="603">
      <c r="A603" s="31">
        <v>31758.0</v>
      </c>
      <c r="B603" s="32">
        <f t="shared" si="1"/>
        <v>31758</v>
      </c>
      <c r="C603" s="33">
        <f t="shared" si="2"/>
        <v>31.84931507</v>
      </c>
      <c r="D603" s="31"/>
      <c r="E603" s="31" t="s">
        <v>3523</v>
      </c>
      <c r="F603" s="31" t="str">
        <f t="shared" si="3"/>
        <v>NULL</v>
      </c>
      <c r="G603" s="31"/>
      <c r="H603" s="31"/>
      <c r="I603" s="31"/>
      <c r="J603" s="19" t="s">
        <v>44</v>
      </c>
      <c r="K603" s="31"/>
      <c r="L603" s="31"/>
      <c r="M603" s="10" t="s">
        <v>74</v>
      </c>
      <c r="N603" s="10" t="s">
        <v>49</v>
      </c>
      <c r="O603" s="31"/>
      <c r="P603" s="10" t="s">
        <v>231</v>
      </c>
      <c r="Q603" s="10"/>
      <c r="R603" s="10"/>
      <c r="S603" s="10"/>
      <c r="T603" s="10"/>
      <c r="U603" s="10"/>
      <c r="V603" s="10"/>
    </row>
    <row r="604">
      <c r="A604" s="31">
        <v>34732.0</v>
      </c>
      <c r="B604" s="32">
        <f t="shared" si="1"/>
        <v>34732</v>
      </c>
      <c r="C604" s="33">
        <f t="shared" si="2"/>
        <v>23.70136986</v>
      </c>
      <c r="D604" s="31"/>
      <c r="E604" s="31" t="s">
        <v>3523</v>
      </c>
      <c r="F604" s="31" t="str">
        <f t="shared" si="3"/>
        <v>NULL</v>
      </c>
      <c r="G604" s="31"/>
      <c r="H604" s="31"/>
      <c r="I604" s="31"/>
      <c r="J604" s="19" t="s">
        <v>44</v>
      </c>
      <c r="K604" s="31"/>
      <c r="L604" s="31"/>
      <c r="M604" s="10" t="s">
        <v>44</v>
      </c>
      <c r="N604" s="10" t="s">
        <v>44</v>
      </c>
      <c r="O604" s="31"/>
      <c r="P604" s="10" t="s">
        <v>44</v>
      </c>
      <c r="Q604" s="10"/>
      <c r="R604" s="10"/>
      <c r="S604" s="10"/>
      <c r="T604" s="10"/>
      <c r="U604" s="10"/>
      <c r="V604" s="10"/>
    </row>
    <row r="605">
      <c r="A605" s="31">
        <v>27791.0</v>
      </c>
      <c r="B605" s="32">
        <f t="shared" si="1"/>
        <v>27791</v>
      </c>
      <c r="C605" s="33">
        <f t="shared" si="2"/>
        <v>42.71780822</v>
      </c>
      <c r="D605" s="31"/>
      <c r="E605" s="31" t="s">
        <v>61</v>
      </c>
      <c r="F605" s="31" t="str">
        <f t="shared" si="3"/>
        <v>t-shirt</v>
      </c>
      <c r="G605" s="31"/>
      <c r="H605" s="31"/>
      <c r="I605" s="31"/>
      <c r="J605" s="19" t="s">
        <v>1261</v>
      </c>
      <c r="K605" s="31"/>
      <c r="L605" s="31"/>
      <c r="M605" s="10" t="s">
        <v>212</v>
      </c>
      <c r="N605" s="10" t="s">
        <v>49</v>
      </c>
      <c r="O605" s="31"/>
      <c r="P605" s="10" t="s">
        <v>101</v>
      </c>
      <c r="Q605" s="10"/>
      <c r="R605" s="10"/>
      <c r="S605" s="10"/>
      <c r="T605" s="10"/>
      <c r="U605" s="10"/>
      <c r="V605" s="10"/>
    </row>
    <row r="606">
      <c r="B606" s="32" t="str">
        <f t="shared" si="1"/>
        <v>NULL</v>
      </c>
      <c r="C606" s="33" t="str">
        <f t="shared" si="2"/>
        <v>NULL</v>
      </c>
      <c r="E606" s="17" t="s">
        <v>61</v>
      </c>
      <c r="F606" s="31" t="str">
        <f t="shared" si="3"/>
        <v>t-shirt</v>
      </c>
      <c r="J606" s="19" t="s">
        <v>47</v>
      </c>
      <c r="M606" s="11" t="s">
        <v>212</v>
      </c>
      <c r="N606" s="11" t="s">
        <v>1266</v>
      </c>
      <c r="P606" s="11" t="s">
        <v>428</v>
      </c>
      <c r="Q606" s="11"/>
      <c r="R606" s="11"/>
      <c r="S606" s="11"/>
      <c r="T606" s="11"/>
      <c r="U606" s="11"/>
      <c r="V606" s="11"/>
    </row>
    <row r="607">
      <c r="A607" s="31">
        <v>33554.0</v>
      </c>
      <c r="B607" s="32">
        <f t="shared" si="1"/>
        <v>33554</v>
      </c>
      <c r="C607" s="33">
        <f t="shared" si="2"/>
        <v>26.92876712</v>
      </c>
      <c r="D607" s="31"/>
      <c r="E607" s="31" t="s">
        <v>3523</v>
      </c>
      <c r="F607" s="31" t="str">
        <f t="shared" si="3"/>
        <v>NULL</v>
      </c>
      <c r="G607" s="31"/>
      <c r="H607" s="31"/>
      <c r="I607" s="31"/>
      <c r="J607" s="19" t="s">
        <v>44</v>
      </c>
      <c r="K607" s="31"/>
      <c r="L607" s="31"/>
      <c r="M607" s="10" t="s">
        <v>44</v>
      </c>
      <c r="N607" s="10" t="s">
        <v>44</v>
      </c>
      <c r="O607" s="31"/>
      <c r="P607" s="10" t="s">
        <v>44</v>
      </c>
      <c r="Q607" s="10"/>
      <c r="R607" s="10"/>
      <c r="S607" s="10"/>
      <c r="T607" s="10"/>
      <c r="U607" s="10"/>
      <c r="V607" s="10"/>
    </row>
    <row r="608">
      <c r="A608" s="31">
        <v>30376.0</v>
      </c>
      <c r="B608" s="32">
        <f t="shared" si="1"/>
        <v>30376</v>
      </c>
      <c r="C608" s="33">
        <f t="shared" si="2"/>
        <v>35.63561644</v>
      </c>
      <c r="D608" s="31"/>
      <c r="E608" s="31" t="s">
        <v>3523</v>
      </c>
      <c r="F608" s="31" t="str">
        <f t="shared" si="3"/>
        <v>NULL</v>
      </c>
      <c r="G608" s="31"/>
      <c r="H608" s="31"/>
      <c r="I608" s="31"/>
      <c r="J608" s="19" t="s">
        <v>44</v>
      </c>
      <c r="K608" s="31"/>
      <c r="L608" s="31"/>
      <c r="M608" s="10" t="s">
        <v>44</v>
      </c>
      <c r="N608" s="10" t="s">
        <v>44</v>
      </c>
      <c r="O608" s="31"/>
      <c r="P608" s="10" t="s">
        <v>44</v>
      </c>
      <c r="Q608" s="10"/>
      <c r="R608" s="10"/>
      <c r="S608" s="10"/>
      <c r="T608" s="10"/>
      <c r="U608" s="10"/>
      <c r="V608" s="10"/>
    </row>
    <row r="609">
      <c r="A609" s="31">
        <v>33265.0</v>
      </c>
      <c r="B609" s="32">
        <f t="shared" si="1"/>
        <v>33265</v>
      </c>
      <c r="C609" s="33">
        <f t="shared" si="2"/>
        <v>27.72054795</v>
      </c>
      <c r="D609" s="31"/>
      <c r="E609" s="31" t="s">
        <v>131</v>
      </c>
      <c r="F609" s="31" t="str">
        <f t="shared" si="3"/>
        <v>shoes (brand is TBD… probably Adidas or Puma)</v>
      </c>
      <c r="G609" s="31"/>
      <c r="H609" s="31"/>
      <c r="I609" s="31"/>
      <c r="J609" s="19" t="s">
        <v>47</v>
      </c>
      <c r="K609" s="31"/>
      <c r="L609" s="31"/>
      <c r="M609" s="10" t="s">
        <v>151</v>
      </c>
      <c r="N609" s="10" t="s">
        <v>75</v>
      </c>
      <c r="O609" s="31"/>
      <c r="P609" s="10" t="s">
        <v>87</v>
      </c>
      <c r="Q609" s="10"/>
      <c r="R609" s="10"/>
      <c r="S609" s="10"/>
      <c r="T609" s="10"/>
      <c r="U609" s="10"/>
      <c r="V609" s="10"/>
    </row>
    <row r="610">
      <c r="A610" s="31">
        <v>35032.0</v>
      </c>
      <c r="B610" s="32">
        <f t="shared" si="1"/>
        <v>35032</v>
      </c>
      <c r="C610" s="33">
        <f t="shared" si="2"/>
        <v>22.87945205</v>
      </c>
      <c r="D610" s="31"/>
      <c r="E610" s="31" t="s">
        <v>3523</v>
      </c>
      <c r="F610" s="31" t="str">
        <f t="shared" si="3"/>
        <v>NULL</v>
      </c>
      <c r="G610" s="31"/>
      <c r="H610" s="31"/>
      <c r="I610" s="31"/>
      <c r="J610" s="19" t="s">
        <v>44</v>
      </c>
      <c r="K610" s="31"/>
      <c r="L610" s="31"/>
      <c r="M610" s="10" t="s">
        <v>44</v>
      </c>
      <c r="N610" s="10" t="s">
        <v>44</v>
      </c>
      <c r="O610" s="31"/>
      <c r="P610" s="10" t="s">
        <v>44</v>
      </c>
      <c r="Q610" s="10"/>
      <c r="R610" s="10"/>
      <c r="S610" s="10"/>
      <c r="T610" s="10"/>
      <c r="U610" s="10"/>
      <c r="V610" s="10"/>
    </row>
    <row r="611">
      <c r="A611" s="31">
        <v>30004.0</v>
      </c>
      <c r="B611" s="32">
        <f t="shared" si="1"/>
        <v>30004</v>
      </c>
      <c r="C611" s="33">
        <f t="shared" si="2"/>
        <v>36.65479452</v>
      </c>
      <c r="D611" s="31"/>
      <c r="E611" s="31" t="s">
        <v>3523</v>
      </c>
      <c r="F611" s="31" t="str">
        <f t="shared" si="3"/>
        <v>NULL</v>
      </c>
      <c r="G611" s="31"/>
      <c r="H611" s="31"/>
      <c r="I611" s="31"/>
      <c r="J611" s="19" t="s">
        <v>44</v>
      </c>
      <c r="K611" s="31"/>
      <c r="L611" s="31"/>
      <c r="M611" s="10" t="s">
        <v>212</v>
      </c>
      <c r="N611" s="10" t="s">
        <v>49</v>
      </c>
      <c r="O611" s="31"/>
      <c r="P611" s="10" t="s">
        <v>1274</v>
      </c>
      <c r="Q611" s="10"/>
      <c r="R611" s="10"/>
      <c r="S611" s="10"/>
      <c r="T611" s="10"/>
      <c r="U611" s="10"/>
      <c r="V611" s="10"/>
    </row>
    <row r="612">
      <c r="A612" s="31">
        <v>31124.0</v>
      </c>
      <c r="B612" s="32">
        <f t="shared" si="1"/>
        <v>31124</v>
      </c>
      <c r="C612" s="33">
        <f t="shared" si="2"/>
        <v>33.58630137</v>
      </c>
      <c r="D612" s="31"/>
      <c r="E612" s="31" t="s">
        <v>3523</v>
      </c>
      <c r="F612" s="31" t="str">
        <f t="shared" si="3"/>
        <v>NULL</v>
      </c>
      <c r="G612" s="31"/>
      <c r="H612" s="31"/>
      <c r="I612" s="31"/>
      <c r="J612" s="19" t="s">
        <v>44</v>
      </c>
      <c r="K612" s="31"/>
      <c r="L612" s="31"/>
      <c r="M612" s="10" t="s">
        <v>256</v>
      </c>
      <c r="N612" s="10" t="s">
        <v>106</v>
      </c>
      <c r="O612" s="31"/>
      <c r="P612" s="10" t="s">
        <v>1163</v>
      </c>
      <c r="Q612" s="10"/>
      <c r="R612" s="10"/>
      <c r="S612" s="10"/>
      <c r="T612" s="10"/>
      <c r="U612" s="10"/>
      <c r="V612" s="10"/>
    </row>
    <row r="613">
      <c r="A613" s="31">
        <v>34727.0</v>
      </c>
      <c r="B613" s="32">
        <f t="shared" si="1"/>
        <v>34727</v>
      </c>
      <c r="C613" s="33">
        <f t="shared" si="2"/>
        <v>23.71506849</v>
      </c>
      <c r="D613" s="31"/>
      <c r="E613" s="31" t="s">
        <v>3523</v>
      </c>
      <c r="F613" s="31" t="str">
        <f t="shared" si="3"/>
        <v>NULL</v>
      </c>
      <c r="G613" s="31"/>
      <c r="H613" s="31"/>
      <c r="I613" s="31"/>
      <c r="J613" s="19" t="s">
        <v>44</v>
      </c>
      <c r="K613" s="31"/>
      <c r="L613" s="31"/>
      <c r="M613" s="10" t="s">
        <v>212</v>
      </c>
      <c r="N613" s="10" t="s">
        <v>75</v>
      </c>
      <c r="O613" s="31"/>
      <c r="P613" s="10" t="s">
        <v>87</v>
      </c>
      <c r="Q613" s="10"/>
      <c r="R613" s="10"/>
      <c r="S613" s="10"/>
      <c r="T613" s="10"/>
      <c r="U613" s="10"/>
      <c r="V613" s="10"/>
    </row>
    <row r="614">
      <c r="A614" s="31">
        <v>32232.0</v>
      </c>
      <c r="B614" s="32">
        <f t="shared" si="1"/>
        <v>32232</v>
      </c>
      <c r="C614" s="33">
        <f t="shared" si="2"/>
        <v>30.55068493</v>
      </c>
      <c r="D614" s="31"/>
      <c r="E614" s="31" t="s">
        <v>3523</v>
      </c>
      <c r="F614" s="31" t="str">
        <f t="shared" si="3"/>
        <v>NULL</v>
      </c>
      <c r="G614" s="31"/>
      <c r="H614" s="31"/>
      <c r="I614" s="31"/>
      <c r="J614" s="19" t="s">
        <v>44</v>
      </c>
      <c r="K614" s="31"/>
      <c r="L614" s="31"/>
      <c r="M614" s="10" t="s">
        <v>212</v>
      </c>
      <c r="N614" s="10" t="s">
        <v>75</v>
      </c>
      <c r="O614" s="31"/>
      <c r="P614" s="10" t="s">
        <v>478</v>
      </c>
      <c r="Q614" s="10"/>
      <c r="R614" s="10"/>
      <c r="S614" s="10"/>
      <c r="T614" s="10"/>
      <c r="U614" s="10"/>
      <c r="V614" s="10"/>
    </row>
    <row r="615">
      <c r="A615" s="31">
        <v>32450.0</v>
      </c>
      <c r="B615" s="32">
        <f t="shared" si="1"/>
        <v>32450</v>
      </c>
      <c r="C615" s="33">
        <f t="shared" si="2"/>
        <v>29.95342466</v>
      </c>
      <c r="D615" s="31"/>
      <c r="E615" s="31" t="s">
        <v>61</v>
      </c>
      <c r="F615" s="31" t="str">
        <f t="shared" si="3"/>
        <v>t-shirt</v>
      </c>
      <c r="G615" s="31"/>
      <c r="H615" s="31"/>
      <c r="I615" s="31"/>
      <c r="J615" s="19" t="s">
        <v>94</v>
      </c>
      <c r="K615" s="31"/>
      <c r="L615" s="31"/>
      <c r="M615" s="10" t="s">
        <v>212</v>
      </c>
      <c r="N615" s="10" t="s">
        <v>356</v>
      </c>
      <c r="O615" s="31"/>
      <c r="P615" s="10" t="s">
        <v>231</v>
      </c>
      <c r="Q615" s="10"/>
      <c r="R615" s="10"/>
      <c r="S615" s="10"/>
      <c r="T615" s="10"/>
      <c r="U615" s="10"/>
      <c r="V615" s="10"/>
    </row>
    <row r="616">
      <c r="A616" s="31">
        <v>34733.0</v>
      </c>
      <c r="B616" s="32">
        <f t="shared" si="1"/>
        <v>34733</v>
      </c>
      <c r="C616" s="33">
        <f t="shared" si="2"/>
        <v>23.69863014</v>
      </c>
      <c r="D616" s="31"/>
      <c r="E616" s="31" t="s">
        <v>3523</v>
      </c>
      <c r="F616" s="31" t="str">
        <f t="shared" si="3"/>
        <v>NULL</v>
      </c>
      <c r="G616" s="31"/>
      <c r="H616" s="31"/>
      <c r="I616" s="31"/>
      <c r="J616" s="19" t="s">
        <v>44</v>
      </c>
      <c r="K616" s="31"/>
      <c r="L616" s="31"/>
      <c r="M616" s="10" t="s">
        <v>44</v>
      </c>
      <c r="N616" s="10" t="s">
        <v>44</v>
      </c>
      <c r="O616" s="31"/>
      <c r="P616" s="10" t="s">
        <v>44</v>
      </c>
      <c r="Q616" s="10"/>
      <c r="R616" s="10"/>
      <c r="S616" s="10"/>
      <c r="T616" s="10"/>
      <c r="U616" s="10"/>
      <c r="V616" s="10"/>
    </row>
    <row r="617">
      <c r="A617" s="31">
        <v>33293.0</v>
      </c>
      <c r="B617" s="32">
        <f t="shared" si="1"/>
        <v>33293</v>
      </c>
      <c r="C617" s="33">
        <f t="shared" si="2"/>
        <v>27.64383562</v>
      </c>
      <c r="D617" s="31"/>
      <c r="E617" s="31" t="s">
        <v>3523</v>
      </c>
      <c r="F617" s="31" t="str">
        <f t="shared" si="3"/>
        <v>NULL</v>
      </c>
      <c r="G617" s="31"/>
      <c r="H617" s="31"/>
      <c r="I617" s="31"/>
      <c r="J617" s="19" t="s">
        <v>44</v>
      </c>
      <c r="K617" s="31"/>
      <c r="L617" s="31"/>
      <c r="M617" s="10" t="s">
        <v>168</v>
      </c>
      <c r="N617" s="10" t="s">
        <v>356</v>
      </c>
      <c r="O617" s="31"/>
      <c r="P617" s="10" t="s">
        <v>50</v>
      </c>
      <c r="Q617" s="10"/>
      <c r="R617" s="10"/>
      <c r="S617" s="10"/>
      <c r="T617" s="10"/>
      <c r="U617" s="10"/>
      <c r="V617" s="10"/>
    </row>
    <row r="618">
      <c r="A618" s="31">
        <v>25412.0</v>
      </c>
      <c r="B618" s="32">
        <f t="shared" si="1"/>
        <v>25412</v>
      </c>
      <c r="C618" s="33">
        <f t="shared" si="2"/>
        <v>49.23561644</v>
      </c>
      <c r="D618" s="31"/>
      <c r="E618" s="31" t="s">
        <v>73</v>
      </c>
      <c r="F618" s="31" t="str">
        <f t="shared" si="3"/>
        <v>jacket (brand is TBD... probably Patagonia)</v>
      </c>
      <c r="G618" s="31"/>
      <c r="H618" s="31"/>
      <c r="I618" s="31"/>
      <c r="J618" s="19" t="s">
        <v>62</v>
      </c>
      <c r="K618" s="31"/>
      <c r="L618" s="31"/>
      <c r="M618" s="10" t="s">
        <v>63</v>
      </c>
      <c r="N618" s="10" t="s">
        <v>106</v>
      </c>
      <c r="O618" s="31"/>
      <c r="P618" s="10" t="s">
        <v>50</v>
      </c>
      <c r="Q618" s="10"/>
      <c r="R618" s="10"/>
      <c r="S618" s="10"/>
      <c r="T618" s="10"/>
      <c r="U618" s="10"/>
      <c r="V618" s="10"/>
    </row>
    <row r="619">
      <c r="A619" s="31">
        <v>35081.0</v>
      </c>
      <c r="B619" s="32">
        <f t="shared" si="1"/>
        <v>35081</v>
      </c>
      <c r="C619" s="33">
        <f t="shared" si="2"/>
        <v>22.74520548</v>
      </c>
      <c r="D619" s="31"/>
      <c r="E619" s="31" t="s">
        <v>3523</v>
      </c>
      <c r="F619" s="31" t="str">
        <f t="shared" si="3"/>
        <v>NULL</v>
      </c>
      <c r="G619" s="31"/>
      <c r="H619" s="31"/>
      <c r="I619" s="31"/>
      <c r="J619" s="19" t="s">
        <v>44</v>
      </c>
      <c r="K619" s="31"/>
      <c r="L619" s="31"/>
      <c r="M619" s="10" t="s">
        <v>44</v>
      </c>
      <c r="N619" s="10" t="s">
        <v>44</v>
      </c>
      <c r="O619" s="31"/>
      <c r="P619" s="10" t="s">
        <v>44</v>
      </c>
      <c r="Q619" s="10"/>
      <c r="R619" s="10"/>
      <c r="S619" s="10"/>
      <c r="T619" s="10"/>
      <c r="U619" s="10"/>
      <c r="V619" s="10"/>
    </row>
    <row r="620">
      <c r="A620" s="31">
        <v>30412.0</v>
      </c>
      <c r="B620" s="32">
        <f t="shared" si="1"/>
        <v>30412</v>
      </c>
      <c r="C620" s="33">
        <f t="shared" si="2"/>
        <v>35.5369863</v>
      </c>
      <c r="D620" s="31"/>
      <c r="E620" s="31" t="s">
        <v>3523</v>
      </c>
      <c r="F620" s="31" t="str">
        <f t="shared" si="3"/>
        <v>NULL</v>
      </c>
      <c r="G620" s="31"/>
      <c r="H620" s="31"/>
      <c r="I620" s="31"/>
      <c r="J620" s="19" t="s">
        <v>44</v>
      </c>
      <c r="K620" s="31"/>
      <c r="L620" s="31"/>
      <c r="M620" s="10" t="s">
        <v>21</v>
      </c>
      <c r="N620" s="10" t="s">
        <v>75</v>
      </c>
      <c r="O620" s="31"/>
      <c r="P620" s="10" t="s">
        <v>87</v>
      </c>
      <c r="Q620" s="10"/>
      <c r="R620" s="10"/>
      <c r="S620" s="10"/>
      <c r="T620" s="10"/>
      <c r="U620" s="10"/>
      <c r="V620" s="10"/>
    </row>
    <row r="621">
      <c r="A621" s="31">
        <v>34766.0</v>
      </c>
      <c r="B621" s="32">
        <f t="shared" si="1"/>
        <v>34766</v>
      </c>
      <c r="C621" s="33">
        <f t="shared" si="2"/>
        <v>23.60821918</v>
      </c>
      <c r="D621" s="31"/>
      <c r="E621" s="31" t="s">
        <v>3523</v>
      </c>
      <c r="F621" s="31" t="str">
        <f t="shared" si="3"/>
        <v>NULL</v>
      </c>
      <c r="G621" s="31"/>
      <c r="H621" s="31"/>
      <c r="I621" s="31"/>
      <c r="J621" s="19" t="s">
        <v>44</v>
      </c>
      <c r="K621" s="31"/>
      <c r="L621" s="31"/>
      <c r="M621" s="10" t="s">
        <v>212</v>
      </c>
      <c r="N621" s="10" t="s">
        <v>1292</v>
      </c>
      <c r="O621" s="31"/>
      <c r="P621" s="10" t="s">
        <v>300</v>
      </c>
      <c r="Q621" s="10"/>
      <c r="R621" s="10"/>
      <c r="S621" s="10"/>
      <c r="T621" s="10"/>
      <c r="U621" s="10"/>
      <c r="V621" s="10"/>
    </row>
    <row r="622">
      <c r="A622" s="31">
        <v>34150.0</v>
      </c>
      <c r="B622" s="32">
        <f t="shared" si="1"/>
        <v>34150</v>
      </c>
      <c r="C622" s="33">
        <f t="shared" si="2"/>
        <v>25.29589041</v>
      </c>
      <c r="D622" s="31"/>
      <c r="E622" s="31" t="s">
        <v>3523</v>
      </c>
      <c r="F622" s="31" t="str">
        <f t="shared" si="3"/>
        <v>NULL</v>
      </c>
      <c r="G622" s="31"/>
      <c r="H622" s="31"/>
      <c r="I622" s="31"/>
      <c r="J622" s="19" t="s">
        <v>44</v>
      </c>
      <c r="K622" s="31"/>
      <c r="L622" s="31"/>
      <c r="M622" s="10" t="s">
        <v>212</v>
      </c>
      <c r="N622" s="10" t="s">
        <v>75</v>
      </c>
      <c r="O622" s="31"/>
      <c r="P622" s="10" t="s">
        <v>87</v>
      </c>
      <c r="Q622" s="10"/>
      <c r="R622" s="10"/>
      <c r="S622" s="10"/>
      <c r="T622" s="10"/>
      <c r="U622" s="10"/>
      <c r="V622" s="10"/>
    </row>
    <row r="623">
      <c r="A623" s="31">
        <v>31952.0</v>
      </c>
      <c r="B623" s="32">
        <f t="shared" si="1"/>
        <v>31952</v>
      </c>
      <c r="C623" s="33">
        <f t="shared" si="2"/>
        <v>31.31780822</v>
      </c>
      <c r="D623" s="31"/>
      <c r="E623" s="31" t="s">
        <v>3523</v>
      </c>
      <c r="F623" s="31" t="str">
        <f t="shared" si="3"/>
        <v>NULL</v>
      </c>
      <c r="G623" s="31"/>
      <c r="H623" s="31"/>
      <c r="I623" s="31"/>
      <c r="J623" s="19" t="s">
        <v>44</v>
      </c>
      <c r="K623" s="31"/>
      <c r="L623" s="31"/>
      <c r="M623" s="10" t="s">
        <v>44</v>
      </c>
      <c r="N623" s="10" t="s">
        <v>44</v>
      </c>
      <c r="O623" s="31"/>
      <c r="P623" s="10" t="s">
        <v>44</v>
      </c>
      <c r="Q623" s="10"/>
      <c r="R623" s="10"/>
      <c r="S623" s="10"/>
      <c r="T623" s="10"/>
      <c r="U623" s="10"/>
      <c r="V623" s="10"/>
    </row>
    <row r="624">
      <c r="B624" s="32" t="str">
        <f t="shared" si="1"/>
        <v>NULL</v>
      </c>
      <c r="C624" s="33" t="str">
        <f t="shared" si="2"/>
        <v>NULL</v>
      </c>
      <c r="E624" s="17" t="s">
        <v>61</v>
      </c>
      <c r="F624" s="31" t="str">
        <f t="shared" si="3"/>
        <v>t-shirt</v>
      </c>
      <c r="J624" s="19" t="s">
        <v>99</v>
      </c>
      <c r="M624" s="11" t="s">
        <v>1142</v>
      </c>
      <c r="N624" s="11" t="s">
        <v>139</v>
      </c>
      <c r="P624" s="11" t="s">
        <v>87</v>
      </c>
      <c r="Q624" s="11"/>
      <c r="R624" s="11"/>
      <c r="S624" s="11"/>
      <c r="T624" s="11"/>
      <c r="U624" s="11"/>
      <c r="V624" s="11"/>
    </row>
    <row r="625">
      <c r="A625" s="31">
        <v>31108.0</v>
      </c>
      <c r="B625" s="32">
        <f t="shared" si="1"/>
        <v>31108</v>
      </c>
      <c r="C625" s="33">
        <f t="shared" si="2"/>
        <v>33.63013699</v>
      </c>
      <c r="D625" s="31"/>
      <c r="E625" s="31" t="s">
        <v>3523</v>
      </c>
      <c r="F625" s="31" t="str">
        <f t="shared" si="3"/>
        <v>NULL</v>
      </c>
      <c r="G625" s="31"/>
      <c r="H625" s="31"/>
      <c r="I625" s="31"/>
      <c r="J625" s="19" t="s">
        <v>44</v>
      </c>
      <c r="K625" s="31"/>
      <c r="L625" s="31"/>
      <c r="M625" s="10" t="s">
        <v>143</v>
      </c>
      <c r="N625" s="10" t="s">
        <v>75</v>
      </c>
      <c r="O625" s="31"/>
      <c r="P625" s="10" t="s">
        <v>1297</v>
      </c>
      <c r="Q625" s="10"/>
      <c r="R625" s="10"/>
      <c r="S625" s="10"/>
      <c r="T625" s="10"/>
      <c r="U625" s="10"/>
      <c r="V625" s="10"/>
    </row>
    <row r="626">
      <c r="A626" s="31">
        <v>33073.0</v>
      </c>
      <c r="B626" s="32">
        <f t="shared" si="1"/>
        <v>33073</v>
      </c>
      <c r="C626" s="33">
        <f t="shared" si="2"/>
        <v>28.24657534</v>
      </c>
      <c r="D626" s="31"/>
      <c r="E626" s="31" t="s">
        <v>3523</v>
      </c>
      <c r="F626" s="31" t="str">
        <f t="shared" si="3"/>
        <v>NULL</v>
      </c>
      <c r="G626" s="31"/>
      <c r="H626" s="31"/>
      <c r="I626" s="31"/>
      <c r="J626" s="19" t="s">
        <v>44</v>
      </c>
      <c r="K626" s="31"/>
      <c r="L626" s="31"/>
      <c r="M626" s="10" t="s">
        <v>44</v>
      </c>
      <c r="N626" s="10" t="s">
        <v>44</v>
      </c>
      <c r="O626" s="31"/>
      <c r="P626" s="10" t="s">
        <v>44</v>
      </c>
      <c r="Q626" s="10"/>
      <c r="R626" s="10"/>
      <c r="S626" s="10"/>
      <c r="T626" s="10"/>
      <c r="U626" s="10"/>
      <c r="V626" s="10"/>
    </row>
    <row r="627">
      <c r="A627" s="31">
        <v>34422.0</v>
      </c>
      <c r="B627" s="32">
        <f t="shared" si="1"/>
        <v>34422</v>
      </c>
      <c r="C627" s="33">
        <f t="shared" si="2"/>
        <v>24.55068493</v>
      </c>
      <c r="D627" s="31"/>
      <c r="E627" s="31" t="s">
        <v>3523</v>
      </c>
      <c r="F627" s="31" t="str">
        <f t="shared" si="3"/>
        <v>NULL</v>
      </c>
      <c r="G627" s="31"/>
      <c r="H627" s="31"/>
      <c r="I627" s="31"/>
      <c r="J627" s="19" t="s">
        <v>44</v>
      </c>
      <c r="K627" s="31"/>
      <c r="L627" s="31"/>
      <c r="M627" s="10" t="s">
        <v>168</v>
      </c>
      <c r="N627" s="10" t="s">
        <v>106</v>
      </c>
      <c r="O627" s="31"/>
      <c r="P627" s="10" t="s">
        <v>87</v>
      </c>
      <c r="Q627" s="10"/>
      <c r="R627" s="10"/>
      <c r="S627" s="10"/>
      <c r="T627" s="10"/>
      <c r="U627" s="10"/>
      <c r="V627" s="10"/>
    </row>
    <row r="628">
      <c r="A628" s="31">
        <v>30310.0</v>
      </c>
      <c r="B628" s="32">
        <f t="shared" si="1"/>
        <v>30310</v>
      </c>
      <c r="C628" s="33">
        <f t="shared" si="2"/>
        <v>35.81643836</v>
      </c>
      <c r="D628" s="31"/>
      <c r="E628" s="31" t="s">
        <v>118</v>
      </c>
      <c r="F628" s="31" t="str">
        <f t="shared" si="3"/>
        <v>hat</v>
      </c>
      <c r="G628" s="31"/>
      <c r="H628" s="31"/>
      <c r="I628" s="31"/>
      <c r="J628" s="19" t="s">
        <v>47</v>
      </c>
      <c r="K628" s="31"/>
      <c r="L628" s="31"/>
      <c r="M628" s="10" t="s">
        <v>48</v>
      </c>
      <c r="N628" s="10" t="s">
        <v>49</v>
      </c>
      <c r="O628" s="31"/>
      <c r="P628" s="10" t="s">
        <v>918</v>
      </c>
      <c r="Q628" s="10"/>
      <c r="R628" s="10"/>
      <c r="S628" s="10"/>
      <c r="T628" s="10"/>
      <c r="U628" s="10"/>
      <c r="V628" s="10"/>
    </row>
    <row r="629">
      <c r="A629" s="31">
        <v>33380.0</v>
      </c>
      <c r="B629" s="32">
        <f t="shared" si="1"/>
        <v>33380</v>
      </c>
      <c r="C629" s="33">
        <f t="shared" si="2"/>
        <v>27.40547945</v>
      </c>
      <c r="D629" s="31"/>
      <c r="E629" s="31" t="s">
        <v>3523</v>
      </c>
      <c r="F629" s="31" t="str">
        <f t="shared" si="3"/>
        <v>NULL</v>
      </c>
      <c r="G629" s="31"/>
      <c r="H629" s="31"/>
      <c r="I629" s="31"/>
      <c r="J629" s="19" t="s">
        <v>44</v>
      </c>
      <c r="K629" s="31"/>
      <c r="L629" s="31"/>
      <c r="M629" s="10" t="s">
        <v>21</v>
      </c>
      <c r="N629" s="10" t="s">
        <v>75</v>
      </c>
      <c r="O629" s="31"/>
      <c r="P629" s="10" t="s">
        <v>152</v>
      </c>
      <c r="Q629" s="10"/>
      <c r="R629" s="10"/>
      <c r="S629" s="10"/>
      <c r="T629" s="10"/>
      <c r="U629" s="10"/>
      <c r="V629" s="10"/>
    </row>
    <row r="630">
      <c r="A630" s="31">
        <v>27115.0</v>
      </c>
      <c r="B630" s="32">
        <f t="shared" si="1"/>
        <v>27115</v>
      </c>
      <c r="C630" s="33">
        <f t="shared" si="2"/>
        <v>44.56986301</v>
      </c>
      <c r="D630" s="31"/>
      <c r="E630" s="31" t="s">
        <v>3523</v>
      </c>
      <c r="F630" s="31" t="str">
        <f t="shared" si="3"/>
        <v>NULL</v>
      </c>
      <c r="G630" s="31"/>
      <c r="H630" s="31"/>
      <c r="I630" s="31"/>
      <c r="J630" s="19" t="s">
        <v>44</v>
      </c>
      <c r="K630" s="31"/>
      <c r="L630" s="31"/>
      <c r="M630" s="10" t="s">
        <v>63</v>
      </c>
      <c r="N630" s="10" t="s">
        <v>1306</v>
      </c>
      <c r="O630" s="31"/>
      <c r="P630" s="10" t="s">
        <v>50</v>
      </c>
      <c r="Q630" s="10"/>
      <c r="R630" s="10"/>
      <c r="S630" s="10"/>
      <c r="T630" s="10"/>
      <c r="U630" s="10"/>
      <c r="V630" s="10"/>
    </row>
    <row r="631">
      <c r="A631" s="31">
        <v>27133.0</v>
      </c>
      <c r="B631" s="32">
        <f t="shared" si="1"/>
        <v>27133</v>
      </c>
      <c r="C631" s="33">
        <f t="shared" si="2"/>
        <v>44.52054795</v>
      </c>
      <c r="D631" s="31"/>
      <c r="E631" s="31" t="s">
        <v>3523</v>
      </c>
      <c r="F631" s="31" t="str">
        <f t="shared" si="3"/>
        <v>NULL</v>
      </c>
      <c r="G631" s="31"/>
      <c r="H631" s="31"/>
      <c r="I631" s="31"/>
      <c r="J631" s="19" t="s">
        <v>44</v>
      </c>
      <c r="K631" s="31"/>
      <c r="L631" s="31"/>
      <c r="M631" s="10" t="s">
        <v>1142</v>
      </c>
      <c r="N631" s="10" t="s">
        <v>86</v>
      </c>
      <c r="O631" s="31"/>
      <c r="P631" s="10" t="s">
        <v>87</v>
      </c>
      <c r="Q631" s="10"/>
      <c r="R631" s="10"/>
      <c r="S631" s="10"/>
      <c r="T631" s="10"/>
      <c r="U631" s="10"/>
      <c r="V631" s="10"/>
    </row>
    <row r="632">
      <c r="A632" s="31">
        <v>32981.0</v>
      </c>
      <c r="B632" s="32">
        <f t="shared" si="1"/>
        <v>32981</v>
      </c>
      <c r="C632" s="33">
        <f t="shared" si="2"/>
        <v>28.49863014</v>
      </c>
      <c r="D632" s="31"/>
      <c r="E632" s="31" t="s">
        <v>3523</v>
      </c>
      <c r="F632" s="31" t="str">
        <f t="shared" si="3"/>
        <v>NULL</v>
      </c>
      <c r="G632" s="31"/>
      <c r="H632" s="31"/>
      <c r="I632" s="31"/>
      <c r="J632" s="19" t="s">
        <v>44</v>
      </c>
      <c r="K632" s="31"/>
      <c r="L632" s="31"/>
      <c r="M632" s="10" t="s">
        <v>212</v>
      </c>
      <c r="N632" s="10" t="s">
        <v>75</v>
      </c>
      <c r="O632" s="31"/>
      <c r="P632" s="10" t="s">
        <v>120</v>
      </c>
      <c r="Q632" s="10"/>
      <c r="R632" s="10"/>
      <c r="S632" s="10"/>
      <c r="T632" s="10"/>
      <c r="U632" s="10"/>
      <c r="V632" s="10"/>
    </row>
    <row r="633">
      <c r="A633" s="31">
        <v>34970.0</v>
      </c>
      <c r="B633" s="32">
        <f t="shared" si="1"/>
        <v>34970</v>
      </c>
      <c r="C633" s="33">
        <f t="shared" si="2"/>
        <v>23.04931507</v>
      </c>
      <c r="D633" s="31"/>
      <c r="E633" s="31" t="s">
        <v>61</v>
      </c>
      <c r="F633" s="31" t="str">
        <f t="shared" si="3"/>
        <v>t-shirt</v>
      </c>
      <c r="G633" s="31"/>
      <c r="H633" s="31"/>
      <c r="I633" s="31"/>
      <c r="J633" s="19" t="s">
        <v>62</v>
      </c>
      <c r="K633" s="31"/>
      <c r="L633" s="31"/>
      <c r="M633" s="10" t="s">
        <v>44</v>
      </c>
      <c r="N633" s="10" t="s">
        <v>44</v>
      </c>
      <c r="O633" s="31"/>
      <c r="P633" s="10" t="s">
        <v>44</v>
      </c>
      <c r="Q633" s="10"/>
      <c r="R633" s="10"/>
      <c r="S633" s="10"/>
      <c r="T633" s="10"/>
      <c r="U633" s="10"/>
      <c r="V633" s="10"/>
    </row>
    <row r="634">
      <c r="A634" s="31">
        <v>32210.0</v>
      </c>
      <c r="B634" s="32">
        <f t="shared" si="1"/>
        <v>32210</v>
      </c>
      <c r="C634" s="33">
        <f t="shared" si="2"/>
        <v>30.6109589</v>
      </c>
      <c r="D634" s="31"/>
      <c r="E634" s="31" t="s">
        <v>131</v>
      </c>
      <c r="F634" s="31" t="str">
        <f t="shared" si="3"/>
        <v>shoes (brand is TBD… probably Adidas or Puma)</v>
      </c>
      <c r="G634" s="31"/>
      <c r="H634" s="31"/>
      <c r="I634" s="31"/>
      <c r="J634" s="19" t="s">
        <v>94</v>
      </c>
      <c r="K634" s="31"/>
      <c r="L634" s="31"/>
      <c r="M634" s="10" t="s">
        <v>44</v>
      </c>
      <c r="N634" s="10" t="s">
        <v>44</v>
      </c>
      <c r="O634" s="31"/>
      <c r="P634" s="10" t="s">
        <v>44</v>
      </c>
      <c r="Q634" s="10"/>
      <c r="R634" s="10"/>
      <c r="S634" s="10"/>
      <c r="T634" s="10"/>
      <c r="U634" s="10"/>
      <c r="V634" s="10"/>
    </row>
    <row r="635">
      <c r="A635" s="31">
        <v>31293.0</v>
      </c>
      <c r="B635" s="32">
        <f t="shared" si="1"/>
        <v>31293</v>
      </c>
      <c r="C635" s="33">
        <f t="shared" si="2"/>
        <v>33.12328767</v>
      </c>
      <c r="D635" s="31"/>
      <c r="E635" s="31" t="s">
        <v>3523</v>
      </c>
      <c r="F635" s="31" t="str">
        <f t="shared" si="3"/>
        <v>NULL</v>
      </c>
      <c r="G635" s="31"/>
      <c r="H635" s="31"/>
      <c r="I635" s="31"/>
      <c r="J635" s="19" t="s">
        <v>44</v>
      </c>
      <c r="K635" s="31"/>
      <c r="L635" s="31"/>
      <c r="M635" s="10" t="s">
        <v>105</v>
      </c>
      <c r="N635" s="10" t="s">
        <v>106</v>
      </c>
      <c r="O635" s="31"/>
      <c r="P635" s="10" t="s">
        <v>1163</v>
      </c>
      <c r="Q635" s="10"/>
      <c r="R635" s="10"/>
      <c r="S635" s="10"/>
      <c r="T635" s="10"/>
      <c r="U635" s="10"/>
      <c r="V635" s="10"/>
    </row>
    <row r="636">
      <c r="A636" s="31">
        <v>33399.0</v>
      </c>
      <c r="B636" s="32">
        <f t="shared" si="1"/>
        <v>33399</v>
      </c>
      <c r="C636" s="33">
        <f t="shared" si="2"/>
        <v>27.35342466</v>
      </c>
      <c r="D636" s="31"/>
      <c r="E636" s="31" t="s">
        <v>3523</v>
      </c>
      <c r="F636" s="31" t="str">
        <f t="shared" si="3"/>
        <v>NULL</v>
      </c>
      <c r="G636" s="31"/>
      <c r="H636" s="31"/>
      <c r="I636" s="31"/>
      <c r="J636" s="19" t="s">
        <v>44</v>
      </c>
      <c r="K636" s="31"/>
      <c r="L636" s="31"/>
      <c r="M636" s="10" t="s">
        <v>22</v>
      </c>
      <c r="N636" s="10" t="s">
        <v>75</v>
      </c>
      <c r="O636" s="31"/>
      <c r="P636" s="10" t="s">
        <v>87</v>
      </c>
      <c r="Q636" s="10"/>
      <c r="R636" s="10"/>
      <c r="S636" s="10"/>
      <c r="T636" s="10"/>
      <c r="U636" s="10"/>
      <c r="V636" s="10"/>
    </row>
    <row r="637">
      <c r="A637" s="31">
        <v>31866.0</v>
      </c>
      <c r="B637" s="32">
        <f t="shared" si="1"/>
        <v>31866</v>
      </c>
      <c r="C637" s="33">
        <f t="shared" si="2"/>
        <v>31.55342466</v>
      </c>
      <c r="D637" s="31"/>
      <c r="E637" s="31" t="s">
        <v>131</v>
      </c>
      <c r="F637" s="31" t="str">
        <f t="shared" si="3"/>
        <v>shoes (brand is TBD… probably Adidas or Puma)</v>
      </c>
      <c r="G637" s="31"/>
      <c r="H637" s="31"/>
      <c r="I637" s="31"/>
      <c r="J637" s="19" t="s">
        <v>1549</v>
      </c>
      <c r="K637" s="31"/>
      <c r="L637" s="31"/>
      <c r="M637" s="10" t="s">
        <v>44</v>
      </c>
      <c r="N637" s="10" t="s">
        <v>44</v>
      </c>
      <c r="O637" s="31"/>
      <c r="P637" s="10" t="s">
        <v>44</v>
      </c>
      <c r="Q637" s="10"/>
      <c r="R637" s="10"/>
      <c r="S637" s="10"/>
      <c r="T637" s="10"/>
      <c r="U637" s="10"/>
      <c r="V637" s="10"/>
    </row>
    <row r="638">
      <c r="A638" s="31">
        <v>32053.0</v>
      </c>
      <c r="B638" s="32">
        <f t="shared" si="1"/>
        <v>32053</v>
      </c>
      <c r="C638" s="33">
        <f t="shared" si="2"/>
        <v>31.04109589</v>
      </c>
      <c r="D638" s="31"/>
      <c r="E638" s="31" t="s">
        <v>3523</v>
      </c>
      <c r="F638" s="31" t="str">
        <f t="shared" si="3"/>
        <v>NULL</v>
      </c>
      <c r="G638" s="31"/>
      <c r="H638" s="31"/>
      <c r="I638" s="31"/>
      <c r="J638" s="19" t="s">
        <v>44</v>
      </c>
      <c r="K638" s="31"/>
      <c r="L638" s="31"/>
      <c r="M638" s="10" t="s">
        <v>74</v>
      </c>
      <c r="N638" s="10" t="s">
        <v>75</v>
      </c>
      <c r="O638" s="31"/>
      <c r="P638" s="10" t="s">
        <v>1553</v>
      </c>
      <c r="Q638" s="10"/>
      <c r="R638" s="10"/>
      <c r="S638" s="10"/>
      <c r="T638" s="10"/>
      <c r="U638" s="10"/>
      <c r="V638" s="10"/>
    </row>
    <row r="639">
      <c r="A639" s="31">
        <v>42992.0</v>
      </c>
      <c r="B639" s="32">
        <f t="shared" si="1"/>
        <v>42992</v>
      </c>
      <c r="C639" s="33">
        <f t="shared" si="2"/>
        <v>1.071232877</v>
      </c>
      <c r="D639" s="31"/>
      <c r="E639" s="31" t="s">
        <v>93</v>
      </c>
      <c r="F639" s="31" t="str">
        <f t="shared" si="3"/>
        <v>backpack</v>
      </c>
      <c r="G639" s="31"/>
      <c r="H639" s="31"/>
      <c r="I639" s="31"/>
      <c r="J639" s="19" t="s">
        <v>94</v>
      </c>
      <c r="K639" s="31"/>
      <c r="L639" s="31"/>
      <c r="M639" s="10" t="s">
        <v>212</v>
      </c>
      <c r="N639" s="10" t="s">
        <v>75</v>
      </c>
      <c r="O639" s="31"/>
      <c r="P639" s="10" t="s">
        <v>87</v>
      </c>
      <c r="Q639" s="10"/>
      <c r="R639" s="10"/>
      <c r="S639" s="10"/>
      <c r="T639" s="10"/>
      <c r="U639" s="10"/>
      <c r="V639" s="10"/>
    </row>
    <row r="640">
      <c r="A640" s="31">
        <v>23221.0</v>
      </c>
      <c r="B640" s="32">
        <f t="shared" si="1"/>
        <v>23221</v>
      </c>
      <c r="C640" s="33">
        <f t="shared" si="2"/>
        <v>55.23835616</v>
      </c>
      <c r="D640" s="31"/>
      <c r="E640" s="31" t="s">
        <v>3523</v>
      </c>
      <c r="F640" s="31" t="str">
        <f t="shared" si="3"/>
        <v>NULL</v>
      </c>
      <c r="G640" s="31"/>
      <c r="H640" s="31"/>
      <c r="I640" s="31"/>
      <c r="J640" s="19" t="s">
        <v>44</v>
      </c>
      <c r="K640" s="31"/>
      <c r="L640" s="31"/>
      <c r="M640" s="10" t="s">
        <v>457</v>
      </c>
      <c r="N640" s="10" t="s">
        <v>391</v>
      </c>
      <c r="O640" s="31"/>
      <c r="P640" s="10" t="s">
        <v>1554</v>
      </c>
      <c r="Q640" s="10"/>
      <c r="R640" s="10"/>
      <c r="S640" s="10"/>
      <c r="T640" s="10"/>
      <c r="U640" s="10"/>
      <c r="V640" s="10"/>
    </row>
    <row r="641">
      <c r="A641" s="31">
        <v>27878.0</v>
      </c>
      <c r="B641" s="32">
        <f t="shared" si="1"/>
        <v>27878</v>
      </c>
      <c r="C641" s="33">
        <f t="shared" si="2"/>
        <v>42.47945205</v>
      </c>
      <c r="D641" s="31"/>
      <c r="E641" s="31" t="s">
        <v>3523</v>
      </c>
      <c r="F641" s="31" t="str">
        <f t="shared" si="3"/>
        <v>NULL</v>
      </c>
      <c r="G641" s="31"/>
      <c r="H641" s="31"/>
      <c r="I641" s="31"/>
      <c r="J641" s="19" t="s">
        <v>44</v>
      </c>
      <c r="K641" s="31"/>
      <c r="L641" s="31"/>
      <c r="M641" s="10" t="s">
        <v>74</v>
      </c>
      <c r="N641" s="10" t="s">
        <v>49</v>
      </c>
      <c r="O641" s="31"/>
      <c r="P641" s="10" t="s">
        <v>87</v>
      </c>
      <c r="Q641" s="10"/>
      <c r="R641" s="10"/>
      <c r="S641" s="10"/>
      <c r="T641" s="10"/>
      <c r="U641" s="10"/>
      <c r="V641" s="10"/>
    </row>
    <row r="642">
      <c r="A642" s="31">
        <v>32111.0</v>
      </c>
      <c r="B642" s="32">
        <f t="shared" si="1"/>
        <v>32111</v>
      </c>
      <c r="C642" s="33">
        <f t="shared" si="2"/>
        <v>30.88219178</v>
      </c>
      <c r="D642" s="31"/>
      <c r="E642" s="31" t="s">
        <v>3523</v>
      </c>
      <c r="F642" s="31" t="str">
        <f t="shared" si="3"/>
        <v>NULL</v>
      </c>
      <c r="G642" s="31"/>
      <c r="H642" s="31"/>
      <c r="I642" s="31"/>
      <c r="J642" s="19" t="s">
        <v>44</v>
      </c>
      <c r="K642" s="31"/>
      <c r="L642" s="31"/>
      <c r="M642" s="10" t="s">
        <v>212</v>
      </c>
      <c r="N642" s="10" t="s">
        <v>139</v>
      </c>
      <c r="O642" s="31"/>
      <c r="P642" s="10" t="s">
        <v>76</v>
      </c>
      <c r="Q642" s="10"/>
      <c r="R642" s="10"/>
      <c r="S642" s="10"/>
      <c r="T642" s="10"/>
      <c r="U642" s="10"/>
      <c r="V642" s="10"/>
    </row>
    <row r="643">
      <c r="A643" s="31">
        <v>34086.0</v>
      </c>
      <c r="B643" s="32">
        <f t="shared" si="1"/>
        <v>34086</v>
      </c>
      <c r="C643" s="33">
        <f t="shared" si="2"/>
        <v>25.47123288</v>
      </c>
      <c r="D643" s="31"/>
      <c r="E643" s="31" t="s">
        <v>3523</v>
      </c>
      <c r="F643" s="31" t="str">
        <f t="shared" si="3"/>
        <v>NULL</v>
      </c>
      <c r="G643" s="31"/>
      <c r="H643" s="31"/>
      <c r="I643" s="31"/>
      <c r="J643" s="19" t="s">
        <v>44</v>
      </c>
      <c r="K643" s="31"/>
      <c r="L643" s="31"/>
      <c r="M643" s="10" t="s">
        <v>44</v>
      </c>
      <c r="N643" s="10" t="s">
        <v>44</v>
      </c>
      <c r="O643" s="31"/>
      <c r="P643" s="10" t="s">
        <v>44</v>
      </c>
      <c r="Q643" s="10"/>
      <c r="R643" s="10"/>
      <c r="S643" s="10"/>
      <c r="T643" s="10"/>
      <c r="U643" s="10"/>
      <c r="V643" s="10"/>
    </row>
    <row r="644">
      <c r="A644" s="31">
        <v>33799.0</v>
      </c>
      <c r="B644" s="32">
        <f t="shared" si="1"/>
        <v>33799</v>
      </c>
      <c r="C644" s="33">
        <f t="shared" si="2"/>
        <v>26.25753425</v>
      </c>
      <c r="D644" s="31"/>
      <c r="E644" s="31" t="s">
        <v>3523</v>
      </c>
      <c r="F644" s="31" t="str">
        <f t="shared" si="3"/>
        <v>NULL</v>
      </c>
      <c r="G644" s="31"/>
      <c r="H644" s="31"/>
      <c r="I644" s="31"/>
      <c r="J644" s="19" t="s">
        <v>44</v>
      </c>
      <c r="K644" s="31"/>
      <c r="L644" s="31"/>
      <c r="M644" s="10" t="s">
        <v>416</v>
      </c>
      <c r="N644" s="10" t="s">
        <v>106</v>
      </c>
      <c r="O644" s="31"/>
      <c r="P644" s="10" t="s">
        <v>1556</v>
      </c>
      <c r="Q644" s="10"/>
      <c r="R644" s="10"/>
      <c r="S644" s="10"/>
      <c r="T644" s="10"/>
      <c r="U644" s="10"/>
      <c r="V644" s="10"/>
    </row>
    <row r="645">
      <c r="A645" s="31">
        <v>33737.0</v>
      </c>
      <c r="B645" s="32">
        <f t="shared" si="1"/>
        <v>33737</v>
      </c>
      <c r="C645" s="33">
        <f t="shared" si="2"/>
        <v>26.42739726</v>
      </c>
      <c r="D645" s="31"/>
      <c r="E645" s="31" t="s">
        <v>3523</v>
      </c>
      <c r="F645" s="31" t="str">
        <f t="shared" si="3"/>
        <v>NULL</v>
      </c>
      <c r="G645" s="31"/>
      <c r="H645" s="31"/>
      <c r="I645" s="31"/>
      <c r="J645" s="19" t="s">
        <v>44</v>
      </c>
      <c r="K645" s="31"/>
      <c r="L645" s="31"/>
      <c r="M645" s="10" t="s">
        <v>44</v>
      </c>
      <c r="N645" s="10" t="s">
        <v>44</v>
      </c>
      <c r="O645" s="31"/>
      <c r="P645" s="10" t="s">
        <v>44</v>
      </c>
      <c r="Q645" s="10"/>
      <c r="R645" s="10"/>
      <c r="S645" s="10"/>
      <c r="T645" s="10"/>
      <c r="U645" s="10"/>
      <c r="V645" s="10"/>
    </row>
    <row r="646">
      <c r="A646" s="31">
        <v>30234.0</v>
      </c>
      <c r="B646" s="32">
        <f t="shared" si="1"/>
        <v>30234</v>
      </c>
      <c r="C646" s="33">
        <f t="shared" si="2"/>
        <v>36.02465753</v>
      </c>
      <c r="D646" s="31"/>
      <c r="E646" s="31" t="s">
        <v>93</v>
      </c>
      <c r="F646" s="31" t="str">
        <f t="shared" si="3"/>
        <v>backpack</v>
      </c>
      <c r="G646" s="31"/>
      <c r="H646" s="31"/>
      <c r="I646" s="31"/>
      <c r="J646" s="19" t="s">
        <v>94</v>
      </c>
      <c r="K646" s="31"/>
      <c r="L646" s="31"/>
      <c r="M646" s="10" t="s">
        <v>44</v>
      </c>
      <c r="N646" s="10" t="s">
        <v>44</v>
      </c>
      <c r="O646" s="31"/>
      <c r="P646" s="10" t="s">
        <v>44</v>
      </c>
      <c r="Q646" s="10"/>
      <c r="R646" s="10"/>
      <c r="S646" s="10"/>
      <c r="T646" s="10"/>
      <c r="U646" s="10"/>
      <c r="V646" s="10"/>
    </row>
    <row r="647">
      <c r="A647" s="31">
        <v>30221.0</v>
      </c>
      <c r="B647" s="32">
        <f t="shared" si="1"/>
        <v>30221</v>
      </c>
      <c r="C647" s="33">
        <f t="shared" si="2"/>
        <v>36.06027397</v>
      </c>
      <c r="D647" s="31"/>
      <c r="E647" s="31" t="s">
        <v>61</v>
      </c>
      <c r="F647" s="31" t="str">
        <f t="shared" si="3"/>
        <v>t-shirt</v>
      </c>
      <c r="G647" s="31"/>
      <c r="H647" s="31"/>
      <c r="I647" s="31"/>
      <c r="J647" s="19" t="s">
        <v>94</v>
      </c>
      <c r="K647" s="31"/>
      <c r="L647" s="31"/>
      <c r="M647" s="10" t="s">
        <v>212</v>
      </c>
      <c r="N647" s="10" t="s">
        <v>75</v>
      </c>
      <c r="O647" s="31"/>
      <c r="P647" s="10" t="s">
        <v>101</v>
      </c>
      <c r="Q647" s="10"/>
      <c r="R647" s="10"/>
      <c r="S647" s="10"/>
      <c r="T647" s="10"/>
      <c r="U647" s="10"/>
      <c r="V647" s="10"/>
    </row>
    <row r="648">
      <c r="A648" s="31">
        <v>31113.0</v>
      </c>
      <c r="B648" s="32">
        <f t="shared" si="1"/>
        <v>31113</v>
      </c>
      <c r="C648" s="33">
        <f t="shared" si="2"/>
        <v>33.61643836</v>
      </c>
      <c r="D648" s="31"/>
      <c r="E648" s="31" t="s">
        <v>3523</v>
      </c>
      <c r="F648" s="31" t="str">
        <f t="shared" si="3"/>
        <v>NULL</v>
      </c>
      <c r="G648" s="31"/>
      <c r="H648" s="31"/>
      <c r="I648" s="31"/>
      <c r="J648" s="19" t="s">
        <v>44</v>
      </c>
      <c r="K648" s="31"/>
      <c r="L648" s="31"/>
      <c r="M648" s="10" t="s">
        <v>44</v>
      </c>
      <c r="N648" s="10" t="s">
        <v>44</v>
      </c>
      <c r="O648" s="31"/>
      <c r="P648" s="10" t="s">
        <v>44</v>
      </c>
      <c r="Q648" s="10"/>
      <c r="R648" s="10"/>
      <c r="S648" s="10"/>
      <c r="T648" s="10"/>
      <c r="U648" s="10"/>
      <c r="V648" s="10"/>
    </row>
    <row r="649">
      <c r="A649" s="31">
        <v>25124.0</v>
      </c>
      <c r="B649" s="32">
        <f t="shared" si="1"/>
        <v>25124</v>
      </c>
      <c r="C649" s="33">
        <f t="shared" si="2"/>
        <v>50.02465753</v>
      </c>
      <c r="D649" s="31"/>
      <c r="E649" s="31" t="s">
        <v>73</v>
      </c>
      <c r="F649" s="31" t="str">
        <f t="shared" si="3"/>
        <v>jacket (brand is TBD... probably Patagonia)</v>
      </c>
      <c r="G649" s="31"/>
      <c r="H649" s="31"/>
      <c r="I649" s="31"/>
      <c r="J649" s="19" t="s">
        <v>94</v>
      </c>
      <c r="K649" s="31"/>
      <c r="L649" s="31"/>
      <c r="M649" s="10" t="s">
        <v>132</v>
      </c>
      <c r="N649" s="10" t="s">
        <v>139</v>
      </c>
      <c r="O649" s="31"/>
      <c r="P649" s="10" t="s">
        <v>87</v>
      </c>
      <c r="Q649" s="10"/>
      <c r="R649" s="10"/>
      <c r="S649" s="10"/>
      <c r="T649" s="10"/>
      <c r="U649" s="10"/>
      <c r="V649" s="10"/>
    </row>
    <row r="650">
      <c r="A650" s="31">
        <v>30466.0</v>
      </c>
      <c r="B650" s="32">
        <f t="shared" si="1"/>
        <v>30466</v>
      </c>
      <c r="C650" s="33">
        <f t="shared" si="2"/>
        <v>35.3890411</v>
      </c>
      <c r="D650" s="31"/>
      <c r="E650" s="31" t="s">
        <v>73</v>
      </c>
      <c r="F650" s="31" t="str">
        <f t="shared" si="3"/>
        <v>jacket (brand is TBD... probably Patagonia)</v>
      </c>
      <c r="G650" s="31"/>
      <c r="H650" s="31"/>
      <c r="I650" s="31"/>
      <c r="J650" s="19" t="s">
        <v>94</v>
      </c>
      <c r="K650" s="31"/>
      <c r="L650" s="31"/>
      <c r="M650" s="10" t="s">
        <v>22</v>
      </c>
      <c r="N650" s="10" t="s">
        <v>75</v>
      </c>
      <c r="O650" s="31"/>
      <c r="P650" s="10" t="s">
        <v>87</v>
      </c>
      <c r="Q650" s="10"/>
      <c r="R650" s="10"/>
      <c r="S650" s="10"/>
      <c r="T650" s="10"/>
      <c r="U650" s="10"/>
      <c r="V650" s="10"/>
    </row>
    <row r="651">
      <c r="A651" s="31">
        <v>30680.0</v>
      </c>
      <c r="B651" s="32">
        <f t="shared" si="1"/>
        <v>30680</v>
      </c>
      <c r="C651" s="33">
        <f t="shared" si="2"/>
        <v>34.80273973</v>
      </c>
      <c r="D651" s="31"/>
      <c r="E651" s="31" t="s">
        <v>61</v>
      </c>
      <c r="F651" s="31" t="str">
        <f t="shared" si="3"/>
        <v>t-shirt</v>
      </c>
      <c r="G651" s="31"/>
      <c r="H651" s="31"/>
      <c r="I651" s="31"/>
      <c r="J651" s="19" t="s">
        <v>47</v>
      </c>
      <c r="K651" s="31"/>
      <c r="L651" s="31"/>
      <c r="M651" s="10" t="s">
        <v>44</v>
      </c>
      <c r="N651" s="10" t="s">
        <v>44</v>
      </c>
      <c r="O651" s="31"/>
      <c r="P651" s="10" t="s">
        <v>44</v>
      </c>
      <c r="Q651" s="10"/>
      <c r="R651" s="10"/>
      <c r="S651" s="10"/>
      <c r="T651" s="10"/>
      <c r="U651" s="10"/>
      <c r="V651" s="10"/>
    </row>
    <row r="652">
      <c r="A652" s="31">
        <v>35199.0</v>
      </c>
      <c r="B652" s="32">
        <f t="shared" si="1"/>
        <v>35199</v>
      </c>
      <c r="C652" s="33">
        <f t="shared" si="2"/>
        <v>22.42191781</v>
      </c>
      <c r="D652" s="31"/>
      <c r="E652" s="31" t="s">
        <v>3523</v>
      </c>
      <c r="F652" s="31" t="str">
        <f t="shared" si="3"/>
        <v>NULL</v>
      </c>
      <c r="G652" s="31"/>
      <c r="H652" s="31"/>
      <c r="I652" s="31"/>
      <c r="J652" s="19" t="s">
        <v>44</v>
      </c>
      <c r="K652" s="31"/>
      <c r="L652" s="31"/>
      <c r="M652" s="10" t="s">
        <v>44</v>
      </c>
      <c r="N652" s="10" t="s">
        <v>44</v>
      </c>
      <c r="O652" s="31"/>
      <c r="P652" s="10" t="s">
        <v>44</v>
      </c>
      <c r="Q652" s="10"/>
      <c r="R652" s="10"/>
      <c r="S652" s="10"/>
      <c r="T652" s="10"/>
      <c r="U652" s="10"/>
      <c r="V652" s="10"/>
    </row>
    <row r="653">
      <c r="A653" s="31">
        <v>33773.0</v>
      </c>
      <c r="B653" s="32">
        <f t="shared" si="1"/>
        <v>33773</v>
      </c>
      <c r="C653" s="33">
        <f t="shared" si="2"/>
        <v>26.32876712</v>
      </c>
      <c r="D653" s="31"/>
      <c r="E653" s="31" t="s">
        <v>3523</v>
      </c>
      <c r="F653" s="31" t="str">
        <f t="shared" si="3"/>
        <v>NULL</v>
      </c>
      <c r="G653" s="31"/>
      <c r="H653" s="31"/>
      <c r="I653" s="31"/>
      <c r="J653" s="19" t="s">
        <v>44</v>
      </c>
      <c r="K653" s="31"/>
      <c r="L653" s="31"/>
      <c r="M653" s="10" t="s">
        <v>467</v>
      </c>
      <c r="N653" s="10" t="s">
        <v>49</v>
      </c>
      <c r="O653" s="31"/>
      <c r="P653" s="10" t="s">
        <v>50</v>
      </c>
      <c r="Q653" s="10"/>
      <c r="R653" s="10"/>
      <c r="S653" s="10"/>
      <c r="T653" s="10"/>
      <c r="U653" s="10"/>
      <c r="V653" s="10"/>
    </row>
    <row r="654">
      <c r="A654" s="31">
        <v>32781.0</v>
      </c>
      <c r="B654" s="32">
        <f t="shared" si="1"/>
        <v>32781</v>
      </c>
      <c r="C654" s="33">
        <f t="shared" si="2"/>
        <v>29.04657534</v>
      </c>
      <c r="D654" s="31"/>
      <c r="E654" s="31" t="s">
        <v>3523</v>
      </c>
      <c r="F654" s="31" t="str">
        <f t="shared" si="3"/>
        <v>NULL</v>
      </c>
      <c r="G654" s="31"/>
      <c r="H654" s="31"/>
      <c r="I654" s="31"/>
      <c r="J654" s="19" t="s">
        <v>44</v>
      </c>
      <c r="K654" s="31"/>
      <c r="L654" s="31"/>
      <c r="M654" s="10" t="s">
        <v>44</v>
      </c>
      <c r="N654" s="10" t="s">
        <v>44</v>
      </c>
      <c r="O654" s="31"/>
      <c r="P654" s="10" t="s">
        <v>44</v>
      </c>
      <c r="Q654" s="10"/>
      <c r="R654" s="10"/>
      <c r="S654" s="10"/>
      <c r="T654" s="10"/>
      <c r="U654" s="10"/>
      <c r="V654" s="10"/>
    </row>
    <row r="655">
      <c r="A655" s="31">
        <v>32443.0</v>
      </c>
      <c r="B655" s="32">
        <f t="shared" si="1"/>
        <v>32443</v>
      </c>
      <c r="C655" s="33">
        <f t="shared" si="2"/>
        <v>29.97260274</v>
      </c>
      <c r="D655" s="31"/>
      <c r="E655" s="31" t="s">
        <v>46</v>
      </c>
      <c r="F655" s="31" t="str">
        <f t="shared" si="3"/>
        <v>hoodie</v>
      </c>
      <c r="G655" s="31"/>
      <c r="H655" s="31"/>
      <c r="I655" s="31"/>
      <c r="J655" s="19" t="s">
        <v>62</v>
      </c>
      <c r="K655" s="31"/>
      <c r="L655" s="31"/>
      <c r="M655" s="10" t="s">
        <v>151</v>
      </c>
      <c r="N655" s="10" t="s">
        <v>75</v>
      </c>
      <c r="O655" s="31"/>
      <c r="P655" s="10" t="s">
        <v>101</v>
      </c>
      <c r="Q655" s="10"/>
      <c r="R655" s="10"/>
      <c r="S655" s="10"/>
      <c r="T655" s="10"/>
      <c r="U655" s="10"/>
      <c r="V655" s="10"/>
    </row>
    <row r="656">
      <c r="A656" s="31">
        <v>35039.0</v>
      </c>
      <c r="B656" s="32">
        <f t="shared" si="1"/>
        <v>35039</v>
      </c>
      <c r="C656" s="33">
        <f t="shared" si="2"/>
        <v>22.86027397</v>
      </c>
      <c r="D656" s="31"/>
      <c r="E656" s="31" t="s">
        <v>3523</v>
      </c>
      <c r="F656" s="31" t="str">
        <f t="shared" si="3"/>
        <v>NULL</v>
      </c>
      <c r="G656" s="31"/>
      <c r="H656" s="31"/>
      <c r="I656" s="31"/>
      <c r="J656" s="19" t="s">
        <v>44</v>
      </c>
      <c r="K656" s="31"/>
      <c r="L656" s="31"/>
      <c r="M656" s="10" t="s">
        <v>44</v>
      </c>
      <c r="N656" s="10" t="s">
        <v>44</v>
      </c>
      <c r="O656" s="31"/>
      <c r="P656" s="10" t="s">
        <v>44</v>
      </c>
      <c r="Q656" s="10"/>
      <c r="R656" s="10"/>
      <c r="S656" s="10"/>
      <c r="T656" s="10"/>
      <c r="U656" s="10"/>
      <c r="V656" s="10"/>
    </row>
    <row r="657">
      <c r="A657" s="31">
        <v>33346.0</v>
      </c>
      <c r="B657" s="32">
        <f t="shared" si="1"/>
        <v>33346</v>
      </c>
      <c r="C657" s="33">
        <f t="shared" si="2"/>
        <v>27.49863014</v>
      </c>
      <c r="D657" s="31"/>
      <c r="E657" s="31" t="s">
        <v>61</v>
      </c>
      <c r="F657" s="31" t="str">
        <f t="shared" si="3"/>
        <v>t-shirt</v>
      </c>
      <c r="G657" s="31"/>
      <c r="H657" s="31"/>
      <c r="I657" s="31"/>
      <c r="J657" s="19" t="s">
        <v>99</v>
      </c>
      <c r="K657" s="31"/>
      <c r="L657" s="31"/>
      <c r="M657" s="10" t="s">
        <v>44</v>
      </c>
      <c r="N657" s="10" t="s">
        <v>44</v>
      </c>
      <c r="O657" s="31"/>
      <c r="P657" s="10" t="s">
        <v>44</v>
      </c>
      <c r="Q657" s="10"/>
      <c r="R657" s="10"/>
      <c r="S657" s="10"/>
      <c r="T657" s="10"/>
      <c r="U657" s="10"/>
      <c r="V657" s="10"/>
    </row>
    <row r="658">
      <c r="A658" s="31">
        <v>32281.0</v>
      </c>
      <c r="B658" s="32">
        <f t="shared" si="1"/>
        <v>32281</v>
      </c>
      <c r="C658" s="33">
        <f t="shared" si="2"/>
        <v>30.41643836</v>
      </c>
      <c r="D658" s="31"/>
      <c r="E658" s="31" t="s">
        <v>3523</v>
      </c>
      <c r="F658" s="31" t="str">
        <f t="shared" si="3"/>
        <v>NULL</v>
      </c>
      <c r="G658" s="31"/>
      <c r="H658" s="31"/>
      <c r="I658" s="31"/>
      <c r="J658" s="19" t="s">
        <v>44</v>
      </c>
      <c r="K658" s="31"/>
      <c r="L658" s="31"/>
      <c r="M658" s="10" t="s">
        <v>63</v>
      </c>
      <c r="N658" s="10" t="s">
        <v>106</v>
      </c>
      <c r="O658" s="31"/>
      <c r="P658" s="10" t="s">
        <v>50</v>
      </c>
      <c r="Q658" s="10"/>
      <c r="R658" s="10"/>
      <c r="S658" s="10"/>
      <c r="T658" s="10"/>
      <c r="U658" s="10"/>
      <c r="V658" s="10"/>
    </row>
    <row r="659">
      <c r="A659" s="31">
        <v>30257.0</v>
      </c>
      <c r="B659" s="32">
        <f t="shared" si="1"/>
        <v>30257</v>
      </c>
      <c r="C659" s="33">
        <f t="shared" si="2"/>
        <v>35.96164384</v>
      </c>
      <c r="D659" s="31"/>
      <c r="E659" s="31" t="s">
        <v>61</v>
      </c>
      <c r="F659" s="31" t="str">
        <f t="shared" si="3"/>
        <v>t-shirt</v>
      </c>
      <c r="G659" s="31"/>
      <c r="H659" s="31"/>
      <c r="I659" s="31"/>
      <c r="J659" s="19" t="s">
        <v>94</v>
      </c>
      <c r="K659" s="31"/>
      <c r="L659" s="31"/>
      <c r="M659" s="10" t="s">
        <v>44</v>
      </c>
      <c r="N659" s="10" t="s">
        <v>44</v>
      </c>
      <c r="O659" s="31"/>
      <c r="P659" s="10" t="s">
        <v>44</v>
      </c>
      <c r="Q659" s="10"/>
      <c r="R659" s="10"/>
      <c r="S659" s="10"/>
      <c r="T659" s="10"/>
      <c r="U659" s="10"/>
      <c r="V659" s="10"/>
    </row>
    <row r="660">
      <c r="A660" s="31">
        <v>35031.0</v>
      </c>
      <c r="B660" s="32">
        <f t="shared" si="1"/>
        <v>35031</v>
      </c>
      <c r="C660" s="33">
        <f t="shared" si="2"/>
        <v>22.88219178</v>
      </c>
      <c r="D660" s="31"/>
      <c r="E660" s="31" t="s">
        <v>3523</v>
      </c>
      <c r="F660" s="31" t="str">
        <f t="shared" si="3"/>
        <v>NULL</v>
      </c>
      <c r="G660" s="31"/>
      <c r="H660" s="31"/>
      <c r="I660" s="31"/>
      <c r="J660" s="19" t="s">
        <v>44</v>
      </c>
      <c r="K660" s="31"/>
      <c r="L660" s="31"/>
      <c r="M660" s="10" t="s">
        <v>168</v>
      </c>
      <c r="N660" s="10" t="s">
        <v>356</v>
      </c>
      <c r="O660" s="31"/>
      <c r="P660" s="10" t="s">
        <v>87</v>
      </c>
      <c r="Q660" s="10"/>
      <c r="R660" s="10"/>
      <c r="S660" s="10"/>
      <c r="T660" s="10"/>
      <c r="U660" s="10"/>
      <c r="V660" s="10"/>
    </row>
    <row r="661">
      <c r="B661" s="32" t="str">
        <f t="shared" si="1"/>
        <v>NULL</v>
      </c>
      <c r="C661" s="33" t="str">
        <f t="shared" si="2"/>
        <v>NULL</v>
      </c>
      <c r="E661" s="17" t="s">
        <v>93</v>
      </c>
      <c r="F661" s="31" t="str">
        <f t="shared" si="3"/>
        <v>backpack</v>
      </c>
      <c r="J661" s="19" t="s">
        <v>1586</v>
      </c>
      <c r="M661" s="11" t="s">
        <v>44</v>
      </c>
      <c r="N661" s="11" t="s">
        <v>44</v>
      </c>
      <c r="P661" s="11" t="s">
        <v>44</v>
      </c>
      <c r="Q661" s="11"/>
      <c r="R661" s="11"/>
      <c r="S661" s="11"/>
      <c r="T661" s="11"/>
      <c r="U661" s="11"/>
      <c r="V661" s="11"/>
    </row>
    <row r="662">
      <c r="A662" s="31">
        <v>32392.0</v>
      </c>
      <c r="B662" s="32">
        <f t="shared" si="1"/>
        <v>32392</v>
      </c>
      <c r="C662" s="33">
        <f t="shared" si="2"/>
        <v>30.11232877</v>
      </c>
      <c r="D662" s="31"/>
      <c r="E662" s="31" t="s">
        <v>61</v>
      </c>
      <c r="F662" s="31" t="str">
        <f t="shared" si="3"/>
        <v>t-shirt</v>
      </c>
      <c r="G662" s="31"/>
      <c r="H662" s="31"/>
      <c r="I662" s="31"/>
      <c r="J662" s="19" t="s">
        <v>94</v>
      </c>
      <c r="K662" s="31"/>
      <c r="L662" s="31"/>
      <c r="M662" s="10" t="s">
        <v>212</v>
      </c>
      <c r="N662" s="10" t="s">
        <v>1590</v>
      </c>
      <c r="O662" s="31"/>
      <c r="P662" s="10" t="s">
        <v>1591</v>
      </c>
      <c r="Q662" s="10"/>
      <c r="R662" s="10"/>
      <c r="S662" s="10"/>
      <c r="T662" s="10"/>
      <c r="U662" s="10"/>
      <c r="V662" s="10"/>
    </row>
    <row r="663">
      <c r="A663" s="31">
        <v>33988.0</v>
      </c>
      <c r="B663" s="32">
        <f t="shared" si="1"/>
        <v>33988</v>
      </c>
      <c r="C663" s="33">
        <f t="shared" si="2"/>
        <v>25.73972603</v>
      </c>
      <c r="D663" s="31"/>
      <c r="E663" s="31" t="s">
        <v>3523</v>
      </c>
      <c r="F663" s="31" t="str">
        <f t="shared" si="3"/>
        <v>NULL</v>
      </c>
      <c r="G663" s="31"/>
      <c r="H663" s="31"/>
      <c r="I663" s="31"/>
      <c r="J663" s="19" t="s">
        <v>44</v>
      </c>
      <c r="K663" s="31"/>
      <c r="L663" s="31"/>
      <c r="M663" s="10" t="s">
        <v>256</v>
      </c>
      <c r="N663" s="10" t="s">
        <v>49</v>
      </c>
      <c r="O663" s="31"/>
      <c r="P663" s="10" t="s">
        <v>428</v>
      </c>
      <c r="Q663" s="10"/>
      <c r="R663" s="10"/>
      <c r="S663" s="10"/>
      <c r="T663" s="10"/>
      <c r="U663" s="10"/>
      <c r="V663" s="10"/>
    </row>
    <row r="664">
      <c r="A664" s="31">
        <v>27306.0</v>
      </c>
      <c r="B664" s="32">
        <f t="shared" si="1"/>
        <v>27306</v>
      </c>
      <c r="C664" s="33">
        <f t="shared" si="2"/>
        <v>44.04657534</v>
      </c>
      <c r="D664" s="31"/>
      <c r="E664" s="31" t="s">
        <v>3523</v>
      </c>
      <c r="F664" s="31" t="str">
        <f t="shared" si="3"/>
        <v>NULL</v>
      </c>
      <c r="G664" s="31"/>
      <c r="H664" s="31"/>
      <c r="I664" s="31"/>
      <c r="J664" s="19" t="s">
        <v>44</v>
      </c>
      <c r="K664" s="31"/>
      <c r="L664" s="31"/>
      <c r="M664" s="10" t="s">
        <v>74</v>
      </c>
      <c r="N664" s="10" t="s">
        <v>49</v>
      </c>
      <c r="O664" s="31"/>
      <c r="P664" s="10" t="s">
        <v>87</v>
      </c>
      <c r="Q664" s="10"/>
      <c r="R664" s="10"/>
      <c r="S664" s="10"/>
      <c r="T664" s="10"/>
      <c r="U664" s="10"/>
      <c r="V664" s="10"/>
    </row>
    <row r="665">
      <c r="A665" s="31">
        <v>30768.0</v>
      </c>
      <c r="B665" s="32">
        <f t="shared" si="1"/>
        <v>30768</v>
      </c>
      <c r="C665" s="33">
        <f t="shared" si="2"/>
        <v>34.56164384</v>
      </c>
      <c r="D665" s="31"/>
      <c r="E665" s="31" t="s">
        <v>3523</v>
      </c>
      <c r="F665" s="31" t="str">
        <f t="shared" si="3"/>
        <v>NULL</v>
      </c>
      <c r="G665" s="31"/>
      <c r="H665" s="31"/>
      <c r="I665" s="31"/>
      <c r="J665" s="19" t="s">
        <v>44</v>
      </c>
      <c r="K665" s="31"/>
      <c r="L665" s="31"/>
      <c r="M665" s="10" t="s">
        <v>212</v>
      </c>
      <c r="N665" s="10" t="s">
        <v>75</v>
      </c>
      <c r="O665" s="31"/>
      <c r="P665" s="10" t="s">
        <v>471</v>
      </c>
      <c r="Q665" s="10"/>
      <c r="R665" s="10"/>
      <c r="S665" s="10"/>
      <c r="T665" s="10"/>
      <c r="U665" s="10"/>
      <c r="V665" s="10"/>
    </row>
    <row r="666">
      <c r="A666" s="31">
        <v>32521.0</v>
      </c>
      <c r="B666" s="32">
        <f t="shared" si="1"/>
        <v>32521</v>
      </c>
      <c r="C666" s="33">
        <f t="shared" si="2"/>
        <v>29.75890411</v>
      </c>
      <c r="D666" s="31"/>
      <c r="E666" s="31" t="s">
        <v>3523</v>
      </c>
      <c r="F666" s="31" t="str">
        <f t="shared" si="3"/>
        <v>NULL</v>
      </c>
      <c r="G666" s="31"/>
      <c r="H666" s="31"/>
      <c r="I666" s="31"/>
      <c r="J666" s="19" t="s">
        <v>44</v>
      </c>
      <c r="K666" s="31"/>
      <c r="L666" s="31"/>
      <c r="M666" s="10" t="s">
        <v>212</v>
      </c>
      <c r="N666" s="10" t="s">
        <v>75</v>
      </c>
      <c r="O666" s="31"/>
      <c r="P666" s="10" t="s">
        <v>87</v>
      </c>
      <c r="Q666" s="10"/>
      <c r="R666" s="10"/>
      <c r="S666" s="10"/>
      <c r="T666" s="10"/>
      <c r="U666" s="10"/>
      <c r="V666" s="10"/>
    </row>
    <row r="667">
      <c r="A667" s="31">
        <v>28856.0</v>
      </c>
      <c r="B667" s="32">
        <f t="shared" si="1"/>
        <v>28856</v>
      </c>
      <c r="C667" s="33">
        <f t="shared" si="2"/>
        <v>39.8</v>
      </c>
      <c r="D667" s="31"/>
      <c r="E667" s="31" t="s">
        <v>93</v>
      </c>
      <c r="F667" s="31" t="str">
        <f t="shared" si="3"/>
        <v>backpack</v>
      </c>
      <c r="G667" s="31"/>
      <c r="H667" s="31"/>
      <c r="I667" s="31"/>
      <c r="J667" s="19" t="s">
        <v>94</v>
      </c>
      <c r="K667" s="31"/>
      <c r="L667" s="31"/>
      <c r="M667" s="10" t="s">
        <v>256</v>
      </c>
      <c r="N667" s="10" t="s">
        <v>86</v>
      </c>
      <c r="O667" s="31"/>
      <c r="P667" s="10" t="s">
        <v>101</v>
      </c>
      <c r="Q667" s="10"/>
      <c r="R667" s="10"/>
      <c r="S667" s="10"/>
      <c r="T667" s="10"/>
      <c r="U667" s="10"/>
      <c r="V667" s="10"/>
    </row>
    <row r="668">
      <c r="A668" s="31">
        <v>35001.0</v>
      </c>
      <c r="B668" s="32">
        <f t="shared" si="1"/>
        <v>35001</v>
      </c>
      <c r="C668" s="33">
        <f t="shared" si="2"/>
        <v>22.96438356</v>
      </c>
      <c r="D668" s="31"/>
      <c r="E668" s="31" t="s">
        <v>3523</v>
      </c>
      <c r="F668" s="31" t="str">
        <f t="shared" si="3"/>
        <v>NULL</v>
      </c>
      <c r="G668" s="31"/>
      <c r="H668" s="31"/>
      <c r="I668" s="31"/>
      <c r="J668" s="19" t="s">
        <v>44</v>
      </c>
      <c r="K668" s="31"/>
      <c r="L668" s="31"/>
      <c r="M668" s="10" t="s">
        <v>44</v>
      </c>
      <c r="N668" s="10" t="s">
        <v>44</v>
      </c>
      <c r="O668" s="31"/>
      <c r="P668" s="10" t="s">
        <v>44</v>
      </c>
      <c r="Q668" s="10"/>
      <c r="R668" s="10"/>
      <c r="S668" s="10"/>
      <c r="T668" s="10"/>
      <c r="U668" s="10"/>
      <c r="V668" s="10"/>
    </row>
    <row r="669">
      <c r="A669" s="31">
        <v>27793.0</v>
      </c>
      <c r="B669" s="32">
        <f t="shared" si="1"/>
        <v>27793</v>
      </c>
      <c r="C669" s="33">
        <f t="shared" si="2"/>
        <v>42.71232877</v>
      </c>
      <c r="D669" s="31"/>
      <c r="E669" s="31" t="s">
        <v>3523</v>
      </c>
      <c r="F669" s="31" t="str">
        <f t="shared" si="3"/>
        <v>NULL</v>
      </c>
      <c r="G669" s="31"/>
      <c r="H669" s="31"/>
      <c r="I669" s="31"/>
      <c r="J669" s="19" t="s">
        <v>44</v>
      </c>
      <c r="K669" s="31"/>
      <c r="L669" s="31"/>
      <c r="M669" s="10" t="s">
        <v>48</v>
      </c>
      <c r="N669" s="10" t="s">
        <v>49</v>
      </c>
      <c r="O669" s="31"/>
      <c r="P669" s="10" t="s">
        <v>275</v>
      </c>
      <c r="Q669" s="10"/>
      <c r="R669" s="10"/>
      <c r="S669" s="10"/>
      <c r="T669" s="10"/>
      <c r="U669" s="10"/>
      <c r="V669" s="10"/>
    </row>
    <row r="670">
      <c r="A670" s="31">
        <v>35320.0</v>
      </c>
      <c r="B670" s="32">
        <f t="shared" si="1"/>
        <v>35320</v>
      </c>
      <c r="C670" s="33">
        <f t="shared" si="2"/>
        <v>22.09041096</v>
      </c>
      <c r="D670" s="31"/>
      <c r="E670" s="31" t="s">
        <v>3523</v>
      </c>
      <c r="F670" s="31" t="str">
        <f t="shared" si="3"/>
        <v>NULL</v>
      </c>
      <c r="G670" s="31"/>
      <c r="H670" s="31"/>
      <c r="I670" s="31"/>
      <c r="J670" s="19" t="s">
        <v>44</v>
      </c>
      <c r="K670" s="31"/>
      <c r="L670" s="31"/>
      <c r="M670" s="10" t="s">
        <v>138</v>
      </c>
      <c r="N670" s="10" t="s">
        <v>356</v>
      </c>
      <c r="O670" s="31"/>
      <c r="P670" s="10" t="s">
        <v>231</v>
      </c>
      <c r="Q670" s="10"/>
      <c r="R670" s="10"/>
      <c r="S670" s="10"/>
      <c r="T670" s="10"/>
      <c r="U670" s="10"/>
      <c r="V670" s="10"/>
    </row>
    <row r="671">
      <c r="A671" s="31">
        <v>32021.0</v>
      </c>
      <c r="B671" s="32">
        <f t="shared" si="1"/>
        <v>32021</v>
      </c>
      <c r="C671" s="33">
        <f t="shared" si="2"/>
        <v>31.12876712</v>
      </c>
      <c r="D671" s="31"/>
      <c r="E671" s="31" t="s">
        <v>3523</v>
      </c>
      <c r="F671" s="31" t="str">
        <f t="shared" si="3"/>
        <v>NULL</v>
      </c>
      <c r="G671" s="31"/>
      <c r="H671" s="31"/>
      <c r="I671" s="31"/>
      <c r="J671" s="19" t="s">
        <v>44</v>
      </c>
      <c r="K671" s="31"/>
      <c r="L671" s="31"/>
      <c r="M671" s="10" t="s">
        <v>85</v>
      </c>
      <c r="N671" s="10" t="s">
        <v>106</v>
      </c>
      <c r="O671" s="31"/>
      <c r="P671" s="10" t="s">
        <v>315</v>
      </c>
      <c r="Q671" s="10"/>
      <c r="R671" s="10"/>
      <c r="S671" s="10"/>
      <c r="T671" s="10"/>
      <c r="U671" s="10"/>
      <c r="V671" s="10"/>
    </row>
    <row r="672">
      <c r="A672" s="31">
        <v>30011.0</v>
      </c>
      <c r="B672" s="32">
        <f t="shared" si="1"/>
        <v>30011</v>
      </c>
      <c r="C672" s="33">
        <f t="shared" si="2"/>
        <v>36.63561644</v>
      </c>
      <c r="D672" s="31"/>
      <c r="E672" s="31" t="s">
        <v>3523</v>
      </c>
      <c r="F672" s="31" t="str">
        <f t="shared" si="3"/>
        <v>NULL</v>
      </c>
      <c r="G672" s="31"/>
      <c r="H672" s="31"/>
      <c r="I672" s="31"/>
      <c r="J672" s="19" t="s">
        <v>44</v>
      </c>
      <c r="K672" s="31"/>
      <c r="L672" s="31"/>
      <c r="M672" s="10" t="s">
        <v>168</v>
      </c>
      <c r="N672" s="10" t="s">
        <v>1608</v>
      </c>
      <c r="O672" s="31"/>
      <c r="P672" s="10" t="s">
        <v>532</v>
      </c>
      <c r="Q672" s="10"/>
      <c r="R672" s="10"/>
      <c r="S672" s="10"/>
      <c r="T672" s="10"/>
      <c r="U672" s="10"/>
      <c r="V672" s="10"/>
    </row>
    <row r="673">
      <c r="B673" s="32" t="str">
        <f t="shared" si="1"/>
        <v>NULL</v>
      </c>
      <c r="C673" s="33" t="str">
        <f t="shared" si="2"/>
        <v>NULL</v>
      </c>
      <c r="E673" s="17" t="s">
        <v>3523</v>
      </c>
      <c r="F673" s="31" t="str">
        <f t="shared" si="3"/>
        <v>NULL</v>
      </c>
      <c r="J673" s="19" t="s">
        <v>44</v>
      </c>
      <c r="M673" s="11" t="s">
        <v>138</v>
      </c>
      <c r="N673" s="11" t="s">
        <v>49</v>
      </c>
      <c r="P673" s="11" t="s">
        <v>76</v>
      </c>
      <c r="Q673" s="11"/>
      <c r="R673" s="11"/>
      <c r="S673" s="11"/>
      <c r="T673" s="11"/>
      <c r="U673" s="11"/>
      <c r="V673" s="11"/>
    </row>
    <row r="674">
      <c r="A674" s="31">
        <v>31907.0</v>
      </c>
      <c r="B674" s="32">
        <f t="shared" si="1"/>
        <v>31907</v>
      </c>
      <c r="C674" s="33">
        <f t="shared" si="2"/>
        <v>31.44109589</v>
      </c>
      <c r="D674" s="31"/>
      <c r="E674" s="31" t="s">
        <v>93</v>
      </c>
      <c r="F674" s="31" t="str">
        <f t="shared" si="3"/>
        <v>backpack</v>
      </c>
      <c r="G674" s="31"/>
      <c r="H674" s="31"/>
      <c r="I674" s="31"/>
      <c r="J674" s="19" t="s">
        <v>99</v>
      </c>
      <c r="K674" s="31"/>
      <c r="L674" s="31"/>
      <c r="M674" s="10" t="s">
        <v>85</v>
      </c>
      <c r="N674" s="10" t="s">
        <v>75</v>
      </c>
      <c r="O674" s="31"/>
      <c r="P674" s="10" t="s">
        <v>87</v>
      </c>
      <c r="Q674" s="10"/>
      <c r="R674" s="10"/>
      <c r="S674" s="10"/>
      <c r="T674" s="10"/>
      <c r="U674" s="10"/>
      <c r="V674" s="10"/>
    </row>
    <row r="675">
      <c r="A675" s="31">
        <v>33710.0</v>
      </c>
      <c r="B675" s="32">
        <f t="shared" si="1"/>
        <v>33710</v>
      </c>
      <c r="C675" s="33">
        <f t="shared" si="2"/>
        <v>26.50136986</v>
      </c>
      <c r="D675" s="31"/>
      <c r="E675" s="31" t="s">
        <v>3523</v>
      </c>
      <c r="F675" s="31" t="str">
        <f t="shared" si="3"/>
        <v>NULL</v>
      </c>
      <c r="G675" s="31"/>
      <c r="H675" s="31"/>
      <c r="I675" s="31"/>
      <c r="J675" s="19" t="s">
        <v>44</v>
      </c>
      <c r="K675" s="31"/>
      <c r="L675" s="31"/>
      <c r="M675" s="10" t="s">
        <v>212</v>
      </c>
      <c r="N675" s="10" t="s">
        <v>75</v>
      </c>
      <c r="O675" s="31"/>
      <c r="P675" s="10" t="s">
        <v>87</v>
      </c>
      <c r="Q675" s="10"/>
      <c r="R675" s="10"/>
      <c r="S675" s="10"/>
      <c r="T675" s="10"/>
      <c r="U675" s="10"/>
      <c r="V675" s="10"/>
    </row>
    <row r="676">
      <c r="A676" s="31">
        <v>33000.0</v>
      </c>
      <c r="B676" s="32">
        <f t="shared" si="1"/>
        <v>33000</v>
      </c>
      <c r="C676" s="33">
        <f t="shared" si="2"/>
        <v>28.44657534</v>
      </c>
      <c r="D676" s="31"/>
      <c r="E676" s="31" t="s">
        <v>3523</v>
      </c>
      <c r="F676" s="31" t="str">
        <f t="shared" si="3"/>
        <v>NULL</v>
      </c>
      <c r="G676" s="31"/>
      <c r="H676" s="31"/>
      <c r="I676" s="31"/>
      <c r="J676" s="19" t="s">
        <v>44</v>
      </c>
      <c r="K676" s="31"/>
      <c r="L676" s="31"/>
      <c r="M676" s="10" t="s">
        <v>44</v>
      </c>
      <c r="N676" s="10" t="s">
        <v>44</v>
      </c>
      <c r="O676" s="31"/>
      <c r="P676" s="10" t="s">
        <v>44</v>
      </c>
      <c r="Q676" s="10"/>
      <c r="R676" s="10"/>
      <c r="S676" s="10"/>
      <c r="T676" s="10"/>
      <c r="U676" s="10"/>
      <c r="V676" s="10"/>
    </row>
    <row r="677">
      <c r="A677" s="31">
        <v>32513.0</v>
      </c>
      <c r="B677" s="32">
        <f t="shared" si="1"/>
        <v>32513</v>
      </c>
      <c r="C677" s="33">
        <f t="shared" si="2"/>
        <v>29.78082192</v>
      </c>
      <c r="D677" s="31"/>
      <c r="E677" s="31" t="s">
        <v>61</v>
      </c>
      <c r="F677" s="31" t="str">
        <f t="shared" si="3"/>
        <v>t-shirt</v>
      </c>
      <c r="G677" s="31"/>
      <c r="H677" s="31"/>
      <c r="I677" s="31"/>
      <c r="J677" s="19" t="s">
        <v>99</v>
      </c>
      <c r="K677" s="31"/>
      <c r="L677" s="31"/>
      <c r="M677" s="10" t="s">
        <v>63</v>
      </c>
      <c r="N677" s="10" t="s">
        <v>106</v>
      </c>
      <c r="O677" s="31"/>
      <c r="P677" s="10" t="s">
        <v>50</v>
      </c>
      <c r="Q677" s="10"/>
      <c r="R677" s="10"/>
      <c r="S677" s="10"/>
      <c r="T677" s="10"/>
      <c r="U677" s="10"/>
      <c r="V677" s="10"/>
    </row>
    <row r="678">
      <c r="A678" s="31">
        <v>32663.0</v>
      </c>
      <c r="B678" s="32">
        <f t="shared" si="1"/>
        <v>32663</v>
      </c>
      <c r="C678" s="33">
        <f t="shared" si="2"/>
        <v>29.36986301</v>
      </c>
      <c r="D678" s="31"/>
      <c r="E678" s="31" t="s">
        <v>3523</v>
      </c>
      <c r="F678" s="31" t="str">
        <f t="shared" si="3"/>
        <v>NULL</v>
      </c>
      <c r="G678" s="31"/>
      <c r="H678" s="31"/>
      <c r="I678" s="31"/>
      <c r="J678" s="19" t="s">
        <v>44</v>
      </c>
      <c r="K678" s="31"/>
      <c r="L678" s="31"/>
      <c r="M678" s="10" t="s">
        <v>143</v>
      </c>
      <c r="N678" s="10" t="s">
        <v>75</v>
      </c>
      <c r="O678" s="31"/>
      <c r="P678" s="10" t="s">
        <v>87</v>
      </c>
      <c r="Q678" s="10"/>
      <c r="R678" s="10"/>
      <c r="S678" s="10"/>
      <c r="T678" s="10"/>
      <c r="U678" s="10"/>
      <c r="V678" s="10"/>
    </row>
    <row r="679">
      <c r="A679" s="31">
        <v>26873.0</v>
      </c>
      <c r="B679" s="32">
        <f t="shared" si="1"/>
        <v>26873</v>
      </c>
      <c r="C679" s="33">
        <f t="shared" si="2"/>
        <v>45.23287671</v>
      </c>
      <c r="D679" s="31"/>
      <c r="E679" s="31" t="s">
        <v>3523</v>
      </c>
      <c r="F679" s="31" t="str">
        <f t="shared" si="3"/>
        <v>NULL</v>
      </c>
      <c r="G679" s="31"/>
      <c r="H679" s="31"/>
      <c r="I679" s="31"/>
      <c r="J679" s="19" t="s">
        <v>44</v>
      </c>
      <c r="K679" s="31"/>
      <c r="L679" s="31"/>
      <c r="M679" s="10" t="s">
        <v>212</v>
      </c>
      <c r="N679" s="10" t="s">
        <v>139</v>
      </c>
      <c r="O679" s="31"/>
      <c r="P679" s="10" t="s">
        <v>152</v>
      </c>
      <c r="Q679" s="10"/>
      <c r="R679" s="10"/>
      <c r="S679" s="10"/>
      <c r="T679" s="10"/>
      <c r="U679" s="10"/>
      <c r="V679" s="10"/>
    </row>
    <row r="680">
      <c r="A680" s="31">
        <v>30279.0</v>
      </c>
      <c r="B680" s="32">
        <f t="shared" si="1"/>
        <v>30279</v>
      </c>
      <c r="C680" s="33">
        <f t="shared" si="2"/>
        <v>35.90136986</v>
      </c>
      <c r="D680" s="31"/>
      <c r="E680" s="31" t="s">
        <v>61</v>
      </c>
      <c r="F680" s="31" t="str">
        <f t="shared" si="3"/>
        <v>t-shirt</v>
      </c>
      <c r="G680" s="31"/>
      <c r="H680" s="31"/>
      <c r="I680" s="31"/>
      <c r="J680" s="19" t="s">
        <v>62</v>
      </c>
      <c r="K680" s="31"/>
      <c r="L680" s="31"/>
      <c r="M680" s="10" t="s">
        <v>22</v>
      </c>
      <c r="N680" s="10" t="s">
        <v>75</v>
      </c>
      <c r="O680" s="31"/>
      <c r="P680" s="10" t="s">
        <v>50</v>
      </c>
      <c r="Q680" s="10"/>
      <c r="R680" s="10"/>
      <c r="S680" s="10"/>
      <c r="T680" s="10"/>
      <c r="U680" s="10"/>
      <c r="V680" s="10"/>
    </row>
    <row r="681">
      <c r="A681" s="31">
        <v>32960.0</v>
      </c>
      <c r="B681" s="32">
        <f t="shared" si="1"/>
        <v>32960</v>
      </c>
      <c r="C681" s="33">
        <f t="shared" si="2"/>
        <v>28.55616438</v>
      </c>
      <c r="D681" s="31"/>
      <c r="E681" s="31" t="s">
        <v>3523</v>
      </c>
      <c r="F681" s="31" t="str">
        <f t="shared" si="3"/>
        <v>NULL</v>
      </c>
      <c r="G681" s="31"/>
      <c r="H681" s="31"/>
      <c r="I681" s="31"/>
      <c r="J681" s="19" t="s">
        <v>44</v>
      </c>
      <c r="K681" s="31"/>
      <c r="L681" s="31"/>
      <c r="M681" s="10" t="s">
        <v>85</v>
      </c>
      <c r="N681" s="10" t="s">
        <v>75</v>
      </c>
      <c r="O681" s="31"/>
      <c r="P681" s="10" t="s">
        <v>87</v>
      </c>
      <c r="Q681" s="10"/>
      <c r="R681" s="10"/>
      <c r="S681" s="10"/>
      <c r="T681" s="10"/>
      <c r="U681" s="10"/>
      <c r="V681" s="10"/>
    </row>
    <row r="682">
      <c r="A682" s="31">
        <v>33896.0</v>
      </c>
      <c r="B682" s="32">
        <f t="shared" si="1"/>
        <v>33896</v>
      </c>
      <c r="C682" s="33">
        <f t="shared" si="2"/>
        <v>25.99178082</v>
      </c>
      <c r="D682" s="31"/>
      <c r="E682" s="31" t="s">
        <v>46</v>
      </c>
      <c r="F682" s="31" t="str">
        <f t="shared" si="3"/>
        <v>hoodie</v>
      </c>
      <c r="G682" s="31"/>
      <c r="H682" s="31"/>
      <c r="I682" s="31"/>
      <c r="J682" s="19" t="s">
        <v>94</v>
      </c>
      <c r="K682" s="31"/>
      <c r="L682" s="31"/>
      <c r="M682" s="10" t="s">
        <v>21</v>
      </c>
      <c r="N682" s="10" t="s">
        <v>262</v>
      </c>
      <c r="O682" s="31"/>
      <c r="P682" s="10" t="s">
        <v>1625</v>
      </c>
      <c r="Q682" s="10"/>
      <c r="R682" s="10"/>
      <c r="S682" s="10"/>
      <c r="T682" s="10"/>
      <c r="U682" s="10"/>
      <c r="V682" s="10"/>
    </row>
    <row r="683">
      <c r="A683" s="31">
        <v>30214.0</v>
      </c>
      <c r="B683" s="32">
        <f t="shared" si="1"/>
        <v>30214</v>
      </c>
      <c r="C683" s="33">
        <f t="shared" si="2"/>
        <v>36.07945205</v>
      </c>
      <c r="D683" s="31"/>
      <c r="E683" s="31" t="s">
        <v>3523</v>
      </c>
      <c r="F683" s="31" t="str">
        <f t="shared" si="3"/>
        <v>NULL</v>
      </c>
      <c r="G683" s="31"/>
      <c r="H683" s="31"/>
      <c r="I683" s="31"/>
      <c r="J683" s="19" t="s">
        <v>44</v>
      </c>
      <c r="K683" s="31"/>
      <c r="L683" s="31"/>
      <c r="M683" s="10" t="s">
        <v>416</v>
      </c>
      <c r="N683" s="10" t="s">
        <v>475</v>
      </c>
      <c r="O683" s="31"/>
      <c r="P683" s="10" t="s">
        <v>1627</v>
      </c>
      <c r="Q683" s="10"/>
      <c r="R683" s="10"/>
      <c r="S683" s="10"/>
      <c r="T683" s="10"/>
      <c r="U683" s="10"/>
      <c r="V683" s="10"/>
    </row>
    <row r="684">
      <c r="A684" s="31">
        <v>35051.0</v>
      </c>
      <c r="B684" s="32">
        <f t="shared" si="1"/>
        <v>35051</v>
      </c>
      <c r="C684" s="33">
        <f t="shared" si="2"/>
        <v>22.82739726</v>
      </c>
      <c r="D684" s="31"/>
      <c r="E684" s="31" t="s">
        <v>3523</v>
      </c>
      <c r="F684" s="31" t="str">
        <f t="shared" si="3"/>
        <v>NULL</v>
      </c>
      <c r="G684" s="31"/>
      <c r="H684" s="31"/>
      <c r="I684" s="31"/>
      <c r="J684" s="19" t="s">
        <v>44</v>
      </c>
      <c r="K684" s="31"/>
      <c r="L684" s="31"/>
      <c r="M684" s="10" t="s">
        <v>212</v>
      </c>
      <c r="N684" s="10" t="s">
        <v>75</v>
      </c>
      <c r="O684" s="31"/>
      <c r="P684" s="10" t="s">
        <v>471</v>
      </c>
      <c r="Q684" s="10"/>
      <c r="R684" s="10"/>
      <c r="S684" s="10"/>
      <c r="T684" s="10"/>
      <c r="U684" s="10"/>
      <c r="V684" s="10"/>
    </row>
    <row r="685">
      <c r="A685" s="31">
        <v>35573.0</v>
      </c>
      <c r="B685" s="32">
        <f t="shared" si="1"/>
        <v>35573</v>
      </c>
      <c r="C685" s="33">
        <f t="shared" si="2"/>
        <v>21.39726027</v>
      </c>
      <c r="D685" s="31"/>
      <c r="E685" s="31" t="s">
        <v>3523</v>
      </c>
      <c r="F685" s="31" t="str">
        <f t="shared" si="3"/>
        <v>NULL</v>
      </c>
      <c r="G685" s="31"/>
      <c r="H685" s="31"/>
      <c r="I685" s="31"/>
      <c r="J685" s="19" t="s">
        <v>44</v>
      </c>
      <c r="K685" s="31"/>
      <c r="L685" s="31"/>
      <c r="M685" s="10" t="s">
        <v>44</v>
      </c>
      <c r="N685" s="10" t="s">
        <v>44</v>
      </c>
      <c r="O685" s="31"/>
      <c r="P685" s="10" t="s">
        <v>44</v>
      </c>
      <c r="Q685" s="10"/>
      <c r="R685" s="10"/>
      <c r="S685" s="10"/>
      <c r="T685" s="10"/>
      <c r="U685" s="10"/>
      <c r="V685" s="10"/>
    </row>
    <row r="686">
      <c r="A686" s="31">
        <v>26938.0</v>
      </c>
      <c r="B686" s="32">
        <f t="shared" si="1"/>
        <v>26938</v>
      </c>
      <c r="C686" s="33">
        <f t="shared" si="2"/>
        <v>45.05479452</v>
      </c>
      <c r="D686" s="31"/>
      <c r="E686" s="31" t="s">
        <v>27</v>
      </c>
      <c r="F686" s="31" t="str">
        <f t="shared" si="3"/>
        <v>None</v>
      </c>
      <c r="G686" s="31"/>
      <c r="H686" s="31"/>
      <c r="I686" s="31"/>
      <c r="J686" s="19" t="s">
        <v>99</v>
      </c>
      <c r="K686" s="31"/>
      <c r="L686" s="31"/>
      <c r="M686" s="10" t="s">
        <v>212</v>
      </c>
      <c r="N686" s="10" t="s">
        <v>106</v>
      </c>
      <c r="O686" s="31"/>
      <c r="P686" s="10" t="s">
        <v>363</v>
      </c>
      <c r="Q686" s="10"/>
      <c r="R686" s="10"/>
      <c r="S686" s="10"/>
      <c r="T686" s="10"/>
      <c r="U686" s="10"/>
      <c r="V686" s="10"/>
    </row>
    <row r="687">
      <c r="A687" s="31">
        <v>28137.0</v>
      </c>
      <c r="B687" s="32">
        <f t="shared" si="1"/>
        <v>28137</v>
      </c>
      <c r="C687" s="33">
        <f t="shared" si="2"/>
        <v>41.76986301</v>
      </c>
      <c r="D687" s="31"/>
      <c r="E687" s="31" t="s">
        <v>46</v>
      </c>
      <c r="F687" s="31" t="str">
        <f t="shared" si="3"/>
        <v>hoodie</v>
      </c>
      <c r="G687" s="31"/>
      <c r="H687" s="31"/>
      <c r="I687" s="31"/>
      <c r="J687" s="19" t="s">
        <v>94</v>
      </c>
      <c r="K687" s="31"/>
      <c r="L687" s="31"/>
      <c r="M687" s="10" t="s">
        <v>212</v>
      </c>
      <c r="N687" s="10" t="s">
        <v>86</v>
      </c>
      <c r="O687" s="31"/>
      <c r="P687" s="10" t="s">
        <v>87</v>
      </c>
      <c r="Q687" s="10"/>
      <c r="R687" s="10"/>
      <c r="S687" s="10"/>
      <c r="T687" s="10"/>
      <c r="U687" s="10"/>
      <c r="V687" s="10"/>
    </row>
    <row r="688">
      <c r="A688" s="31">
        <v>30645.0</v>
      </c>
      <c r="B688" s="32">
        <f t="shared" si="1"/>
        <v>30645</v>
      </c>
      <c r="C688" s="33">
        <f t="shared" si="2"/>
        <v>34.89863014</v>
      </c>
      <c r="D688" s="31"/>
      <c r="E688" s="31" t="s">
        <v>3523</v>
      </c>
      <c r="F688" s="31" t="str">
        <f t="shared" si="3"/>
        <v>NULL</v>
      </c>
      <c r="G688" s="31"/>
      <c r="H688" s="31"/>
      <c r="I688" s="31"/>
      <c r="J688" s="19" t="s">
        <v>44</v>
      </c>
      <c r="K688" s="31"/>
      <c r="L688" s="31"/>
      <c r="M688" s="10" t="s">
        <v>138</v>
      </c>
      <c r="N688" s="10" t="s">
        <v>49</v>
      </c>
      <c r="O688" s="31"/>
      <c r="P688" s="10" t="s">
        <v>50</v>
      </c>
      <c r="Q688" s="10"/>
      <c r="R688" s="10"/>
      <c r="S688" s="10"/>
      <c r="T688" s="10"/>
      <c r="U688" s="10"/>
      <c r="V688" s="10"/>
    </row>
    <row r="689">
      <c r="A689" s="31">
        <v>29020.0</v>
      </c>
      <c r="B689" s="32">
        <f t="shared" si="1"/>
        <v>29020</v>
      </c>
      <c r="C689" s="33">
        <f t="shared" si="2"/>
        <v>39.35068493</v>
      </c>
      <c r="D689" s="31"/>
      <c r="E689" s="31" t="s">
        <v>61</v>
      </c>
      <c r="F689" s="31" t="str">
        <f t="shared" si="3"/>
        <v>t-shirt</v>
      </c>
      <c r="G689" s="31"/>
      <c r="H689" s="31"/>
      <c r="I689" s="31"/>
      <c r="J689" s="19" t="s">
        <v>1640</v>
      </c>
      <c r="K689" s="31"/>
      <c r="L689" s="31"/>
      <c r="M689" s="10" t="s">
        <v>421</v>
      </c>
      <c r="N689" s="10" t="s">
        <v>1642</v>
      </c>
      <c r="O689" s="31"/>
      <c r="P689" s="10" t="s">
        <v>300</v>
      </c>
      <c r="Q689" s="10"/>
      <c r="R689" s="10"/>
      <c r="S689" s="10"/>
      <c r="T689" s="10"/>
      <c r="U689" s="10"/>
      <c r="V689" s="10"/>
    </row>
    <row r="690">
      <c r="A690" s="31">
        <v>22202.0</v>
      </c>
      <c r="B690" s="32">
        <f t="shared" si="1"/>
        <v>22202</v>
      </c>
      <c r="C690" s="33">
        <f t="shared" si="2"/>
        <v>58.03013699</v>
      </c>
      <c r="D690" s="31"/>
      <c r="E690" s="31" t="s">
        <v>3523</v>
      </c>
      <c r="F690" s="31" t="str">
        <f t="shared" si="3"/>
        <v>NULL</v>
      </c>
      <c r="G690" s="31"/>
      <c r="H690" s="31"/>
      <c r="I690" s="31"/>
      <c r="J690" s="19" t="s">
        <v>44</v>
      </c>
      <c r="K690" s="31"/>
      <c r="L690" s="31"/>
      <c r="M690" s="10" t="s">
        <v>421</v>
      </c>
      <c r="N690" s="10" t="s">
        <v>139</v>
      </c>
      <c r="O690" s="31"/>
      <c r="P690" s="10" t="s">
        <v>87</v>
      </c>
      <c r="Q690" s="10"/>
      <c r="R690" s="10"/>
      <c r="S690" s="10"/>
      <c r="T690" s="10"/>
      <c r="U690" s="10"/>
      <c r="V690" s="10"/>
    </row>
    <row r="691">
      <c r="A691" s="31">
        <v>30233.0</v>
      </c>
      <c r="B691" s="32">
        <f t="shared" si="1"/>
        <v>30233</v>
      </c>
      <c r="C691" s="33">
        <f t="shared" si="2"/>
        <v>36.02739726</v>
      </c>
      <c r="D691" s="31"/>
      <c r="E691" s="31" t="s">
        <v>61</v>
      </c>
      <c r="F691" s="31" t="str">
        <f t="shared" si="3"/>
        <v>t-shirt</v>
      </c>
      <c r="G691" s="31"/>
      <c r="H691" s="31"/>
      <c r="I691" s="31"/>
      <c r="J691" s="19" t="s">
        <v>94</v>
      </c>
      <c r="K691" s="31"/>
      <c r="L691" s="31"/>
      <c r="M691" s="10" t="s">
        <v>143</v>
      </c>
      <c r="N691" s="10" t="s">
        <v>75</v>
      </c>
      <c r="O691" s="31"/>
      <c r="P691" s="10" t="s">
        <v>87</v>
      </c>
      <c r="Q691" s="10"/>
      <c r="R691" s="10"/>
      <c r="S691" s="10"/>
      <c r="T691" s="10"/>
      <c r="U691" s="10"/>
      <c r="V691" s="10"/>
    </row>
    <row r="692">
      <c r="A692" s="31">
        <v>35459.0</v>
      </c>
      <c r="B692" s="32">
        <f t="shared" si="1"/>
        <v>35459</v>
      </c>
      <c r="C692" s="33">
        <f t="shared" si="2"/>
        <v>21.70958904</v>
      </c>
      <c r="D692" s="31"/>
      <c r="E692" s="31" t="s">
        <v>46</v>
      </c>
      <c r="F692" s="31" t="str">
        <f t="shared" si="3"/>
        <v>hoodie</v>
      </c>
      <c r="G692" s="31"/>
      <c r="H692" s="31"/>
      <c r="I692" s="31"/>
      <c r="J692" s="19" t="s">
        <v>99</v>
      </c>
      <c r="K692" s="31"/>
      <c r="L692" s="31"/>
      <c r="M692" s="10" t="s">
        <v>44</v>
      </c>
      <c r="N692" s="10" t="s">
        <v>44</v>
      </c>
      <c r="O692" s="31"/>
      <c r="P692" s="10" t="s">
        <v>44</v>
      </c>
      <c r="Q692" s="10"/>
      <c r="R692" s="10"/>
      <c r="S692" s="10"/>
      <c r="T692" s="10"/>
      <c r="U692" s="10"/>
      <c r="V692" s="10"/>
    </row>
    <row r="693">
      <c r="A693" s="31">
        <v>30996.0</v>
      </c>
      <c r="B693" s="32">
        <f t="shared" si="1"/>
        <v>30996</v>
      </c>
      <c r="C693" s="33">
        <f t="shared" si="2"/>
        <v>33.9369863</v>
      </c>
      <c r="D693" s="31"/>
      <c r="E693" s="31" t="s">
        <v>73</v>
      </c>
      <c r="F693" s="31" t="str">
        <f t="shared" si="3"/>
        <v>jacket (brand is TBD... probably Patagonia)</v>
      </c>
      <c r="G693" s="31"/>
      <c r="H693" s="31"/>
      <c r="I693" s="31"/>
      <c r="J693" s="19" t="s">
        <v>94</v>
      </c>
      <c r="K693" s="31"/>
      <c r="L693" s="31"/>
      <c r="M693" s="10" t="s">
        <v>416</v>
      </c>
      <c r="N693" s="10" t="s">
        <v>106</v>
      </c>
      <c r="O693" s="31"/>
      <c r="P693" s="10" t="s">
        <v>50</v>
      </c>
      <c r="Q693" s="10"/>
      <c r="R693" s="10"/>
      <c r="S693" s="10"/>
      <c r="T693" s="10"/>
      <c r="U693" s="10"/>
      <c r="V693" s="10"/>
    </row>
    <row r="694">
      <c r="A694" s="31">
        <v>28795.0</v>
      </c>
      <c r="B694" s="32">
        <f t="shared" si="1"/>
        <v>28795</v>
      </c>
      <c r="C694" s="33">
        <f t="shared" si="2"/>
        <v>39.96712329</v>
      </c>
      <c r="D694" s="31"/>
      <c r="E694" s="31" t="s">
        <v>1651</v>
      </c>
      <c r="F694" s="31" t="str">
        <f t="shared" si="3"/>
        <v>Mug</v>
      </c>
      <c r="G694" s="31"/>
      <c r="H694" s="31"/>
      <c r="I694" s="31"/>
      <c r="J694" s="19" t="s">
        <v>94</v>
      </c>
      <c r="K694" s="31"/>
      <c r="L694" s="31"/>
      <c r="M694" s="10" t="s">
        <v>151</v>
      </c>
      <c r="N694" s="10" t="s">
        <v>86</v>
      </c>
      <c r="O694" s="31"/>
      <c r="P694" s="10" t="s">
        <v>231</v>
      </c>
      <c r="Q694" s="10"/>
      <c r="R694" s="10"/>
      <c r="S694" s="10"/>
      <c r="T694" s="10"/>
      <c r="U694" s="10"/>
      <c r="V694" s="10"/>
    </row>
    <row r="695">
      <c r="A695" s="31">
        <v>26256.0</v>
      </c>
      <c r="B695" s="32">
        <f t="shared" si="1"/>
        <v>26256</v>
      </c>
      <c r="C695" s="33">
        <f t="shared" si="2"/>
        <v>46.92328767</v>
      </c>
      <c r="D695" s="31"/>
      <c r="E695" s="31" t="s">
        <v>3523</v>
      </c>
      <c r="F695" s="31" t="str">
        <f t="shared" si="3"/>
        <v>NULL</v>
      </c>
      <c r="G695" s="31"/>
      <c r="H695" s="31"/>
      <c r="I695" s="31"/>
      <c r="J695" s="19" t="s">
        <v>44</v>
      </c>
      <c r="K695" s="31"/>
      <c r="L695" s="31"/>
      <c r="M695" s="10" t="s">
        <v>212</v>
      </c>
      <c r="N695" s="10" t="s">
        <v>75</v>
      </c>
      <c r="O695" s="31"/>
      <c r="P695" s="10" t="s">
        <v>152</v>
      </c>
      <c r="Q695" s="10"/>
      <c r="R695" s="10"/>
      <c r="S695" s="10"/>
      <c r="T695" s="10"/>
      <c r="U695" s="10"/>
      <c r="V695" s="10"/>
    </row>
    <row r="696">
      <c r="A696" s="31">
        <v>23641.0</v>
      </c>
      <c r="B696" s="32">
        <f t="shared" si="1"/>
        <v>23641</v>
      </c>
      <c r="C696" s="33">
        <f t="shared" si="2"/>
        <v>54.08767123</v>
      </c>
      <c r="D696" s="31"/>
      <c r="E696" s="31" t="s">
        <v>3523</v>
      </c>
      <c r="F696" s="31" t="str">
        <f t="shared" si="3"/>
        <v>NULL</v>
      </c>
      <c r="G696" s="31"/>
      <c r="H696" s="31"/>
      <c r="I696" s="31"/>
      <c r="J696" s="19" t="s">
        <v>44</v>
      </c>
      <c r="K696" s="31"/>
      <c r="L696" s="31"/>
      <c r="M696" s="10" t="s">
        <v>256</v>
      </c>
      <c r="N696" s="10" t="s">
        <v>106</v>
      </c>
      <c r="O696" s="31"/>
      <c r="P696" s="10" t="s">
        <v>918</v>
      </c>
      <c r="Q696" s="10"/>
      <c r="R696" s="10"/>
      <c r="S696" s="10"/>
      <c r="T696" s="10"/>
      <c r="U696" s="10"/>
      <c r="V696" s="10"/>
    </row>
    <row r="697">
      <c r="A697" s="31">
        <v>31131.0</v>
      </c>
      <c r="B697" s="32">
        <f t="shared" si="1"/>
        <v>31131</v>
      </c>
      <c r="C697" s="33">
        <f t="shared" si="2"/>
        <v>33.56712329</v>
      </c>
      <c r="D697" s="31"/>
      <c r="E697" s="31" t="s">
        <v>3523</v>
      </c>
      <c r="F697" s="31" t="str">
        <f t="shared" si="3"/>
        <v>NULL</v>
      </c>
      <c r="G697" s="31"/>
      <c r="H697" s="31"/>
      <c r="I697" s="31"/>
      <c r="J697" s="19" t="s">
        <v>44</v>
      </c>
      <c r="K697" s="31"/>
      <c r="L697" s="31"/>
      <c r="M697" s="10" t="s">
        <v>138</v>
      </c>
      <c r="N697" s="10" t="s">
        <v>391</v>
      </c>
      <c r="O697" s="31"/>
      <c r="P697" s="10" t="s">
        <v>1658</v>
      </c>
      <c r="Q697" s="10"/>
      <c r="R697" s="10"/>
      <c r="S697" s="10"/>
      <c r="T697" s="10"/>
      <c r="U697" s="10"/>
      <c r="V697" s="10"/>
    </row>
    <row r="698">
      <c r="A698" s="31">
        <v>28207.0</v>
      </c>
      <c r="B698" s="32">
        <f t="shared" si="1"/>
        <v>28207</v>
      </c>
      <c r="C698" s="33">
        <f t="shared" si="2"/>
        <v>41.57808219</v>
      </c>
      <c r="D698" s="31"/>
      <c r="E698" s="31" t="s">
        <v>3523</v>
      </c>
      <c r="F698" s="31" t="str">
        <f t="shared" si="3"/>
        <v>NULL</v>
      </c>
      <c r="G698" s="31"/>
      <c r="H698" s="31"/>
      <c r="I698" s="31"/>
      <c r="J698" s="19" t="s">
        <v>44</v>
      </c>
      <c r="K698" s="31"/>
      <c r="L698" s="31"/>
      <c r="M698" s="10" t="s">
        <v>48</v>
      </c>
      <c r="N698" s="10" t="s">
        <v>49</v>
      </c>
      <c r="O698" s="31"/>
      <c r="P698" s="10" t="s">
        <v>87</v>
      </c>
      <c r="Q698" s="10"/>
      <c r="R698" s="10"/>
      <c r="S698" s="10"/>
      <c r="T698" s="10"/>
      <c r="U698" s="10"/>
      <c r="V698" s="10"/>
    </row>
    <row r="699">
      <c r="A699" s="31">
        <v>27646.0</v>
      </c>
      <c r="B699" s="32">
        <f t="shared" si="1"/>
        <v>27646</v>
      </c>
      <c r="C699" s="33">
        <f t="shared" si="2"/>
        <v>43.11506849</v>
      </c>
      <c r="D699" s="31"/>
      <c r="E699" s="31" t="s">
        <v>46</v>
      </c>
      <c r="F699" s="31" t="str">
        <f t="shared" si="3"/>
        <v>hoodie</v>
      </c>
      <c r="G699" s="31"/>
      <c r="H699" s="31"/>
      <c r="I699" s="31"/>
      <c r="J699" s="19" t="s">
        <v>94</v>
      </c>
      <c r="K699" s="31"/>
      <c r="L699" s="31"/>
      <c r="M699" s="10" t="s">
        <v>21</v>
      </c>
      <c r="N699" s="10" t="s">
        <v>75</v>
      </c>
      <c r="O699" s="31"/>
      <c r="P699" s="10" t="s">
        <v>1662</v>
      </c>
      <c r="Q699" s="10"/>
      <c r="R699" s="10"/>
      <c r="S699" s="10"/>
      <c r="T699" s="10"/>
      <c r="U699" s="10"/>
      <c r="V699" s="10"/>
    </row>
    <row r="700">
      <c r="A700" s="31">
        <v>30727.0</v>
      </c>
      <c r="B700" s="32">
        <f t="shared" si="1"/>
        <v>30727</v>
      </c>
      <c r="C700" s="33">
        <f t="shared" si="2"/>
        <v>34.6739726</v>
      </c>
      <c r="D700" s="31"/>
      <c r="E700" s="31" t="s">
        <v>3523</v>
      </c>
      <c r="F700" s="31" t="str">
        <f t="shared" si="3"/>
        <v>NULL</v>
      </c>
      <c r="G700" s="31"/>
      <c r="H700" s="31"/>
      <c r="I700" s="31"/>
      <c r="J700" s="19" t="s">
        <v>44</v>
      </c>
      <c r="K700" s="31"/>
      <c r="L700" s="31"/>
      <c r="M700" s="10" t="s">
        <v>212</v>
      </c>
      <c r="N700" s="10" t="s">
        <v>262</v>
      </c>
      <c r="O700" s="31"/>
      <c r="P700" s="10" t="s">
        <v>87</v>
      </c>
      <c r="Q700" s="10"/>
      <c r="R700" s="10"/>
      <c r="S700" s="10"/>
      <c r="T700" s="10"/>
      <c r="U700" s="10"/>
      <c r="V700" s="10"/>
    </row>
    <row r="701">
      <c r="A701" s="31">
        <v>28413.0</v>
      </c>
      <c r="B701" s="32">
        <f t="shared" si="1"/>
        <v>28413</v>
      </c>
      <c r="C701" s="33">
        <f t="shared" si="2"/>
        <v>41.01369863</v>
      </c>
      <c r="D701" s="31"/>
      <c r="E701" s="31" t="s">
        <v>3523</v>
      </c>
      <c r="F701" s="31" t="str">
        <f t="shared" si="3"/>
        <v>NULL</v>
      </c>
      <c r="G701" s="31"/>
      <c r="H701" s="31"/>
      <c r="I701" s="31"/>
      <c r="J701" s="19" t="s">
        <v>44</v>
      </c>
      <c r="K701" s="31"/>
      <c r="L701" s="31"/>
      <c r="M701" s="10" t="s">
        <v>138</v>
      </c>
      <c r="N701" s="10" t="s">
        <v>86</v>
      </c>
      <c r="O701" s="31"/>
      <c r="P701" s="10" t="s">
        <v>87</v>
      </c>
      <c r="Q701" s="10"/>
      <c r="R701" s="10"/>
      <c r="S701" s="10"/>
      <c r="T701" s="10"/>
      <c r="U701" s="10"/>
      <c r="V701" s="10"/>
    </row>
    <row r="702">
      <c r="A702" s="31">
        <v>26235.0</v>
      </c>
      <c r="B702" s="32">
        <f t="shared" si="1"/>
        <v>26235</v>
      </c>
      <c r="C702" s="33">
        <f t="shared" si="2"/>
        <v>46.98082192</v>
      </c>
      <c r="D702" s="31"/>
      <c r="E702" s="31" t="s">
        <v>61</v>
      </c>
      <c r="F702" s="31" t="str">
        <f t="shared" si="3"/>
        <v>t-shirt</v>
      </c>
      <c r="G702" s="31"/>
      <c r="H702" s="31"/>
      <c r="I702" s="31"/>
      <c r="J702" s="19" t="s">
        <v>62</v>
      </c>
      <c r="K702" s="31"/>
      <c r="L702" s="31"/>
      <c r="M702" s="10" t="s">
        <v>74</v>
      </c>
      <c r="N702" s="10" t="s">
        <v>49</v>
      </c>
      <c r="O702" s="31"/>
      <c r="P702" s="10" t="s">
        <v>1667</v>
      </c>
      <c r="Q702" s="10"/>
      <c r="R702" s="10"/>
      <c r="S702" s="10"/>
      <c r="T702" s="10"/>
      <c r="U702" s="10"/>
      <c r="V702" s="10"/>
    </row>
    <row r="703">
      <c r="A703" s="31">
        <v>24168.0</v>
      </c>
      <c r="B703" s="32">
        <f t="shared" si="1"/>
        <v>24168</v>
      </c>
      <c r="C703" s="33">
        <f t="shared" si="2"/>
        <v>52.64383562</v>
      </c>
      <c r="D703" s="31"/>
      <c r="E703" s="31" t="s">
        <v>93</v>
      </c>
      <c r="F703" s="31" t="str">
        <f t="shared" si="3"/>
        <v>backpack</v>
      </c>
      <c r="G703" s="31"/>
      <c r="H703" s="31"/>
      <c r="I703" s="31"/>
      <c r="J703" s="19" t="s">
        <v>99</v>
      </c>
      <c r="K703" s="31"/>
      <c r="L703" s="31"/>
      <c r="M703" s="10" t="s">
        <v>48</v>
      </c>
      <c r="N703" s="10" t="s">
        <v>75</v>
      </c>
      <c r="O703" s="31"/>
      <c r="P703" s="10" t="s">
        <v>101</v>
      </c>
      <c r="Q703" s="10"/>
      <c r="R703" s="10"/>
      <c r="S703" s="10"/>
      <c r="T703" s="10"/>
      <c r="U703" s="10"/>
      <c r="V703" s="10"/>
    </row>
    <row r="704">
      <c r="A704" s="31">
        <v>33512.0</v>
      </c>
      <c r="B704" s="32">
        <f t="shared" si="1"/>
        <v>33512</v>
      </c>
      <c r="C704" s="33">
        <f t="shared" si="2"/>
        <v>27.04383562</v>
      </c>
      <c r="D704" s="31"/>
      <c r="E704" s="31" t="s">
        <v>3523</v>
      </c>
      <c r="F704" s="31" t="str">
        <f t="shared" si="3"/>
        <v>NULL</v>
      </c>
      <c r="G704" s="31"/>
      <c r="H704" s="31"/>
      <c r="I704" s="31"/>
      <c r="J704" s="19" t="s">
        <v>44</v>
      </c>
      <c r="K704" s="31"/>
      <c r="L704" s="31"/>
      <c r="M704" s="10" t="s">
        <v>44</v>
      </c>
      <c r="N704" s="10" t="s">
        <v>44</v>
      </c>
      <c r="O704" s="31"/>
      <c r="P704" s="10" t="s">
        <v>44</v>
      </c>
      <c r="Q704" s="10"/>
      <c r="R704" s="10"/>
      <c r="S704" s="10"/>
      <c r="T704" s="10"/>
      <c r="U704" s="10"/>
      <c r="V704" s="10"/>
    </row>
    <row r="705">
      <c r="A705" s="31">
        <v>26021.0</v>
      </c>
      <c r="B705" s="32">
        <f t="shared" si="1"/>
        <v>26021</v>
      </c>
      <c r="C705" s="33">
        <f t="shared" si="2"/>
        <v>47.56712329</v>
      </c>
      <c r="D705" s="31"/>
      <c r="E705" s="31" t="s">
        <v>3523</v>
      </c>
      <c r="F705" s="31" t="str">
        <f t="shared" si="3"/>
        <v>NULL</v>
      </c>
      <c r="G705" s="31"/>
      <c r="H705" s="31"/>
      <c r="I705" s="31"/>
      <c r="J705" s="19" t="s">
        <v>44</v>
      </c>
      <c r="K705" s="31"/>
      <c r="L705" s="31"/>
      <c r="M705" s="10" t="s">
        <v>151</v>
      </c>
      <c r="N705" s="10" t="s">
        <v>75</v>
      </c>
      <c r="O705" s="31"/>
      <c r="P705" s="10" t="s">
        <v>87</v>
      </c>
      <c r="Q705" s="10"/>
      <c r="R705" s="10"/>
      <c r="S705" s="10"/>
      <c r="T705" s="10"/>
      <c r="U705" s="10"/>
      <c r="V705" s="10"/>
    </row>
    <row r="706">
      <c r="A706" s="31">
        <v>33040.0</v>
      </c>
      <c r="B706" s="32">
        <f t="shared" si="1"/>
        <v>33040</v>
      </c>
      <c r="C706" s="33">
        <f t="shared" si="2"/>
        <v>28.3369863</v>
      </c>
      <c r="D706" s="31"/>
      <c r="E706" s="31" t="s">
        <v>3523</v>
      </c>
      <c r="F706" s="31" t="str">
        <f t="shared" si="3"/>
        <v>NULL</v>
      </c>
      <c r="G706" s="31"/>
      <c r="H706" s="31"/>
      <c r="I706" s="31"/>
      <c r="J706" s="19" t="s">
        <v>44</v>
      </c>
      <c r="K706" s="31"/>
      <c r="L706" s="31"/>
      <c r="M706" s="10" t="s">
        <v>44</v>
      </c>
      <c r="N706" s="10" t="s">
        <v>44</v>
      </c>
      <c r="O706" s="31"/>
      <c r="P706" s="10" t="s">
        <v>44</v>
      </c>
      <c r="Q706" s="10"/>
      <c r="R706" s="10"/>
      <c r="S706" s="10"/>
      <c r="T706" s="10"/>
      <c r="U706" s="10"/>
      <c r="V706" s="10"/>
    </row>
    <row r="707">
      <c r="A707" s="31">
        <v>33530.0</v>
      </c>
      <c r="B707" s="32">
        <f t="shared" si="1"/>
        <v>33530</v>
      </c>
      <c r="C707" s="33">
        <f t="shared" si="2"/>
        <v>26.99452055</v>
      </c>
      <c r="D707" s="31"/>
      <c r="E707" s="31" t="s">
        <v>3523</v>
      </c>
      <c r="F707" s="31" t="str">
        <f t="shared" si="3"/>
        <v>NULL</v>
      </c>
      <c r="G707" s="31"/>
      <c r="H707" s="31"/>
      <c r="I707" s="31"/>
      <c r="J707" s="19" t="s">
        <v>44</v>
      </c>
      <c r="K707" s="31"/>
      <c r="L707" s="31"/>
      <c r="M707" s="10" t="s">
        <v>256</v>
      </c>
      <c r="N707" s="10" t="s">
        <v>106</v>
      </c>
      <c r="O707" s="31"/>
      <c r="P707" s="10" t="s">
        <v>471</v>
      </c>
      <c r="Q707" s="10"/>
      <c r="R707" s="10"/>
      <c r="S707" s="10"/>
      <c r="T707" s="10"/>
      <c r="U707" s="10"/>
      <c r="V707" s="10"/>
    </row>
    <row r="708">
      <c r="A708" s="31">
        <v>29873.0</v>
      </c>
      <c r="B708" s="32">
        <f t="shared" si="1"/>
        <v>29873</v>
      </c>
      <c r="C708" s="33">
        <f t="shared" si="2"/>
        <v>37.01369863</v>
      </c>
      <c r="D708" s="31"/>
      <c r="E708" s="31" t="s">
        <v>3523</v>
      </c>
      <c r="F708" s="31" t="str">
        <f t="shared" si="3"/>
        <v>NULL</v>
      </c>
      <c r="G708" s="31"/>
      <c r="H708" s="31"/>
      <c r="I708" s="31"/>
      <c r="J708" s="19" t="s">
        <v>44</v>
      </c>
      <c r="K708" s="31"/>
      <c r="L708" s="31"/>
      <c r="M708" s="10" t="s">
        <v>132</v>
      </c>
      <c r="N708" s="10" t="s">
        <v>119</v>
      </c>
      <c r="O708" s="31"/>
      <c r="P708" s="10" t="s">
        <v>471</v>
      </c>
      <c r="Q708" s="10"/>
      <c r="R708" s="10"/>
      <c r="S708" s="10"/>
      <c r="T708" s="10"/>
      <c r="U708" s="10"/>
      <c r="V708" s="10"/>
    </row>
    <row r="709">
      <c r="A709" s="31">
        <v>30149.0</v>
      </c>
      <c r="B709" s="32">
        <f t="shared" si="1"/>
        <v>30149</v>
      </c>
      <c r="C709" s="33">
        <f t="shared" si="2"/>
        <v>36.25753425</v>
      </c>
      <c r="D709" s="31"/>
      <c r="E709" s="31" t="s">
        <v>3523</v>
      </c>
      <c r="F709" s="31" t="str">
        <f t="shared" si="3"/>
        <v>NULL</v>
      </c>
      <c r="G709" s="31"/>
      <c r="H709" s="31"/>
      <c r="I709" s="31"/>
      <c r="J709" s="19" t="s">
        <v>44</v>
      </c>
      <c r="K709" s="31"/>
      <c r="L709" s="31"/>
      <c r="M709" s="10" t="s">
        <v>85</v>
      </c>
      <c r="N709" s="10" t="s">
        <v>75</v>
      </c>
      <c r="O709" s="31"/>
      <c r="P709" s="10" t="s">
        <v>918</v>
      </c>
      <c r="Q709" s="10"/>
      <c r="R709" s="10"/>
      <c r="S709" s="10"/>
      <c r="T709" s="10"/>
      <c r="U709" s="10"/>
      <c r="V709" s="10"/>
    </row>
    <row r="710">
      <c r="A710" s="31">
        <v>34816.0</v>
      </c>
      <c r="B710" s="32">
        <f t="shared" si="1"/>
        <v>34816</v>
      </c>
      <c r="C710" s="33">
        <f t="shared" si="2"/>
        <v>23.47123288</v>
      </c>
      <c r="D710" s="31"/>
      <c r="E710" s="31" t="s">
        <v>46</v>
      </c>
      <c r="F710" s="31" t="str">
        <f t="shared" si="3"/>
        <v>hoodie</v>
      </c>
      <c r="G710" s="31"/>
      <c r="H710" s="31"/>
      <c r="I710" s="31"/>
      <c r="J710" s="19" t="s">
        <v>99</v>
      </c>
      <c r="K710" s="31"/>
      <c r="L710" s="31"/>
      <c r="M710" s="10" t="s">
        <v>105</v>
      </c>
      <c r="N710" s="10" t="s">
        <v>75</v>
      </c>
      <c r="O710" s="31"/>
      <c r="P710" s="10" t="s">
        <v>87</v>
      </c>
      <c r="Q710" s="10"/>
      <c r="R710" s="10"/>
      <c r="S710" s="10"/>
      <c r="T710" s="10"/>
      <c r="U710" s="10"/>
      <c r="V710" s="10"/>
    </row>
    <row r="711">
      <c r="A711" s="31">
        <v>24983.0</v>
      </c>
      <c r="B711" s="32">
        <f t="shared" si="1"/>
        <v>24983</v>
      </c>
      <c r="C711" s="33">
        <f t="shared" si="2"/>
        <v>50.4109589</v>
      </c>
      <c r="D711" s="31"/>
      <c r="E711" s="31" t="s">
        <v>73</v>
      </c>
      <c r="F711" s="31" t="str">
        <f t="shared" si="3"/>
        <v>jacket (brand is TBD... probably Patagonia)</v>
      </c>
      <c r="G711" s="31"/>
      <c r="H711" s="31"/>
      <c r="I711" s="31"/>
      <c r="J711" s="19" t="s">
        <v>94</v>
      </c>
      <c r="K711" s="31"/>
      <c r="L711" s="31"/>
      <c r="M711" s="10" t="s">
        <v>256</v>
      </c>
      <c r="N711" s="10" t="s">
        <v>106</v>
      </c>
      <c r="O711" s="31"/>
      <c r="P711" s="10" t="s">
        <v>1672</v>
      </c>
      <c r="Q711" s="10"/>
      <c r="R711" s="10"/>
      <c r="S711" s="10"/>
      <c r="T711" s="10"/>
      <c r="U711" s="10"/>
      <c r="V711" s="10"/>
    </row>
    <row r="712">
      <c r="A712" s="31">
        <v>31720.0</v>
      </c>
      <c r="B712" s="32">
        <f t="shared" si="1"/>
        <v>31720</v>
      </c>
      <c r="C712" s="33">
        <f t="shared" si="2"/>
        <v>31.95342466</v>
      </c>
      <c r="D712" s="31"/>
      <c r="E712" s="31" t="s">
        <v>3523</v>
      </c>
      <c r="F712" s="31" t="str">
        <f t="shared" si="3"/>
        <v>NULL</v>
      </c>
      <c r="G712" s="31"/>
      <c r="H712" s="31"/>
      <c r="I712" s="31"/>
      <c r="J712" s="19" t="s">
        <v>44</v>
      </c>
      <c r="K712" s="31"/>
      <c r="L712" s="31"/>
      <c r="M712" s="10" t="s">
        <v>21</v>
      </c>
      <c r="N712" s="10" t="s">
        <v>106</v>
      </c>
      <c r="O712" s="31"/>
      <c r="P712" s="10" t="s">
        <v>1673</v>
      </c>
      <c r="Q712" s="10"/>
      <c r="R712" s="10"/>
      <c r="S712" s="10"/>
      <c r="T712" s="10"/>
      <c r="U712" s="10"/>
      <c r="V712" s="10"/>
    </row>
    <row r="713">
      <c r="A713" s="31">
        <v>31861.0</v>
      </c>
      <c r="B713" s="32">
        <f t="shared" si="1"/>
        <v>31861</v>
      </c>
      <c r="C713" s="33">
        <f t="shared" si="2"/>
        <v>31.56712329</v>
      </c>
      <c r="D713" s="31"/>
      <c r="E713" s="31" t="s">
        <v>1674</v>
      </c>
      <c r="F713" s="31" t="str">
        <f t="shared" si="3"/>
        <v>Don't really want swag</v>
      </c>
      <c r="G713" s="31"/>
      <c r="H713" s="31"/>
      <c r="I713" s="31"/>
      <c r="J713" s="19" t="s">
        <v>47</v>
      </c>
      <c r="K713" s="31"/>
      <c r="L713" s="31"/>
      <c r="M713" s="10" t="s">
        <v>44</v>
      </c>
      <c r="N713" s="10" t="s">
        <v>44</v>
      </c>
      <c r="O713" s="31"/>
      <c r="P713" s="10" t="s">
        <v>44</v>
      </c>
      <c r="Q713" s="10"/>
      <c r="R713" s="10"/>
      <c r="S713" s="10"/>
      <c r="T713" s="10"/>
      <c r="U713" s="10"/>
      <c r="V713" s="10"/>
    </row>
    <row r="714">
      <c r="A714" s="31">
        <v>29528.0</v>
      </c>
      <c r="B714" s="32">
        <f t="shared" si="1"/>
        <v>29528</v>
      </c>
      <c r="C714" s="33">
        <f t="shared" si="2"/>
        <v>37.95890411</v>
      </c>
      <c r="D714" s="31"/>
      <c r="E714" s="31" t="s">
        <v>118</v>
      </c>
      <c r="F714" s="31" t="str">
        <f t="shared" si="3"/>
        <v>hat</v>
      </c>
      <c r="G714" s="31"/>
      <c r="H714" s="31"/>
      <c r="I714" s="31"/>
      <c r="J714" s="19" t="s">
        <v>47</v>
      </c>
      <c r="K714" s="31"/>
      <c r="L714" s="31"/>
      <c r="M714" s="10" t="s">
        <v>44</v>
      </c>
      <c r="N714" s="10" t="s">
        <v>44</v>
      </c>
      <c r="O714" s="31"/>
      <c r="P714" s="10" t="s">
        <v>44</v>
      </c>
      <c r="Q714" s="10"/>
      <c r="R714" s="10"/>
      <c r="S714" s="10"/>
      <c r="T714" s="10"/>
      <c r="U714" s="10"/>
      <c r="V714" s="10"/>
    </row>
    <row r="715">
      <c r="A715" s="31">
        <v>34844.0</v>
      </c>
      <c r="B715" s="32">
        <f t="shared" si="1"/>
        <v>34844</v>
      </c>
      <c r="C715" s="33">
        <f t="shared" si="2"/>
        <v>23.39452055</v>
      </c>
      <c r="D715" s="31"/>
      <c r="E715" s="31" t="s">
        <v>61</v>
      </c>
      <c r="F715" s="31" t="str">
        <f t="shared" si="3"/>
        <v>t-shirt</v>
      </c>
      <c r="G715" s="31"/>
      <c r="H715" s="31"/>
      <c r="I715" s="31"/>
      <c r="J715" s="19" t="s">
        <v>94</v>
      </c>
      <c r="K715" s="31"/>
      <c r="L715" s="31"/>
      <c r="M715" s="10" t="s">
        <v>44</v>
      </c>
      <c r="N715" s="10" t="s">
        <v>44</v>
      </c>
      <c r="O715" s="31"/>
      <c r="P715" s="10" t="s">
        <v>44</v>
      </c>
      <c r="Q715" s="10"/>
      <c r="R715" s="10"/>
      <c r="S715" s="10"/>
      <c r="T715" s="10"/>
      <c r="U715" s="10"/>
      <c r="V715" s="10"/>
    </row>
    <row r="716">
      <c r="A716" s="31">
        <v>32667.0</v>
      </c>
      <c r="B716" s="32">
        <f t="shared" si="1"/>
        <v>32667</v>
      </c>
      <c r="C716" s="33">
        <f t="shared" si="2"/>
        <v>29.35890411</v>
      </c>
      <c r="D716" s="31"/>
      <c r="E716" s="31" t="s">
        <v>93</v>
      </c>
      <c r="F716" s="31" t="str">
        <f t="shared" si="3"/>
        <v>backpack</v>
      </c>
      <c r="G716" s="31"/>
      <c r="H716" s="31"/>
      <c r="I716" s="31"/>
      <c r="J716" s="19" t="s">
        <v>27</v>
      </c>
      <c r="K716" s="31"/>
      <c r="L716" s="31"/>
      <c r="M716" s="10" t="s">
        <v>457</v>
      </c>
      <c r="N716" s="10" t="s">
        <v>49</v>
      </c>
      <c r="O716" s="31"/>
      <c r="P716" s="10" t="s">
        <v>1675</v>
      </c>
      <c r="Q716" s="10"/>
      <c r="R716" s="10"/>
      <c r="S716" s="10"/>
      <c r="T716" s="10"/>
      <c r="U716" s="10"/>
      <c r="V716" s="10"/>
    </row>
    <row r="717">
      <c r="A717" s="31">
        <v>31082.0</v>
      </c>
      <c r="B717" s="32">
        <f t="shared" si="1"/>
        <v>31082</v>
      </c>
      <c r="C717" s="33">
        <f t="shared" si="2"/>
        <v>33.70136986</v>
      </c>
      <c r="D717" s="31"/>
      <c r="E717" s="31" t="s">
        <v>3523</v>
      </c>
      <c r="F717" s="31" t="str">
        <f t="shared" si="3"/>
        <v>NULL</v>
      </c>
      <c r="G717" s="31"/>
      <c r="H717" s="31"/>
      <c r="I717" s="31"/>
      <c r="J717" s="19" t="s">
        <v>44</v>
      </c>
      <c r="K717" s="31"/>
      <c r="L717" s="31"/>
      <c r="M717" s="10" t="s">
        <v>256</v>
      </c>
      <c r="N717" s="10" t="s">
        <v>75</v>
      </c>
      <c r="O717" s="31"/>
      <c r="P717" s="10" t="s">
        <v>478</v>
      </c>
      <c r="Q717" s="10"/>
      <c r="R717" s="10"/>
      <c r="S717" s="10"/>
      <c r="T717" s="10"/>
      <c r="U717" s="10"/>
      <c r="V717" s="10"/>
    </row>
    <row r="718">
      <c r="A718" s="31">
        <v>34222.0</v>
      </c>
      <c r="B718" s="32">
        <f t="shared" si="1"/>
        <v>34222</v>
      </c>
      <c r="C718" s="33">
        <f t="shared" si="2"/>
        <v>25.09863014</v>
      </c>
      <c r="D718" s="31"/>
      <c r="E718" s="31" t="s">
        <v>3523</v>
      </c>
      <c r="F718" s="31" t="str">
        <f t="shared" si="3"/>
        <v>NULL</v>
      </c>
      <c r="G718" s="31"/>
      <c r="H718" s="31"/>
      <c r="I718" s="31"/>
      <c r="J718" s="19" t="s">
        <v>44</v>
      </c>
      <c r="K718" s="31"/>
      <c r="L718" s="31"/>
      <c r="M718" s="10" t="s">
        <v>44</v>
      </c>
      <c r="N718" s="10" t="s">
        <v>44</v>
      </c>
      <c r="O718" s="31"/>
      <c r="P718" s="10" t="s">
        <v>44</v>
      </c>
      <c r="Q718" s="10"/>
      <c r="R718" s="10"/>
      <c r="S718" s="10"/>
      <c r="T718" s="10"/>
      <c r="U718" s="10"/>
      <c r="V718" s="10"/>
    </row>
    <row r="719">
      <c r="A719" s="31">
        <v>29744.0</v>
      </c>
      <c r="B719" s="32">
        <f t="shared" si="1"/>
        <v>29744</v>
      </c>
      <c r="C719" s="33">
        <f t="shared" si="2"/>
        <v>37.36712329</v>
      </c>
      <c r="D719" s="31"/>
      <c r="E719" s="31" t="s">
        <v>61</v>
      </c>
      <c r="F719" s="31" t="str">
        <f t="shared" si="3"/>
        <v>t-shirt</v>
      </c>
      <c r="G719" s="31"/>
      <c r="H719" s="31"/>
      <c r="I719" s="31"/>
      <c r="J719" s="19" t="s">
        <v>94</v>
      </c>
      <c r="K719" s="31"/>
      <c r="L719" s="31"/>
      <c r="M719" s="10" t="s">
        <v>416</v>
      </c>
      <c r="N719" s="10" t="s">
        <v>106</v>
      </c>
      <c r="O719" s="31"/>
      <c r="P719" s="10" t="s">
        <v>50</v>
      </c>
      <c r="Q719" s="10"/>
      <c r="R719" s="10"/>
      <c r="S719" s="10"/>
      <c r="T719" s="10"/>
      <c r="U719" s="10"/>
      <c r="V719" s="10"/>
    </row>
    <row r="720">
      <c r="A720" s="31">
        <v>32181.0</v>
      </c>
      <c r="B720" s="32">
        <f t="shared" si="1"/>
        <v>32181</v>
      </c>
      <c r="C720" s="33">
        <f t="shared" si="2"/>
        <v>30.69041096</v>
      </c>
      <c r="D720" s="31"/>
      <c r="E720" s="31" t="s">
        <v>73</v>
      </c>
      <c r="F720" s="31" t="str">
        <f t="shared" si="3"/>
        <v>jacket (brand is TBD... probably Patagonia)</v>
      </c>
      <c r="G720" s="31"/>
      <c r="H720" s="31"/>
      <c r="I720" s="31"/>
      <c r="J720" s="19" t="s">
        <v>99</v>
      </c>
      <c r="K720" s="31"/>
      <c r="L720" s="31"/>
      <c r="M720" s="10" t="s">
        <v>44</v>
      </c>
      <c r="N720" s="10" t="s">
        <v>44</v>
      </c>
      <c r="O720" s="31"/>
      <c r="P720" s="10" t="s">
        <v>44</v>
      </c>
      <c r="Q720" s="10"/>
      <c r="R720" s="10"/>
      <c r="S720" s="10"/>
      <c r="T720" s="10"/>
      <c r="U720" s="10"/>
      <c r="V720" s="10"/>
    </row>
    <row r="721">
      <c r="A721" s="31">
        <v>32762.0</v>
      </c>
      <c r="B721" s="32">
        <f t="shared" si="1"/>
        <v>32762</v>
      </c>
      <c r="C721" s="33">
        <f t="shared" si="2"/>
        <v>29.09863014</v>
      </c>
      <c r="D721" s="31"/>
      <c r="E721" s="31" t="s">
        <v>3523</v>
      </c>
      <c r="F721" s="31" t="str">
        <f t="shared" si="3"/>
        <v>NULL</v>
      </c>
      <c r="G721" s="31"/>
      <c r="H721" s="31"/>
      <c r="I721" s="31"/>
      <c r="J721" s="19" t="s">
        <v>44</v>
      </c>
      <c r="K721" s="31"/>
      <c r="L721" s="31"/>
      <c r="M721" s="10" t="s">
        <v>132</v>
      </c>
      <c r="N721" s="10" t="s">
        <v>75</v>
      </c>
      <c r="O721" s="31"/>
      <c r="P721" s="10" t="s">
        <v>87</v>
      </c>
      <c r="Q721" s="10"/>
      <c r="R721" s="10"/>
      <c r="S721" s="10"/>
      <c r="T721" s="10"/>
      <c r="U721" s="10"/>
      <c r="V721" s="10"/>
    </row>
    <row r="722">
      <c r="A722" s="31">
        <v>30799.0</v>
      </c>
      <c r="B722" s="32">
        <f t="shared" si="1"/>
        <v>30799</v>
      </c>
      <c r="C722" s="33">
        <f t="shared" si="2"/>
        <v>34.47671233</v>
      </c>
      <c r="D722" s="31"/>
      <c r="E722" s="31" t="s">
        <v>3523</v>
      </c>
      <c r="F722" s="31" t="str">
        <f t="shared" si="3"/>
        <v>NULL</v>
      </c>
      <c r="G722" s="31"/>
      <c r="H722" s="31"/>
      <c r="I722" s="31"/>
      <c r="J722" s="19" t="s">
        <v>44</v>
      </c>
      <c r="K722" s="31"/>
      <c r="L722" s="31"/>
      <c r="M722" s="10" t="s">
        <v>48</v>
      </c>
      <c r="N722" s="10" t="s">
        <v>106</v>
      </c>
      <c r="O722" s="31"/>
      <c r="P722" s="10" t="s">
        <v>275</v>
      </c>
      <c r="Q722" s="10"/>
      <c r="R722" s="10"/>
      <c r="S722" s="10"/>
      <c r="T722" s="10"/>
      <c r="U722" s="10"/>
      <c r="V722" s="10"/>
    </row>
    <row r="723">
      <c r="A723" s="31">
        <v>29746.0</v>
      </c>
      <c r="B723" s="32">
        <f t="shared" si="1"/>
        <v>29746</v>
      </c>
      <c r="C723" s="33">
        <f t="shared" si="2"/>
        <v>37.36164384</v>
      </c>
      <c r="D723" s="31"/>
      <c r="E723" s="31" t="s">
        <v>3523</v>
      </c>
      <c r="F723" s="31" t="str">
        <f t="shared" si="3"/>
        <v>NULL</v>
      </c>
      <c r="G723" s="31"/>
      <c r="H723" s="31"/>
      <c r="I723" s="31"/>
      <c r="J723" s="19" t="s">
        <v>44</v>
      </c>
      <c r="K723" s="31"/>
      <c r="L723" s="31"/>
      <c r="M723" s="10" t="s">
        <v>44</v>
      </c>
      <c r="N723" s="10" t="s">
        <v>44</v>
      </c>
      <c r="O723" s="31"/>
      <c r="P723" s="10" t="s">
        <v>44</v>
      </c>
      <c r="Q723" s="10"/>
      <c r="R723" s="10"/>
      <c r="S723" s="10"/>
      <c r="T723" s="10"/>
      <c r="U723" s="10"/>
      <c r="V723" s="10"/>
    </row>
    <row r="724">
      <c r="A724" s="31">
        <v>30306.0</v>
      </c>
      <c r="B724" s="32">
        <f t="shared" si="1"/>
        <v>30306</v>
      </c>
      <c r="C724" s="33">
        <f t="shared" si="2"/>
        <v>35.82739726</v>
      </c>
      <c r="D724" s="31"/>
      <c r="E724" s="31" t="s">
        <v>61</v>
      </c>
      <c r="F724" s="31" t="str">
        <f t="shared" si="3"/>
        <v>t-shirt</v>
      </c>
      <c r="G724" s="31"/>
      <c r="H724" s="31"/>
      <c r="I724" s="31"/>
      <c r="J724" s="19" t="s">
        <v>1676</v>
      </c>
      <c r="K724" s="31"/>
      <c r="L724" s="31"/>
      <c r="M724" s="10" t="s">
        <v>151</v>
      </c>
      <c r="N724" s="10" t="s">
        <v>75</v>
      </c>
      <c r="O724" s="31"/>
      <c r="P724" s="10" t="s">
        <v>87</v>
      </c>
      <c r="Q724" s="10"/>
      <c r="R724" s="10"/>
      <c r="S724" s="10"/>
      <c r="T724" s="10"/>
      <c r="U724" s="10"/>
      <c r="V724" s="10"/>
    </row>
    <row r="725">
      <c r="A725" s="31">
        <v>32860.0</v>
      </c>
      <c r="B725" s="32">
        <f t="shared" si="1"/>
        <v>32860</v>
      </c>
      <c r="C725" s="33">
        <f t="shared" si="2"/>
        <v>28.83013699</v>
      </c>
      <c r="D725" s="31"/>
      <c r="E725" s="31" t="s">
        <v>61</v>
      </c>
      <c r="F725" s="31" t="str">
        <f t="shared" si="3"/>
        <v>t-shirt</v>
      </c>
      <c r="G725" s="31"/>
      <c r="H725" s="31"/>
      <c r="I725" s="31"/>
      <c r="J725" s="19" t="s">
        <v>99</v>
      </c>
      <c r="K725" s="31"/>
      <c r="L725" s="31"/>
      <c r="M725" s="10" t="s">
        <v>44</v>
      </c>
      <c r="N725" s="10" t="s">
        <v>44</v>
      </c>
      <c r="O725" s="31"/>
      <c r="P725" s="10" t="s">
        <v>44</v>
      </c>
      <c r="Q725" s="10"/>
      <c r="R725" s="10"/>
      <c r="S725" s="10"/>
      <c r="T725" s="10"/>
      <c r="U725" s="10"/>
      <c r="V725" s="10"/>
    </row>
    <row r="726">
      <c r="A726" s="31">
        <v>34227.0</v>
      </c>
      <c r="B726" s="32">
        <f t="shared" si="1"/>
        <v>34227</v>
      </c>
      <c r="C726" s="33">
        <f t="shared" si="2"/>
        <v>25.08493151</v>
      </c>
      <c r="D726" s="31"/>
      <c r="E726" s="31" t="s">
        <v>3523</v>
      </c>
      <c r="F726" s="31" t="str">
        <f t="shared" si="3"/>
        <v>NULL</v>
      </c>
      <c r="G726" s="31"/>
      <c r="H726" s="31"/>
      <c r="I726" s="31"/>
      <c r="J726" s="19" t="s">
        <v>44</v>
      </c>
      <c r="K726" s="31"/>
      <c r="L726" s="31"/>
      <c r="M726" s="10" t="s">
        <v>48</v>
      </c>
      <c r="N726" s="10" t="s">
        <v>49</v>
      </c>
      <c r="O726" s="31"/>
      <c r="P726" s="10" t="s">
        <v>363</v>
      </c>
      <c r="Q726" s="10"/>
      <c r="R726" s="10"/>
      <c r="S726" s="10"/>
      <c r="T726" s="10"/>
      <c r="U726" s="10"/>
      <c r="V726" s="10"/>
    </row>
    <row r="727">
      <c r="B727" s="32" t="str">
        <f t="shared" si="1"/>
        <v>NULL</v>
      </c>
      <c r="C727" s="33" t="str">
        <f t="shared" si="2"/>
        <v>NULL</v>
      </c>
      <c r="E727" s="17" t="s">
        <v>3523</v>
      </c>
      <c r="F727" s="31" t="str">
        <f t="shared" si="3"/>
        <v>NULL</v>
      </c>
      <c r="J727" s="19" t="s">
        <v>44</v>
      </c>
      <c r="M727" s="11" t="s">
        <v>138</v>
      </c>
      <c r="N727" s="11" t="s">
        <v>75</v>
      </c>
      <c r="P727" s="11" t="s">
        <v>87</v>
      </c>
      <c r="Q727" s="11"/>
      <c r="R727" s="11"/>
      <c r="S727" s="11"/>
      <c r="T727" s="11"/>
      <c r="U727" s="11"/>
      <c r="V727" s="11"/>
    </row>
    <row r="728">
      <c r="A728" s="31">
        <v>33191.0</v>
      </c>
      <c r="B728" s="32">
        <f t="shared" si="1"/>
        <v>33191</v>
      </c>
      <c r="C728" s="33">
        <f t="shared" si="2"/>
        <v>27.92328767</v>
      </c>
      <c r="D728" s="31"/>
      <c r="E728" s="31" t="s">
        <v>93</v>
      </c>
      <c r="F728" s="31" t="str">
        <f t="shared" si="3"/>
        <v>backpack</v>
      </c>
      <c r="G728" s="31"/>
      <c r="H728" s="31"/>
      <c r="I728" s="31"/>
      <c r="J728" s="19" t="s">
        <v>94</v>
      </c>
      <c r="K728" s="31"/>
      <c r="L728" s="31"/>
      <c r="M728" s="10" t="s">
        <v>467</v>
      </c>
      <c r="N728" s="10" t="s">
        <v>106</v>
      </c>
      <c r="O728" s="31"/>
      <c r="P728" s="10" t="s">
        <v>50</v>
      </c>
      <c r="Q728" s="10"/>
      <c r="R728" s="10"/>
      <c r="S728" s="10"/>
      <c r="T728" s="10"/>
      <c r="U728" s="10"/>
      <c r="V728" s="10"/>
    </row>
    <row r="729">
      <c r="A729" s="31">
        <v>30188.0</v>
      </c>
      <c r="B729" s="32">
        <f t="shared" si="1"/>
        <v>30188</v>
      </c>
      <c r="C729" s="33">
        <f t="shared" si="2"/>
        <v>36.15068493</v>
      </c>
      <c r="D729" s="31"/>
      <c r="E729" s="31" t="s">
        <v>61</v>
      </c>
      <c r="F729" s="31" t="str">
        <f t="shared" si="3"/>
        <v>t-shirt</v>
      </c>
      <c r="G729" s="31"/>
      <c r="H729" s="31"/>
      <c r="I729" s="31"/>
      <c r="J729" s="19" t="s">
        <v>94</v>
      </c>
      <c r="K729" s="31"/>
      <c r="L729" s="31"/>
      <c r="M729" s="10" t="s">
        <v>63</v>
      </c>
      <c r="N729" s="10" t="s">
        <v>75</v>
      </c>
      <c r="O729" s="31"/>
      <c r="P729" s="10" t="s">
        <v>50</v>
      </c>
      <c r="Q729" s="10"/>
      <c r="R729" s="10"/>
      <c r="S729" s="10"/>
      <c r="T729" s="10"/>
      <c r="U729" s="10"/>
      <c r="V729" s="10"/>
    </row>
    <row r="730">
      <c r="A730" s="31">
        <v>43069.0</v>
      </c>
      <c r="B730" s="32">
        <f t="shared" si="1"/>
        <v>43069</v>
      </c>
      <c r="C730" s="33">
        <f t="shared" si="2"/>
        <v>0.8602739726</v>
      </c>
      <c r="D730" s="31"/>
      <c r="E730" s="31" t="s">
        <v>93</v>
      </c>
      <c r="F730" s="31" t="str">
        <f t="shared" si="3"/>
        <v>backpack</v>
      </c>
      <c r="G730" s="31"/>
      <c r="H730" s="31"/>
      <c r="I730" s="31"/>
      <c r="J730" s="19" t="s">
        <v>99</v>
      </c>
      <c r="K730" s="31"/>
      <c r="L730" s="31"/>
      <c r="M730" s="10" t="s">
        <v>212</v>
      </c>
      <c r="N730" s="10" t="s">
        <v>294</v>
      </c>
      <c r="O730" s="31"/>
      <c r="P730" s="10" t="s">
        <v>87</v>
      </c>
      <c r="Q730" s="10"/>
      <c r="R730" s="10"/>
      <c r="S730" s="10"/>
      <c r="T730" s="10"/>
      <c r="U730" s="10"/>
      <c r="V730" s="10"/>
    </row>
    <row r="731">
      <c r="A731" s="31">
        <v>30087.0</v>
      </c>
      <c r="B731" s="32">
        <f t="shared" si="1"/>
        <v>30087</v>
      </c>
      <c r="C731" s="33">
        <f t="shared" si="2"/>
        <v>36.42739726</v>
      </c>
      <c r="D731" s="31"/>
      <c r="E731" s="31" t="s">
        <v>3523</v>
      </c>
      <c r="F731" s="31" t="str">
        <f t="shared" si="3"/>
        <v>NULL</v>
      </c>
      <c r="G731" s="31"/>
      <c r="H731" s="31"/>
      <c r="I731" s="31"/>
      <c r="J731" s="19" t="s">
        <v>44</v>
      </c>
      <c r="K731" s="31"/>
      <c r="L731" s="31"/>
      <c r="M731" s="10" t="s">
        <v>212</v>
      </c>
      <c r="N731" s="10" t="s">
        <v>294</v>
      </c>
      <c r="O731" s="31"/>
      <c r="P731" s="10" t="s">
        <v>918</v>
      </c>
      <c r="Q731" s="10"/>
      <c r="R731" s="10"/>
      <c r="S731" s="10"/>
      <c r="T731" s="10"/>
      <c r="U731" s="10"/>
      <c r="V731" s="10"/>
    </row>
    <row r="732">
      <c r="A732" s="31">
        <v>19245.0</v>
      </c>
      <c r="B732" s="32">
        <f t="shared" si="1"/>
        <v>19245</v>
      </c>
      <c r="C732" s="33">
        <f t="shared" si="2"/>
        <v>66.13150685</v>
      </c>
      <c r="D732" s="31"/>
      <c r="E732" s="31" t="s">
        <v>630</v>
      </c>
      <c r="F732" s="31" t="str">
        <f t="shared" si="3"/>
        <v>-</v>
      </c>
      <c r="G732" s="31"/>
      <c r="H732" s="31"/>
      <c r="I732" s="31"/>
      <c r="J732" s="19" t="s">
        <v>94</v>
      </c>
      <c r="K732" s="31"/>
      <c r="L732" s="31"/>
      <c r="M732" s="10" t="s">
        <v>21</v>
      </c>
      <c r="N732" s="10" t="s">
        <v>75</v>
      </c>
      <c r="O732" s="31"/>
      <c r="P732" s="10" t="s">
        <v>428</v>
      </c>
      <c r="Q732" s="10"/>
      <c r="R732" s="10"/>
      <c r="S732" s="10"/>
      <c r="T732" s="10"/>
      <c r="U732" s="10"/>
      <c r="V732" s="10"/>
    </row>
    <row r="733">
      <c r="A733" s="31">
        <v>34285.0</v>
      </c>
      <c r="B733" s="32">
        <f t="shared" si="1"/>
        <v>34285</v>
      </c>
      <c r="C733" s="33">
        <f t="shared" si="2"/>
        <v>24.9260274</v>
      </c>
      <c r="D733" s="31"/>
      <c r="E733" s="31" t="s">
        <v>73</v>
      </c>
      <c r="F733" s="31" t="str">
        <f t="shared" si="3"/>
        <v>jacket (brand is TBD... probably Patagonia)</v>
      </c>
      <c r="G733" s="31"/>
      <c r="H733" s="31"/>
      <c r="I733" s="31"/>
      <c r="J733" s="19" t="s">
        <v>94</v>
      </c>
      <c r="K733" s="31"/>
      <c r="L733" s="31"/>
      <c r="M733" s="10" t="s">
        <v>212</v>
      </c>
      <c r="N733" s="10" t="s">
        <v>75</v>
      </c>
      <c r="O733" s="31"/>
      <c r="P733" s="10" t="s">
        <v>107</v>
      </c>
      <c r="Q733" s="10"/>
      <c r="R733" s="10"/>
      <c r="S733" s="10"/>
      <c r="T733" s="10"/>
      <c r="U733" s="10"/>
      <c r="V733" s="10"/>
    </row>
    <row r="734">
      <c r="A734" s="31">
        <v>29290.0</v>
      </c>
      <c r="B734" s="32">
        <f t="shared" si="1"/>
        <v>29290</v>
      </c>
      <c r="C734" s="33">
        <f t="shared" si="2"/>
        <v>38.6109589</v>
      </c>
      <c r="D734" s="31"/>
      <c r="E734" s="31" t="s">
        <v>93</v>
      </c>
      <c r="F734" s="31" t="str">
        <f t="shared" si="3"/>
        <v>backpack</v>
      </c>
      <c r="G734" s="31"/>
      <c r="H734" s="31"/>
      <c r="I734" s="31"/>
      <c r="J734" s="19" t="s">
        <v>1678</v>
      </c>
      <c r="K734" s="31"/>
      <c r="L734" s="31"/>
      <c r="M734" s="10" t="s">
        <v>132</v>
      </c>
      <c r="N734" s="10" t="s">
        <v>139</v>
      </c>
      <c r="O734" s="31"/>
      <c r="P734" s="10" t="s">
        <v>87</v>
      </c>
      <c r="Q734" s="10"/>
      <c r="R734" s="10"/>
      <c r="S734" s="10"/>
      <c r="T734" s="10"/>
      <c r="U734" s="10"/>
      <c r="V734" s="10"/>
    </row>
    <row r="735">
      <c r="A735" s="31">
        <v>29645.0</v>
      </c>
      <c r="B735" s="32">
        <f t="shared" si="1"/>
        <v>29645</v>
      </c>
      <c r="C735" s="33">
        <f t="shared" si="2"/>
        <v>37.63835616</v>
      </c>
      <c r="D735" s="31"/>
      <c r="E735" s="31" t="s">
        <v>3523</v>
      </c>
      <c r="F735" s="31" t="str">
        <f t="shared" si="3"/>
        <v>NULL</v>
      </c>
      <c r="G735" s="31"/>
      <c r="H735" s="31"/>
      <c r="I735" s="31"/>
      <c r="J735" s="19" t="s">
        <v>44</v>
      </c>
      <c r="K735" s="31"/>
      <c r="L735" s="31"/>
      <c r="M735" s="10" t="s">
        <v>212</v>
      </c>
      <c r="N735" s="10" t="s">
        <v>106</v>
      </c>
      <c r="O735" s="31"/>
      <c r="P735" s="10" t="s">
        <v>1212</v>
      </c>
      <c r="Q735" s="10"/>
      <c r="R735" s="10"/>
      <c r="S735" s="10"/>
      <c r="T735" s="10"/>
      <c r="U735" s="10"/>
      <c r="V735" s="10"/>
    </row>
    <row r="736">
      <c r="A736" s="31">
        <v>29049.0</v>
      </c>
      <c r="B736" s="32">
        <f t="shared" si="1"/>
        <v>29049</v>
      </c>
      <c r="C736" s="33">
        <f t="shared" si="2"/>
        <v>39.27123288</v>
      </c>
      <c r="D736" s="31"/>
      <c r="E736" s="31" t="s">
        <v>93</v>
      </c>
      <c r="F736" s="31" t="str">
        <f t="shared" si="3"/>
        <v>backpack</v>
      </c>
      <c r="G736" s="31"/>
      <c r="H736" s="31"/>
      <c r="I736" s="31"/>
      <c r="J736" s="19" t="s">
        <v>99</v>
      </c>
      <c r="K736" s="31"/>
      <c r="L736" s="31"/>
      <c r="M736" s="10" t="s">
        <v>212</v>
      </c>
      <c r="N736" s="10" t="s">
        <v>75</v>
      </c>
      <c r="O736" s="31"/>
      <c r="P736" s="10" t="s">
        <v>87</v>
      </c>
      <c r="Q736" s="10"/>
      <c r="R736" s="10"/>
      <c r="S736" s="10"/>
      <c r="T736" s="10"/>
      <c r="U736" s="10"/>
      <c r="V736" s="10"/>
    </row>
    <row r="737">
      <c r="A737" s="31">
        <v>29668.0</v>
      </c>
      <c r="B737" s="32">
        <f t="shared" si="1"/>
        <v>29668</v>
      </c>
      <c r="C737" s="33">
        <f t="shared" si="2"/>
        <v>37.57534247</v>
      </c>
      <c r="D737" s="31"/>
      <c r="E737" s="31" t="s">
        <v>61</v>
      </c>
      <c r="F737" s="31" t="str">
        <f t="shared" si="3"/>
        <v>t-shirt</v>
      </c>
      <c r="G737" s="31"/>
      <c r="H737" s="31"/>
      <c r="I737" s="31"/>
      <c r="J737" s="19" t="s">
        <v>47</v>
      </c>
      <c r="K737" s="31"/>
      <c r="L737" s="31"/>
      <c r="M737" s="10" t="s">
        <v>416</v>
      </c>
      <c r="N737" s="10" t="s">
        <v>75</v>
      </c>
      <c r="O737" s="31"/>
      <c r="P737" s="10" t="s">
        <v>460</v>
      </c>
      <c r="Q737" s="10"/>
      <c r="R737" s="10"/>
      <c r="S737" s="10"/>
      <c r="T737" s="10"/>
      <c r="U737" s="10"/>
      <c r="V737" s="10"/>
    </row>
    <row r="738">
      <c r="A738" s="31">
        <v>28471.0</v>
      </c>
      <c r="B738" s="32">
        <f t="shared" si="1"/>
        <v>28471</v>
      </c>
      <c r="C738" s="33">
        <f t="shared" si="2"/>
        <v>40.85479452</v>
      </c>
      <c r="D738" s="31"/>
      <c r="E738" s="31" t="s">
        <v>3523</v>
      </c>
      <c r="F738" s="31" t="str">
        <f t="shared" si="3"/>
        <v>NULL</v>
      </c>
      <c r="G738" s="31"/>
      <c r="H738" s="31"/>
      <c r="I738" s="31"/>
      <c r="J738" s="19" t="s">
        <v>44</v>
      </c>
      <c r="K738" s="31"/>
      <c r="L738" s="31"/>
      <c r="M738" s="10" t="s">
        <v>1231</v>
      </c>
      <c r="N738" s="10" t="s">
        <v>1679</v>
      </c>
      <c r="O738" s="31"/>
      <c r="P738" s="10" t="s">
        <v>1231</v>
      </c>
      <c r="Q738" s="10"/>
      <c r="R738" s="10"/>
      <c r="S738" s="10"/>
      <c r="T738" s="10"/>
      <c r="U738" s="10"/>
      <c r="V738" s="10"/>
    </row>
    <row r="739">
      <c r="A739" s="31">
        <v>42959.0</v>
      </c>
      <c r="B739" s="32">
        <f t="shared" si="1"/>
        <v>42959</v>
      </c>
      <c r="C739" s="33">
        <f t="shared" si="2"/>
        <v>1.161643836</v>
      </c>
      <c r="D739" s="31"/>
      <c r="E739" s="31" t="s">
        <v>3523</v>
      </c>
      <c r="F739" s="31" t="str">
        <f t="shared" si="3"/>
        <v>NULL</v>
      </c>
      <c r="G739" s="31"/>
      <c r="H739" s="31"/>
      <c r="I739" s="31"/>
      <c r="J739" s="19" t="s">
        <v>44</v>
      </c>
      <c r="K739" s="31"/>
      <c r="L739" s="31"/>
      <c r="M739" s="10" t="s">
        <v>212</v>
      </c>
      <c r="N739" s="10" t="s">
        <v>49</v>
      </c>
      <c r="O739" s="31"/>
      <c r="P739" s="10" t="s">
        <v>87</v>
      </c>
      <c r="Q739" s="10"/>
      <c r="R739" s="10"/>
      <c r="S739" s="10"/>
      <c r="T739" s="10"/>
      <c r="U739" s="10"/>
      <c r="V739" s="10"/>
    </row>
    <row r="740">
      <c r="A740" s="31">
        <v>33228.0</v>
      </c>
      <c r="B740" s="32">
        <f t="shared" si="1"/>
        <v>33228</v>
      </c>
      <c r="C740" s="33">
        <f t="shared" si="2"/>
        <v>27.82191781</v>
      </c>
      <c r="D740" s="31"/>
      <c r="E740" s="31" t="s">
        <v>3523</v>
      </c>
      <c r="F740" s="31" t="str">
        <f t="shared" si="3"/>
        <v>NULL</v>
      </c>
      <c r="G740" s="31"/>
      <c r="H740" s="31"/>
      <c r="I740" s="31"/>
      <c r="J740" s="19" t="s">
        <v>44</v>
      </c>
      <c r="K740" s="31"/>
      <c r="L740" s="31"/>
      <c r="M740" s="10" t="s">
        <v>138</v>
      </c>
      <c r="N740" s="10" t="s">
        <v>356</v>
      </c>
      <c r="O740" s="31"/>
      <c r="P740" s="10" t="s">
        <v>87</v>
      </c>
      <c r="Q740" s="10"/>
      <c r="R740" s="10"/>
      <c r="S740" s="10"/>
      <c r="T740" s="10"/>
      <c r="U740" s="10"/>
      <c r="V740" s="10"/>
    </row>
    <row r="741">
      <c r="A741" s="31">
        <v>34298.0</v>
      </c>
      <c r="B741" s="32">
        <f t="shared" si="1"/>
        <v>34298</v>
      </c>
      <c r="C741" s="33">
        <f t="shared" si="2"/>
        <v>24.89041096</v>
      </c>
      <c r="D741" s="31"/>
      <c r="E741" s="31" t="s">
        <v>3523</v>
      </c>
      <c r="F741" s="31" t="str">
        <f t="shared" si="3"/>
        <v>NULL</v>
      </c>
      <c r="G741" s="31"/>
      <c r="H741" s="31"/>
      <c r="I741" s="31"/>
      <c r="J741" s="19" t="s">
        <v>44</v>
      </c>
      <c r="K741" s="31"/>
      <c r="L741" s="31"/>
      <c r="M741" s="10" t="s">
        <v>85</v>
      </c>
      <c r="N741" s="10" t="s">
        <v>75</v>
      </c>
      <c r="O741" s="31"/>
      <c r="P741" s="10" t="s">
        <v>87</v>
      </c>
      <c r="Q741" s="10"/>
      <c r="R741" s="10"/>
      <c r="S741" s="10"/>
      <c r="T741" s="10"/>
      <c r="U741" s="10"/>
      <c r="V741" s="10"/>
    </row>
    <row r="742">
      <c r="B742" s="32" t="str">
        <f t="shared" si="1"/>
        <v>NULL</v>
      </c>
      <c r="C742" s="33" t="str">
        <f t="shared" si="2"/>
        <v>NULL</v>
      </c>
      <c r="E742" s="17" t="s">
        <v>3523</v>
      </c>
      <c r="F742" s="31" t="str">
        <f t="shared" si="3"/>
        <v>NULL</v>
      </c>
      <c r="J742" s="19" t="s">
        <v>44</v>
      </c>
      <c r="M742" s="11" t="s">
        <v>138</v>
      </c>
      <c r="N742" s="11" t="s">
        <v>49</v>
      </c>
      <c r="P742" s="11" t="s">
        <v>87</v>
      </c>
      <c r="Q742" s="11"/>
      <c r="R742" s="11"/>
      <c r="S742" s="11"/>
      <c r="T742" s="11"/>
      <c r="U742" s="11"/>
      <c r="V742" s="11"/>
    </row>
    <row r="743">
      <c r="A743" s="31">
        <v>32907.0</v>
      </c>
      <c r="B743" s="32">
        <f t="shared" si="1"/>
        <v>32907</v>
      </c>
      <c r="C743" s="33">
        <f t="shared" si="2"/>
        <v>28.70136986</v>
      </c>
      <c r="D743" s="31"/>
      <c r="E743" s="31" t="s">
        <v>46</v>
      </c>
      <c r="F743" s="31" t="str">
        <f t="shared" si="3"/>
        <v>hoodie</v>
      </c>
      <c r="G743" s="31"/>
      <c r="H743" s="31"/>
      <c r="I743" s="31"/>
      <c r="J743" s="19" t="s">
        <v>47</v>
      </c>
      <c r="K743" s="31"/>
      <c r="L743" s="31"/>
      <c r="M743" s="10" t="s">
        <v>44</v>
      </c>
      <c r="N743" s="10" t="s">
        <v>44</v>
      </c>
      <c r="O743" s="31"/>
      <c r="P743" s="10" t="s">
        <v>44</v>
      </c>
      <c r="Q743" s="10"/>
      <c r="R743" s="10"/>
      <c r="S743" s="10"/>
      <c r="T743" s="10"/>
      <c r="U743" s="10"/>
      <c r="V743" s="10"/>
    </row>
    <row r="744">
      <c r="A744" s="31">
        <v>30528.0</v>
      </c>
      <c r="B744" s="32">
        <f t="shared" si="1"/>
        <v>30528</v>
      </c>
      <c r="C744" s="33">
        <f t="shared" si="2"/>
        <v>35.21917808</v>
      </c>
      <c r="D744" s="31"/>
      <c r="E744" s="31" t="s">
        <v>3523</v>
      </c>
      <c r="F744" s="31" t="str">
        <f t="shared" si="3"/>
        <v>NULL</v>
      </c>
      <c r="G744" s="31"/>
      <c r="H744" s="31"/>
      <c r="I744" s="31"/>
      <c r="J744" s="19" t="s">
        <v>44</v>
      </c>
      <c r="K744" s="31"/>
      <c r="L744" s="31"/>
      <c r="M744" s="10" t="s">
        <v>48</v>
      </c>
      <c r="N744" s="10" t="s">
        <v>49</v>
      </c>
      <c r="O744" s="31"/>
      <c r="P744" s="10" t="s">
        <v>275</v>
      </c>
      <c r="Q744" s="10"/>
      <c r="R744" s="10"/>
      <c r="S744" s="10"/>
      <c r="T744" s="10"/>
      <c r="U744" s="10"/>
      <c r="V744" s="10"/>
    </row>
    <row r="745">
      <c r="A745" s="31">
        <v>29686.0</v>
      </c>
      <c r="B745" s="32">
        <f t="shared" si="1"/>
        <v>29686</v>
      </c>
      <c r="C745" s="33">
        <f t="shared" si="2"/>
        <v>37.5260274</v>
      </c>
      <c r="D745" s="31"/>
      <c r="E745" s="31" t="s">
        <v>46</v>
      </c>
      <c r="F745" s="31" t="str">
        <f t="shared" si="3"/>
        <v>hoodie</v>
      </c>
      <c r="G745" s="31"/>
      <c r="H745" s="31"/>
      <c r="I745" s="31"/>
      <c r="J745" s="19" t="s">
        <v>94</v>
      </c>
      <c r="K745" s="31"/>
      <c r="L745" s="31"/>
      <c r="M745" s="10" t="s">
        <v>212</v>
      </c>
      <c r="N745" s="10" t="s">
        <v>75</v>
      </c>
      <c r="O745" s="31"/>
      <c r="P745" s="10" t="s">
        <v>231</v>
      </c>
      <c r="Q745" s="10"/>
      <c r="R745" s="10"/>
      <c r="S745" s="10"/>
      <c r="T745" s="10"/>
      <c r="U745" s="10"/>
      <c r="V745" s="10"/>
    </row>
    <row r="746">
      <c r="B746" s="32" t="str">
        <f t="shared" si="1"/>
        <v>NULL</v>
      </c>
      <c r="C746" s="33" t="str">
        <f t="shared" si="2"/>
        <v>NULL</v>
      </c>
      <c r="E746" s="17" t="s">
        <v>131</v>
      </c>
      <c r="F746" s="31" t="str">
        <f t="shared" si="3"/>
        <v>shoes (brand is TBD… probably Adidas or Puma)</v>
      </c>
      <c r="J746" s="19" t="s">
        <v>62</v>
      </c>
      <c r="M746" s="11" t="s">
        <v>467</v>
      </c>
      <c r="N746" s="11" t="s">
        <v>49</v>
      </c>
      <c r="P746" s="11" t="s">
        <v>918</v>
      </c>
      <c r="Q746" s="11"/>
      <c r="R746" s="11"/>
      <c r="S746" s="11"/>
      <c r="T746" s="11"/>
      <c r="U746" s="11"/>
      <c r="V746" s="11"/>
    </row>
    <row r="747">
      <c r="A747" s="31">
        <v>29339.0</v>
      </c>
      <c r="B747" s="32">
        <f t="shared" si="1"/>
        <v>29339</v>
      </c>
      <c r="C747" s="33">
        <f t="shared" si="2"/>
        <v>38.47671233</v>
      </c>
      <c r="D747" s="31"/>
      <c r="E747" s="31" t="s">
        <v>3523</v>
      </c>
      <c r="F747" s="31" t="str">
        <f t="shared" si="3"/>
        <v>NULL</v>
      </c>
      <c r="G747" s="31"/>
      <c r="H747" s="31"/>
      <c r="I747" s="31"/>
      <c r="J747" s="19" t="s">
        <v>44</v>
      </c>
      <c r="K747" s="31"/>
      <c r="L747" s="31"/>
      <c r="M747" s="10" t="s">
        <v>467</v>
      </c>
      <c r="N747" s="10" t="s">
        <v>106</v>
      </c>
      <c r="O747" s="31"/>
      <c r="P747" s="10" t="s">
        <v>309</v>
      </c>
      <c r="Q747" s="10"/>
      <c r="R747" s="10"/>
      <c r="S747" s="10"/>
      <c r="T747" s="10"/>
      <c r="U747" s="10"/>
      <c r="V747" s="10"/>
    </row>
    <row r="748">
      <c r="A748" s="31">
        <v>27612.0</v>
      </c>
      <c r="B748" s="32">
        <f t="shared" si="1"/>
        <v>27612</v>
      </c>
      <c r="C748" s="33">
        <f t="shared" si="2"/>
        <v>43.20821918</v>
      </c>
      <c r="D748" s="31"/>
      <c r="E748" s="31" t="s">
        <v>118</v>
      </c>
      <c r="F748" s="31" t="str">
        <f t="shared" si="3"/>
        <v>hat</v>
      </c>
      <c r="G748" s="31"/>
      <c r="H748" s="31"/>
      <c r="I748" s="31"/>
      <c r="J748" s="19" t="s">
        <v>94</v>
      </c>
      <c r="K748" s="31"/>
      <c r="L748" s="31"/>
      <c r="M748" s="10" t="s">
        <v>63</v>
      </c>
      <c r="N748" s="10" t="s">
        <v>75</v>
      </c>
      <c r="O748" s="31"/>
      <c r="P748" s="10" t="s">
        <v>50</v>
      </c>
      <c r="Q748" s="10"/>
      <c r="R748" s="10"/>
      <c r="S748" s="10"/>
      <c r="T748" s="10"/>
      <c r="U748" s="10"/>
      <c r="V748" s="10"/>
    </row>
    <row r="749">
      <c r="A749" s="31">
        <v>32442.0</v>
      </c>
      <c r="B749" s="32">
        <f t="shared" si="1"/>
        <v>32442</v>
      </c>
      <c r="C749" s="33">
        <f t="shared" si="2"/>
        <v>29.97534247</v>
      </c>
      <c r="D749" s="31"/>
      <c r="E749" s="31" t="s">
        <v>3523</v>
      </c>
      <c r="F749" s="31" t="str">
        <f t="shared" si="3"/>
        <v>NULL</v>
      </c>
      <c r="G749" s="31"/>
      <c r="H749" s="31"/>
      <c r="I749" s="31"/>
      <c r="J749" s="19" t="s">
        <v>44</v>
      </c>
      <c r="K749" s="31"/>
      <c r="L749" s="31"/>
      <c r="M749" s="10" t="s">
        <v>256</v>
      </c>
      <c r="N749" s="10" t="s">
        <v>75</v>
      </c>
      <c r="O749" s="31"/>
      <c r="P749" s="10" t="s">
        <v>50</v>
      </c>
      <c r="Q749" s="10"/>
      <c r="R749" s="10"/>
      <c r="S749" s="10"/>
      <c r="T749" s="10"/>
      <c r="U749" s="10"/>
      <c r="V749" s="10"/>
    </row>
    <row r="750">
      <c r="A750" s="31">
        <v>34109.0</v>
      </c>
      <c r="B750" s="32">
        <f t="shared" si="1"/>
        <v>34109</v>
      </c>
      <c r="C750" s="33">
        <f t="shared" si="2"/>
        <v>25.40821918</v>
      </c>
      <c r="D750" s="31"/>
      <c r="E750" s="31" t="s">
        <v>93</v>
      </c>
      <c r="F750" s="31" t="str">
        <f t="shared" si="3"/>
        <v>backpack</v>
      </c>
      <c r="G750" s="31"/>
      <c r="H750" s="31"/>
      <c r="I750" s="31"/>
      <c r="J750" s="19" t="s">
        <v>94</v>
      </c>
      <c r="K750" s="31"/>
      <c r="L750" s="31"/>
      <c r="M750" s="10" t="s">
        <v>44</v>
      </c>
      <c r="N750" s="10" t="s">
        <v>44</v>
      </c>
      <c r="O750" s="31"/>
      <c r="P750" s="10" t="s">
        <v>44</v>
      </c>
      <c r="Q750" s="10"/>
      <c r="R750" s="10"/>
      <c r="S750" s="10"/>
      <c r="T750" s="10"/>
      <c r="U750" s="10"/>
      <c r="V750" s="10"/>
    </row>
    <row r="751">
      <c r="A751" s="31">
        <v>34114.0</v>
      </c>
      <c r="B751" s="32">
        <f t="shared" si="1"/>
        <v>34114</v>
      </c>
      <c r="C751" s="33">
        <f t="shared" si="2"/>
        <v>25.39452055</v>
      </c>
      <c r="D751" s="31"/>
      <c r="E751" s="31" t="s">
        <v>3523</v>
      </c>
      <c r="F751" s="31" t="str">
        <f t="shared" si="3"/>
        <v>NULL</v>
      </c>
      <c r="G751" s="31"/>
      <c r="H751" s="31"/>
      <c r="I751" s="31"/>
      <c r="J751" s="19" t="s">
        <v>44</v>
      </c>
      <c r="K751" s="31"/>
      <c r="L751" s="31"/>
      <c r="M751" s="10" t="s">
        <v>421</v>
      </c>
      <c r="N751" s="10" t="s">
        <v>49</v>
      </c>
      <c r="O751" s="31"/>
      <c r="P751" s="10" t="s">
        <v>87</v>
      </c>
      <c r="Q751" s="10"/>
      <c r="R751" s="10"/>
      <c r="S751" s="10"/>
      <c r="T751" s="10"/>
      <c r="U751" s="10"/>
      <c r="V751" s="10"/>
    </row>
    <row r="752">
      <c r="A752" s="31">
        <v>26782.0</v>
      </c>
      <c r="B752" s="32">
        <f t="shared" si="1"/>
        <v>26782</v>
      </c>
      <c r="C752" s="33">
        <f t="shared" si="2"/>
        <v>45.48219178</v>
      </c>
      <c r="D752" s="31"/>
      <c r="E752" s="31" t="s">
        <v>131</v>
      </c>
      <c r="F752" s="31" t="str">
        <f t="shared" si="3"/>
        <v>shoes (brand is TBD… probably Adidas or Puma)</v>
      </c>
      <c r="G752" s="31"/>
      <c r="H752" s="31"/>
      <c r="I752" s="31"/>
      <c r="J752" s="19" t="s">
        <v>94</v>
      </c>
      <c r="K752" s="31"/>
      <c r="L752" s="31"/>
      <c r="M752" s="10" t="s">
        <v>212</v>
      </c>
      <c r="N752" s="10" t="s">
        <v>75</v>
      </c>
      <c r="O752" s="31"/>
      <c r="P752" s="10" t="s">
        <v>152</v>
      </c>
      <c r="Q752" s="10"/>
      <c r="R752" s="10"/>
      <c r="S752" s="10"/>
      <c r="T752" s="10"/>
      <c r="U752" s="10"/>
      <c r="V752" s="10"/>
    </row>
    <row r="753">
      <c r="A753" s="31">
        <v>31994.0</v>
      </c>
      <c r="B753" s="32">
        <f t="shared" si="1"/>
        <v>31994</v>
      </c>
      <c r="C753" s="33">
        <f t="shared" si="2"/>
        <v>31.20273973</v>
      </c>
      <c r="D753" s="31"/>
      <c r="E753" s="31" t="s">
        <v>46</v>
      </c>
      <c r="F753" s="31" t="str">
        <f t="shared" si="3"/>
        <v>hoodie</v>
      </c>
      <c r="G753" s="31"/>
      <c r="H753" s="31"/>
      <c r="I753" s="31"/>
      <c r="J753" s="19" t="s">
        <v>99</v>
      </c>
      <c r="K753" s="31"/>
      <c r="L753" s="31"/>
      <c r="M753" s="10" t="s">
        <v>481</v>
      </c>
      <c r="N753" s="10" t="s">
        <v>75</v>
      </c>
      <c r="O753" s="31"/>
      <c r="P753" s="10" t="s">
        <v>101</v>
      </c>
      <c r="Q753" s="10"/>
      <c r="R753" s="10"/>
      <c r="S753" s="10"/>
      <c r="T753" s="10"/>
      <c r="U753" s="10"/>
      <c r="V753" s="10"/>
    </row>
    <row r="754">
      <c r="A754" s="31">
        <v>33675.0</v>
      </c>
      <c r="B754" s="32">
        <f t="shared" si="1"/>
        <v>33675</v>
      </c>
      <c r="C754" s="33">
        <f t="shared" si="2"/>
        <v>26.59726027</v>
      </c>
      <c r="D754" s="31"/>
      <c r="E754" s="31" t="s">
        <v>3523</v>
      </c>
      <c r="F754" s="31" t="str">
        <f t="shared" si="3"/>
        <v>NULL</v>
      </c>
      <c r="G754" s="31"/>
      <c r="H754" s="31"/>
      <c r="I754" s="31"/>
      <c r="J754" s="19" t="s">
        <v>44</v>
      </c>
      <c r="K754" s="31"/>
      <c r="L754" s="31"/>
      <c r="M754" s="10" t="s">
        <v>151</v>
      </c>
      <c r="N754" s="10" t="s">
        <v>75</v>
      </c>
      <c r="O754" s="31"/>
      <c r="P754" s="10" t="s">
        <v>87</v>
      </c>
      <c r="Q754" s="10"/>
      <c r="R754" s="10"/>
      <c r="S754" s="10"/>
      <c r="T754" s="10"/>
      <c r="U754" s="10"/>
      <c r="V754" s="10"/>
    </row>
    <row r="755">
      <c r="A755" s="31">
        <v>31258.0</v>
      </c>
      <c r="B755" s="32">
        <f t="shared" si="1"/>
        <v>31258</v>
      </c>
      <c r="C755" s="33">
        <f t="shared" si="2"/>
        <v>33.21917808</v>
      </c>
      <c r="D755" s="31"/>
      <c r="E755" s="31" t="s">
        <v>3523</v>
      </c>
      <c r="F755" s="31" t="str">
        <f t="shared" si="3"/>
        <v>NULL</v>
      </c>
      <c r="G755" s="31"/>
      <c r="H755" s="31"/>
      <c r="I755" s="31"/>
      <c r="J755" s="19" t="s">
        <v>44</v>
      </c>
      <c r="K755" s="31"/>
      <c r="L755" s="31"/>
      <c r="M755" s="10" t="s">
        <v>21</v>
      </c>
      <c r="N755" s="10" t="s">
        <v>75</v>
      </c>
      <c r="O755" s="31"/>
      <c r="P755" s="10" t="s">
        <v>219</v>
      </c>
      <c r="Q755" s="10"/>
      <c r="R755" s="10"/>
      <c r="S755" s="10"/>
      <c r="T755" s="10"/>
      <c r="U755" s="10"/>
      <c r="V755" s="10"/>
    </row>
  </sheetData>
  <dataValidations>
    <dataValidation type="custom" allowBlank="1" showDropDown="1" showInputMessage="1" prompt="Enter a valid date" sqref="A2:B755 D2:I755 K2:V755">
      <formula1>OR(NOT(ISERROR(DATEVALUE(A2))), AND(ISNUMBER(A2), LEFT(CELL("format", A2))="D"))</formula1>
    </dataValidation>
    <dataValidation type="decimal" allowBlank="1" showDropDown="1" showInputMessage="1" prompt="Enter a number between 0 and 150" sqref="C2:C755">
      <formula1>0.0</formula1>
      <formula2>150.0</formula2>
    </dataValidation>
  </dataValidations>
  <drawing r:id="rId1"/>
</worksheet>
</file>