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2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spreadsheetml.sharedStrings+xml" PartName="/xl/sharedStrings.xml"/>
  <Override ContentType="application/vnd.openxmlformats-officedocument.extended-properties+xml" PartName="/docProps/app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3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2" sheetId="2" r:id="rId5"/>
  </sheets>
  <definedNames>
    <definedName localSheetId="0" name="Z_5CD13F61_6AF4_4A1D_9A9A_25775673997B_.wvu.FilterData">'Form responses 1'!$D$2:$D$675</definedName>
  </definedNames>
  <calcPr/>
</workbook>
</file>

<file path=xl/sharedStrings.xml><?xml version="1.0" encoding="utf-8"?>
<sst xmlns="http://schemas.openxmlformats.org/spreadsheetml/2006/main" count="2154" uniqueCount="1468">
  <si>
    <t>Timestamp</t>
  </si>
  <si>
    <t>First Name</t>
  </si>
  <si>
    <t>Last Name</t>
  </si>
  <si>
    <t>City</t>
  </si>
  <si>
    <t xml:space="preserve">Pranshu </t>
  </si>
  <si>
    <t>Bhatnagar</t>
  </si>
  <si>
    <t>Moradabad</t>
  </si>
  <si>
    <t>Kumari</t>
  </si>
  <si>
    <t>Garima</t>
  </si>
  <si>
    <t>Delhi</t>
  </si>
  <si>
    <t>Damarakeswar</t>
  </si>
  <si>
    <t xml:space="preserve"> Guddanti</t>
  </si>
  <si>
    <t>ELURU</t>
  </si>
  <si>
    <t>Manish</t>
  </si>
  <si>
    <t>Bharti</t>
  </si>
  <si>
    <t>Bangalore</t>
  </si>
  <si>
    <t>Rakesh</t>
  </si>
  <si>
    <t>Tripathi</t>
  </si>
  <si>
    <t>Pune</t>
  </si>
  <si>
    <t>Ajeet</t>
  </si>
  <si>
    <t>Kumar</t>
  </si>
  <si>
    <t>SONEBHADRA</t>
  </si>
  <si>
    <t>Aditya</t>
  </si>
  <si>
    <t>Singh</t>
  </si>
  <si>
    <t>Shruti</t>
  </si>
  <si>
    <t>Nagpal</t>
  </si>
  <si>
    <t>Gaurav</t>
  </si>
  <si>
    <t>Jha</t>
  </si>
  <si>
    <t>Bhubaneswar</t>
  </si>
  <si>
    <t>Sairam</t>
  </si>
  <si>
    <t>Muddam</t>
  </si>
  <si>
    <t>Mumbai</t>
  </si>
  <si>
    <t>Pawar</t>
  </si>
  <si>
    <t>rakesh</t>
  </si>
  <si>
    <t>bhaat</t>
  </si>
  <si>
    <t>New Delhi</t>
  </si>
  <si>
    <t>Hemalatha</t>
  </si>
  <si>
    <t>Jagannatha</t>
  </si>
  <si>
    <t>KUNALJIT</t>
  </si>
  <si>
    <t>BHATTA</t>
  </si>
  <si>
    <t>MUMBAI</t>
  </si>
  <si>
    <t>Smita</t>
  </si>
  <si>
    <t>Patil</t>
  </si>
  <si>
    <t xml:space="preserve">Aastha </t>
  </si>
  <si>
    <t xml:space="preserve">Soni </t>
  </si>
  <si>
    <t>Rijul</t>
  </si>
  <si>
    <t>Gupta</t>
  </si>
  <si>
    <t xml:space="preserve">Sumita </t>
  </si>
  <si>
    <t xml:space="preserve">Roy </t>
  </si>
  <si>
    <t>SILCHAR</t>
  </si>
  <si>
    <t>Khushi</t>
  </si>
  <si>
    <t>Tiwari</t>
  </si>
  <si>
    <t>Gurugram</t>
  </si>
  <si>
    <t>Devesh</t>
  </si>
  <si>
    <t>Tungal</t>
  </si>
  <si>
    <t xml:space="preserve">Faridabad </t>
  </si>
  <si>
    <t>DEVESH</t>
  </si>
  <si>
    <t>UPADHYAY</t>
  </si>
  <si>
    <t>Bangalore South</t>
  </si>
  <si>
    <t>S Govinda</t>
  </si>
  <si>
    <t>Singha</t>
  </si>
  <si>
    <t>Silchar</t>
  </si>
  <si>
    <t>Ashwin</t>
  </si>
  <si>
    <t>Sharma</t>
  </si>
  <si>
    <t>Bilaspur</t>
  </si>
  <si>
    <t>VINAY</t>
  </si>
  <si>
    <t>AGRAWAL</t>
  </si>
  <si>
    <t>Goregaon w, Mumbai</t>
  </si>
  <si>
    <t>Simran</t>
  </si>
  <si>
    <t>Partiksha</t>
  </si>
  <si>
    <t>Singla</t>
  </si>
  <si>
    <t>Near Dikshant international school</t>
  </si>
  <si>
    <t xml:space="preserve">Milind </t>
  </si>
  <si>
    <t>Bhalerao</t>
  </si>
  <si>
    <t xml:space="preserve">Sumantra </t>
  </si>
  <si>
    <t>Mukherjee</t>
  </si>
  <si>
    <t>Tinsukia</t>
  </si>
  <si>
    <t xml:space="preserve">Rutuja </t>
  </si>
  <si>
    <t>Ghorpade</t>
  </si>
  <si>
    <t xml:space="preserve">Mehak </t>
  </si>
  <si>
    <t>Bansal</t>
  </si>
  <si>
    <t xml:space="preserve">Delhi </t>
  </si>
  <si>
    <t>Diya</t>
  </si>
  <si>
    <t>Tyagi</t>
  </si>
  <si>
    <t>Noida</t>
  </si>
  <si>
    <t>Shashank</t>
  </si>
  <si>
    <t>Abbaraju</t>
  </si>
  <si>
    <t>Hyderabad</t>
  </si>
  <si>
    <t>bhavesh</t>
  </si>
  <si>
    <t>wadhwani</t>
  </si>
  <si>
    <t>Nikhil</t>
  </si>
  <si>
    <t>Namrata</t>
  </si>
  <si>
    <t>RANCHI</t>
  </si>
  <si>
    <t>Vinutha</t>
  </si>
  <si>
    <t>Kanive</t>
  </si>
  <si>
    <t>Tumkur</t>
  </si>
  <si>
    <t>Pranav</t>
  </si>
  <si>
    <t>UDAIPUR</t>
  </si>
  <si>
    <t>Rupam</t>
  </si>
  <si>
    <t>Khurana</t>
  </si>
  <si>
    <t>Gadarpur</t>
  </si>
  <si>
    <t>Anushmita</t>
  </si>
  <si>
    <t>Baruah</t>
  </si>
  <si>
    <t>Guwahati</t>
  </si>
  <si>
    <t>Hrishikesh</t>
  </si>
  <si>
    <t>Shahada</t>
  </si>
  <si>
    <t>Aisha</t>
  </si>
  <si>
    <t>Al Anseera</t>
  </si>
  <si>
    <t>Kasaragod</t>
  </si>
  <si>
    <t>Bharat</t>
  </si>
  <si>
    <t>Dhond</t>
  </si>
  <si>
    <t>Amit</t>
  </si>
  <si>
    <t>J</t>
  </si>
  <si>
    <t>Sudiksha</t>
  </si>
  <si>
    <t>Sahu</t>
  </si>
  <si>
    <t>Durg</t>
  </si>
  <si>
    <t>Akaah</t>
  </si>
  <si>
    <t>Mohali</t>
  </si>
  <si>
    <t>Yathaarth</t>
  </si>
  <si>
    <t>Sharanya</t>
  </si>
  <si>
    <t>Saha</t>
  </si>
  <si>
    <t>Kolkata</t>
  </si>
  <si>
    <t>Mohd</t>
  </si>
  <si>
    <t>Faisal</t>
  </si>
  <si>
    <t>pune</t>
  </si>
  <si>
    <t>Owendrilla</t>
  </si>
  <si>
    <t>Ghosh</t>
  </si>
  <si>
    <t>Barnali</t>
  </si>
  <si>
    <t>Banerjee</t>
  </si>
  <si>
    <t>Kanpur</t>
  </si>
  <si>
    <t>Saryu</t>
  </si>
  <si>
    <t>Mehta</t>
  </si>
  <si>
    <t>Hisar</t>
  </si>
  <si>
    <t>Sayak</t>
  </si>
  <si>
    <t>Sinha</t>
  </si>
  <si>
    <t>Ranchi</t>
  </si>
  <si>
    <t>swapnil</t>
  </si>
  <si>
    <t>bagad</t>
  </si>
  <si>
    <t>NASHIK</t>
  </si>
  <si>
    <t>Megha</t>
  </si>
  <si>
    <t>Tomar</t>
  </si>
  <si>
    <t>Sindhu</t>
  </si>
  <si>
    <t xml:space="preserve">Silpi Lekha </t>
  </si>
  <si>
    <t>Das</t>
  </si>
  <si>
    <t xml:space="preserve">Guwahati </t>
  </si>
  <si>
    <t xml:space="preserve">M Subha </t>
  </si>
  <si>
    <t>Maheswari</t>
  </si>
  <si>
    <t>Smriti</t>
  </si>
  <si>
    <t>Ishita</t>
  </si>
  <si>
    <t>Sood</t>
  </si>
  <si>
    <t xml:space="preserve">Ishita </t>
  </si>
  <si>
    <t>Gokani</t>
  </si>
  <si>
    <t>Ahmedabad</t>
  </si>
  <si>
    <t>Aakash</t>
  </si>
  <si>
    <t>Srivastava</t>
  </si>
  <si>
    <t>Lucknow</t>
  </si>
  <si>
    <t>Vineet</t>
  </si>
  <si>
    <t>Arora</t>
  </si>
  <si>
    <t>Ghaziabad</t>
  </si>
  <si>
    <t xml:space="preserve">Parni </t>
  </si>
  <si>
    <t xml:space="preserve">Sharma </t>
  </si>
  <si>
    <t>Sam</t>
  </si>
  <si>
    <t>J Xavier</t>
  </si>
  <si>
    <t>Aman</t>
  </si>
  <si>
    <t>Sahay</t>
  </si>
  <si>
    <t>Patna</t>
  </si>
  <si>
    <t>Divyanshi</t>
  </si>
  <si>
    <t>Vaibhavi</t>
  </si>
  <si>
    <t>Mishra</t>
  </si>
  <si>
    <t>Monalisa</t>
  </si>
  <si>
    <t>Marak</t>
  </si>
  <si>
    <t>Vaidehi</t>
  </si>
  <si>
    <t>Kaul</t>
  </si>
  <si>
    <t>Faridabad</t>
  </si>
  <si>
    <t>Unnati</t>
  </si>
  <si>
    <t>Meerut</t>
  </si>
  <si>
    <t>Halima</t>
  </si>
  <si>
    <t>Salis</t>
  </si>
  <si>
    <t>Accra</t>
  </si>
  <si>
    <t>Joshua</t>
  </si>
  <si>
    <t>Nkrumah</t>
  </si>
  <si>
    <t>Tema</t>
  </si>
  <si>
    <t xml:space="preserve">Palash </t>
  </si>
  <si>
    <t xml:space="preserve">Mandlecha </t>
  </si>
  <si>
    <t xml:space="preserve">Jalgaon </t>
  </si>
  <si>
    <t>Ijaz Ahamed</t>
  </si>
  <si>
    <t>Adambulan</t>
  </si>
  <si>
    <t>Malappuram</t>
  </si>
  <si>
    <t>Mokshita</t>
  </si>
  <si>
    <t>Jain</t>
  </si>
  <si>
    <t>Hisar, Haryana</t>
  </si>
  <si>
    <t>Sonali</t>
  </si>
  <si>
    <t>Karad</t>
  </si>
  <si>
    <t>Abdul</t>
  </si>
  <si>
    <t>Latheef</t>
  </si>
  <si>
    <t>Richa</t>
  </si>
  <si>
    <t>Chauhan</t>
  </si>
  <si>
    <t>Shyam Kumar</t>
  </si>
  <si>
    <t>Pradhan</t>
  </si>
  <si>
    <t>Gangtok</t>
  </si>
  <si>
    <t>Sanjay</t>
  </si>
  <si>
    <t>Barman</t>
  </si>
  <si>
    <t>Coochbihar</t>
  </si>
  <si>
    <t>Ashimma</t>
  </si>
  <si>
    <t>Verma</t>
  </si>
  <si>
    <t xml:space="preserve">Akhilesh </t>
  </si>
  <si>
    <t>Chanda</t>
  </si>
  <si>
    <t>Bidar</t>
  </si>
  <si>
    <t>Prabhjeet Kaur</t>
  </si>
  <si>
    <t>Sandhu</t>
  </si>
  <si>
    <t>Amritsar</t>
  </si>
  <si>
    <t>Gagandeep</t>
  </si>
  <si>
    <t>No</t>
  </si>
  <si>
    <t>Malout,Punjab</t>
  </si>
  <si>
    <t>Punit</t>
  </si>
  <si>
    <t>Greater Noida (West)</t>
  </si>
  <si>
    <t>BHAUMIK</t>
  </si>
  <si>
    <t>Vadodara</t>
  </si>
  <si>
    <t xml:space="preserve">Vaibhav </t>
  </si>
  <si>
    <t>Aayushi</t>
  </si>
  <si>
    <t>Saini</t>
  </si>
  <si>
    <t>Saharanpur</t>
  </si>
  <si>
    <t>Nayan</t>
  </si>
  <si>
    <t>Madan</t>
  </si>
  <si>
    <t xml:space="preserve">Kuruksethra </t>
  </si>
  <si>
    <t>Pooja</t>
  </si>
  <si>
    <t>Tanwar</t>
  </si>
  <si>
    <t xml:space="preserve">New Delhi </t>
  </si>
  <si>
    <t xml:space="preserve">Supritha </t>
  </si>
  <si>
    <t>Jain M S</t>
  </si>
  <si>
    <t xml:space="preserve">Arivaasaran </t>
  </si>
  <si>
    <t>Arjunan</t>
  </si>
  <si>
    <t>Selangor</t>
  </si>
  <si>
    <t>R</t>
  </si>
  <si>
    <t>Reema</t>
  </si>
  <si>
    <t>Govil</t>
  </si>
  <si>
    <t>Bengaluru</t>
  </si>
  <si>
    <t>Nitish</t>
  </si>
  <si>
    <t>Barole</t>
  </si>
  <si>
    <t>Indore</t>
  </si>
  <si>
    <t>Priti</t>
  </si>
  <si>
    <t>Sisodia</t>
  </si>
  <si>
    <t>Tenzin</t>
  </si>
  <si>
    <t>Choedon</t>
  </si>
  <si>
    <t>Dharamshala, Himachal Pradesh.</t>
  </si>
  <si>
    <t>Swapna</t>
  </si>
  <si>
    <t>Vincent</t>
  </si>
  <si>
    <t>Trivandrum</t>
  </si>
  <si>
    <t>Yash</t>
  </si>
  <si>
    <t>Gandhi</t>
  </si>
  <si>
    <t>Wai</t>
  </si>
  <si>
    <t>Aashish</t>
  </si>
  <si>
    <t>Sonawane</t>
  </si>
  <si>
    <t>Navi Mumbai - 410210</t>
  </si>
  <si>
    <t>Choudhari</t>
  </si>
  <si>
    <t>Sneha</t>
  </si>
  <si>
    <t>Pathak</t>
  </si>
  <si>
    <t>Krittika</t>
  </si>
  <si>
    <t>Bhuiya</t>
  </si>
  <si>
    <t xml:space="preserve">Baishali </t>
  </si>
  <si>
    <t>Nianbiak</t>
  </si>
  <si>
    <t>Ching</t>
  </si>
  <si>
    <t>Raipur</t>
  </si>
  <si>
    <t>Shabbir</t>
  </si>
  <si>
    <t>Karu</t>
  </si>
  <si>
    <t>.</t>
  </si>
  <si>
    <t>Kamil</t>
  </si>
  <si>
    <t>KHAN</t>
  </si>
  <si>
    <t>Shahnaz</t>
  </si>
  <si>
    <t>Shah</t>
  </si>
  <si>
    <t>ABHISHEK</t>
  </si>
  <si>
    <t>GAONKAR</t>
  </si>
  <si>
    <t>Ankola</t>
  </si>
  <si>
    <t>Rukhsar</t>
  </si>
  <si>
    <t>Mulla</t>
  </si>
  <si>
    <t>Keerthan</t>
  </si>
  <si>
    <t>Mudipu</t>
  </si>
  <si>
    <t xml:space="preserve">POOJA </t>
  </si>
  <si>
    <t>KOTOKY</t>
  </si>
  <si>
    <t>Afzal</t>
  </si>
  <si>
    <t>Ansari</t>
  </si>
  <si>
    <t>Shifa</t>
  </si>
  <si>
    <t xml:space="preserve">Mumbai </t>
  </si>
  <si>
    <t>Salma</t>
  </si>
  <si>
    <t xml:space="preserve">Shaikh </t>
  </si>
  <si>
    <t>Siddhant</t>
  </si>
  <si>
    <t>Ugale</t>
  </si>
  <si>
    <t xml:space="preserve">Aiswarya </t>
  </si>
  <si>
    <t xml:space="preserve">Potnuru </t>
  </si>
  <si>
    <t xml:space="preserve">Visakhapatnam </t>
  </si>
  <si>
    <t>Ritesh</t>
  </si>
  <si>
    <t>Mittal</t>
  </si>
  <si>
    <t xml:space="preserve">Sindhu </t>
  </si>
  <si>
    <t xml:space="preserve">B S </t>
  </si>
  <si>
    <t>Mysore</t>
  </si>
  <si>
    <t>Hasina</t>
  </si>
  <si>
    <t>Nasir Hussain shaikh</t>
  </si>
  <si>
    <t>Sudip</t>
  </si>
  <si>
    <t>Prakriti</t>
  </si>
  <si>
    <t>Priya</t>
  </si>
  <si>
    <t>Greater Noida West</t>
  </si>
  <si>
    <t>Nawab</t>
  </si>
  <si>
    <t>Jani</t>
  </si>
  <si>
    <t>Bodhan</t>
  </si>
  <si>
    <t>Richu</t>
  </si>
  <si>
    <t>Sanil</t>
  </si>
  <si>
    <t>Anand</t>
  </si>
  <si>
    <t>Srikant</t>
  </si>
  <si>
    <t>T</t>
  </si>
  <si>
    <t>Aishwarya</t>
  </si>
  <si>
    <t>Thane</t>
  </si>
  <si>
    <t>Pradeep</t>
  </si>
  <si>
    <t>Akhil</t>
  </si>
  <si>
    <t>Neelam</t>
  </si>
  <si>
    <t>Puttur</t>
  </si>
  <si>
    <t>Krati</t>
  </si>
  <si>
    <t>New delhi</t>
  </si>
  <si>
    <t>Bhavana</t>
  </si>
  <si>
    <t>ps</t>
  </si>
  <si>
    <t>Sharad</t>
  </si>
  <si>
    <t>Dewas, mp</t>
  </si>
  <si>
    <t xml:space="preserve">Sudalai </t>
  </si>
  <si>
    <t>Muthu R</t>
  </si>
  <si>
    <t>Madurai, Tamil Nadu, India</t>
  </si>
  <si>
    <t>Attaullah</t>
  </si>
  <si>
    <t>Aligarh, U.P.</t>
  </si>
  <si>
    <t>Loganathan</t>
  </si>
  <si>
    <t>janarthanan</t>
  </si>
  <si>
    <t>chennai</t>
  </si>
  <si>
    <t>Karina</t>
  </si>
  <si>
    <t>James</t>
  </si>
  <si>
    <t>Sanah</t>
  </si>
  <si>
    <t>Kanchwala</t>
  </si>
  <si>
    <t>Manasi</t>
  </si>
  <si>
    <t>More</t>
  </si>
  <si>
    <t>Bhiwandi</t>
  </si>
  <si>
    <t xml:space="preserve">Medha </t>
  </si>
  <si>
    <t>Ahuja</t>
  </si>
  <si>
    <t>Suvarna</t>
  </si>
  <si>
    <t>Shirashyad</t>
  </si>
  <si>
    <t>Vijayapur</t>
  </si>
  <si>
    <t>Gayatree</t>
  </si>
  <si>
    <t>Dey</t>
  </si>
  <si>
    <t>Monika</t>
  </si>
  <si>
    <t>Bari</t>
  </si>
  <si>
    <t>NORTH WEST DELHI</t>
  </si>
  <si>
    <t>Bhattad</t>
  </si>
  <si>
    <t>Seema</t>
  </si>
  <si>
    <t>Steffi</t>
  </si>
  <si>
    <t xml:space="preserve">Cherian </t>
  </si>
  <si>
    <t xml:space="preserve">Chengannur </t>
  </si>
  <si>
    <t>YASH</t>
  </si>
  <si>
    <t>BHATT</t>
  </si>
  <si>
    <t>AHMEDABAD</t>
  </si>
  <si>
    <t>Samiksha</t>
  </si>
  <si>
    <t>Todaria</t>
  </si>
  <si>
    <t>Dehradun</t>
  </si>
  <si>
    <t>sweta</t>
  </si>
  <si>
    <t>d</t>
  </si>
  <si>
    <t>bangalore</t>
  </si>
  <si>
    <t xml:space="preserve">Imtiaz </t>
  </si>
  <si>
    <t xml:space="preserve">Begum </t>
  </si>
  <si>
    <t xml:space="preserve">Hyderabad </t>
  </si>
  <si>
    <t>Vinod</t>
  </si>
  <si>
    <t>Nayak</t>
  </si>
  <si>
    <t>Mumbai suburban</t>
  </si>
  <si>
    <t>Shoaib</t>
  </si>
  <si>
    <t>Pooja varma</t>
  </si>
  <si>
    <t xml:space="preserve">Vunyala </t>
  </si>
  <si>
    <t xml:space="preserve">Armaan </t>
  </si>
  <si>
    <t>Raily</t>
  </si>
  <si>
    <t>Vinit</t>
  </si>
  <si>
    <t>Mugddha</t>
  </si>
  <si>
    <t>Dawar</t>
  </si>
  <si>
    <t>Haridwar</t>
  </si>
  <si>
    <t>Srishti</t>
  </si>
  <si>
    <t>Garg</t>
  </si>
  <si>
    <t>Gurgaon</t>
  </si>
  <si>
    <t>Piyush</t>
  </si>
  <si>
    <t>Raj</t>
  </si>
  <si>
    <t>Gaya</t>
  </si>
  <si>
    <t>Leena</t>
  </si>
  <si>
    <t>Soni</t>
  </si>
  <si>
    <t xml:space="preserve">Mandeep </t>
  </si>
  <si>
    <t>kaur</t>
  </si>
  <si>
    <t>Itika</t>
  </si>
  <si>
    <t>Goyal</t>
  </si>
  <si>
    <t>Karnal</t>
  </si>
  <si>
    <t>Sombeer</t>
  </si>
  <si>
    <t>Jaipur</t>
  </si>
  <si>
    <t>Meera</t>
  </si>
  <si>
    <t>B</t>
  </si>
  <si>
    <t>Saahil</t>
  </si>
  <si>
    <t>Malge</t>
  </si>
  <si>
    <t xml:space="preserve">Venkatesan </t>
  </si>
  <si>
    <t>Chennai</t>
  </si>
  <si>
    <t>Samruddhi</t>
  </si>
  <si>
    <t>M.J</t>
  </si>
  <si>
    <t>Aurangabad</t>
  </si>
  <si>
    <t>Kashmira</t>
  </si>
  <si>
    <t>Khanam</t>
  </si>
  <si>
    <t>Goalpara</t>
  </si>
  <si>
    <t xml:space="preserve">Khushbu </t>
  </si>
  <si>
    <t>Chouhan</t>
  </si>
  <si>
    <t>Ratlam</t>
  </si>
  <si>
    <t xml:space="preserve">Neel </t>
  </si>
  <si>
    <t>patel</t>
  </si>
  <si>
    <t>valsad</t>
  </si>
  <si>
    <t>Gemar</t>
  </si>
  <si>
    <t>Usi</t>
  </si>
  <si>
    <t>Mandaluyong</t>
  </si>
  <si>
    <t>Mahima</t>
  </si>
  <si>
    <t>Jammu</t>
  </si>
  <si>
    <t>Shreelata</t>
  </si>
  <si>
    <t>.MENON</t>
  </si>
  <si>
    <t>THANE</t>
  </si>
  <si>
    <t>Saumya</t>
  </si>
  <si>
    <t>Ashutosh</t>
  </si>
  <si>
    <t>Vanaparthi</t>
  </si>
  <si>
    <t>Nizamabad</t>
  </si>
  <si>
    <t>PELLURU</t>
  </si>
  <si>
    <t>SAI SUSHMA</t>
  </si>
  <si>
    <t>CHENNAI</t>
  </si>
  <si>
    <t>Padma</t>
  </si>
  <si>
    <t>N</t>
  </si>
  <si>
    <t>Yashaswee</t>
  </si>
  <si>
    <t>Prasad</t>
  </si>
  <si>
    <t xml:space="preserve">Ranchi </t>
  </si>
  <si>
    <t>KARTIK</t>
  </si>
  <si>
    <t>SHARMA</t>
  </si>
  <si>
    <t>Kathua</t>
  </si>
  <si>
    <t>Shetty</t>
  </si>
  <si>
    <t>S</t>
  </si>
  <si>
    <t>Kushanav</t>
  </si>
  <si>
    <t>Gautam</t>
  </si>
  <si>
    <t xml:space="preserve">Sakshi </t>
  </si>
  <si>
    <t>Himangee</t>
  </si>
  <si>
    <t>Bhavsar</t>
  </si>
  <si>
    <t>Dewas</t>
  </si>
  <si>
    <t xml:space="preserve">Geraldine </t>
  </si>
  <si>
    <t xml:space="preserve">Catacutan </t>
  </si>
  <si>
    <t xml:space="preserve">Bingabon </t>
  </si>
  <si>
    <t>Zainab</t>
  </si>
  <si>
    <t>Amrelia</t>
  </si>
  <si>
    <t>Uday</t>
  </si>
  <si>
    <t>Vinay</t>
  </si>
  <si>
    <t xml:space="preserve">Stefany kaye L. </t>
  </si>
  <si>
    <t>Pecaoco</t>
  </si>
  <si>
    <t>San jose del monte</t>
  </si>
  <si>
    <t>Sahil</t>
  </si>
  <si>
    <t>Mukadam</t>
  </si>
  <si>
    <t>Danica</t>
  </si>
  <si>
    <t xml:space="preserve">Sequeira </t>
  </si>
  <si>
    <t>Liok</t>
  </si>
  <si>
    <t>Jamir</t>
  </si>
  <si>
    <t>Kohima</t>
  </si>
  <si>
    <t>Syeda safura</t>
  </si>
  <si>
    <t>Sultana</t>
  </si>
  <si>
    <t>BANGALORE</t>
  </si>
  <si>
    <t>Swayam</t>
  </si>
  <si>
    <t xml:space="preserve">Avhad </t>
  </si>
  <si>
    <t>Nashik</t>
  </si>
  <si>
    <t>Renuka</t>
  </si>
  <si>
    <t>Bhil</t>
  </si>
  <si>
    <t>Anjali</t>
  </si>
  <si>
    <t>Modi</t>
  </si>
  <si>
    <t>Rishabh</t>
  </si>
  <si>
    <t>Jayaswal</t>
  </si>
  <si>
    <t>Gwalior</t>
  </si>
  <si>
    <t>Kalyani</t>
  </si>
  <si>
    <t>Bhagabani</t>
  </si>
  <si>
    <t>Gayatri</t>
  </si>
  <si>
    <t>Buxar</t>
  </si>
  <si>
    <t>Nikita</t>
  </si>
  <si>
    <t>Gumber</t>
  </si>
  <si>
    <t xml:space="preserve">Isha </t>
  </si>
  <si>
    <t>Maggo</t>
  </si>
  <si>
    <t>Sai Saranya</t>
  </si>
  <si>
    <t>Gurram</t>
  </si>
  <si>
    <t>Guntur</t>
  </si>
  <si>
    <t>Gourav</t>
  </si>
  <si>
    <t>Mali</t>
  </si>
  <si>
    <t>Kolhapur</t>
  </si>
  <si>
    <t>V V Subba Rao</t>
  </si>
  <si>
    <t>Adhikari</t>
  </si>
  <si>
    <t>Iscolastico</t>
  </si>
  <si>
    <t>Liad</t>
  </si>
  <si>
    <t>Quezon City</t>
  </si>
  <si>
    <t>Pratik</t>
  </si>
  <si>
    <t>Rande</t>
  </si>
  <si>
    <t>Tatsama</t>
  </si>
  <si>
    <t>Motilal</t>
  </si>
  <si>
    <t>Amal</t>
  </si>
  <si>
    <t>Manoj</t>
  </si>
  <si>
    <t>ENOCH</t>
  </si>
  <si>
    <t>KPEVOR AGBO</t>
  </si>
  <si>
    <t>ACCRA, GHANA</t>
  </si>
  <si>
    <t>Rajshree</t>
  </si>
  <si>
    <t>Bhadauria</t>
  </si>
  <si>
    <t>Kurukshetra</t>
  </si>
  <si>
    <t>Parlisha</t>
  </si>
  <si>
    <t xml:space="preserve">Aman </t>
  </si>
  <si>
    <t>Jat</t>
  </si>
  <si>
    <t>Isha</t>
  </si>
  <si>
    <t>Lodha</t>
  </si>
  <si>
    <t>Mandsaur</t>
  </si>
  <si>
    <t>Sabah</t>
  </si>
  <si>
    <t>Mehkeri</t>
  </si>
  <si>
    <t>Vienes Joy</t>
  </si>
  <si>
    <t>Malabanan</t>
  </si>
  <si>
    <t>Pasay City</t>
  </si>
  <si>
    <t>MEL RIO ANN</t>
  </si>
  <si>
    <t>RIVERA-MORALES</t>
  </si>
  <si>
    <t>MANILA PHILIPPINES</t>
  </si>
  <si>
    <t>Saikiran</t>
  </si>
  <si>
    <t>Illendula</t>
  </si>
  <si>
    <t>Rupesh</t>
  </si>
  <si>
    <t>Lumbini</t>
  </si>
  <si>
    <t>JAY LORD</t>
  </si>
  <si>
    <t>MORALES</t>
  </si>
  <si>
    <t>Sukanya</t>
  </si>
  <si>
    <t>Pawaskar</t>
  </si>
  <si>
    <t>Swati</t>
  </si>
  <si>
    <t>Poddar</t>
  </si>
  <si>
    <t xml:space="preserve">Zia </t>
  </si>
  <si>
    <t xml:space="preserve">Kapoor </t>
  </si>
  <si>
    <t>Kaur</t>
  </si>
  <si>
    <t>Sheetal</t>
  </si>
  <si>
    <t>Pitla</t>
  </si>
  <si>
    <t xml:space="preserve">Binny </t>
  </si>
  <si>
    <t xml:space="preserve">George </t>
  </si>
  <si>
    <t>Shubham</t>
  </si>
  <si>
    <t>Ara</t>
  </si>
  <si>
    <t>Lorrd</t>
  </si>
  <si>
    <t>Lena</t>
  </si>
  <si>
    <t>Caloocan City</t>
  </si>
  <si>
    <t>Sid</t>
  </si>
  <si>
    <t>Chiplunkar</t>
  </si>
  <si>
    <t>Yakulan</t>
  </si>
  <si>
    <t>P</t>
  </si>
  <si>
    <t>Mary Grace</t>
  </si>
  <si>
    <t>Amparo</t>
  </si>
  <si>
    <t>Maramag</t>
  </si>
  <si>
    <t>M</t>
  </si>
  <si>
    <t>PUNE</t>
  </si>
  <si>
    <t xml:space="preserve">Veena </t>
  </si>
  <si>
    <t>Minde</t>
  </si>
  <si>
    <t>Dheeraj</t>
  </si>
  <si>
    <t xml:space="preserve">Anuj </t>
  </si>
  <si>
    <t xml:space="preserve">Sanu </t>
  </si>
  <si>
    <t>Regon</t>
  </si>
  <si>
    <t>Auraiya Uttar Pradesh</t>
  </si>
  <si>
    <t>Ashwani</t>
  </si>
  <si>
    <t>Giriraj</t>
  </si>
  <si>
    <t>Kulkarni</t>
  </si>
  <si>
    <t>Kalaburagi</t>
  </si>
  <si>
    <t>Rufai</t>
  </si>
  <si>
    <t>Mohammed</t>
  </si>
  <si>
    <t>Madina</t>
  </si>
  <si>
    <t>KATHRINE</t>
  </si>
  <si>
    <t>VALDEZ</t>
  </si>
  <si>
    <t>Las Piñas City, Metro Manila</t>
  </si>
  <si>
    <t>Harleen</t>
  </si>
  <si>
    <t>gupta</t>
  </si>
  <si>
    <t>delhi</t>
  </si>
  <si>
    <t>Varsha</t>
  </si>
  <si>
    <t>Adagle</t>
  </si>
  <si>
    <t>Beed</t>
  </si>
  <si>
    <t>Suman</t>
  </si>
  <si>
    <t>Khatik</t>
  </si>
  <si>
    <t>Rama Srikanth</t>
  </si>
  <si>
    <t>Kotaru</t>
  </si>
  <si>
    <t>West Godavari</t>
  </si>
  <si>
    <t>ABHIJIT</t>
  </si>
  <si>
    <t>GOSWAMI</t>
  </si>
  <si>
    <t>GUWAHATI</t>
  </si>
  <si>
    <t>Nandan</t>
  </si>
  <si>
    <t>L</t>
  </si>
  <si>
    <t>Malegaon</t>
  </si>
  <si>
    <t>Tarasha</t>
  </si>
  <si>
    <t>Shami</t>
  </si>
  <si>
    <t xml:space="preserve">Navi mumbai </t>
  </si>
  <si>
    <t>Ananf</t>
  </si>
  <si>
    <t>Vishakhapattanam</t>
  </si>
  <si>
    <t xml:space="preserve">Naishi </t>
  </si>
  <si>
    <t xml:space="preserve">Dalwadi </t>
  </si>
  <si>
    <t xml:space="preserve">AHMEDABAD </t>
  </si>
  <si>
    <t>Ruchali</t>
  </si>
  <si>
    <t>Maru</t>
  </si>
  <si>
    <t xml:space="preserve">Mainul Islam </t>
  </si>
  <si>
    <t>Risan</t>
  </si>
  <si>
    <t>Dhaka</t>
  </si>
  <si>
    <t>Kajal</t>
  </si>
  <si>
    <t>Rai</t>
  </si>
  <si>
    <t>Chandigarh</t>
  </si>
  <si>
    <t>sayyed</t>
  </si>
  <si>
    <t>Abdullah</t>
  </si>
  <si>
    <t xml:space="preserve">Vaishnavi </t>
  </si>
  <si>
    <t xml:space="preserve">Metangale </t>
  </si>
  <si>
    <t xml:space="preserve">Navi Mumbai </t>
  </si>
  <si>
    <t xml:space="preserve">Roshini </t>
  </si>
  <si>
    <t>Vaishali</t>
  </si>
  <si>
    <t>Panchal</t>
  </si>
  <si>
    <t>Pushpa</t>
  </si>
  <si>
    <t>Uma</t>
  </si>
  <si>
    <t>Greater Noida</t>
  </si>
  <si>
    <t>Ritika</t>
  </si>
  <si>
    <t>Khatima</t>
  </si>
  <si>
    <t>Yaan</t>
  </si>
  <si>
    <t>Gidwani</t>
  </si>
  <si>
    <t>Himanshu</t>
  </si>
  <si>
    <t xml:space="preserve">Shruthi </t>
  </si>
  <si>
    <t xml:space="preserve">Varma </t>
  </si>
  <si>
    <t xml:space="preserve">Sanjivani </t>
  </si>
  <si>
    <t>Ghodke</t>
  </si>
  <si>
    <t xml:space="preserve">Bhavana </t>
  </si>
  <si>
    <t xml:space="preserve">Bengaluru </t>
  </si>
  <si>
    <t>Divyam</t>
  </si>
  <si>
    <t>North West Delhi</t>
  </si>
  <si>
    <t>Somsetty</t>
  </si>
  <si>
    <t xml:space="preserve">Sandeep kumar </t>
  </si>
  <si>
    <t xml:space="preserve">Suchitra </t>
  </si>
  <si>
    <t>Jeffrey</t>
  </si>
  <si>
    <t>Pangan</t>
  </si>
  <si>
    <t>Cainta Rizal</t>
  </si>
  <si>
    <t>Sunita</t>
  </si>
  <si>
    <t>Danke</t>
  </si>
  <si>
    <t>Navi Mumbai, New Panvel</t>
  </si>
  <si>
    <t xml:space="preserve">Sujata </t>
  </si>
  <si>
    <t>Yadav</t>
  </si>
  <si>
    <t xml:space="preserve">Anchal Kumar </t>
  </si>
  <si>
    <t xml:space="preserve">Yadav </t>
  </si>
  <si>
    <t xml:space="preserve">Elakiya </t>
  </si>
  <si>
    <t>Nagarajan</t>
  </si>
  <si>
    <t xml:space="preserve">Nisha </t>
  </si>
  <si>
    <t xml:space="preserve">Rajput </t>
  </si>
  <si>
    <t>Mehra</t>
  </si>
  <si>
    <t>Anant</t>
  </si>
  <si>
    <t>Gaikwad</t>
  </si>
  <si>
    <t xml:space="preserve">Rachana </t>
  </si>
  <si>
    <t>Renukumar</t>
  </si>
  <si>
    <t>Hanz</t>
  </si>
  <si>
    <t>Perez</t>
  </si>
  <si>
    <t>Cavite</t>
  </si>
  <si>
    <t>Mohsin</t>
  </si>
  <si>
    <t>Sayed</t>
  </si>
  <si>
    <t>Rutuja</t>
  </si>
  <si>
    <t>Sahare</t>
  </si>
  <si>
    <t>Bhusawal</t>
  </si>
  <si>
    <t>Sitika</t>
  </si>
  <si>
    <t>Vinayak</t>
  </si>
  <si>
    <t>Jadhav</t>
  </si>
  <si>
    <t>Sayali</t>
  </si>
  <si>
    <t>Prashant</t>
  </si>
  <si>
    <t>Sushma</t>
  </si>
  <si>
    <t>Upadhyay</t>
  </si>
  <si>
    <t>Pinki</t>
  </si>
  <si>
    <t>Kanaujiya</t>
  </si>
  <si>
    <t>Mia</t>
  </si>
  <si>
    <t>Ramos</t>
  </si>
  <si>
    <t>Bustos Bulacan</t>
  </si>
  <si>
    <t>Darshana</t>
  </si>
  <si>
    <t>AFREEN</t>
  </si>
  <si>
    <t>SABA</t>
  </si>
  <si>
    <t>Umaima</t>
  </si>
  <si>
    <t>Ehtasham</t>
  </si>
  <si>
    <t>Rajat</t>
  </si>
  <si>
    <t>-</t>
  </si>
  <si>
    <t>Minakshi</t>
  </si>
  <si>
    <t>Taware</t>
  </si>
  <si>
    <t xml:space="preserve">Aarti </t>
  </si>
  <si>
    <t>Ankita</t>
  </si>
  <si>
    <t>Titare</t>
  </si>
  <si>
    <t>Jay</t>
  </si>
  <si>
    <t>Panistante</t>
  </si>
  <si>
    <t>Iloilo</t>
  </si>
  <si>
    <t>Divyanshu</t>
  </si>
  <si>
    <t>Palampur</t>
  </si>
  <si>
    <t>Vidit</t>
  </si>
  <si>
    <t>Rose Mary</t>
  </si>
  <si>
    <t>Martin</t>
  </si>
  <si>
    <t>Ernakulam</t>
  </si>
  <si>
    <t>Daniella Ayrra</t>
  </si>
  <si>
    <t>Maranan</t>
  </si>
  <si>
    <t>Silang</t>
  </si>
  <si>
    <t>Bhupendra</t>
  </si>
  <si>
    <t>Bisht</t>
  </si>
  <si>
    <t>Mukteshwar</t>
  </si>
  <si>
    <t>SEETHALAKSHMY</t>
  </si>
  <si>
    <t>VALAPPIL</t>
  </si>
  <si>
    <t>Frederick</t>
  </si>
  <si>
    <t xml:space="preserve">Sneha </t>
  </si>
  <si>
    <t>Rajan</t>
  </si>
  <si>
    <t xml:space="preserve">Coimbatore </t>
  </si>
  <si>
    <t>Indutai</t>
  </si>
  <si>
    <t>Kamble</t>
  </si>
  <si>
    <t>Akshay</t>
  </si>
  <si>
    <t>Bhopal</t>
  </si>
  <si>
    <t>Hamad</t>
  </si>
  <si>
    <t>Alqahtani</t>
  </si>
  <si>
    <t>Riyadh</t>
  </si>
  <si>
    <t>Adecil Irose Corene</t>
  </si>
  <si>
    <t>Jamora</t>
  </si>
  <si>
    <t>Bacolod City</t>
  </si>
  <si>
    <t xml:space="preserve">Lucky </t>
  </si>
  <si>
    <t>Panjwani</t>
  </si>
  <si>
    <t>Nagpur</t>
  </si>
  <si>
    <t>Bridgit</t>
  </si>
  <si>
    <t>Nugent</t>
  </si>
  <si>
    <t>melbourne</t>
  </si>
  <si>
    <t>Raheja</t>
  </si>
  <si>
    <t>Kadhiravan</t>
  </si>
  <si>
    <t>Guliani</t>
  </si>
  <si>
    <t>Panipat</t>
  </si>
  <si>
    <t>Naseem</t>
  </si>
  <si>
    <t>Shaikh</t>
  </si>
  <si>
    <t>Aastha</t>
  </si>
  <si>
    <t>Lalwani</t>
  </si>
  <si>
    <t>Soanm</t>
  </si>
  <si>
    <t xml:space="preserve">Christine Jhane </t>
  </si>
  <si>
    <t>De Luna</t>
  </si>
  <si>
    <t>Fritz Milano</t>
  </si>
  <si>
    <t>Dionisio</t>
  </si>
  <si>
    <t>General Trias City</t>
  </si>
  <si>
    <t>Karl joseph</t>
  </si>
  <si>
    <t>Almonte</t>
  </si>
  <si>
    <t>Dasmariñas City</t>
  </si>
  <si>
    <t xml:space="preserve">Threxryzette </t>
  </si>
  <si>
    <t>Niebres</t>
  </si>
  <si>
    <t>Philippines</t>
  </si>
  <si>
    <t xml:space="preserve">Jahnvi </t>
  </si>
  <si>
    <t>Kaushalendra Pratap</t>
  </si>
  <si>
    <t xml:space="preserve">Lucknow </t>
  </si>
  <si>
    <t>Abida</t>
  </si>
  <si>
    <t>Khan</t>
  </si>
  <si>
    <t>Laxmi</t>
  </si>
  <si>
    <t>Kale</t>
  </si>
  <si>
    <t>Gour</t>
  </si>
  <si>
    <t>MAGAJI</t>
  </si>
  <si>
    <t>ISAH</t>
  </si>
  <si>
    <t>ZARIA</t>
  </si>
  <si>
    <t xml:space="preserve">Mejorie </t>
  </si>
  <si>
    <t xml:space="preserve">Nhamoinesu </t>
  </si>
  <si>
    <t xml:space="preserve">Harare </t>
  </si>
  <si>
    <t>Hedav</t>
  </si>
  <si>
    <t>Burhanpur</t>
  </si>
  <si>
    <t>Daksha</t>
  </si>
  <si>
    <t>Gadiya</t>
  </si>
  <si>
    <t>Harshita</t>
  </si>
  <si>
    <t xml:space="preserve">Aishath </t>
  </si>
  <si>
    <t>Hussain</t>
  </si>
  <si>
    <t>Malé,</t>
  </si>
  <si>
    <t>Maria</t>
  </si>
  <si>
    <t>Vakil</t>
  </si>
  <si>
    <t>aswini</t>
  </si>
  <si>
    <t>vasadi</t>
  </si>
  <si>
    <t>Kakinada</t>
  </si>
  <si>
    <t>Dnyaneshwari</t>
  </si>
  <si>
    <t>Unde</t>
  </si>
  <si>
    <t>Ruha</t>
  </si>
  <si>
    <t>Yazeed</t>
  </si>
  <si>
    <t>Malé, Maldives</t>
  </si>
  <si>
    <t>sri</t>
  </si>
  <si>
    <t>Teja</t>
  </si>
  <si>
    <t>sangareddy</t>
  </si>
  <si>
    <t>Sham-aan</t>
  </si>
  <si>
    <t>Ali</t>
  </si>
  <si>
    <t>Mandave</t>
  </si>
  <si>
    <t xml:space="preserve">Snehal </t>
  </si>
  <si>
    <t>Mantri</t>
  </si>
  <si>
    <t>Latur</t>
  </si>
  <si>
    <t>Dinesh</t>
  </si>
  <si>
    <t>Tavhare</t>
  </si>
  <si>
    <t>Yagmur</t>
  </si>
  <si>
    <t>Bali</t>
  </si>
  <si>
    <t>Istanbul, Turkey</t>
  </si>
  <si>
    <t>Amina bi</t>
  </si>
  <si>
    <t>Surve</t>
  </si>
  <si>
    <t xml:space="preserve">Fatima </t>
  </si>
  <si>
    <t xml:space="preserve">Pune </t>
  </si>
  <si>
    <t>Shanaz</t>
  </si>
  <si>
    <t>Bano</t>
  </si>
  <si>
    <t>Gurpreet</t>
  </si>
  <si>
    <t>Akshada</t>
  </si>
  <si>
    <t>Bombale</t>
  </si>
  <si>
    <t>Siota</t>
  </si>
  <si>
    <t>Christina</t>
  </si>
  <si>
    <t>D'souza</t>
  </si>
  <si>
    <t>Mancher ,pune</t>
  </si>
  <si>
    <t>Abhishek</t>
  </si>
  <si>
    <t>Shyam</t>
  </si>
  <si>
    <t>Jorhat, Assam</t>
  </si>
  <si>
    <t>Niharkanta</t>
  </si>
  <si>
    <t>Dash</t>
  </si>
  <si>
    <t>Vaibhav</t>
  </si>
  <si>
    <t>Vivek</t>
  </si>
  <si>
    <t>Segunfunmi</t>
  </si>
  <si>
    <t>Adewale</t>
  </si>
  <si>
    <t>Lagos</t>
  </si>
  <si>
    <t>TAMSEEN</t>
  </si>
  <si>
    <t>SHAIKH</t>
  </si>
  <si>
    <t xml:space="preserve">PUNE </t>
  </si>
  <si>
    <t xml:space="preserve">Zaid </t>
  </si>
  <si>
    <t>Shobha</t>
  </si>
  <si>
    <t>Miané</t>
  </si>
  <si>
    <t>Swanepoel</t>
  </si>
  <si>
    <t>Pretoria</t>
  </si>
  <si>
    <t xml:space="preserve">Priyanka </t>
  </si>
  <si>
    <t>Shrivastav</t>
  </si>
  <si>
    <t>Apoorv</t>
  </si>
  <si>
    <t>gokul vihar moradabad</t>
  </si>
  <si>
    <t>Ma. Lota</t>
  </si>
  <si>
    <t>Gregana</t>
  </si>
  <si>
    <t>Cagayan de Oro City</t>
  </si>
  <si>
    <t>Eunika</t>
  </si>
  <si>
    <t>Sari</t>
  </si>
  <si>
    <t>Jakarta</t>
  </si>
  <si>
    <t>Shrikant</t>
  </si>
  <si>
    <t>Arnel</t>
  </si>
  <si>
    <t>Nunag</t>
  </si>
  <si>
    <t>Tarlac City</t>
  </si>
  <si>
    <t>Shreeti</t>
  </si>
  <si>
    <t xml:space="preserve">Pankaj </t>
  </si>
  <si>
    <t>Bhure</t>
  </si>
  <si>
    <t>Wardha</t>
  </si>
  <si>
    <t>RUDRAKSHINA</t>
  </si>
  <si>
    <t>BANERJEE</t>
  </si>
  <si>
    <t>GHAZIABAD</t>
  </si>
  <si>
    <t>Abhijeet</t>
  </si>
  <si>
    <t>Bhattacharya</t>
  </si>
  <si>
    <t>Tej</t>
  </si>
  <si>
    <t>Bokaro Steel City</t>
  </si>
  <si>
    <t>Ayi</t>
  </si>
  <si>
    <t>Ayi Akiba</t>
  </si>
  <si>
    <t>Calabar</t>
  </si>
  <si>
    <t xml:space="preserve">Rajashree </t>
  </si>
  <si>
    <t>V B</t>
  </si>
  <si>
    <t>Coimbatore</t>
  </si>
  <si>
    <t>Manasa</t>
  </si>
  <si>
    <t>Poosala</t>
  </si>
  <si>
    <t>Karimnagar</t>
  </si>
  <si>
    <t>Zunjare</t>
  </si>
  <si>
    <t xml:space="preserve">Oluwatomi </t>
  </si>
  <si>
    <t xml:space="preserve">Omogbai </t>
  </si>
  <si>
    <t xml:space="preserve">Ibadan </t>
  </si>
  <si>
    <t>Avishri</t>
  </si>
  <si>
    <t>Chugh</t>
  </si>
  <si>
    <t>Abbas</t>
  </si>
  <si>
    <t>Jamnagar</t>
  </si>
  <si>
    <t>Despotopoulou</t>
  </si>
  <si>
    <t>Athens</t>
  </si>
  <si>
    <t>Sania</t>
  </si>
  <si>
    <t>London ON</t>
  </si>
  <si>
    <t xml:space="preserve">Charo Marie </t>
  </si>
  <si>
    <t xml:space="preserve">Geronimo </t>
  </si>
  <si>
    <t xml:space="preserve">Muntinlupa </t>
  </si>
  <si>
    <t>Jagadish</t>
  </si>
  <si>
    <t>Jalgaon</t>
  </si>
  <si>
    <t>Rizaldo</t>
  </si>
  <si>
    <t>Himawansah</t>
  </si>
  <si>
    <t>Gresik</t>
  </si>
  <si>
    <t>Ashmeet</t>
  </si>
  <si>
    <t>Bhamrah</t>
  </si>
  <si>
    <t>New Delhi, India</t>
  </si>
  <si>
    <t>Singhal</t>
  </si>
  <si>
    <t>Akash</t>
  </si>
  <si>
    <t>Upase</t>
  </si>
  <si>
    <t>Kejal</t>
  </si>
  <si>
    <t>Savla</t>
  </si>
  <si>
    <t>pankhuri</t>
  </si>
  <si>
    <t>Khandwa, MP</t>
  </si>
  <si>
    <t>Ritik</t>
  </si>
  <si>
    <t>Panchkula</t>
  </si>
  <si>
    <t>Jimwel</t>
  </si>
  <si>
    <t>Dagarag</t>
  </si>
  <si>
    <t>Cavite, Philippines</t>
  </si>
  <si>
    <t>Al Keisser</t>
  </si>
  <si>
    <t>Aragon</t>
  </si>
  <si>
    <t>Bacoor City,Philippines</t>
  </si>
  <si>
    <t>Karl Emmanuel</t>
  </si>
  <si>
    <t>Jarilla</t>
  </si>
  <si>
    <t>Imus City Cavite, Philippines</t>
  </si>
  <si>
    <t>Brent Albert</t>
  </si>
  <si>
    <t>Facturan</t>
  </si>
  <si>
    <t>Imus City, Cavite, Philippines</t>
  </si>
  <si>
    <t>Christian</t>
  </si>
  <si>
    <t>Calunia</t>
  </si>
  <si>
    <t>Imus city</t>
  </si>
  <si>
    <t>Nirmala</t>
  </si>
  <si>
    <t>Pagare</t>
  </si>
  <si>
    <t>Swaraj</t>
  </si>
  <si>
    <t>Jamshedpur</t>
  </si>
  <si>
    <t>MURALI</t>
  </si>
  <si>
    <t>NIMBALKAR</t>
  </si>
  <si>
    <t xml:space="preserve">Ghodke </t>
  </si>
  <si>
    <t>Tripti</t>
  </si>
  <si>
    <t>Rani</t>
  </si>
  <si>
    <t>Lohardaga</t>
  </si>
  <si>
    <t>Jyoti</t>
  </si>
  <si>
    <t>Sreelakshmi</t>
  </si>
  <si>
    <t>Nair</t>
  </si>
  <si>
    <t>NEW DELHI</t>
  </si>
  <si>
    <t>Ashwini</t>
  </si>
  <si>
    <t>Gadge</t>
  </si>
  <si>
    <t>Hassan</t>
  </si>
  <si>
    <t>Saidu</t>
  </si>
  <si>
    <t>yobe</t>
  </si>
  <si>
    <t xml:space="preserve">Ritika </t>
  </si>
  <si>
    <t>Saluja</t>
  </si>
  <si>
    <t>Prince</t>
  </si>
  <si>
    <t>Priyadarshi</t>
  </si>
  <si>
    <t>Vidhi</t>
  </si>
  <si>
    <t>Kaushik</t>
  </si>
  <si>
    <t>Bhilai</t>
  </si>
  <si>
    <t>Kranthi</t>
  </si>
  <si>
    <t>Maroju</t>
  </si>
  <si>
    <t>Chukkal Reddy</t>
  </si>
  <si>
    <t>Varam</t>
  </si>
  <si>
    <t xml:space="preserve">HYDERABAD </t>
  </si>
  <si>
    <t>Malika</t>
  </si>
  <si>
    <t>Uttarakhand</t>
  </si>
  <si>
    <t>Suraj</t>
  </si>
  <si>
    <t>NITHIN</t>
  </si>
  <si>
    <t>AMMINENI</t>
  </si>
  <si>
    <t>Hyderaba</t>
  </si>
  <si>
    <t>Vartika</t>
  </si>
  <si>
    <t>Bhadana</t>
  </si>
  <si>
    <t xml:space="preserve">Nagda </t>
  </si>
  <si>
    <t>Dhuppe</t>
  </si>
  <si>
    <t>ouafa</t>
  </si>
  <si>
    <t>elalaoui hassani</t>
  </si>
  <si>
    <t>Marrakech</t>
  </si>
  <si>
    <t>Jade</t>
  </si>
  <si>
    <t>Parochelin</t>
  </si>
  <si>
    <t>Oton Iloilo</t>
  </si>
  <si>
    <t>Vidisha</t>
  </si>
  <si>
    <t>Vallabh</t>
  </si>
  <si>
    <t>Frisca</t>
  </si>
  <si>
    <t>Tri Okawati</t>
  </si>
  <si>
    <t>Surabaya, Indonesia</t>
  </si>
  <si>
    <t>farrukhabad up</t>
  </si>
  <si>
    <t>Lavinia</t>
  </si>
  <si>
    <t>Gal</t>
  </si>
  <si>
    <t>Cluj-Napoca</t>
  </si>
  <si>
    <t>UMANG</t>
  </si>
  <si>
    <t>SINGH</t>
  </si>
  <si>
    <t>Ramneet</t>
  </si>
  <si>
    <t xml:space="preserve">Vinod Kumar </t>
  </si>
  <si>
    <t>Budda</t>
  </si>
  <si>
    <t xml:space="preserve">Karan </t>
  </si>
  <si>
    <t>Sudhanshu</t>
  </si>
  <si>
    <t>Ayush</t>
  </si>
  <si>
    <t>PATNA</t>
  </si>
  <si>
    <t>Amandeep</t>
  </si>
  <si>
    <t>Aditi</t>
  </si>
  <si>
    <t>Sampat</t>
  </si>
  <si>
    <t>NEELAM</t>
  </si>
  <si>
    <t>MISHRA</t>
  </si>
  <si>
    <t>KANPUR</t>
  </si>
  <si>
    <t>Angelica</t>
  </si>
  <si>
    <t>Valentine</t>
  </si>
  <si>
    <t>Chitra</t>
  </si>
  <si>
    <t>Gulgule</t>
  </si>
  <si>
    <t xml:space="preserve">Sanjib </t>
  </si>
  <si>
    <t xml:space="preserve">Sarangi </t>
  </si>
  <si>
    <t xml:space="preserve">Kolkata </t>
  </si>
  <si>
    <t xml:space="preserve">Dishant </t>
  </si>
  <si>
    <t xml:space="preserve">Chhabra </t>
  </si>
  <si>
    <t>Ashley</t>
  </si>
  <si>
    <t>Orellana</t>
  </si>
  <si>
    <t>HOUSTON</t>
  </si>
  <si>
    <t xml:space="preserve">Shivani </t>
  </si>
  <si>
    <t>Narvekar</t>
  </si>
  <si>
    <t>Akshali</t>
  </si>
  <si>
    <t>Bhatkar</t>
  </si>
  <si>
    <t>Ratnagiri</t>
  </si>
  <si>
    <t xml:space="preserve">Venkat Ashish </t>
  </si>
  <si>
    <t xml:space="preserve">Nagabhirava </t>
  </si>
  <si>
    <t xml:space="preserve">Krishna </t>
  </si>
  <si>
    <t>Patel</t>
  </si>
  <si>
    <t>Surat</t>
  </si>
  <si>
    <t>Aaradhita</t>
  </si>
  <si>
    <t>Kaler</t>
  </si>
  <si>
    <t>Nasim Rahman Shaikh</t>
  </si>
  <si>
    <t>JAHRA</t>
  </si>
  <si>
    <t>CABAÑA</t>
  </si>
  <si>
    <t>SURIGAO</t>
  </si>
  <si>
    <t>Ren</t>
  </si>
  <si>
    <t>Li</t>
  </si>
  <si>
    <t>Edmonton</t>
  </si>
  <si>
    <t>Razel Gay</t>
  </si>
  <si>
    <t>Bonita</t>
  </si>
  <si>
    <t>Surigao City, Philippines</t>
  </si>
  <si>
    <t xml:space="preserve">Akshita </t>
  </si>
  <si>
    <t>Khandelwal</t>
  </si>
  <si>
    <t>Prasan</t>
  </si>
  <si>
    <t>Moradabad, Uttar Pradesh</t>
  </si>
  <si>
    <t xml:space="preserve">diksha </t>
  </si>
  <si>
    <t>mishra</t>
  </si>
  <si>
    <t>bhopal</t>
  </si>
  <si>
    <t>Sarangi</t>
  </si>
  <si>
    <t>Shreya</t>
  </si>
  <si>
    <t>Nallasopara</t>
  </si>
  <si>
    <t>Pinge</t>
  </si>
  <si>
    <t>Parkavi</t>
  </si>
  <si>
    <t>A</t>
  </si>
  <si>
    <t>Anita</t>
  </si>
  <si>
    <t>Borgaonkar</t>
  </si>
  <si>
    <t xml:space="preserve">Samiksha </t>
  </si>
  <si>
    <t>Bohre</t>
  </si>
  <si>
    <t>Ritu</t>
  </si>
  <si>
    <t>Baid</t>
  </si>
  <si>
    <t>Dikhya</t>
  </si>
  <si>
    <t>Bordoloi</t>
  </si>
  <si>
    <t>TINSUKIA</t>
  </si>
  <si>
    <t xml:space="preserve">Sain </t>
  </si>
  <si>
    <t>Varah</t>
  </si>
  <si>
    <t>Bandung</t>
  </si>
  <si>
    <t>Neha</t>
  </si>
  <si>
    <t>Gomase</t>
  </si>
  <si>
    <t xml:space="preserve">erike arin </t>
  </si>
  <si>
    <t>aprilia</t>
  </si>
  <si>
    <t>Kota Bandung</t>
  </si>
  <si>
    <t>Dhaneriya</t>
  </si>
  <si>
    <t>Harda</t>
  </si>
  <si>
    <t xml:space="preserve">Mohammed </t>
  </si>
  <si>
    <t xml:space="preserve">Afzal </t>
  </si>
  <si>
    <t>Wadkar</t>
  </si>
  <si>
    <t>Kalash</t>
  </si>
  <si>
    <t>Prashar</t>
  </si>
  <si>
    <t>Siwan</t>
  </si>
  <si>
    <t>Moushumi</t>
  </si>
  <si>
    <t>Sonowal</t>
  </si>
  <si>
    <t>Mateen</t>
  </si>
  <si>
    <t>Yousuf</t>
  </si>
  <si>
    <t>Srinagar</t>
  </si>
  <si>
    <t xml:space="preserve">Aditi </t>
  </si>
  <si>
    <t>Yagika</t>
  </si>
  <si>
    <t xml:space="preserve">Goel </t>
  </si>
  <si>
    <t>VADODARA</t>
  </si>
  <si>
    <t>Deepak</t>
  </si>
  <si>
    <t>Durga</t>
  </si>
  <si>
    <t xml:space="preserve">Naveenraj </t>
  </si>
  <si>
    <t>BC</t>
  </si>
  <si>
    <t>Erode, Tamilnadu</t>
  </si>
  <si>
    <t>Avishek</t>
  </si>
  <si>
    <t>Biswas</t>
  </si>
  <si>
    <t>sagar</t>
  </si>
  <si>
    <t>bandamwar</t>
  </si>
  <si>
    <t>Jincy</t>
  </si>
  <si>
    <t>Chacko</t>
  </si>
  <si>
    <t>Jalandhar</t>
  </si>
  <si>
    <t>Deepali</t>
  </si>
  <si>
    <t>Vandana</t>
  </si>
  <si>
    <t>Harshleen</t>
  </si>
  <si>
    <t>Chadha</t>
  </si>
  <si>
    <t>Palak</t>
  </si>
  <si>
    <t>Sethia</t>
  </si>
  <si>
    <t>Souvik</t>
  </si>
  <si>
    <t>Chowdhury</t>
  </si>
  <si>
    <t>Ayushman</t>
  </si>
  <si>
    <t>Robertsganj</t>
  </si>
  <si>
    <t xml:space="preserve">Jamuna </t>
  </si>
  <si>
    <t>D</t>
  </si>
  <si>
    <t>Agrawal</t>
  </si>
  <si>
    <t>Johnson</t>
  </si>
  <si>
    <t>Priydarshi</t>
  </si>
  <si>
    <t>Roorkee</t>
  </si>
  <si>
    <t>HM</t>
  </si>
  <si>
    <t>Lakshmikanth</t>
  </si>
  <si>
    <t>MS</t>
  </si>
  <si>
    <t>Kakoli</t>
  </si>
  <si>
    <t>Ayushi</t>
  </si>
  <si>
    <t>Sahai</t>
  </si>
  <si>
    <t>Jodhpur</t>
  </si>
  <si>
    <t>Chhetri</t>
  </si>
  <si>
    <t>narain</t>
  </si>
  <si>
    <t>Sanju</t>
  </si>
  <si>
    <t xml:space="preserve">Agarwal </t>
  </si>
  <si>
    <t xml:space="preserve">Siliguri </t>
  </si>
  <si>
    <t>Soniyal</t>
  </si>
  <si>
    <t>Bajaj</t>
  </si>
  <si>
    <t>Varanasi</t>
  </si>
  <si>
    <t>Rachna</t>
  </si>
  <si>
    <t>Ballia</t>
  </si>
  <si>
    <t>Khurpal</t>
  </si>
  <si>
    <t>Sonam</t>
  </si>
  <si>
    <t xml:space="preserve">Divya </t>
  </si>
  <si>
    <t>Pherwani</t>
  </si>
  <si>
    <t>Tamanna</t>
  </si>
  <si>
    <t>Ranjan</t>
  </si>
  <si>
    <t>Mohineesh</t>
  </si>
  <si>
    <t>Bhatjiwale</t>
  </si>
  <si>
    <t xml:space="preserve">Pooja </t>
  </si>
  <si>
    <t xml:space="preserve">Valecha </t>
  </si>
  <si>
    <t>Kejriwal</t>
  </si>
  <si>
    <t>Angelina</t>
  </si>
  <si>
    <t>S Aradan</t>
  </si>
  <si>
    <t>Kollam</t>
  </si>
  <si>
    <t>Shruthi</t>
  </si>
  <si>
    <t>Navi Mumbai</t>
  </si>
  <si>
    <t>Katira</t>
  </si>
  <si>
    <t>HARSH</t>
  </si>
  <si>
    <t>PATNA , BIHAR</t>
  </si>
  <si>
    <t>Evelyn</t>
  </si>
  <si>
    <t xml:space="preserve">Williams </t>
  </si>
  <si>
    <t>Bary</t>
  </si>
  <si>
    <t>Aryan</t>
  </si>
  <si>
    <t>Lavina</t>
  </si>
  <si>
    <t>Pahuja</t>
  </si>
  <si>
    <t>Sarah</t>
  </si>
  <si>
    <t>Fields</t>
  </si>
  <si>
    <t>Dublin</t>
  </si>
  <si>
    <t xml:space="preserve">Gunavarshini </t>
  </si>
  <si>
    <t>Ganesan</t>
  </si>
  <si>
    <t>Miri</t>
  </si>
  <si>
    <t>Santosh</t>
  </si>
  <si>
    <t>Jadav</t>
  </si>
  <si>
    <t>Ruchita</t>
  </si>
  <si>
    <t xml:space="preserve">Angel </t>
  </si>
  <si>
    <t>Caroline</t>
  </si>
  <si>
    <t>Banglore</t>
  </si>
  <si>
    <t>Venkat</t>
  </si>
  <si>
    <t>Pallisetty</t>
  </si>
  <si>
    <t>Anoop Kumar</t>
  </si>
  <si>
    <t>Vikas</t>
  </si>
  <si>
    <t>Mahour</t>
  </si>
  <si>
    <t>Aligarh</t>
  </si>
  <si>
    <t>Ramya</t>
  </si>
  <si>
    <t>Devi G</t>
  </si>
  <si>
    <t xml:space="preserve">Vamshi </t>
  </si>
  <si>
    <t xml:space="preserve">Kumar </t>
  </si>
  <si>
    <t xml:space="preserve">Arvinder </t>
  </si>
  <si>
    <t xml:space="preserve">Kaur </t>
  </si>
  <si>
    <t>Methika</t>
  </si>
  <si>
    <t>Umeshan</t>
  </si>
  <si>
    <t>Kannur</t>
  </si>
  <si>
    <t>Saili</t>
  </si>
  <si>
    <t>Rathod</t>
  </si>
  <si>
    <t>NAVI MUMBAI</t>
  </si>
  <si>
    <t>Parvathy</t>
  </si>
  <si>
    <t>S Nair</t>
  </si>
  <si>
    <t>Kottayam</t>
  </si>
  <si>
    <t>CHANDAN</t>
  </si>
  <si>
    <t>Agarwal</t>
  </si>
  <si>
    <t>Adwait</t>
  </si>
  <si>
    <t>Potdar</t>
  </si>
  <si>
    <t>ANITHA</t>
  </si>
  <si>
    <t>M KOSHY</t>
  </si>
  <si>
    <t>Prabhakar</t>
  </si>
  <si>
    <t>ANJANA</t>
  </si>
  <si>
    <t>ASHOKAN</t>
  </si>
  <si>
    <t>THRISSUR</t>
  </si>
  <si>
    <t>Saurabh</t>
  </si>
  <si>
    <t>Thakare</t>
  </si>
  <si>
    <t>Goa</t>
  </si>
  <si>
    <t>Ravindra</t>
  </si>
  <si>
    <t>Nikate</t>
  </si>
  <si>
    <t>Arya</t>
  </si>
  <si>
    <t>Soman</t>
  </si>
  <si>
    <t>Alappey</t>
  </si>
  <si>
    <t xml:space="preserve">Deepika </t>
  </si>
  <si>
    <t xml:space="preserve">Nikhil </t>
  </si>
  <si>
    <t>Op</t>
  </si>
  <si>
    <t>Kozhikode</t>
  </si>
  <si>
    <t>RAMESH</t>
  </si>
  <si>
    <t>GANGADHAR</t>
  </si>
  <si>
    <t>Nida</t>
  </si>
  <si>
    <t>Kouser</t>
  </si>
  <si>
    <t>Nimisha</t>
  </si>
  <si>
    <t xml:space="preserve">Dehradun </t>
  </si>
  <si>
    <t>Sriram</t>
  </si>
  <si>
    <t xml:space="preserve">Srinivasan </t>
  </si>
  <si>
    <t xml:space="preserve">Bangalore </t>
  </si>
  <si>
    <t>Mondeep</t>
  </si>
  <si>
    <t>Kalita</t>
  </si>
  <si>
    <t>Nagavalli</t>
  </si>
  <si>
    <t>Anupindi</t>
  </si>
  <si>
    <t>maria</t>
  </si>
  <si>
    <t>alfiputri</t>
  </si>
  <si>
    <t>Bekasi, Indonesia</t>
  </si>
  <si>
    <t>falguni</t>
  </si>
  <si>
    <t>verma</t>
  </si>
  <si>
    <t>indore</t>
  </si>
  <si>
    <t>Vishal</t>
  </si>
  <si>
    <t>Jindal</t>
  </si>
  <si>
    <t>Jaitu</t>
  </si>
  <si>
    <t xml:space="preserve">Karanvir </t>
  </si>
  <si>
    <t>Pradum</t>
  </si>
  <si>
    <t>Pal</t>
  </si>
  <si>
    <t>Gonda</t>
  </si>
  <si>
    <t>Shinde</t>
  </si>
  <si>
    <t>R Nair</t>
  </si>
  <si>
    <t xml:space="preserve">Imran </t>
  </si>
  <si>
    <t>R S</t>
  </si>
  <si>
    <t>Meenakshi</t>
  </si>
  <si>
    <t>Rohatgi</t>
  </si>
  <si>
    <t>Ilma</t>
  </si>
  <si>
    <t>Romantika</t>
  </si>
  <si>
    <t>Samarinda</t>
  </si>
  <si>
    <t>Imoni</t>
  </si>
  <si>
    <t>Chetia</t>
  </si>
  <si>
    <t>Chabua, Dibrugarh</t>
  </si>
  <si>
    <t>Bhavik</t>
  </si>
  <si>
    <t xml:space="preserve">Mustafa </t>
  </si>
  <si>
    <t>Aliyu</t>
  </si>
  <si>
    <t xml:space="preserve">Nigeria, Katsina </t>
  </si>
  <si>
    <t xml:space="preserve">Piyush </t>
  </si>
  <si>
    <t>Benazir</t>
  </si>
  <si>
    <t>Siddique</t>
  </si>
  <si>
    <t>Gungeet</t>
  </si>
  <si>
    <t>Ludhiana</t>
  </si>
  <si>
    <t xml:space="preserve">Ekagra </t>
  </si>
  <si>
    <t>Vijay</t>
  </si>
  <si>
    <t>Sawant</t>
  </si>
  <si>
    <t>Harish</t>
  </si>
  <si>
    <t>Neotia</t>
  </si>
  <si>
    <t>Razzaq</t>
  </si>
  <si>
    <t>Karachi</t>
  </si>
  <si>
    <t>Puri</t>
  </si>
  <si>
    <t xml:space="preserve">Arshad </t>
  </si>
  <si>
    <t xml:space="preserve">Abbasi </t>
  </si>
  <si>
    <t xml:space="preserve">Pratik </t>
  </si>
  <si>
    <t xml:space="preserve">Chainani </t>
  </si>
  <si>
    <t xml:space="preserve">Arushi </t>
  </si>
  <si>
    <t>Radhika</t>
  </si>
  <si>
    <t>Malani</t>
  </si>
  <si>
    <t xml:space="preserve">Mrinmoy Jyoti </t>
  </si>
  <si>
    <t>Goswami</t>
  </si>
  <si>
    <t>Thalfith</t>
  </si>
  <si>
    <t>Deen</t>
  </si>
  <si>
    <t>pooja</t>
  </si>
  <si>
    <t>Valerie</t>
  </si>
  <si>
    <t>Dcunha</t>
  </si>
  <si>
    <t>Sumit</t>
  </si>
  <si>
    <t>Nagpure</t>
  </si>
  <si>
    <t xml:space="preserve">Manjula </t>
  </si>
  <si>
    <t>VRINDAVAN</t>
  </si>
  <si>
    <t>Rishita</t>
  </si>
  <si>
    <t xml:space="preserve">Farah </t>
  </si>
  <si>
    <t xml:space="preserve">Salsabila </t>
  </si>
  <si>
    <t xml:space="preserve">Humphrey </t>
  </si>
  <si>
    <t>Appiah</t>
  </si>
  <si>
    <t>Accra, Ghana</t>
  </si>
  <si>
    <t xml:space="preserve">Manjari </t>
  </si>
  <si>
    <t>Taniya</t>
  </si>
  <si>
    <t>bhilai</t>
  </si>
  <si>
    <t>Sadhwani</t>
  </si>
  <si>
    <t>Jocela</t>
  </si>
  <si>
    <t>Villareal</t>
  </si>
  <si>
    <t>Taguig</t>
  </si>
  <si>
    <t>Shashi Kumar</t>
  </si>
  <si>
    <t>V A</t>
  </si>
  <si>
    <t>Vishnu</t>
  </si>
  <si>
    <t xml:space="preserve">M R </t>
  </si>
  <si>
    <t xml:space="preserve">Cochin </t>
  </si>
  <si>
    <t xml:space="preserve">Akdhay </t>
  </si>
  <si>
    <t>Deolikar</t>
  </si>
  <si>
    <t xml:space="preserve">Nagpur </t>
  </si>
  <si>
    <t>Puja</t>
  </si>
  <si>
    <t xml:space="preserve">Arzoo </t>
  </si>
  <si>
    <t>NOOR</t>
  </si>
  <si>
    <t>AZIZ</t>
  </si>
  <si>
    <t>Rajvi</t>
  </si>
  <si>
    <t xml:space="preserve">Ankleshwar </t>
  </si>
  <si>
    <t>Arjune</t>
  </si>
  <si>
    <t>Nandini</t>
  </si>
  <si>
    <t>Chaurasia</t>
  </si>
  <si>
    <t>Manisha</t>
  </si>
  <si>
    <t>Chalia</t>
  </si>
  <si>
    <t>Ajmer</t>
  </si>
  <si>
    <t>Mosope</t>
  </si>
  <si>
    <t>Adejuyigbe</t>
  </si>
  <si>
    <t>Johannesburg</t>
  </si>
  <si>
    <t>Ruby</t>
  </si>
  <si>
    <t>Sreekar</t>
  </si>
  <si>
    <t>Gundumalla</t>
  </si>
  <si>
    <t>Visakhapatnam, Andhra Pradesh, India</t>
  </si>
  <si>
    <t>keshav</t>
  </si>
  <si>
    <t>goyal</t>
  </si>
  <si>
    <t>ludhiana</t>
  </si>
  <si>
    <t>Thakur</t>
  </si>
  <si>
    <t>Henrietta</t>
  </si>
  <si>
    <t>Barooah</t>
  </si>
  <si>
    <t>Assam</t>
  </si>
  <si>
    <t>Jaiswal</t>
  </si>
  <si>
    <t>Jaunpur</t>
  </si>
  <si>
    <t>GUNDU</t>
  </si>
  <si>
    <t>ROJA</t>
  </si>
  <si>
    <t>Thejas Raja</t>
  </si>
  <si>
    <t>Elandassery</t>
  </si>
  <si>
    <t>Loni 413736</t>
  </si>
  <si>
    <t>Karnal, Haryana</t>
  </si>
  <si>
    <t>Kaustubh</t>
  </si>
  <si>
    <t>Shirname</t>
  </si>
  <si>
    <t>Rohit</t>
  </si>
  <si>
    <t>Navi mumbai</t>
  </si>
  <si>
    <t>Anurag</t>
  </si>
  <si>
    <t xml:space="preserve">Shristi </t>
  </si>
  <si>
    <t xml:space="preserve">Indrani </t>
  </si>
  <si>
    <t>Mala</t>
  </si>
  <si>
    <t>E</t>
  </si>
  <si>
    <t xml:space="preserve">Mansi </t>
  </si>
  <si>
    <t xml:space="preserve">Jaiswal </t>
  </si>
  <si>
    <t>Zainab Muhammad</t>
  </si>
  <si>
    <t>Abdulhadi</t>
  </si>
  <si>
    <t>Gombe, Nigeria</t>
  </si>
  <si>
    <t xml:space="preserve">Kritika </t>
  </si>
  <si>
    <t>Safuwan</t>
  </si>
  <si>
    <t>Manjeri</t>
  </si>
  <si>
    <t>Rahul</t>
  </si>
  <si>
    <t>Dumka</t>
  </si>
  <si>
    <t>rahul</t>
  </si>
  <si>
    <t>Joiya</t>
  </si>
  <si>
    <t>ROHTAK</t>
  </si>
  <si>
    <t xml:space="preserve">Nurfadhilah </t>
  </si>
  <si>
    <t>Syamsuddin</t>
  </si>
  <si>
    <t>Kuala lumpur</t>
  </si>
  <si>
    <t>SIDDHAARTH</t>
  </si>
  <si>
    <t>SURYAVANSHI</t>
  </si>
  <si>
    <t xml:space="preserve">Kavita </t>
  </si>
  <si>
    <t>Kavita</t>
  </si>
  <si>
    <t xml:space="preserve">Melbourne </t>
  </si>
  <si>
    <t>Edwin</t>
  </si>
  <si>
    <t>Anthony</t>
  </si>
  <si>
    <t>Kuala Lumpur</t>
  </si>
  <si>
    <t xml:space="preserve">Azeddine </t>
  </si>
  <si>
    <t xml:space="preserve">Moutaouakil </t>
  </si>
  <si>
    <t xml:space="preserve">Casablanca </t>
  </si>
  <si>
    <t>SRUTHI</t>
  </si>
  <si>
    <t>V P</t>
  </si>
  <si>
    <t>Kalpesh</t>
  </si>
  <si>
    <t>Jeengar</t>
  </si>
  <si>
    <t>Jalore</t>
  </si>
  <si>
    <t xml:space="preserve">Prableen </t>
  </si>
  <si>
    <t>Kaur Chawla</t>
  </si>
  <si>
    <t>Subhajit</t>
  </si>
  <si>
    <t>Konar</t>
  </si>
  <si>
    <t xml:space="preserve">Ghaziabad </t>
  </si>
  <si>
    <t>Kesarwani</t>
  </si>
  <si>
    <t>Samrita</t>
  </si>
  <si>
    <t>Guha</t>
  </si>
  <si>
    <t xml:space="preserve">Kumari </t>
  </si>
  <si>
    <t>Subrata bhanu</t>
  </si>
  <si>
    <t>Mario</t>
  </si>
  <si>
    <t>Yaoyao II</t>
  </si>
  <si>
    <t>Bacoor</t>
  </si>
  <si>
    <t>Gurav</t>
  </si>
  <si>
    <t>Mapusa</t>
  </si>
  <si>
    <t>Happy</t>
  </si>
  <si>
    <t>Nuh</t>
  </si>
  <si>
    <t>Saksham</t>
  </si>
  <si>
    <t>Doris</t>
  </si>
  <si>
    <t>Iloka</t>
  </si>
  <si>
    <t>Nitin</t>
  </si>
  <si>
    <t>Jhajjar</t>
  </si>
  <si>
    <t>Rohan</t>
  </si>
  <si>
    <t xml:space="preserve">Siddhi </t>
  </si>
  <si>
    <t xml:space="preserve">ieelaf </t>
  </si>
  <si>
    <t>khan</t>
  </si>
  <si>
    <t>karachi,Pakistan</t>
  </si>
  <si>
    <t>Urvashi</t>
  </si>
  <si>
    <t>Tarun</t>
  </si>
  <si>
    <t>Gundu</t>
  </si>
  <si>
    <t>VIZIANAGARAM</t>
  </si>
  <si>
    <t>Sameer</t>
  </si>
  <si>
    <t>Vasishta</t>
  </si>
  <si>
    <t>Saikaly</t>
  </si>
  <si>
    <t>Lebanon-saida</t>
  </si>
  <si>
    <t>Bhatt</t>
  </si>
  <si>
    <t>Sun Reong</t>
  </si>
  <si>
    <t>Ok</t>
  </si>
  <si>
    <t>Ansan</t>
  </si>
  <si>
    <t>vikas kumar</t>
  </si>
  <si>
    <t>singh</t>
  </si>
  <si>
    <t>patna</t>
  </si>
  <si>
    <t>RAJESH</t>
  </si>
  <si>
    <t>KHURANA</t>
  </si>
  <si>
    <t>ARUN</t>
  </si>
  <si>
    <t>KUMAR</t>
  </si>
  <si>
    <t xml:space="preserve">Manisha </t>
  </si>
  <si>
    <t>Ohlan</t>
  </si>
  <si>
    <t>Christine</t>
  </si>
  <si>
    <t>Mathew</t>
  </si>
  <si>
    <t>Thiruvalla</t>
  </si>
  <si>
    <t xml:space="preserve">Neha </t>
  </si>
  <si>
    <t>Rajput</t>
  </si>
  <si>
    <t>Nadiad</t>
  </si>
  <si>
    <t>Sanchit</t>
  </si>
  <si>
    <t>Ola</t>
  </si>
  <si>
    <t>UAE</t>
  </si>
  <si>
    <t>Roshan</t>
  </si>
  <si>
    <t>Bhavya</t>
  </si>
  <si>
    <t>Varshan Kumar</t>
  </si>
  <si>
    <t>Nicole</t>
  </si>
  <si>
    <t>Emechebe</t>
  </si>
  <si>
    <t xml:space="preserve">Abhisek </t>
  </si>
  <si>
    <t>Sahoo</t>
  </si>
  <si>
    <t xml:space="preserve">Rakshita </t>
  </si>
  <si>
    <t xml:space="preserve">Singh </t>
  </si>
  <si>
    <t xml:space="preserve">Jaipur </t>
  </si>
  <si>
    <t>Pavan</t>
  </si>
  <si>
    <t>Malapati</t>
  </si>
  <si>
    <t>Vipul</t>
  </si>
  <si>
    <t>Thakor</t>
  </si>
  <si>
    <t>Gujarat</t>
  </si>
  <si>
    <t>Jisna</t>
  </si>
  <si>
    <t>Jose</t>
  </si>
  <si>
    <t>Sunset Ave, Windsor</t>
  </si>
  <si>
    <t>Amrutlal</t>
  </si>
  <si>
    <t>Jeff</t>
  </si>
  <si>
    <t>Daisy</t>
  </si>
  <si>
    <t>Malaysia</t>
  </si>
  <si>
    <t xml:space="preserve">Sulekha </t>
  </si>
  <si>
    <t xml:space="preserve">. </t>
  </si>
  <si>
    <t>CITIES</t>
  </si>
  <si>
    <t>No. of attendees</t>
  </si>
  <si>
    <t>Eluru</t>
  </si>
  <si>
    <t>Sonebhadra</t>
  </si>
  <si>
    <t>Goregaon W, Mumbai</t>
  </si>
  <si>
    <t>Udaipur</t>
  </si>
  <si>
    <t>Malout</t>
  </si>
  <si>
    <t>Greater Noida (W)</t>
  </si>
  <si>
    <t>Ghana</t>
  </si>
  <si>
    <t>Thrissur</t>
  </si>
  <si>
    <t>Ireland</t>
  </si>
  <si>
    <t>Italy</t>
  </si>
  <si>
    <t>indonesia</t>
  </si>
  <si>
    <t>Farrukhabad</t>
  </si>
  <si>
    <t>Nagda</t>
  </si>
  <si>
    <t>lohardaga</t>
  </si>
  <si>
    <t>Khandwa</t>
  </si>
  <si>
    <t>Surigao city</t>
  </si>
  <si>
    <t>philippines</t>
  </si>
  <si>
    <t>Canada</t>
  </si>
  <si>
    <t>Houston</t>
  </si>
  <si>
    <t>Texas</t>
  </si>
  <si>
    <t>Cluj Napoca</t>
  </si>
  <si>
    <t>Romania</t>
  </si>
  <si>
    <t>Surabaya</t>
  </si>
  <si>
    <t>Morocco</t>
  </si>
  <si>
    <t>Yobe</t>
  </si>
  <si>
    <t>Nigeria</t>
  </si>
  <si>
    <t>Bacoor city</t>
  </si>
  <si>
    <t xml:space="preserve">Gresik </t>
  </si>
  <si>
    <t>Muntinlupa</t>
  </si>
  <si>
    <t>London</t>
  </si>
  <si>
    <t>England</t>
  </si>
  <si>
    <t>Greece</t>
  </si>
  <si>
    <t>Ibadan</t>
  </si>
  <si>
    <t>Tarlac city</t>
  </si>
  <si>
    <t>Indonesia</t>
  </si>
  <si>
    <t>Cagayon De Oro City</t>
  </si>
  <si>
    <t>South Africa</t>
  </si>
  <si>
    <t>Istanbul</t>
  </si>
  <si>
    <t>Turkey</t>
  </si>
  <si>
    <t>Male</t>
  </si>
  <si>
    <t>Maldives</t>
  </si>
  <si>
    <t>Sangareddy</t>
  </si>
  <si>
    <t>Harare</t>
  </si>
  <si>
    <t>Zimbabwe</t>
  </si>
  <si>
    <t>Zaria</t>
  </si>
  <si>
    <t>General Trias city</t>
  </si>
  <si>
    <t>Dasmarinas city</t>
  </si>
  <si>
    <t>Melbourne</t>
  </si>
  <si>
    <t>Australia</t>
  </si>
  <si>
    <t>Saudi Arabia</t>
  </si>
  <si>
    <t>Maryland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</si>
</sst>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\ h:mm:ss"/>
  </numFmts>
  <fonts count="5">
    <font>
      <sz val="10.0"/>
      <color rgb="FF000000"/>
      <name val="Arial"/>
    </font>
    <font>
      <sz val="11.0"/>
      <color rgb="FF000000"/>
      <name val="Inconsolata"/>
    </font>
    <font>
      <sz val="11.0"/>
      <color rgb="FF000000"/>
      <name val="Arial"/>
    </font>
    <font>
      <b/>
      <sz val="12.0"/>
      <color rgb="FF000000"/>
      <name val="Arial"/>
    </font>
    <font>
      <b/>
      <sz val="10.0"/>
      <color rgb="FF000000"/>
      <name val="Arial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/>
    </xf>
    <xf borderId="0" fillId="0" fontId="0" numFmtId="0" xfId="0" applyFont="1"/>
    <xf borderId="0" fillId="0" fontId="0" numFmtId="164" xfId="0" applyFont="1" applyNumberFormat="1"/>
    <xf borderId="0" fillId="2" fontId="1" numFmtId="0" xfId="0" applyBorder="1" applyFill="1" applyFont="1"/>
    <xf borderId="0" fillId="2" fontId="2" numFmtId="0" xfId="0" applyBorder="1" applyFont="1"/>
    <xf borderId="0" fillId="3" fontId="0" numFmtId="164" xfId="0" applyBorder="1" applyFill="1" applyFont="1" applyNumberFormat="1"/>
    <xf borderId="0" fillId="3" fontId="0" numFmtId="0" xfId="0" applyBorder="1" applyFont="1"/>
    <xf borderId="0" fillId="0" fontId="3" numFmtId="0" xfId="0" applyFont="1"/>
    <xf borderId="0" fillId="0" fontId="4" numFmtId="0" xfId="0" applyFont="1"/>
    <xf borderId="0" fillId="4" fontId="0" numFmtId="0" xfId="0" applyBorder="1" applyFill="1" applyFont="1"/>
    <xf borderId="0" fillId="2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3" Type="http://schemas.openxmlformats.org/officeDocument/2006/relationships/sharedStrings" Target="sharedStrings.xml"/><Relationship Id="rId2" Type="http://schemas.openxmlformats.org/officeDocument/2006/relationships/styles" Target="styles.xml"/><Relationship Id="rId5" Type="http://schemas.openxmlformats.org/officeDocument/2006/relationships/worksheet" Target="worksheets/sheet2.xml"/><Relationship Id="rId4" Type="http://schemas.openxmlformats.org/officeDocument/2006/relationships/worksheet" Target="worksheets/sheet1.xml"/><Relationship Id="rId1" Type="http://schemas.openxmlformats.org/officeDocument/2006/relationships/theme" Target="theme/theme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7.29" defaultRowHeight="15.0"/>
  <cols>
    <col customWidth="1" min="1" max="6" width="21.57"/>
    <col customWidth="1" min="7" max="13" width="14.43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</row>
    <row r="2" ht="15.75" customHeight="1">
      <c r="A2" s="2">
        <v>44102.007616504634</v>
      </c>
      <c r="B2" s="1" t="s">
        <v>4</v>
      </c>
      <c r="C2" s="1" t="s">
        <v>5</v>
      </c>
      <c r="D2" s="1" t="s">
        <v>6</v>
      </c>
      <c r="E2" s="1" t="str">
        <f>COUNTIF(D2:D658, "=Moradabad")</f>
        <v>1</v>
      </c>
    </row>
    <row r="3" ht="13.5" customHeight="1">
      <c r="A3" s="2">
        <v>44102.30362361111</v>
      </c>
      <c r="B3" s="1" t="s">
        <v>7</v>
      </c>
      <c r="C3" s="1" t="s">
        <v>8</v>
      </c>
      <c r="D3" s="1" t="s">
        <v>9</v>
      </c>
      <c r="E3" s="3" t="str">
        <f>COUNTIF(D2:D525, "=Delhi")</f>
        <v>35</v>
      </c>
    </row>
    <row r="4" ht="13.5" customHeight="1">
      <c r="A4" s="2">
        <v>44102.38354759259</v>
      </c>
      <c r="B4" s="1" t="s">
        <v>10</v>
      </c>
      <c r="C4" s="1" t="s">
        <v>11</v>
      </c>
      <c r="D4" s="1" t="s">
        <v>12</v>
      </c>
      <c r="E4" s="3" t="str">
        <f>COUNTIF(D2:D525, "=ELURU")</f>
        <v>1</v>
      </c>
    </row>
    <row r="5" ht="13.5" customHeight="1">
      <c r="A5" s="2">
        <v>44102.40356365741</v>
      </c>
      <c r="B5" s="1" t="s">
        <v>13</v>
      </c>
      <c r="C5" s="1" t="s">
        <v>14</v>
      </c>
      <c r="D5" s="1" t="s">
        <v>15</v>
      </c>
      <c r="E5" s="3" t="str">
        <f>COUNTIF(D2:D525, "=Bangalore")</f>
        <v>17</v>
      </c>
    </row>
    <row r="6" ht="15.75" customHeight="1">
      <c r="A6" s="2">
        <v>44102.457644016205</v>
      </c>
      <c r="B6" s="1" t="s">
        <v>16</v>
      </c>
      <c r="C6" s="1" t="s">
        <v>17</v>
      </c>
      <c r="D6" s="1" t="s">
        <v>18</v>
      </c>
      <c r="E6" s="1" t="str">
        <f>COUNTIF(D2:D525, "=PUNE")</f>
        <v>52</v>
      </c>
    </row>
    <row r="7" ht="13.5" customHeight="1">
      <c r="A7" s="2">
        <v>44102.85291001157</v>
      </c>
      <c r="B7" s="1" t="s">
        <v>19</v>
      </c>
      <c r="C7" s="1" t="s">
        <v>20</v>
      </c>
      <c r="D7" s="1" t="s">
        <v>21</v>
      </c>
      <c r="E7" s="3" t="str">
        <f>COUNTIF(D2:D525, "=SONEBHADRA")</f>
        <v>1</v>
      </c>
    </row>
    <row r="8" ht="15.75" customHeight="1">
      <c r="A8" s="2">
        <v>44103.570474039356</v>
      </c>
      <c r="B8" s="1" t="s">
        <v>22</v>
      </c>
      <c r="C8" s="1" t="s">
        <v>23</v>
      </c>
      <c r="D8" s="1" t="s">
        <v>18</v>
      </c>
    </row>
    <row r="9" ht="15.75" customHeight="1">
      <c r="A9" s="2">
        <v>44104.5717459838</v>
      </c>
      <c r="B9" s="1" t="s">
        <v>24</v>
      </c>
      <c r="C9" s="1" t="s">
        <v>25</v>
      </c>
      <c r="D9" s="1" t="s">
        <v>9</v>
      </c>
    </row>
    <row r="10" ht="13.5" customHeight="1">
      <c r="A10" s="2">
        <v>44104.57434269676</v>
      </c>
      <c r="B10" s="1" t="s">
        <v>26</v>
      </c>
      <c r="C10" s="1" t="s">
        <v>27</v>
      </c>
      <c r="D10" s="1" t="s">
        <v>28</v>
      </c>
      <c r="E10" s="3" t="str">
        <f>COUNTIF(D2:D525, "=BHUBANESWAR")</f>
        <v>3</v>
      </c>
    </row>
    <row r="11" ht="13.5" customHeight="1">
      <c r="A11" s="2">
        <v>44104.619740787035</v>
      </c>
      <c r="B11" s="1" t="s">
        <v>29</v>
      </c>
      <c r="C11" s="1" t="s">
        <v>30</v>
      </c>
      <c r="D11" s="1" t="s">
        <v>31</v>
      </c>
      <c r="E11" s="3" t="str">
        <f>COUNTIF(D2:D525, "=MUMBAI")</f>
        <v>48</v>
      </c>
    </row>
    <row r="12" ht="15.75" customHeight="1">
      <c r="A12" s="2">
        <v>44104.8898753588</v>
      </c>
      <c r="B12" s="1" t="s">
        <v>22</v>
      </c>
      <c r="C12" s="1" t="s">
        <v>32</v>
      </c>
      <c r="D12" s="1" t="s">
        <v>18</v>
      </c>
    </row>
    <row r="13" ht="15.75" customHeight="1">
      <c r="A13" s="2">
        <v>44105.46745144676</v>
      </c>
      <c r="B13" s="1" t="s">
        <v>33</v>
      </c>
      <c r="C13" s="1" t="s">
        <v>34</v>
      </c>
      <c r="D13" s="1" t="s">
        <v>35</v>
      </c>
      <c r="E13" s="1" t="str">
        <f>COUNTIF(D2:D525, "=NEW DELHI")</f>
        <v>24</v>
      </c>
    </row>
    <row r="14" ht="15.75" customHeight="1">
      <c r="A14" s="2">
        <v>44105.638809675926</v>
      </c>
      <c r="B14" s="1" t="s">
        <v>36</v>
      </c>
      <c r="C14" s="1" t="s">
        <v>37</v>
      </c>
      <c r="D14" s="1" t="s">
        <v>15</v>
      </c>
    </row>
    <row r="15" ht="15.75" customHeight="1">
      <c r="A15" s="2">
        <v>44105.65662834491</v>
      </c>
      <c r="B15" s="1" t="s">
        <v>38</v>
      </c>
      <c r="C15" s="1" t="s">
        <v>39</v>
      </c>
      <c r="D15" s="1" t="s">
        <v>40</v>
      </c>
    </row>
    <row r="16" ht="15.75" customHeight="1">
      <c r="A16" s="2">
        <v>44105.74581841435</v>
      </c>
      <c r="B16" s="1" t="s">
        <v>41</v>
      </c>
      <c r="C16" s="1" t="s">
        <v>42</v>
      </c>
      <c r="D16" s="1" t="s">
        <v>18</v>
      </c>
    </row>
    <row r="17" ht="15.75" customHeight="1">
      <c r="A17" s="2">
        <v>44105.884699629634</v>
      </c>
      <c r="B17" s="1" t="s">
        <v>43</v>
      </c>
      <c r="C17" s="1" t="s">
        <v>44</v>
      </c>
      <c r="D17" s="1" t="s">
        <v>18</v>
      </c>
    </row>
    <row r="18" ht="15.75" customHeight="1">
      <c r="A18" s="2">
        <v>44105.89642444444</v>
      </c>
      <c r="B18" s="1" t="s">
        <v>45</v>
      </c>
      <c r="C18" s="1" t="s">
        <v>46</v>
      </c>
      <c r="D18" s="1" t="s">
        <v>35</v>
      </c>
    </row>
    <row r="19" ht="15.75" customHeight="1">
      <c r="A19" s="2">
        <v>44106.02878278935</v>
      </c>
      <c r="B19" s="1" t="s">
        <v>47</v>
      </c>
      <c r="C19" s="1" t="s">
        <v>48</v>
      </c>
      <c r="D19" s="1" t="s">
        <v>49</v>
      </c>
      <c r="E19" s="1" t="str">
        <f>COUNTIF(D2:D525, "=SILCHAR")</f>
        <v>2</v>
      </c>
    </row>
    <row r="20" ht="15.75" customHeight="1">
      <c r="A20" s="2">
        <v>44106.541820266204</v>
      </c>
      <c r="B20" s="1" t="s">
        <v>50</v>
      </c>
      <c r="C20" s="1" t="s">
        <v>51</v>
      </c>
      <c r="D20" s="1" t="s">
        <v>52</v>
      </c>
      <c r="E20" s="1" t="str">
        <f>COUNTIF(D2:D525, "=Gurugram")</f>
        <v>1</v>
      </c>
    </row>
    <row r="21" ht="15.75" customHeight="1">
      <c r="A21" s="2">
        <v>44106.55403708333</v>
      </c>
      <c r="B21" s="1" t="s">
        <v>53</v>
      </c>
      <c r="C21" s="1" t="s">
        <v>54</v>
      </c>
      <c r="D21" s="1" t="s">
        <v>55</v>
      </c>
      <c r="E21" s="1" t="str">
        <f>COUNTIF(D2:D525, "=Faridabad")</f>
        <v>4</v>
      </c>
    </row>
    <row r="22" ht="15.75" customHeight="1">
      <c r="A22" s="2">
        <v>44106.59010241898</v>
      </c>
      <c r="B22" s="1" t="s">
        <v>56</v>
      </c>
      <c r="C22" s="1" t="s">
        <v>57</v>
      </c>
      <c r="D22" s="1" t="s">
        <v>58</v>
      </c>
      <c r="E22" s="1" t="str">
        <f>COUNTIF(D2:D525, "=Bangalore south")</f>
        <v>1</v>
      </c>
    </row>
    <row r="23" ht="12.0" customHeight="1">
      <c r="A23" s="2">
        <v>44106.62480399305</v>
      </c>
      <c r="B23" s="1" t="s">
        <v>59</v>
      </c>
      <c r="C23" s="1" t="s">
        <v>60</v>
      </c>
      <c r="D23" s="1" t="s">
        <v>61</v>
      </c>
    </row>
    <row r="24" ht="12.0" customHeight="1">
      <c r="A24" s="2">
        <v>44106.63763251157</v>
      </c>
      <c r="B24" s="1" t="s">
        <v>62</v>
      </c>
      <c r="C24" s="1" t="s">
        <v>63</v>
      </c>
      <c r="D24" s="1" t="s">
        <v>64</v>
      </c>
      <c r="E24" s="1" t="str">
        <f>COUNTIF(D2:D525, "=bilaspur")</f>
        <v>1</v>
      </c>
    </row>
    <row r="25" ht="12.0" customHeight="1">
      <c r="A25" s="2">
        <v>44106.96635649305</v>
      </c>
      <c r="B25" s="1" t="s">
        <v>65</v>
      </c>
      <c r="C25" s="1" t="s">
        <v>66</v>
      </c>
      <c r="D25" s="1" t="s">
        <v>67</v>
      </c>
      <c r="E25" s="1" t="str">
        <f>COUNTIF(D2:D525, "=Goregaon w, Mumbai")</f>
        <v>1</v>
      </c>
    </row>
    <row r="26" ht="12.0" customHeight="1">
      <c r="A26" s="2">
        <v>44107.59274896991</v>
      </c>
      <c r="B26" s="1" t="s">
        <v>68</v>
      </c>
      <c r="C26" s="1" t="s">
        <v>23</v>
      </c>
      <c r="D26" s="1" t="s">
        <v>9</v>
      </c>
    </row>
    <row r="27" ht="12.0" customHeight="1">
      <c r="A27" s="2">
        <v>44107.72764055556</v>
      </c>
      <c r="B27" s="1" t="s">
        <v>69</v>
      </c>
      <c r="C27" s="1" t="s">
        <v>70</v>
      </c>
      <c r="D27" s="1" t="s">
        <v>71</v>
      </c>
    </row>
    <row r="28" ht="12.0" customHeight="1">
      <c r="A28" s="2">
        <v>44108.80512355324</v>
      </c>
      <c r="B28" s="1" t="s">
        <v>72</v>
      </c>
      <c r="C28" s="1" t="s">
        <v>73</v>
      </c>
      <c r="D28" s="1" t="s">
        <v>18</v>
      </c>
    </row>
    <row r="29" ht="12.0" customHeight="1">
      <c r="A29" s="2">
        <v>44108.86873976851</v>
      </c>
      <c r="B29" s="1" t="s">
        <v>74</v>
      </c>
      <c r="C29" s="1" t="s">
        <v>75</v>
      </c>
      <c r="D29" s="1" t="s">
        <v>76</v>
      </c>
      <c r="E29" s="1" t="str">
        <f>COUNTIF(D2:D525, "=tinsukia")</f>
        <v>2</v>
      </c>
    </row>
    <row r="30" ht="12.0" customHeight="1">
      <c r="A30" s="2">
        <v>44108.94672466435</v>
      </c>
      <c r="B30" s="1" t="s">
        <v>77</v>
      </c>
      <c r="C30" s="1" t="s">
        <v>78</v>
      </c>
      <c r="D30" s="1" t="s">
        <v>18</v>
      </c>
    </row>
    <row r="31" ht="12.0" customHeight="1">
      <c r="A31" s="2">
        <v>44108.952323391204</v>
      </c>
      <c r="B31" s="1" t="s">
        <v>79</v>
      </c>
      <c r="C31" s="1" t="s">
        <v>80</v>
      </c>
      <c r="D31" s="1" t="s">
        <v>81</v>
      </c>
    </row>
    <row r="32" ht="12.0" customHeight="1">
      <c r="A32" s="2">
        <v>44108.95456938657</v>
      </c>
      <c r="B32" s="1" t="s">
        <v>82</v>
      </c>
      <c r="C32" s="1" t="s">
        <v>83</v>
      </c>
      <c r="D32" s="1" t="s">
        <v>84</v>
      </c>
      <c r="E32" s="1" t="str">
        <f>COUNTIF(D2:D525, "=Noida")</f>
        <v>5</v>
      </c>
    </row>
    <row r="33" ht="12.0" customHeight="1">
      <c r="A33" s="2">
        <v>44108.95701291667</v>
      </c>
      <c r="B33" s="1" t="s">
        <v>85</v>
      </c>
      <c r="C33" s="1" t="s">
        <v>86</v>
      </c>
      <c r="D33" s="1" t="s">
        <v>87</v>
      </c>
      <c r="E33" s="1" t="str">
        <f>COUNTIF(D2:D525, "=hyderabad")</f>
        <v>6</v>
      </c>
    </row>
    <row r="34" ht="12.0" customHeight="1">
      <c r="A34" s="2">
        <v>44108.96221388889</v>
      </c>
      <c r="B34" s="1" t="s">
        <v>88</v>
      </c>
      <c r="C34" s="1" t="s">
        <v>89</v>
      </c>
      <c r="D34" s="1" t="s">
        <v>31</v>
      </c>
    </row>
    <row r="35" ht="12.0" customHeight="1">
      <c r="A35" s="2">
        <v>44108.965924675926</v>
      </c>
      <c r="B35" s="1" t="s">
        <v>90</v>
      </c>
      <c r="C35" s="1" t="s">
        <v>42</v>
      </c>
      <c r="D35" s="1" t="s">
        <v>18</v>
      </c>
    </row>
    <row r="36" ht="12.0" customHeight="1">
      <c r="A36" s="2">
        <v>44108.966769375</v>
      </c>
      <c r="B36" s="1" t="s">
        <v>91</v>
      </c>
      <c r="C36" s="1" t="s">
        <v>7</v>
      </c>
      <c r="D36" s="1" t="s">
        <v>92</v>
      </c>
      <c r="E36" s="1" t="str">
        <f>COUNTIF(D2:D525, "=Ranchi")</f>
        <v>3</v>
      </c>
    </row>
    <row r="37" ht="12.0" customHeight="1">
      <c r="A37" s="2">
        <v>44108.967463877314</v>
      </c>
      <c r="B37" s="1" t="s">
        <v>93</v>
      </c>
      <c r="C37" s="1" t="s">
        <v>94</v>
      </c>
      <c r="D37" s="1" t="s">
        <v>95</v>
      </c>
      <c r="E37" s="1" t="str">
        <f>COUNTIF(D2:D525, "=tumkur")</f>
        <v>2</v>
      </c>
    </row>
    <row r="38" ht="12.0" customHeight="1">
      <c r="A38" s="2">
        <v>44108.96795210648</v>
      </c>
      <c r="B38" s="1" t="s">
        <v>96</v>
      </c>
      <c r="C38" s="1" t="s">
        <v>63</v>
      </c>
      <c r="D38" s="1" t="s">
        <v>97</v>
      </c>
      <c r="E38" s="1" t="str">
        <f>COUNTIF(D2:D525, "=udaipur")</f>
        <v>1</v>
      </c>
    </row>
    <row r="39" ht="12.0" customHeight="1">
      <c r="A39" s="2">
        <v>44108.96799497685</v>
      </c>
      <c r="B39" s="1" t="s">
        <v>98</v>
      </c>
      <c r="C39" s="1" t="s">
        <v>99</v>
      </c>
      <c r="D39" s="1" t="s">
        <v>100</v>
      </c>
      <c r="E39" s="1" t="str">
        <f>COUNTIF(D2:D525, "=gadarpur")</f>
        <v>1</v>
      </c>
    </row>
    <row r="40" ht="12.0" customHeight="1">
      <c r="A40" s="2">
        <v>44108.96938638889</v>
      </c>
      <c r="B40" s="1" t="s">
        <v>101</v>
      </c>
      <c r="C40" s="1" t="s">
        <v>102</v>
      </c>
      <c r="D40" s="1" t="s">
        <v>103</v>
      </c>
      <c r="E40" s="1" t="str">
        <f>COUNTIF(D2:D525, "=Guwahati")</f>
        <v>10</v>
      </c>
    </row>
    <row r="41" ht="12.0" customHeight="1">
      <c r="A41" s="2">
        <v>44108.97070457176</v>
      </c>
      <c r="B41" s="1" t="s">
        <v>104</v>
      </c>
      <c r="C41" s="1" t="s">
        <v>42</v>
      </c>
      <c r="D41" s="1" t="s">
        <v>105</v>
      </c>
      <c r="E41" s="1" t="str">
        <f>COUNTIF(D2:D525, "=Shahada")</f>
        <v>1</v>
      </c>
    </row>
    <row r="42" ht="12.0" customHeight="1">
      <c r="A42" s="2">
        <v>44108.97305195602</v>
      </c>
      <c r="B42" s="1" t="s">
        <v>106</v>
      </c>
      <c r="C42" s="1" t="s">
        <v>107</v>
      </c>
      <c r="D42" s="1" t="s">
        <v>108</v>
      </c>
      <c r="E42" s="1" t="str">
        <f>COUNTIF(D2:D525, "=Kasaragod")</f>
        <v>1</v>
      </c>
    </row>
    <row r="43" ht="12.0" customHeight="1">
      <c r="A43" s="2">
        <v>44108.97395159722</v>
      </c>
      <c r="B43" s="1" t="s">
        <v>109</v>
      </c>
      <c r="C43" s="1" t="s">
        <v>110</v>
      </c>
      <c r="D43" s="1" t="s">
        <v>31</v>
      </c>
    </row>
    <row r="44" ht="12.0" customHeight="1">
      <c r="A44" s="2">
        <v>44108.974324131945</v>
      </c>
      <c r="B44" s="1" t="s">
        <v>111</v>
      </c>
      <c r="C44" s="1" t="s">
        <v>112</v>
      </c>
      <c r="D44" s="1" t="s">
        <v>18</v>
      </c>
    </row>
    <row r="45" ht="12.0" customHeight="1">
      <c r="A45" s="2">
        <v>44108.97947873843</v>
      </c>
      <c r="B45" s="1" t="s">
        <v>113</v>
      </c>
      <c r="C45" s="1" t="s">
        <v>114</v>
      </c>
      <c r="D45" s="1" t="s">
        <v>115</v>
      </c>
      <c r="E45" s="1" t="str">
        <f>COUNTIF(D2:D525, "=durg")</f>
        <v>1</v>
      </c>
    </row>
    <row r="46" ht="12.0" customHeight="1">
      <c r="A46" s="2">
        <v>44108.98401925926</v>
      </c>
      <c r="B46" s="1" t="s">
        <v>116</v>
      </c>
      <c r="C46" s="1" t="s">
        <v>17</v>
      </c>
      <c r="D46" s="1" t="s">
        <v>117</v>
      </c>
      <c r="E46" s="1" t="str">
        <f>COUNTIF(D2:D525, "=Mohali")</f>
        <v>2</v>
      </c>
    </row>
    <row r="47" ht="12.0" customHeight="1">
      <c r="A47" s="2">
        <v>44108.989034467595</v>
      </c>
      <c r="B47" s="1" t="s">
        <v>118</v>
      </c>
      <c r="C47" s="1" t="s">
        <v>25</v>
      </c>
      <c r="D47" s="1" t="s">
        <v>35</v>
      </c>
    </row>
    <row r="48" ht="12.0" customHeight="1">
      <c r="A48" s="2">
        <v>44108.99290435185</v>
      </c>
      <c r="B48" s="1" t="s">
        <v>119</v>
      </c>
      <c r="C48" s="1" t="s">
        <v>120</v>
      </c>
      <c r="D48" s="1" t="s">
        <v>121</v>
      </c>
      <c r="E48" s="1" t="str">
        <f>COUNTIF(D2:D525, "=Kolkata")</f>
        <v>12</v>
      </c>
    </row>
    <row r="49" ht="12.0" customHeight="1">
      <c r="A49" s="2">
        <v>44108.995875312496</v>
      </c>
      <c r="B49" s="1" t="s">
        <v>122</v>
      </c>
      <c r="C49" s="1" t="s">
        <v>123</v>
      </c>
      <c r="D49" s="1" t="s">
        <v>124</v>
      </c>
    </row>
    <row r="50" ht="12.0" customHeight="1">
      <c r="A50" s="2">
        <v>44108.99597505787</v>
      </c>
      <c r="B50" s="1" t="s">
        <v>125</v>
      </c>
      <c r="C50" s="1" t="s">
        <v>126</v>
      </c>
      <c r="D50" s="1" t="s">
        <v>121</v>
      </c>
    </row>
    <row r="51" ht="12.0" customHeight="1">
      <c r="A51" s="2">
        <v>44108.996788634264</v>
      </c>
      <c r="B51" s="1" t="s">
        <v>127</v>
      </c>
      <c r="C51" s="1" t="s">
        <v>128</v>
      </c>
      <c r="D51" s="1" t="s">
        <v>129</v>
      </c>
      <c r="E51" s="1" t="str">
        <f>COUNTIF(D2:D525, "=Kanpur")</f>
        <v>2</v>
      </c>
    </row>
    <row r="52" ht="12.0" customHeight="1">
      <c r="A52" s="2">
        <v>44109.0004840162</v>
      </c>
      <c r="B52" s="1" t="s">
        <v>130</v>
      </c>
      <c r="C52" s="1" t="s">
        <v>131</v>
      </c>
      <c r="D52" s="1" t="s">
        <v>132</v>
      </c>
      <c r="E52" s="1" t="str">
        <f>COUNTIF(D2:D525, "=hisar")</f>
        <v>1</v>
      </c>
    </row>
    <row r="53" ht="12.0" customHeight="1">
      <c r="A53" s="2">
        <v>44109.00523912037</v>
      </c>
      <c r="B53" s="1" t="s">
        <v>133</v>
      </c>
      <c r="C53" s="1" t="s">
        <v>134</v>
      </c>
      <c r="D53" s="1" t="s">
        <v>135</v>
      </c>
    </row>
    <row r="54" ht="12.0" customHeight="1">
      <c r="A54" s="2">
        <v>44109.006054502315</v>
      </c>
      <c r="B54" s="1" t="s">
        <v>136</v>
      </c>
      <c r="C54" s="1" t="s">
        <v>137</v>
      </c>
      <c r="D54" s="1" t="s">
        <v>138</v>
      </c>
      <c r="E54" s="1" t="str">
        <f>COUNTIF(D2:D525, "=nashik")</f>
        <v>3</v>
      </c>
    </row>
    <row r="55" ht="12.0" customHeight="1">
      <c r="A55" s="2">
        <v>44109.00667775463</v>
      </c>
      <c r="B55" s="1" t="s">
        <v>139</v>
      </c>
      <c r="C55" s="1" t="s">
        <v>140</v>
      </c>
      <c r="D55" s="1" t="s">
        <v>9</v>
      </c>
    </row>
    <row r="56" ht="12.0" customHeight="1">
      <c r="A56" s="2">
        <v>44109.007023321756</v>
      </c>
      <c r="B56" s="1" t="s">
        <v>141</v>
      </c>
      <c r="C56" s="1" t="s">
        <v>20</v>
      </c>
      <c r="D56" s="1" t="s">
        <v>9</v>
      </c>
    </row>
    <row r="57" ht="12.0" customHeight="1">
      <c r="A57" s="2">
        <v>44109.007231724536</v>
      </c>
      <c r="B57" s="1" t="s">
        <v>142</v>
      </c>
      <c r="C57" s="1" t="s">
        <v>143</v>
      </c>
      <c r="D57" s="1" t="s">
        <v>144</v>
      </c>
    </row>
    <row r="58" ht="12.0" customHeight="1">
      <c r="A58" s="2">
        <v>44109.00754027777</v>
      </c>
      <c r="B58" s="1" t="s">
        <v>145</v>
      </c>
      <c r="C58" s="1" t="s">
        <v>146</v>
      </c>
      <c r="D58" s="1" t="s">
        <v>35</v>
      </c>
    </row>
    <row r="59" ht="12.0" customHeight="1">
      <c r="A59" s="2">
        <v>44109.008599583336</v>
      </c>
      <c r="B59" s="1" t="s">
        <v>147</v>
      </c>
      <c r="C59" s="1" t="s">
        <v>51</v>
      </c>
      <c r="D59" s="1" t="s">
        <v>15</v>
      </c>
    </row>
    <row r="60" ht="12.0" customHeight="1">
      <c r="A60" s="2">
        <v>44109.00957219907</v>
      </c>
      <c r="B60" s="1" t="s">
        <v>148</v>
      </c>
      <c r="C60" s="1" t="s">
        <v>149</v>
      </c>
      <c r="D60" s="1" t="s">
        <v>9</v>
      </c>
    </row>
    <row r="61" ht="12.0" customHeight="1">
      <c r="A61" s="2">
        <v>44109.01007586806</v>
      </c>
      <c r="B61" s="1" t="s">
        <v>150</v>
      </c>
      <c r="C61" s="1" t="s">
        <v>151</v>
      </c>
      <c r="D61" s="1" t="s">
        <v>152</v>
      </c>
      <c r="E61" s="1" t="str">
        <f>COUNTIF(D2:D525, "=ahmedabad")</f>
        <v>5</v>
      </c>
    </row>
    <row r="62" ht="12.0" customHeight="1">
      <c r="A62" s="2">
        <v>44109.01205263889</v>
      </c>
      <c r="B62" s="1" t="s">
        <v>153</v>
      </c>
      <c r="C62" s="1" t="s">
        <v>154</v>
      </c>
      <c r="D62" s="1" t="s">
        <v>155</v>
      </c>
      <c r="E62" s="1" t="str">
        <f>COUNTIF(D2:D525, "=lucknow")</f>
        <v>3</v>
      </c>
    </row>
    <row r="63" ht="12.0" customHeight="1">
      <c r="A63" s="2">
        <v>44109.016101076384</v>
      </c>
      <c r="B63" s="1" t="s">
        <v>156</v>
      </c>
      <c r="C63" s="1" t="s">
        <v>23</v>
      </c>
      <c r="D63" s="1" t="s">
        <v>35</v>
      </c>
    </row>
    <row r="64" ht="12.0" customHeight="1">
      <c r="A64" s="2">
        <v>44109.02226965278</v>
      </c>
      <c r="B64" s="1" t="s">
        <v>14</v>
      </c>
      <c r="C64" s="1" t="s">
        <v>157</v>
      </c>
      <c r="D64" s="1" t="s">
        <v>158</v>
      </c>
      <c r="E64" s="1" t="str">
        <f>COUNTIF(D2:D525, "=ghaziabad")</f>
        <v>4</v>
      </c>
    </row>
    <row r="65" ht="12.0" customHeight="1">
      <c r="A65" s="2">
        <v>44109.032383206024</v>
      </c>
      <c r="B65" s="1" t="s">
        <v>159</v>
      </c>
      <c r="C65" s="1" t="s">
        <v>160</v>
      </c>
      <c r="D65" s="1" t="s">
        <v>9</v>
      </c>
    </row>
    <row r="66" ht="12.0" customHeight="1">
      <c r="A66" s="2">
        <v>44109.03800356481</v>
      </c>
      <c r="B66" s="1" t="s">
        <v>161</v>
      </c>
      <c r="C66" s="1" t="s">
        <v>162</v>
      </c>
      <c r="D66" s="1" t="s">
        <v>15</v>
      </c>
    </row>
    <row r="67" ht="12.0" customHeight="1">
      <c r="A67" s="2">
        <v>44109.0429399537</v>
      </c>
      <c r="B67" s="1" t="s">
        <v>163</v>
      </c>
      <c r="C67" s="1" t="s">
        <v>164</v>
      </c>
      <c r="D67" s="1" t="s">
        <v>165</v>
      </c>
      <c r="E67" s="1" t="str">
        <f>COUNTIF(D2:D525, "=patna")</f>
        <v>4</v>
      </c>
    </row>
    <row r="68" ht="12.0" customHeight="1">
      <c r="A68" s="2">
        <v>44109.04370648148</v>
      </c>
      <c r="B68" s="1" t="s">
        <v>166</v>
      </c>
      <c r="C68" s="1" t="s">
        <v>20</v>
      </c>
      <c r="D68" s="1" t="s">
        <v>35</v>
      </c>
    </row>
    <row r="69" ht="12.0" customHeight="1">
      <c r="A69" s="2">
        <v>44109.05566696759</v>
      </c>
      <c r="B69" s="1" t="s">
        <v>167</v>
      </c>
      <c r="C69" s="1" t="s">
        <v>168</v>
      </c>
      <c r="D69" s="1" t="s">
        <v>31</v>
      </c>
    </row>
    <row r="70" ht="12.0" customHeight="1">
      <c r="A70" s="2">
        <v>44109.06601890046</v>
      </c>
      <c r="B70" s="1" t="s">
        <v>169</v>
      </c>
      <c r="C70" s="1" t="s">
        <v>170</v>
      </c>
      <c r="D70" s="1" t="s">
        <v>103</v>
      </c>
    </row>
    <row r="71" ht="12.0" customHeight="1">
      <c r="A71" s="2">
        <v>44109.10153743056</v>
      </c>
      <c r="B71" s="1" t="s">
        <v>171</v>
      </c>
      <c r="C71" s="1" t="s">
        <v>172</v>
      </c>
      <c r="D71" s="1" t="s">
        <v>173</v>
      </c>
    </row>
    <row r="72" ht="12.0" customHeight="1">
      <c r="A72" s="2">
        <v>44109.12806440972</v>
      </c>
      <c r="B72" s="1" t="s">
        <v>174</v>
      </c>
      <c r="C72" s="1" t="s">
        <v>63</v>
      </c>
      <c r="D72" s="1" t="s">
        <v>175</v>
      </c>
      <c r="E72" s="1" t="str">
        <f>COUNTIF(D2:D525, "=Meerut")</f>
        <v>1</v>
      </c>
    </row>
    <row r="73" ht="12.0" customHeight="1">
      <c r="A73" s="2">
        <v>44109.143703449074</v>
      </c>
      <c r="B73" s="1" t="s">
        <v>176</v>
      </c>
      <c r="C73" s="1" t="s">
        <v>177</v>
      </c>
      <c r="D73" s="1" t="s">
        <v>178</v>
      </c>
      <c r="E73" s="1" t="str">
        <f>COUNTIF(D2:D525, "=accra")</f>
        <v>1</v>
      </c>
    </row>
    <row r="74" ht="12.0" customHeight="1">
      <c r="A74" s="2">
        <v>44109.14675947917</v>
      </c>
      <c r="B74" s="1" t="s">
        <v>179</v>
      </c>
      <c r="C74" s="1" t="s">
        <v>180</v>
      </c>
      <c r="D74" s="1" t="s">
        <v>181</v>
      </c>
      <c r="E74" s="1" t="str">
        <f>COUNTIF(D2:D525, "=tema")</f>
        <v>1</v>
      </c>
    </row>
    <row r="75" ht="12.0" customHeight="1">
      <c r="A75" s="2">
        <v>44109.21972149306</v>
      </c>
      <c r="B75" s="1" t="s">
        <v>182</v>
      </c>
      <c r="C75" s="1" t="s">
        <v>183</v>
      </c>
      <c r="D75" s="1" t="s">
        <v>184</v>
      </c>
      <c r="E75" s="1" t="str">
        <f>COUNTIF(D2:D525, "=jalgaon")</f>
        <v>1</v>
      </c>
    </row>
    <row r="76" ht="12.0" customHeight="1">
      <c r="A76" s="2">
        <v>44109.23674025463</v>
      </c>
      <c r="B76" s="1" t="s">
        <v>185</v>
      </c>
      <c r="C76" s="1" t="s">
        <v>186</v>
      </c>
      <c r="D76" s="1" t="s">
        <v>187</v>
      </c>
      <c r="E76" s="1" t="str">
        <f>COUNTIF(D2:D525, "=malappuram")</f>
        <v>1</v>
      </c>
    </row>
    <row r="77" ht="12.0" customHeight="1">
      <c r="A77" s="2">
        <v>44109.237244108794</v>
      </c>
      <c r="B77" s="1" t="s">
        <v>188</v>
      </c>
      <c r="C77" s="1" t="s">
        <v>189</v>
      </c>
      <c r="D77" s="1" t="s">
        <v>190</v>
      </c>
      <c r="E77" s="1" t="str">
        <f>COUNTIF(D2:D525, "=hisar, Haryana")</f>
        <v>1</v>
      </c>
    </row>
    <row r="78" ht="12.0" customHeight="1">
      <c r="A78" s="2">
        <v>44109.26326371528</v>
      </c>
      <c r="B78" s="1" t="s">
        <v>191</v>
      </c>
      <c r="C78" s="1" t="s">
        <v>192</v>
      </c>
      <c r="D78" s="1" t="s">
        <v>18</v>
      </c>
    </row>
    <row r="79" ht="12.0" customHeight="1">
      <c r="A79" s="2">
        <v>44109.264834016205</v>
      </c>
      <c r="B79" s="1" t="s">
        <v>193</v>
      </c>
      <c r="C79" s="1" t="s">
        <v>194</v>
      </c>
      <c r="D79" s="1" t="s">
        <v>15</v>
      </c>
    </row>
    <row r="80" ht="12.0" customHeight="1">
      <c r="A80" s="2">
        <v>44109.278063136575</v>
      </c>
      <c r="B80" s="1" t="s">
        <v>195</v>
      </c>
      <c r="C80" s="1" t="s">
        <v>196</v>
      </c>
      <c r="D80" s="1" t="s">
        <v>9</v>
      </c>
    </row>
    <row r="81" ht="12.0" customHeight="1">
      <c r="A81" s="2">
        <v>44109.290490810185</v>
      </c>
      <c r="B81" s="1" t="s">
        <v>197</v>
      </c>
      <c r="C81" s="1" t="s">
        <v>198</v>
      </c>
      <c r="D81" s="1" t="s">
        <v>199</v>
      </c>
      <c r="E81" s="1" t="str">
        <f>COUNTIF(D2:D525, "=GANGTOK")</f>
        <v>1</v>
      </c>
    </row>
    <row r="82" ht="12.0" customHeight="1">
      <c r="A82" s="2">
        <v>44109.29882643519</v>
      </c>
      <c r="B82" s="1" t="s">
        <v>200</v>
      </c>
      <c r="C82" s="1" t="s">
        <v>201</v>
      </c>
      <c r="D82" s="1" t="s">
        <v>202</v>
      </c>
      <c r="E82" s="1" t="str">
        <f>COUNTIF(D2:D525, "=COOCHBIHAR")</f>
        <v>1</v>
      </c>
    </row>
    <row r="83" ht="12.0" customHeight="1">
      <c r="A83" s="2">
        <v>44109.301426631944</v>
      </c>
      <c r="B83" s="1" t="s">
        <v>203</v>
      </c>
      <c r="C83" s="1" t="s">
        <v>204</v>
      </c>
      <c r="D83" s="1" t="s">
        <v>144</v>
      </c>
    </row>
    <row r="84" ht="12.0" customHeight="1">
      <c r="A84" s="2">
        <v>44109.33590358796</v>
      </c>
      <c r="B84" s="1" t="s">
        <v>205</v>
      </c>
      <c r="C84" s="1" t="s">
        <v>206</v>
      </c>
      <c r="D84" s="1" t="s">
        <v>207</v>
      </c>
      <c r="E84" s="1" t="str">
        <f>COUNTIF(D2:D525, "=BIDAR")</f>
        <v>1</v>
      </c>
    </row>
    <row r="85" ht="12.0" customHeight="1">
      <c r="A85" s="2">
        <v>44109.33687646991</v>
      </c>
      <c r="B85" s="1" t="s">
        <v>208</v>
      </c>
      <c r="C85" s="1" t="s">
        <v>209</v>
      </c>
      <c r="D85" s="1" t="s">
        <v>210</v>
      </c>
      <c r="E85" s="1" t="str">
        <f>COUNTIF(D2:D525, "=AMRITSAR")</f>
        <v>1</v>
      </c>
    </row>
    <row r="86" ht="12.0" customHeight="1">
      <c r="A86" s="2">
        <v>44109.33742642361</v>
      </c>
      <c r="B86" s="1" t="s">
        <v>211</v>
      </c>
      <c r="C86" s="1" t="s">
        <v>212</v>
      </c>
      <c r="D86" s="1" t="s">
        <v>213</v>
      </c>
      <c r="E86" s="1" t="str">
        <f>COUNTIF(D2:D525, "=MALOUT,PUNJAB")</f>
        <v>1</v>
      </c>
    </row>
    <row r="87" ht="12.0" customHeight="1">
      <c r="A87" s="2">
        <v>44109.339259953704</v>
      </c>
      <c r="B87" s="1" t="s">
        <v>214</v>
      </c>
      <c r="C87" s="1" t="s">
        <v>168</v>
      </c>
      <c r="D87" s="1" t="s">
        <v>215</v>
      </c>
      <c r="E87" s="1" t="str">
        <f>COUNTIF(D2:D525, "=GREATER NOIDA (WEST)")</f>
        <v>1</v>
      </c>
    </row>
    <row r="88" ht="12.0" customHeight="1">
      <c r="A88" s="2">
        <v>44109.3408184838</v>
      </c>
      <c r="B88" s="1" t="s">
        <v>216</v>
      </c>
      <c r="C88" s="1" t="s">
        <v>57</v>
      </c>
      <c r="D88" s="1" t="s">
        <v>217</v>
      </c>
      <c r="E88" s="1" t="str">
        <f>COUNTIF(D2:D525, "=VADODARA")</f>
        <v>2</v>
      </c>
    </row>
    <row r="89" ht="12.0" customHeight="1">
      <c r="A89" s="2">
        <v>44109.35346384259</v>
      </c>
      <c r="B89" s="1" t="s">
        <v>218</v>
      </c>
      <c r="C89" s="1" t="s">
        <v>157</v>
      </c>
      <c r="D89" s="1" t="s">
        <v>35</v>
      </c>
    </row>
    <row r="90" ht="12.0" customHeight="1">
      <c r="A90" s="2">
        <v>44109.35448628472</v>
      </c>
      <c r="B90" s="1" t="s">
        <v>219</v>
      </c>
      <c r="C90" s="1" t="s">
        <v>220</v>
      </c>
      <c r="D90" s="1" t="s">
        <v>221</v>
      </c>
      <c r="E90" s="1" t="str">
        <f>COUNTIF(D2:D525, "=SAHARANPUR")</f>
        <v>2</v>
      </c>
    </row>
    <row r="91" ht="12.0" customHeight="1">
      <c r="A91" s="2">
        <v>44109.35553489583</v>
      </c>
      <c r="B91" s="1" t="s">
        <v>222</v>
      </c>
      <c r="C91" s="1" t="s">
        <v>223</v>
      </c>
      <c r="D91" s="1" t="s">
        <v>224</v>
      </c>
    </row>
    <row r="92" ht="12.0" customHeight="1">
      <c r="A92" s="2">
        <v>44109.357815752315</v>
      </c>
      <c r="B92" s="1" t="s">
        <v>225</v>
      </c>
      <c r="C92" s="1" t="s">
        <v>226</v>
      </c>
      <c r="D92" s="1" t="s">
        <v>227</v>
      </c>
    </row>
    <row r="93" ht="12.0" customHeight="1">
      <c r="A93" s="2">
        <v>44109.361385393524</v>
      </c>
      <c r="B93" s="1" t="s">
        <v>228</v>
      </c>
      <c r="C93" s="1" t="s">
        <v>229</v>
      </c>
      <c r="D93" s="1" t="s">
        <v>15</v>
      </c>
    </row>
    <row r="94" ht="12.0" customHeight="1">
      <c r="A94" s="2">
        <v>44109.36616677084</v>
      </c>
      <c r="B94" s="1" t="s">
        <v>230</v>
      </c>
      <c r="C94" s="1" t="s">
        <v>231</v>
      </c>
      <c r="D94" s="1" t="s">
        <v>232</v>
      </c>
      <c r="E94" s="1" t="str">
        <f>COUNTIF(D2:D525, "=selangor")</f>
        <v>1</v>
      </c>
    </row>
    <row r="95" ht="12.0" customHeight="1">
      <c r="A95" s="2">
        <v>44109.36794081019</v>
      </c>
      <c r="B95" s="1" t="s">
        <v>16</v>
      </c>
      <c r="C95" s="1" t="s">
        <v>233</v>
      </c>
      <c r="D95" s="1" t="s">
        <v>95</v>
      </c>
    </row>
    <row r="96" ht="12.0" customHeight="1">
      <c r="A96" s="2">
        <v>44109.368231342596</v>
      </c>
      <c r="B96" s="1" t="s">
        <v>234</v>
      </c>
      <c r="C96" s="1" t="s">
        <v>235</v>
      </c>
      <c r="D96" s="1" t="s">
        <v>236</v>
      </c>
      <c r="E96" s="1" t="str">
        <f>COUNTIF(D2:D525, "=bengaluru")</f>
        <v>4</v>
      </c>
    </row>
    <row r="97" ht="12.0" customHeight="1">
      <c r="A97" s="2">
        <v>44109.371453125</v>
      </c>
      <c r="B97" s="1" t="s">
        <v>237</v>
      </c>
      <c r="C97" s="1" t="s">
        <v>238</v>
      </c>
      <c r="D97" s="1" t="s">
        <v>239</v>
      </c>
      <c r="E97" s="1" t="str">
        <f>COUNTIF(D2:D525, "=indore")</f>
        <v>2</v>
      </c>
    </row>
    <row r="98" ht="12.0" customHeight="1">
      <c r="A98" s="2">
        <v>44109.3780544676</v>
      </c>
      <c r="B98" s="1" t="s">
        <v>240</v>
      </c>
      <c r="C98" s="1" t="s">
        <v>241</v>
      </c>
      <c r="D98" s="1" t="s">
        <v>9</v>
      </c>
    </row>
    <row r="99" ht="12.0" customHeight="1">
      <c r="A99" s="2">
        <v>44109.38495555556</v>
      </c>
      <c r="B99" s="1" t="s">
        <v>242</v>
      </c>
      <c r="C99" s="1" t="s">
        <v>243</v>
      </c>
      <c r="D99" s="1" t="s">
        <v>244</v>
      </c>
    </row>
    <row r="100" ht="12.0" customHeight="1">
      <c r="A100" s="2">
        <v>44109.38875570602</v>
      </c>
      <c r="B100" s="1" t="s">
        <v>245</v>
      </c>
      <c r="C100" s="1" t="s">
        <v>246</v>
      </c>
      <c r="D100" s="1" t="s">
        <v>247</v>
      </c>
      <c r="E100" s="1" t="str">
        <f>COUNTIF(D2:D525, "=Trivandrum")</f>
        <v>1</v>
      </c>
    </row>
    <row r="101" ht="13.5" customHeight="1">
      <c r="A101" s="2">
        <v>44109.3889590162</v>
      </c>
      <c r="B101" s="1" t="s">
        <v>248</v>
      </c>
      <c r="C101" s="1" t="s">
        <v>249</v>
      </c>
      <c r="D101" s="1" t="s">
        <v>250</v>
      </c>
      <c r="E101" s="4" t="str">
        <f>COUNTIF(D2:D525, "=wai")</f>
        <v>1</v>
      </c>
    </row>
    <row r="102" ht="12.0" customHeight="1">
      <c r="A102" s="2">
        <v>44109.390552129626</v>
      </c>
      <c r="B102" s="1" t="s">
        <v>251</v>
      </c>
      <c r="C102" s="1" t="s">
        <v>252</v>
      </c>
      <c r="D102" s="1" t="s">
        <v>253</v>
      </c>
    </row>
    <row r="103" ht="12.0" customHeight="1">
      <c r="A103" s="2">
        <v>44109.39138920139</v>
      </c>
      <c r="B103" s="1" t="s">
        <v>248</v>
      </c>
      <c r="C103" s="1" t="s">
        <v>254</v>
      </c>
      <c r="D103" s="1" t="s">
        <v>18</v>
      </c>
    </row>
    <row r="104" ht="12.0" customHeight="1">
      <c r="A104" s="2">
        <v>44109.392685694445</v>
      </c>
      <c r="B104" s="1" t="s">
        <v>255</v>
      </c>
      <c r="C104" s="1" t="s">
        <v>256</v>
      </c>
      <c r="D104" s="1" t="s">
        <v>35</v>
      </c>
    </row>
    <row r="105" ht="12.0" customHeight="1">
      <c r="A105" s="2">
        <v>44109.3991109375</v>
      </c>
      <c r="B105" s="1" t="s">
        <v>257</v>
      </c>
      <c r="C105" s="1" t="s">
        <v>258</v>
      </c>
      <c r="D105" s="1" t="s">
        <v>103</v>
      </c>
    </row>
    <row r="106" ht="12.0" customHeight="1">
      <c r="A106" s="2">
        <v>44109.40026337963</v>
      </c>
      <c r="B106" s="1" t="s">
        <v>259</v>
      </c>
      <c r="C106" s="1" t="s">
        <v>143</v>
      </c>
      <c r="D106" s="1" t="s">
        <v>144</v>
      </c>
    </row>
    <row r="107" ht="12.0" customHeight="1">
      <c r="A107" s="2">
        <v>44109.40073981481</v>
      </c>
      <c r="B107" s="1" t="s">
        <v>260</v>
      </c>
      <c r="C107" s="1" t="s">
        <v>261</v>
      </c>
      <c r="D107" s="1" t="s">
        <v>262</v>
      </c>
      <c r="E107" s="1" t="str">
        <f>COUNTIF(D2:D525, "=Raipur")</f>
        <v>2</v>
      </c>
    </row>
    <row r="108" ht="12.0" customHeight="1">
      <c r="A108" s="2">
        <v>44109.40165320602</v>
      </c>
      <c r="B108" s="1" t="s">
        <v>263</v>
      </c>
      <c r="C108" s="1" t="s">
        <v>264</v>
      </c>
      <c r="D108" s="1" t="s">
        <v>18</v>
      </c>
    </row>
    <row r="109" ht="12.0" customHeight="1">
      <c r="A109" s="2">
        <v>44109.412869259264</v>
      </c>
      <c r="B109" s="1" t="s">
        <v>255</v>
      </c>
      <c r="C109" s="1" t="s">
        <v>265</v>
      </c>
      <c r="D109" s="1" t="s">
        <v>9</v>
      </c>
    </row>
    <row r="110" ht="12.0" customHeight="1">
      <c r="A110" s="2">
        <v>44109.41461527778</v>
      </c>
      <c r="B110" s="1" t="s">
        <v>266</v>
      </c>
      <c r="C110" s="1" t="s">
        <v>267</v>
      </c>
      <c r="D110" s="1" t="s">
        <v>40</v>
      </c>
    </row>
    <row r="111" ht="12.0" customHeight="1">
      <c r="A111" s="2">
        <v>44109.41648706018</v>
      </c>
      <c r="B111" s="1" t="s">
        <v>268</v>
      </c>
      <c r="C111" s="1" t="s">
        <v>269</v>
      </c>
      <c r="D111" s="1" t="s">
        <v>31</v>
      </c>
    </row>
    <row r="112" ht="12.0" customHeight="1">
      <c r="A112" s="2">
        <v>44109.4176878588</v>
      </c>
      <c r="B112" s="1" t="s">
        <v>270</v>
      </c>
      <c r="C112" s="1" t="s">
        <v>271</v>
      </c>
      <c r="D112" s="1" t="s">
        <v>272</v>
      </c>
      <c r="E112" s="1" t="str">
        <f>COUNTIF(D2:D525, "=ANKOLA")</f>
        <v>1</v>
      </c>
    </row>
    <row r="113" ht="12.0" customHeight="1">
      <c r="A113" s="2">
        <v>44109.418946273145</v>
      </c>
      <c r="B113" s="1" t="s">
        <v>273</v>
      </c>
      <c r="C113" s="1" t="s">
        <v>274</v>
      </c>
      <c r="D113" s="1" t="s">
        <v>31</v>
      </c>
    </row>
    <row r="114" ht="12.0" customHeight="1">
      <c r="A114" s="2">
        <v>44109.41973342592</v>
      </c>
      <c r="B114" s="1" t="s">
        <v>275</v>
      </c>
      <c r="C114" s="1" t="s">
        <v>265</v>
      </c>
      <c r="D114" s="1" t="s">
        <v>276</v>
      </c>
      <c r="E114" s="1" t="str">
        <f>COUNTIF(D2:D525, "=Mudipu")</f>
        <v>1</v>
      </c>
    </row>
    <row r="115" ht="12.0" customHeight="1">
      <c r="A115" s="2">
        <v>44109.420500266206</v>
      </c>
      <c r="B115" s="1" t="s">
        <v>277</v>
      </c>
      <c r="C115" s="1" t="s">
        <v>278</v>
      </c>
      <c r="D115" s="1" t="s">
        <v>103</v>
      </c>
    </row>
    <row r="116" ht="12.0" customHeight="1">
      <c r="A116" s="2">
        <v>44109.42093414352</v>
      </c>
      <c r="B116" s="1" t="s">
        <v>279</v>
      </c>
      <c r="C116" s="1" t="s">
        <v>280</v>
      </c>
      <c r="D116" s="1" t="s">
        <v>31</v>
      </c>
    </row>
    <row r="117" ht="12.0" customHeight="1">
      <c r="A117" s="2">
        <v>44109.42115368055</v>
      </c>
      <c r="B117" s="1" t="s">
        <v>281</v>
      </c>
      <c r="C117" s="1" t="s">
        <v>274</v>
      </c>
      <c r="D117" s="1" t="s">
        <v>282</v>
      </c>
    </row>
    <row r="118" ht="12.0" customHeight="1">
      <c r="A118" s="2">
        <v>44109.42180650463</v>
      </c>
      <c r="B118" s="1" t="s">
        <v>283</v>
      </c>
      <c r="C118" s="1" t="s">
        <v>284</v>
      </c>
      <c r="D118" s="1" t="s">
        <v>282</v>
      </c>
    </row>
    <row r="119" ht="12.0" customHeight="1">
      <c r="A119" s="2">
        <v>44109.43691921297</v>
      </c>
      <c r="B119" s="1" t="s">
        <v>285</v>
      </c>
      <c r="C119" s="1" t="s">
        <v>286</v>
      </c>
      <c r="D119" s="1" t="s">
        <v>31</v>
      </c>
    </row>
    <row r="120" ht="12.0" customHeight="1">
      <c r="A120" s="2">
        <v>44109.438445555556</v>
      </c>
      <c r="B120" s="1" t="s">
        <v>287</v>
      </c>
      <c r="C120" s="1" t="s">
        <v>288</v>
      </c>
      <c r="D120" s="1" t="s">
        <v>289</v>
      </c>
    </row>
    <row r="121" ht="12.0" customHeight="1">
      <c r="A121" s="2">
        <v>44109.438524004625</v>
      </c>
      <c r="B121" s="1" t="s">
        <v>290</v>
      </c>
      <c r="C121" s="1" t="s">
        <v>291</v>
      </c>
      <c r="D121" s="1" t="s">
        <v>9</v>
      </c>
    </row>
    <row r="122" ht="12.0" customHeight="1">
      <c r="A122" s="2">
        <v>44109.44036608796</v>
      </c>
      <c r="B122" s="1" t="s">
        <v>292</v>
      </c>
      <c r="C122" s="1" t="s">
        <v>293</v>
      </c>
      <c r="D122" s="1" t="s">
        <v>294</v>
      </c>
      <c r="E122" s="1" t="str">
        <f>COUNTIF(D2:D525, "=MYSORE")</f>
        <v>1</v>
      </c>
    </row>
    <row r="123" ht="12.0" customHeight="1">
      <c r="A123" s="2">
        <v>44109.44202243055</v>
      </c>
      <c r="B123" s="1" t="s">
        <v>295</v>
      </c>
      <c r="C123" s="1" t="s">
        <v>296</v>
      </c>
      <c r="D123" s="1" t="s">
        <v>31</v>
      </c>
    </row>
    <row r="124" ht="12.0" customHeight="1">
      <c r="A124" s="2">
        <v>44109.44258811342</v>
      </c>
      <c r="B124" s="1" t="s">
        <v>297</v>
      </c>
      <c r="C124" s="1" t="s">
        <v>126</v>
      </c>
      <c r="D124" s="1" t="s">
        <v>121</v>
      </c>
    </row>
    <row r="125" ht="12.0" customHeight="1">
      <c r="A125" s="2">
        <v>44109.444865150464</v>
      </c>
      <c r="B125" s="1" t="s">
        <v>298</v>
      </c>
      <c r="C125" s="1" t="s">
        <v>299</v>
      </c>
      <c r="D125" s="1" t="s">
        <v>300</v>
      </c>
    </row>
    <row r="126" ht="12.0" customHeight="1">
      <c r="A126" s="2">
        <v>44109.44564207176</v>
      </c>
      <c r="B126" s="1" t="s">
        <v>301</v>
      </c>
      <c r="C126" s="1" t="s">
        <v>302</v>
      </c>
      <c r="D126" s="1" t="s">
        <v>303</v>
      </c>
      <c r="E126" s="1" t="str">
        <f>COUNTIF(D2:D525, "=bodhan")</f>
        <v>1</v>
      </c>
    </row>
    <row r="127" ht="12.0" customHeight="1">
      <c r="A127" s="2">
        <v>44109.44805476852</v>
      </c>
      <c r="B127" s="1" t="s">
        <v>304</v>
      </c>
      <c r="C127" s="1" t="s">
        <v>305</v>
      </c>
      <c r="D127" s="1" t="s">
        <v>306</v>
      </c>
      <c r="E127" s="1" t="str">
        <f>COUNTIF(D2:D525, "=Anand")</f>
        <v>1</v>
      </c>
    </row>
    <row r="128" ht="12.0" customHeight="1">
      <c r="A128" s="2">
        <v>44109.456168854165</v>
      </c>
      <c r="B128" s="1" t="s">
        <v>307</v>
      </c>
      <c r="C128" s="1" t="s">
        <v>308</v>
      </c>
      <c r="D128" s="1" t="s">
        <v>31</v>
      </c>
    </row>
    <row r="129" ht="12.0" customHeight="1">
      <c r="A129" s="2">
        <v>44109.45973528935</v>
      </c>
      <c r="B129" s="1" t="s">
        <v>309</v>
      </c>
      <c r="C129" s="1" t="s">
        <v>308</v>
      </c>
      <c r="D129" s="1" t="s">
        <v>310</v>
      </c>
      <c r="E129" s="1" t="str">
        <f>COUNTIF(D2:D525, "=Thane")</f>
        <v>2</v>
      </c>
    </row>
    <row r="130" ht="12.0" customHeight="1">
      <c r="A130" s="2">
        <v>44109.461152557866</v>
      </c>
      <c r="B130" s="1" t="s">
        <v>311</v>
      </c>
      <c r="C130" s="1" t="s">
        <v>20</v>
      </c>
      <c r="D130" s="1" t="s">
        <v>221</v>
      </c>
    </row>
    <row r="131" ht="12.0" customHeight="1">
      <c r="A131" s="2">
        <v>44109.46160704861</v>
      </c>
      <c r="B131" s="1" t="s">
        <v>312</v>
      </c>
      <c r="C131" s="1" t="s">
        <v>313</v>
      </c>
      <c r="D131" s="1" t="s">
        <v>314</v>
      </c>
      <c r="E131" s="1" t="str">
        <f>COUNTIF(D2:D525, "=Puttur")</f>
        <v>1</v>
      </c>
    </row>
    <row r="132" ht="12.0" customHeight="1">
      <c r="A132" s="2">
        <v>44109.462011979165</v>
      </c>
      <c r="B132" s="1" t="s">
        <v>315</v>
      </c>
      <c r="C132" s="1" t="s">
        <v>46</v>
      </c>
      <c r="D132" s="1" t="s">
        <v>316</v>
      </c>
    </row>
    <row r="133" ht="12.0" customHeight="1">
      <c r="A133" s="2">
        <v>44109.46432346065</v>
      </c>
      <c r="B133" s="1" t="s">
        <v>317</v>
      </c>
      <c r="C133" s="1" t="s">
        <v>318</v>
      </c>
      <c r="D133" s="1" t="s">
        <v>9</v>
      </c>
    </row>
    <row r="134" ht="12.0" customHeight="1">
      <c r="A134" s="2">
        <v>44109.466092222225</v>
      </c>
      <c r="B134" s="1" t="s">
        <v>319</v>
      </c>
      <c r="C134" s="1" t="s">
        <v>63</v>
      </c>
      <c r="D134" s="1" t="s">
        <v>320</v>
      </c>
      <c r="E134" s="1" t="str">
        <f>COUNTIF(D2:D525, "=dewas")</f>
        <v>2</v>
      </c>
    </row>
    <row r="135" ht="12.0" customHeight="1">
      <c r="A135" s="2">
        <v>44109.47352625</v>
      </c>
      <c r="B135" s="1" t="s">
        <v>321</v>
      </c>
      <c r="C135" s="1" t="s">
        <v>322</v>
      </c>
      <c r="D135" s="1" t="s">
        <v>323</v>
      </c>
    </row>
    <row r="136" ht="12.0" customHeight="1">
      <c r="A136" s="2">
        <v>44109.47416978009</v>
      </c>
      <c r="B136" s="1" t="s">
        <v>324</v>
      </c>
      <c r="C136" s="1" t="s">
        <v>265</v>
      </c>
      <c r="D136" s="1" t="s">
        <v>325</v>
      </c>
      <c r="E136" s="1" t="str">
        <f>COUNTIF(D2:D525, "=Aligarh")</f>
        <v>1</v>
      </c>
    </row>
    <row r="137" ht="12.0" customHeight="1">
      <c r="A137" s="2">
        <v>44109.47653399306</v>
      </c>
      <c r="B137" s="1" t="s">
        <v>326</v>
      </c>
      <c r="C137" s="1" t="s">
        <v>327</v>
      </c>
      <c r="D137" s="1" t="s">
        <v>328</v>
      </c>
      <c r="E137" s="1" t="str">
        <f>COUNTIF(D2:D525, "=chennai")</f>
        <v>10</v>
      </c>
    </row>
    <row r="138" ht="12.0" customHeight="1">
      <c r="A138" s="2">
        <v>44109.48433715278</v>
      </c>
      <c r="B138" s="1" t="s">
        <v>329</v>
      </c>
      <c r="C138" s="1" t="s">
        <v>330</v>
      </c>
      <c r="D138" s="1" t="s">
        <v>31</v>
      </c>
    </row>
    <row r="139" ht="12.0" customHeight="1">
      <c r="A139" s="2">
        <v>44109.484610266205</v>
      </c>
      <c r="B139" s="1" t="s">
        <v>331</v>
      </c>
      <c r="C139" s="1" t="s">
        <v>332</v>
      </c>
      <c r="D139" s="1" t="s">
        <v>18</v>
      </c>
    </row>
    <row r="140" ht="12.0" customHeight="1">
      <c r="A140" s="2">
        <v>44109.48651634259</v>
      </c>
      <c r="B140" s="1" t="s">
        <v>333</v>
      </c>
      <c r="C140" s="1" t="s">
        <v>334</v>
      </c>
      <c r="D140" s="1" t="s">
        <v>335</v>
      </c>
      <c r="E140" s="1" t="str">
        <f>COUNTIF(D2:D525, "=bhiwandi")</f>
        <v>1</v>
      </c>
    </row>
    <row r="141" ht="12.0" customHeight="1">
      <c r="A141" s="2">
        <v>44109.48865706018</v>
      </c>
      <c r="B141" s="1" t="s">
        <v>336</v>
      </c>
      <c r="C141" s="1" t="s">
        <v>337</v>
      </c>
      <c r="D141" s="1" t="s">
        <v>35</v>
      </c>
    </row>
    <row r="142" ht="12.0" customHeight="1">
      <c r="A142" s="2">
        <v>44109.490687199075</v>
      </c>
      <c r="B142" s="1" t="s">
        <v>338</v>
      </c>
      <c r="C142" s="1" t="s">
        <v>339</v>
      </c>
      <c r="D142" s="1" t="s">
        <v>340</v>
      </c>
    </row>
    <row r="143" ht="12.0" customHeight="1">
      <c r="A143" s="2">
        <v>44109.50071381945</v>
      </c>
      <c r="B143" s="1" t="s">
        <v>341</v>
      </c>
      <c r="C143" s="1" t="s">
        <v>342</v>
      </c>
      <c r="D143" s="1" t="s">
        <v>9</v>
      </c>
    </row>
    <row r="144" ht="12.0" customHeight="1">
      <c r="A144" s="2">
        <v>44109.501078125</v>
      </c>
      <c r="B144" s="1" t="s">
        <v>343</v>
      </c>
      <c r="C144" s="1" t="s">
        <v>344</v>
      </c>
      <c r="D144" s="1" t="s">
        <v>345</v>
      </c>
    </row>
    <row r="145" ht="12.0" customHeight="1">
      <c r="A145" s="2">
        <v>44109.505421747686</v>
      </c>
      <c r="B145" s="1" t="s">
        <v>91</v>
      </c>
      <c r="C145" s="1" t="s">
        <v>346</v>
      </c>
      <c r="D145" s="1" t="s">
        <v>18</v>
      </c>
    </row>
    <row r="146" ht="12.0" customHeight="1">
      <c r="A146" s="2">
        <v>44109.505967743054</v>
      </c>
      <c r="B146" s="1" t="s">
        <v>347</v>
      </c>
      <c r="C146" s="1" t="s">
        <v>63</v>
      </c>
      <c r="D146" s="1" t="s">
        <v>227</v>
      </c>
    </row>
    <row r="147" ht="12.0" customHeight="1">
      <c r="A147" s="2">
        <v>44109.509330891204</v>
      </c>
      <c r="B147" s="1" t="s">
        <v>348</v>
      </c>
      <c r="C147" s="1" t="s">
        <v>349</v>
      </c>
      <c r="D147" s="1" t="s">
        <v>350</v>
      </c>
    </row>
    <row r="148" ht="12.0" customHeight="1">
      <c r="A148" s="2">
        <v>44109.510996192126</v>
      </c>
      <c r="B148" s="1" t="s">
        <v>351</v>
      </c>
      <c r="C148" s="1" t="s">
        <v>352</v>
      </c>
      <c r="D148" s="1" t="s">
        <v>353</v>
      </c>
    </row>
    <row r="149" ht="12.0" customHeight="1">
      <c r="A149" s="2">
        <v>44109.51123393518</v>
      </c>
      <c r="B149" s="1" t="s">
        <v>354</v>
      </c>
      <c r="C149" s="1" t="s">
        <v>355</v>
      </c>
      <c r="D149" s="1" t="s">
        <v>356</v>
      </c>
    </row>
    <row r="150" ht="12.0" customHeight="1">
      <c r="A150" s="2">
        <v>44109.51468548611</v>
      </c>
      <c r="B150" s="1" t="s">
        <v>357</v>
      </c>
      <c r="C150" s="1" t="s">
        <v>358</v>
      </c>
      <c r="D150" s="1" t="s">
        <v>359</v>
      </c>
    </row>
    <row r="151" ht="12.0" customHeight="1">
      <c r="A151" s="2">
        <v>44109.517873599536</v>
      </c>
      <c r="B151" s="1" t="s">
        <v>360</v>
      </c>
      <c r="C151" s="1" t="s">
        <v>361</v>
      </c>
      <c r="D151" s="1" t="s">
        <v>362</v>
      </c>
    </row>
    <row r="152" ht="12.0" customHeight="1">
      <c r="A152" s="2">
        <v>44109.52036385417</v>
      </c>
      <c r="B152" s="1" t="s">
        <v>363</v>
      </c>
      <c r="C152" s="1" t="s">
        <v>364</v>
      </c>
      <c r="D152" s="1" t="s">
        <v>365</v>
      </c>
    </row>
    <row r="153" ht="12.0" customHeight="1">
      <c r="A153" s="2">
        <v>44109.53099915509</v>
      </c>
      <c r="B153" s="1" t="s">
        <v>366</v>
      </c>
      <c r="C153" s="1" t="s">
        <v>280</v>
      </c>
      <c r="D153" s="1" t="s">
        <v>31</v>
      </c>
    </row>
    <row r="154" ht="12.0" customHeight="1">
      <c r="A154" s="2">
        <v>44109.551937870376</v>
      </c>
      <c r="B154" s="1" t="s">
        <v>367</v>
      </c>
      <c r="C154" s="1" t="s">
        <v>368</v>
      </c>
      <c r="D154" s="1" t="s">
        <v>362</v>
      </c>
    </row>
    <row r="155" ht="12.0" customHeight="1">
      <c r="A155" s="2">
        <v>44109.56940259259</v>
      </c>
      <c r="B155" s="1" t="s">
        <v>369</v>
      </c>
      <c r="C155" s="1" t="s">
        <v>370</v>
      </c>
      <c r="D155" s="1" t="s">
        <v>31</v>
      </c>
    </row>
    <row r="156" ht="12.0" customHeight="1">
      <c r="A156" s="2">
        <v>44109.572919976854</v>
      </c>
      <c r="B156" s="1" t="s">
        <v>371</v>
      </c>
      <c r="C156" s="1" t="s">
        <v>131</v>
      </c>
      <c r="D156" s="1" t="s">
        <v>18</v>
      </c>
    </row>
    <row r="157" ht="12.0" customHeight="1">
      <c r="A157" s="2">
        <v>44109.575937650465</v>
      </c>
      <c r="B157" s="1" t="s">
        <v>372</v>
      </c>
      <c r="C157" s="1" t="s">
        <v>373</v>
      </c>
      <c r="D157" s="1" t="s">
        <v>374</v>
      </c>
    </row>
    <row r="158" ht="12.0" customHeight="1">
      <c r="A158" s="2">
        <v>44109.57636824074</v>
      </c>
      <c r="B158" s="1" t="s">
        <v>375</v>
      </c>
      <c r="C158" s="1" t="s">
        <v>376</v>
      </c>
      <c r="D158" s="1" t="s">
        <v>377</v>
      </c>
    </row>
    <row r="159" ht="12.0" customHeight="1">
      <c r="A159" s="2">
        <v>44109.579132824074</v>
      </c>
      <c r="B159" s="1" t="s">
        <v>378</v>
      </c>
      <c r="C159" s="1" t="s">
        <v>379</v>
      </c>
      <c r="D159" s="1" t="s">
        <v>380</v>
      </c>
    </row>
    <row r="160" ht="12.0" customHeight="1">
      <c r="A160" s="2">
        <v>44109.58006835648</v>
      </c>
      <c r="B160" s="1" t="s">
        <v>381</v>
      </c>
      <c r="C160" s="1" t="s">
        <v>382</v>
      </c>
      <c r="D160" s="1" t="s">
        <v>236</v>
      </c>
    </row>
    <row r="161" ht="12.0" customHeight="1">
      <c r="A161" s="2">
        <v>44109.58431089121</v>
      </c>
      <c r="B161" s="1" t="s">
        <v>383</v>
      </c>
      <c r="C161" s="1" t="s">
        <v>384</v>
      </c>
      <c r="D161" s="1" t="s">
        <v>84</v>
      </c>
    </row>
    <row r="162" ht="12.0" customHeight="1">
      <c r="A162" s="2">
        <v>44109.585397118055</v>
      </c>
      <c r="B162" s="1" t="s">
        <v>385</v>
      </c>
      <c r="C162" s="1" t="s">
        <v>386</v>
      </c>
      <c r="D162" s="1" t="s">
        <v>387</v>
      </c>
    </row>
    <row r="163" ht="12.0" customHeight="1">
      <c r="A163" s="2">
        <v>44109.58546944444</v>
      </c>
      <c r="B163" s="1" t="s">
        <v>388</v>
      </c>
      <c r="C163" s="1" t="s">
        <v>23</v>
      </c>
      <c r="D163" s="1" t="s">
        <v>389</v>
      </c>
    </row>
    <row r="164" ht="12.0" customHeight="1">
      <c r="A164" s="2">
        <v>44109.59303847222</v>
      </c>
      <c r="B164" s="1" t="s">
        <v>390</v>
      </c>
      <c r="C164" s="1" t="s">
        <v>391</v>
      </c>
      <c r="D164" s="1" t="s">
        <v>9</v>
      </c>
    </row>
    <row r="165" ht="12.0" customHeight="1">
      <c r="A165" s="2">
        <v>44109.593465</v>
      </c>
      <c r="B165" s="1" t="s">
        <v>392</v>
      </c>
      <c r="C165" s="1" t="s">
        <v>393</v>
      </c>
      <c r="D165" s="1" t="s">
        <v>18</v>
      </c>
    </row>
    <row r="166" ht="12.0" customHeight="1">
      <c r="A166" s="2">
        <v>44109.59505969907</v>
      </c>
      <c r="B166" s="1" t="s">
        <v>394</v>
      </c>
      <c r="C166" s="1" t="s">
        <v>233</v>
      </c>
      <c r="D166" s="1" t="s">
        <v>395</v>
      </c>
    </row>
    <row r="167" ht="12.0" customHeight="1">
      <c r="A167" s="2">
        <v>44109.59897521991</v>
      </c>
      <c r="B167" s="1" t="s">
        <v>396</v>
      </c>
      <c r="C167" s="1" t="s">
        <v>397</v>
      </c>
      <c r="D167" s="1" t="s">
        <v>398</v>
      </c>
    </row>
    <row r="168" ht="12.0" customHeight="1">
      <c r="A168" s="2">
        <v>44109.60686868055</v>
      </c>
      <c r="B168" s="1" t="s">
        <v>399</v>
      </c>
      <c r="C168" s="1" t="s">
        <v>400</v>
      </c>
      <c r="D168" s="1" t="s">
        <v>401</v>
      </c>
    </row>
    <row r="169" ht="12.0" customHeight="1">
      <c r="A169" s="2">
        <v>44109.61352186343</v>
      </c>
      <c r="B169" s="1" t="s">
        <v>402</v>
      </c>
      <c r="C169" s="1" t="s">
        <v>403</v>
      </c>
      <c r="D169" s="1" t="s">
        <v>404</v>
      </c>
    </row>
    <row r="170" ht="12.0" customHeight="1">
      <c r="A170" s="2">
        <v>44109.616227453706</v>
      </c>
      <c r="B170" s="1" t="s">
        <v>405</v>
      </c>
      <c r="C170" s="1" t="s">
        <v>406</v>
      </c>
      <c r="D170" s="1" t="s">
        <v>407</v>
      </c>
    </row>
    <row r="171" ht="12.0" customHeight="1">
      <c r="A171" s="2">
        <v>44109.61684780093</v>
      </c>
      <c r="B171" s="1" t="s">
        <v>408</v>
      </c>
      <c r="C171" s="1" t="s">
        <v>409</v>
      </c>
      <c r="D171" s="1" t="s">
        <v>410</v>
      </c>
    </row>
    <row r="172" ht="12.0" customHeight="1">
      <c r="A172" s="2">
        <v>44109.62291479167</v>
      </c>
      <c r="B172" s="1" t="s">
        <v>411</v>
      </c>
      <c r="C172" s="1" t="s">
        <v>172</v>
      </c>
      <c r="D172" s="1" t="s">
        <v>412</v>
      </c>
    </row>
    <row r="173" ht="12.0" customHeight="1">
      <c r="A173" s="2">
        <v>44109.623561817134</v>
      </c>
      <c r="B173" s="1" t="s">
        <v>413</v>
      </c>
      <c r="C173" s="1" t="s">
        <v>414</v>
      </c>
      <c r="D173" s="1" t="s">
        <v>415</v>
      </c>
    </row>
    <row r="174" ht="12.0" customHeight="1">
      <c r="A174" s="2">
        <v>44109.62370546296</v>
      </c>
      <c r="B174" s="1" t="s">
        <v>416</v>
      </c>
      <c r="C174" s="1" t="s">
        <v>23</v>
      </c>
      <c r="D174" s="1" t="s">
        <v>9</v>
      </c>
    </row>
    <row r="175" ht="12.0" customHeight="1">
      <c r="A175" s="2">
        <v>44109.62627648148</v>
      </c>
      <c r="B175" s="1" t="s">
        <v>417</v>
      </c>
      <c r="C175" s="1" t="s">
        <v>418</v>
      </c>
      <c r="D175" s="1" t="s">
        <v>419</v>
      </c>
    </row>
    <row r="176" ht="12.0" customHeight="1">
      <c r="A176" s="2">
        <v>44109.628269085646</v>
      </c>
      <c r="B176" s="1" t="s">
        <v>420</v>
      </c>
      <c r="C176" s="1" t="s">
        <v>421</v>
      </c>
      <c r="D176" s="1" t="s">
        <v>422</v>
      </c>
    </row>
    <row r="177" ht="12.0" customHeight="1">
      <c r="A177" s="2">
        <v>44109.63011383102</v>
      </c>
      <c r="B177" s="1" t="s">
        <v>423</v>
      </c>
      <c r="C177" s="1" t="s">
        <v>424</v>
      </c>
      <c r="D177" s="1" t="s">
        <v>15</v>
      </c>
    </row>
    <row r="178" ht="12.0" customHeight="1">
      <c r="A178" s="2">
        <v>44109.633157488424</v>
      </c>
      <c r="B178" s="1" t="s">
        <v>425</v>
      </c>
      <c r="C178" s="1" t="s">
        <v>426</v>
      </c>
      <c r="D178" s="1" t="s">
        <v>427</v>
      </c>
    </row>
    <row r="179" ht="12.0" customHeight="1">
      <c r="A179" s="2">
        <v>44109.63467684027</v>
      </c>
      <c r="B179" s="1" t="s">
        <v>428</v>
      </c>
      <c r="C179" s="1" t="s">
        <v>429</v>
      </c>
      <c r="D179" s="1" t="s">
        <v>430</v>
      </c>
    </row>
    <row r="180" ht="12.0" customHeight="1">
      <c r="A180" s="2">
        <v>44109.64937903935</v>
      </c>
      <c r="B180" s="1" t="s">
        <v>431</v>
      </c>
      <c r="C180" s="1" t="s">
        <v>432</v>
      </c>
      <c r="D180" s="1" t="s">
        <v>15</v>
      </c>
    </row>
    <row r="181" ht="12.0" customHeight="1">
      <c r="A181" s="2">
        <v>44109.65030550926</v>
      </c>
      <c r="B181" s="1" t="s">
        <v>433</v>
      </c>
      <c r="C181" s="1" t="s">
        <v>434</v>
      </c>
      <c r="D181" s="1" t="s">
        <v>103</v>
      </c>
    </row>
    <row r="182" ht="12.0" customHeight="1">
      <c r="A182" s="2">
        <v>44109.65044494213</v>
      </c>
      <c r="B182" s="1" t="s">
        <v>435</v>
      </c>
      <c r="C182" s="1" t="s">
        <v>168</v>
      </c>
      <c r="D182" s="1" t="s">
        <v>18</v>
      </c>
    </row>
    <row r="183" ht="12.0" customHeight="1">
      <c r="A183" s="2">
        <v>44109.654427013884</v>
      </c>
      <c r="B183" s="1" t="s">
        <v>436</v>
      </c>
      <c r="C183" s="1" t="s">
        <v>437</v>
      </c>
      <c r="D183" s="1" t="s">
        <v>438</v>
      </c>
    </row>
    <row r="184" ht="12.0" customHeight="1">
      <c r="A184" s="2">
        <v>44109.6549559375</v>
      </c>
      <c r="B184" s="1" t="s">
        <v>439</v>
      </c>
      <c r="C184" s="1" t="s">
        <v>440</v>
      </c>
      <c r="D184" s="1" t="s">
        <v>441</v>
      </c>
    </row>
    <row r="185" ht="12.0" customHeight="1">
      <c r="A185" s="2">
        <v>44109.655900439815</v>
      </c>
      <c r="B185" s="1" t="s">
        <v>442</v>
      </c>
      <c r="C185" s="1" t="s">
        <v>443</v>
      </c>
      <c r="D185" s="1" t="s">
        <v>31</v>
      </c>
    </row>
    <row r="186" ht="12.0" customHeight="1">
      <c r="A186" s="2">
        <v>44109.65785870371</v>
      </c>
      <c r="B186" s="1" t="s">
        <v>444</v>
      </c>
      <c r="C186" s="1" t="s">
        <v>157</v>
      </c>
      <c r="D186" s="1" t="s">
        <v>35</v>
      </c>
    </row>
    <row r="187" ht="12.0" customHeight="1">
      <c r="A187" s="2">
        <v>44109.66041384259</v>
      </c>
      <c r="B187" s="1" t="s">
        <v>445</v>
      </c>
      <c r="C187" s="1" t="s">
        <v>20</v>
      </c>
      <c r="D187" s="1" t="s">
        <v>395</v>
      </c>
    </row>
    <row r="188" ht="12.0" customHeight="1">
      <c r="A188" s="2">
        <v>44109.66376459491</v>
      </c>
      <c r="B188" s="1" t="s">
        <v>446</v>
      </c>
      <c r="C188" s="1" t="s">
        <v>447</v>
      </c>
      <c r="D188" s="1" t="s">
        <v>448</v>
      </c>
    </row>
    <row r="189" ht="12.0" customHeight="1">
      <c r="A189" s="2">
        <v>44109.66382622685</v>
      </c>
      <c r="B189" s="1" t="s">
        <v>449</v>
      </c>
      <c r="C189" s="1" t="s">
        <v>450</v>
      </c>
      <c r="D189" s="1" t="s">
        <v>31</v>
      </c>
    </row>
    <row r="190" ht="12.0" customHeight="1">
      <c r="A190" s="2">
        <v>44109.66403932871</v>
      </c>
      <c r="B190" s="1" t="s">
        <v>451</v>
      </c>
      <c r="C190" s="1" t="s">
        <v>452</v>
      </c>
      <c r="D190" s="1" t="s">
        <v>282</v>
      </c>
    </row>
    <row r="191" ht="12.0" customHeight="1">
      <c r="A191" s="2">
        <v>44109.67100827546</v>
      </c>
      <c r="B191" s="1" t="s">
        <v>453</v>
      </c>
      <c r="C191" s="1" t="s">
        <v>454</v>
      </c>
      <c r="D191" s="1" t="s">
        <v>455</v>
      </c>
    </row>
    <row r="192" ht="12.0" customHeight="1">
      <c r="A192" s="2">
        <v>44109.671130208335</v>
      </c>
      <c r="B192" s="1" t="s">
        <v>456</v>
      </c>
      <c r="C192" s="1" t="s">
        <v>457</v>
      </c>
      <c r="D192" s="1" t="s">
        <v>458</v>
      </c>
    </row>
    <row r="193" ht="12.0" customHeight="1">
      <c r="A193" s="2">
        <v>44109.68355266204</v>
      </c>
      <c r="B193" s="1" t="s">
        <v>459</v>
      </c>
      <c r="C193" s="1" t="s">
        <v>460</v>
      </c>
      <c r="D193" s="1" t="s">
        <v>461</v>
      </c>
    </row>
    <row r="194" ht="12.0" customHeight="1">
      <c r="A194" s="2">
        <v>44109.6945778125</v>
      </c>
      <c r="B194" s="1" t="s">
        <v>462</v>
      </c>
      <c r="C194" s="1" t="s">
        <v>463</v>
      </c>
      <c r="D194" s="1" t="s">
        <v>18</v>
      </c>
    </row>
    <row r="195" ht="12.0" customHeight="1">
      <c r="A195" s="2">
        <v>44109.695504097224</v>
      </c>
      <c r="B195" s="1" t="s">
        <v>464</v>
      </c>
      <c r="C195" s="1" t="s">
        <v>465</v>
      </c>
      <c r="D195" s="1" t="s">
        <v>9</v>
      </c>
    </row>
    <row r="196" ht="12.0" customHeight="1">
      <c r="A196" s="2">
        <v>44109.69582490741</v>
      </c>
      <c r="B196" s="1" t="s">
        <v>466</v>
      </c>
      <c r="C196" s="1" t="s">
        <v>467</v>
      </c>
      <c r="D196" s="1" t="s">
        <v>468</v>
      </c>
    </row>
    <row r="197" ht="12.0" customHeight="1">
      <c r="A197" s="2">
        <v>44109.69604436343</v>
      </c>
      <c r="B197" s="1" t="s">
        <v>469</v>
      </c>
      <c r="C197" s="1" t="s">
        <v>470</v>
      </c>
      <c r="D197" s="1" t="s">
        <v>28</v>
      </c>
    </row>
    <row r="198" ht="12.0" customHeight="1">
      <c r="A198" s="2">
        <v>44109.70099548611</v>
      </c>
      <c r="B198" s="1" t="s">
        <v>471</v>
      </c>
      <c r="C198" s="1" t="s">
        <v>7</v>
      </c>
      <c r="D198" s="1" t="s">
        <v>472</v>
      </c>
    </row>
    <row r="199" ht="12.0" customHeight="1">
      <c r="A199" s="2">
        <v>44109.70148782407</v>
      </c>
      <c r="B199" s="1" t="s">
        <v>473</v>
      </c>
      <c r="C199" s="1" t="s">
        <v>474</v>
      </c>
      <c r="D199" s="1" t="s">
        <v>389</v>
      </c>
    </row>
    <row r="200" ht="12.0" customHeight="1">
      <c r="A200" s="2">
        <v>44109.705916377316</v>
      </c>
      <c r="B200" s="1" t="s">
        <v>475</v>
      </c>
      <c r="C200" s="1" t="s">
        <v>476</v>
      </c>
      <c r="D200" s="1" t="s">
        <v>9</v>
      </c>
    </row>
    <row r="201" ht="12.0" customHeight="1">
      <c r="A201" s="2">
        <v>44109.7163766088</v>
      </c>
      <c r="B201" s="1" t="s">
        <v>477</v>
      </c>
      <c r="C201" s="1" t="s">
        <v>478</v>
      </c>
      <c r="D201" s="1" t="s">
        <v>479</v>
      </c>
    </row>
    <row r="202" ht="12.0" customHeight="1">
      <c r="A202" s="2">
        <v>44109.717301145836</v>
      </c>
      <c r="B202" s="1" t="s">
        <v>480</v>
      </c>
      <c r="C202" s="1" t="s">
        <v>481</v>
      </c>
      <c r="D202" s="1" t="s">
        <v>482</v>
      </c>
    </row>
    <row r="203" ht="12.0" customHeight="1">
      <c r="A203" s="2">
        <v>44109.719365069446</v>
      </c>
      <c r="B203" s="1" t="s">
        <v>483</v>
      </c>
      <c r="C203" s="1" t="s">
        <v>484</v>
      </c>
      <c r="D203" s="1" t="s">
        <v>31</v>
      </c>
    </row>
    <row r="204" ht="12.0" customHeight="1">
      <c r="A204" s="2">
        <v>44109.729685196755</v>
      </c>
      <c r="B204" s="1" t="s">
        <v>485</v>
      </c>
      <c r="C204" s="1" t="s">
        <v>486</v>
      </c>
      <c r="D204" s="1" t="s">
        <v>487</v>
      </c>
    </row>
    <row r="205" ht="12.0" customHeight="1">
      <c r="A205" s="2">
        <v>44109.74207179398</v>
      </c>
      <c r="B205" s="1" t="s">
        <v>488</v>
      </c>
      <c r="C205" s="1" t="s">
        <v>489</v>
      </c>
      <c r="D205" s="1" t="s">
        <v>18</v>
      </c>
    </row>
    <row r="206" ht="12.0" customHeight="1">
      <c r="A206" s="2">
        <v>44109.745971550925</v>
      </c>
      <c r="B206" s="1" t="s">
        <v>490</v>
      </c>
      <c r="C206" s="1" t="s">
        <v>491</v>
      </c>
      <c r="D206" s="1" t="s">
        <v>121</v>
      </c>
    </row>
    <row r="207" ht="12.0" customHeight="1">
      <c r="A207" s="2">
        <v>44109.753116481486</v>
      </c>
      <c r="B207" s="1" t="s">
        <v>492</v>
      </c>
      <c r="C207" s="1" t="s">
        <v>493</v>
      </c>
      <c r="D207" s="1" t="s">
        <v>422</v>
      </c>
    </row>
    <row r="208" ht="12.0" customHeight="1">
      <c r="A208" s="2">
        <v>44109.75801153935</v>
      </c>
      <c r="B208" s="1" t="s">
        <v>494</v>
      </c>
      <c r="C208" s="1" t="s">
        <v>495</v>
      </c>
      <c r="D208" s="1" t="s">
        <v>496</v>
      </c>
    </row>
    <row r="209" ht="12.0" customHeight="1">
      <c r="A209" s="2">
        <v>44109.758696550925</v>
      </c>
      <c r="B209" s="1" t="s">
        <v>497</v>
      </c>
      <c r="C209" s="1" t="s">
        <v>498</v>
      </c>
      <c r="D209" s="1" t="s">
        <v>499</v>
      </c>
    </row>
    <row r="210" ht="12.0" customHeight="1">
      <c r="A210" s="2">
        <v>44109.76401056713</v>
      </c>
      <c r="B210" s="1" t="s">
        <v>500</v>
      </c>
      <c r="C210" s="1" t="s">
        <v>269</v>
      </c>
      <c r="D210" s="1" t="s">
        <v>18</v>
      </c>
    </row>
    <row r="211" ht="12.0" customHeight="1">
      <c r="A211" s="2">
        <v>44109.76982821759</v>
      </c>
      <c r="B211" s="1" t="s">
        <v>501</v>
      </c>
      <c r="C211" s="1" t="s">
        <v>502</v>
      </c>
      <c r="D211" s="1" t="s">
        <v>438</v>
      </c>
    </row>
    <row r="212" ht="12.0" customHeight="1">
      <c r="A212" s="2">
        <v>44109.77347460648</v>
      </c>
      <c r="B212" s="1" t="s">
        <v>503</v>
      </c>
      <c r="C212" s="1" t="s">
        <v>504</v>
      </c>
      <c r="D212" s="1" t="s">
        <v>505</v>
      </c>
    </row>
    <row r="213" ht="12.0" customHeight="1">
      <c r="A213" s="2">
        <v>44109.776985752316</v>
      </c>
      <c r="B213" s="1" t="s">
        <v>506</v>
      </c>
      <c r="C213" s="1" t="s">
        <v>507</v>
      </c>
      <c r="D213" s="1" t="s">
        <v>236</v>
      </c>
    </row>
    <row r="214" ht="12.0" customHeight="1">
      <c r="A214" s="2">
        <v>44109.78641061342</v>
      </c>
      <c r="B214" s="1" t="s">
        <v>508</v>
      </c>
      <c r="C214" s="1" t="s">
        <v>509</v>
      </c>
      <c r="D214" s="1" t="s">
        <v>510</v>
      </c>
    </row>
    <row r="215" ht="12.0" customHeight="1">
      <c r="A215" s="2">
        <v>44109.798027384255</v>
      </c>
      <c r="B215" s="1" t="s">
        <v>511</v>
      </c>
      <c r="C215" s="1" t="s">
        <v>512</v>
      </c>
      <c r="D215" s="1" t="s">
        <v>513</v>
      </c>
    </row>
    <row r="216" ht="12.0" customHeight="1">
      <c r="A216" s="2">
        <v>44109.80818361111</v>
      </c>
      <c r="B216" s="1" t="s">
        <v>514</v>
      </c>
      <c r="C216" s="1" t="s">
        <v>515</v>
      </c>
      <c r="D216" s="1" t="s">
        <v>87</v>
      </c>
    </row>
    <row r="217" ht="12.0" customHeight="1">
      <c r="A217" s="2">
        <v>44109.81034914352</v>
      </c>
      <c r="B217" s="1" t="s">
        <v>248</v>
      </c>
      <c r="C217" s="1" t="s">
        <v>46</v>
      </c>
      <c r="D217" s="1" t="s">
        <v>35</v>
      </c>
    </row>
    <row r="218" ht="12.0" customHeight="1">
      <c r="A218" s="2">
        <v>44109.81295927083</v>
      </c>
      <c r="B218" s="1" t="s">
        <v>516</v>
      </c>
      <c r="C218" s="1" t="s">
        <v>23</v>
      </c>
      <c r="D218" s="1" t="s">
        <v>461</v>
      </c>
    </row>
    <row r="219" ht="12.0" customHeight="1">
      <c r="A219" s="2">
        <v>44109.81961614583</v>
      </c>
      <c r="B219" s="1" t="s">
        <v>517</v>
      </c>
      <c r="C219" s="1" t="s">
        <v>189</v>
      </c>
      <c r="D219" s="1" t="s">
        <v>165</v>
      </c>
    </row>
    <row r="220" ht="12.0" customHeight="1">
      <c r="A220" s="2">
        <v>44109.826126712964</v>
      </c>
      <c r="B220" s="1" t="s">
        <v>518</v>
      </c>
      <c r="C220" s="1" t="s">
        <v>519</v>
      </c>
      <c r="D220" s="1" t="s">
        <v>513</v>
      </c>
    </row>
    <row r="221" ht="12.0" customHeight="1">
      <c r="A221" s="2">
        <v>44109.85706289352</v>
      </c>
      <c r="B221" s="1" t="s">
        <v>520</v>
      </c>
      <c r="C221" s="1" t="s">
        <v>521</v>
      </c>
      <c r="D221" s="1" t="s">
        <v>31</v>
      </c>
    </row>
    <row r="222" ht="12.0" customHeight="1">
      <c r="A222" s="2">
        <v>44109.86122333333</v>
      </c>
      <c r="B222" s="1" t="s">
        <v>522</v>
      </c>
      <c r="C222" s="1" t="s">
        <v>523</v>
      </c>
      <c r="D222" s="1" t="s">
        <v>18</v>
      </c>
    </row>
    <row r="223" ht="12.0" customHeight="1">
      <c r="A223" s="2">
        <v>44109.8678658912</v>
      </c>
      <c r="B223" s="1" t="s">
        <v>524</v>
      </c>
      <c r="C223" s="1" t="s">
        <v>525</v>
      </c>
      <c r="D223" s="1" t="s">
        <v>18</v>
      </c>
    </row>
    <row r="224" ht="12.0" customHeight="1">
      <c r="A224" s="2">
        <v>44109.88695164352</v>
      </c>
      <c r="B224" s="1" t="s">
        <v>68</v>
      </c>
      <c r="C224" s="1" t="s">
        <v>526</v>
      </c>
      <c r="D224" s="1" t="s">
        <v>158</v>
      </c>
    </row>
    <row r="225" ht="12.0" customHeight="1">
      <c r="A225" s="2">
        <v>44109.89986304398</v>
      </c>
      <c r="B225" s="1" t="s">
        <v>527</v>
      </c>
      <c r="C225" s="1" t="s">
        <v>528</v>
      </c>
      <c r="D225" s="1" t="s">
        <v>18</v>
      </c>
    </row>
    <row r="226" ht="12.0" customHeight="1">
      <c r="A226" s="2">
        <v>44109.92051355324</v>
      </c>
      <c r="B226" s="1" t="s">
        <v>529</v>
      </c>
      <c r="C226" s="1" t="s">
        <v>530</v>
      </c>
      <c r="D226" s="1" t="s">
        <v>31</v>
      </c>
    </row>
    <row r="227" ht="12.0" customHeight="1">
      <c r="A227" s="2">
        <v>44109.94443391204</v>
      </c>
      <c r="B227" s="1" t="s">
        <v>531</v>
      </c>
      <c r="C227" s="1" t="s">
        <v>379</v>
      </c>
      <c r="D227" s="1" t="s">
        <v>532</v>
      </c>
    </row>
    <row r="228" ht="12.0" customHeight="1">
      <c r="A228" s="2">
        <v>44109.96914961806</v>
      </c>
      <c r="B228" s="1" t="s">
        <v>533</v>
      </c>
      <c r="C228" s="1" t="s">
        <v>534</v>
      </c>
      <c r="D228" s="1" t="s">
        <v>535</v>
      </c>
    </row>
    <row r="229" ht="12.0" customHeight="1">
      <c r="A229" s="2">
        <v>44109.97476037037</v>
      </c>
      <c r="B229" s="1" t="s">
        <v>536</v>
      </c>
      <c r="C229" s="1" t="s">
        <v>537</v>
      </c>
      <c r="D229" s="1" t="s">
        <v>31</v>
      </c>
    </row>
    <row r="230" ht="12.0" customHeight="1">
      <c r="A230" s="2">
        <v>44109.975076469906</v>
      </c>
      <c r="B230" s="1" t="s">
        <v>538</v>
      </c>
      <c r="C230" s="1" t="s">
        <v>539</v>
      </c>
      <c r="D230" s="1" t="s">
        <v>395</v>
      </c>
    </row>
    <row r="231" ht="12.0" customHeight="1">
      <c r="A231" s="2">
        <v>44109.97721326389</v>
      </c>
      <c r="B231" s="1" t="s">
        <v>540</v>
      </c>
      <c r="C231" s="1" t="s">
        <v>541</v>
      </c>
      <c r="D231" s="1" t="s">
        <v>542</v>
      </c>
    </row>
    <row r="232" ht="12.0" customHeight="1">
      <c r="A232" s="2">
        <v>44109.98935930556</v>
      </c>
      <c r="B232" s="1" t="s">
        <v>306</v>
      </c>
      <c r="C232" s="1" t="s">
        <v>543</v>
      </c>
      <c r="D232" s="1" t="s">
        <v>544</v>
      </c>
    </row>
    <row r="233" ht="12.0" customHeight="1">
      <c r="A233" s="2">
        <v>44110.00141402778</v>
      </c>
      <c r="B233" s="1" t="s">
        <v>545</v>
      </c>
      <c r="C233" s="1" t="s">
        <v>546</v>
      </c>
      <c r="D233" s="1" t="s">
        <v>31</v>
      </c>
    </row>
    <row r="234" ht="12.0" customHeight="1">
      <c r="A234" s="2">
        <v>44110.005853738425</v>
      </c>
      <c r="B234" s="1" t="s">
        <v>547</v>
      </c>
      <c r="C234" s="1" t="s">
        <v>23</v>
      </c>
      <c r="D234" s="1" t="s">
        <v>9</v>
      </c>
    </row>
    <row r="235" ht="12.0" customHeight="1">
      <c r="A235" s="2">
        <v>44110.008686030094</v>
      </c>
      <c r="B235" s="1" t="s">
        <v>548</v>
      </c>
      <c r="C235" s="1" t="s">
        <v>63</v>
      </c>
      <c r="D235" s="1" t="s">
        <v>18</v>
      </c>
    </row>
    <row r="236" ht="12.0" customHeight="1">
      <c r="A236" s="2">
        <v>44110.0198020949</v>
      </c>
      <c r="B236" s="1" t="s">
        <v>549</v>
      </c>
      <c r="C236" s="1" t="s">
        <v>550</v>
      </c>
      <c r="D236" s="1" t="s">
        <v>551</v>
      </c>
    </row>
    <row r="237" ht="12.0" customHeight="1">
      <c r="A237" s="2">
        <v>44110.022902199074</v>
      </c>
      <c r="B237" s="1" t="s">
        <v>552</v>
      </c>
      <c r="C237" s="1" t="s">
        <v>426</v>
      </c>
      <c r="D237" s="1" t="s">
        <v>84</v>
      </c>
    </row>
    <row r="238" ht="12.0" customHeight="1">
      <c r="A238" s="2">
        <v>44110.03695574074</v>
      </c>
      <c r="B238" s="1" t="s">
        <v>553</v>
      </c>
      <c r="C238" s="1" t="s">
        <v>554</v>
      </c>
      <c r="D238" s="1" t="s">
        <v>555</v>
      </c>
    </row>
    <row r="239" ht="12.0" customHeight="1">
      <c r="A239" s="2">
        <v>44110.170153530096</v>
      </c>
      <c r="B239" s="1" t="s">
        <v>556</v>
      </c>
      <c r="C239" s="1" t="s">
        <v>557</v>
      </c>
      <c r="D239" s="1" t="s">
        <v>558</v>
      </c>
    </row>
    <row r="240" ht="12.0" customHeight="1">
      <c r="A240" s="2">
        <v>44110.24345565972</v>
      </c>
      <c r="B240" s="1" t="s">
        <v>559</v>
      </c>
      <c r="C240" s="1" t="s">
        <v>560</v>
      </c>
      <c r="D240" s="1" t="s">
        <v>561</v>
      </c>
    </row>
    <row r="241" ht="12.0" customHeight="1">
      <c r="A241" s="2">
        <v>44110.2764927199</v>
      </c>
      <c r="B241" s="1" t="s">
        <v>562</v>
      </c>
      <c r="C241" s="1" t="s">
        <v>526</v>
      </c>
      <c r="D241" s="1" t="s">
        <v>9</v>
      </c>
    </row>
    <row r="242" ht="12.0" customHeight="1">
      <c r="A242" s="2">
        <v>44110.27830847222</v>
      </c>
      <c r="B242" s="1" t="s">
        <v>16</v>
      </c>
      <c r="C242" s="1" t="s">
        <v>563</v>
      </c>
      <c r="D242" s="1" t="s">
        <v>564</v>
      </c>
    </row>
    <row r="243" ht="12.0" customHeight="1">
      <c r="A243" s="2">
        <v>44110.28846457176</v>
      </c>
      <c r="B243" s="1" t="s">
        <v>565</v>
      </c>
      <c r="C243" s="1" t="s">
        <v>566</v>
      </c>
      <c r="D243" s="1" t="s">
        <v>567</v>
      </c>
    </row>
    <row r="244" ht="12.0" customHeight="1">
      <c r="A244" s="2">
        <v>44110.30336150463</v>
      </c>
      <c r="B244" s="1" t="s">
        <v>568</v>
      </c>
      <c r="C244" s="1" t="s">
        <v>569</v>
      </c>
      <c r="D244" s="1" t="s">
        <v>152</v>
      </c>
    </row>
    <row r="245" ht="12.0" customHeight="1">
      <c r="A245" s="2">
        <v>44110.30897987269</v>
      </c>
      <c r="B245" s="1" t="s">
        <v>570</v>
      </c>
      <c r="C245" s="1" t="s">
        <v>571</v>
      </c>
      <c r="D245" s="1" t="s">
        <v>572</v>
      </c>
    </row>
    <row r="246" ht="12.0" customHeight="1">
      <c r="A246" s="2">
        <v>44110.32766596065</v>
      </c>
      <c r="B246" s="1" t="s">
        <v>573</v>
      </c>
      <c r="C246" s="1" t="s">
        <v>574</v>
      </c>
      <c r="D246" s="1" t="s">
        <v>575</v>
      </c>
    </row>
    <row r="247" ht="12.0" customHeight="1">
      <c r="A247" s="2">
        <v>44110.334344953706</v>
      </c>
      <c r="B247" s="1" t="s">
        <v>576</v>
      </c>
      <c r="C247" s="1" t="s">
        <v>577</v>
      </c>
      <c r="D247" s="1" t="s">
        <v>578</v>
      </c>
    </row>
    <row r="248" ht="12.0" customHeight="1">
      <c r="A248" s="2">
        <v>44110.34146221065</v>
      </c>
      <c r="B248" s="1" t="s">
        <v>579</v>
      </c>
      <c r="C248" s="1" t="s">
        <v>580</v>
      </c>
      <c r="D248" s="1" t="s">
        <v>581</v>
      </c>
    </row>
    <row r="249" ht="12.0" customHeight="1">
      <c r="A249" s="2">
        <v>44110.36927012731</v>
      </c>
      <c r="B249" s="1" t="s">
        <v>111</v>
      </c>
      <c r="C249" s="1" t="s">
        <v>582</v>
      </c>
      <c r="D249" s="1" t="s">
        <v>583</v>
      </c>
    </row>
    <row r="250" ht="12.0" customHeight="1">
      <c r="A250" s="2">
        <v>44110.372779618054</v>
      </c>
      <c r="B250" s="1" t="s">
        <v>584</v>
      </c>
      <c r="C250" s="1" t="s">
        <v>585</v>
      </c>
      <c r="D250" s="1" t="s">
        <v>586</v>
      </c>
    </row>
    <row r="251" ht="12.0" customHeight="1">
      <c r="A251" s="2">
        <v>44110.3748137963</v>
      </c>
      <c r="B251" s="1" t="s">
        <v>587</v>
      </c>
      <c r="C251" s="1" t="s">
        <v>588</v>
      </c>
      <c r="D251" s="1" t="s">
        <v>152</v>
      </c>
    </row>
    <row r="252" ht="12.0" customHeight="1">
      <c r="A252" s="2">
        <v>44110.38466658565</v>
      </c>
      <c r="B252" s="1" t="s">
        <v>589</v>
      </c>
      <c r="C252" s="1" t="s">
        <v>590</v>
      </c>
      <c r="D252" s="1" t="s">
        <v>591</v>
      </c>
    </row>
    <row r="253" ht="12.0" customHeight="1">
      <c r="A253" s="2">
        <v>44110.38492053241</v>
      </c>
      <c r="B253" s="1" t="s">
        <v>592</v>
      </c>
      <c r="C253" s="1" t="s">
        <v>593</v>
      </c>
      <c r="D253" s="1" t="s">
        <v>594</v>
      </c>
    </row>
    <row r="254" ht="12.0" customHeight="1">
      <c r="A254" s="2">
        <v>44110.41075689815</v>
      </c>
      <c r="B254" s="1" t="s">
        <v>595</v>
      </c>
      <c r="C254" s="1" t="s">
        <v>596</v>
      </c>
      <c r="D254" s="1" t="s">
        <v>31</v>
      </c>
    </row>
    <row r="255" ht="12.0" customHeight="1">
      <c r="A255" s="2">
        <v>44110.411161435186</v>
      </c>
      <c r="B255" s="1" t="s">
        <v>597</v>
      </c>
      <c r="C255" s="1" t="s">
        <v>598</v>
      </c>
      <c r="D255" s="1" t="s">
        <v>599</v>
      </c>
    </row>
    <row r="256" ht="12.0" customHeight="1">
      <c r="A256" s="2">
        <v>44110.416505057874</v>
      </c>
      <c r="B256" s="1" t="s">
        <v>600</v>
      </c>
      <c r="C256" s="1" t="s">
        <v>46</v>
      </c>
      <c r="D256" s="1" t="s">
        <v>282</v>
      </c>
    </row>
    <row r="257" ht="12.0" customHeight="1">
      <c r="A257" s="2">
        <v>44110.418849525464</v>
      </c>
      <c r="B257" s="1" t="s">
        <v>601</v>
      </c>
      <c r="C257" s="1" t="s">
        <v>602</v>
      </c>
      <c r="D257" s="1" t="s">
        <v>87</v>
      </c>
    </row>
    <row r="258" ht="12.0" customHeight="1">
      <c r="A258" s="2">
        <v>44110.42171351852</v>
      </c>
      <c r="B258" s="1" t="s">
        <v>603</v>
      </c>
      <c r="C258" s="1" t="s">
        <v>484</v>
      </c>
      <c r="D258" s="1" t="s">
        <v>31</v>
      </c>
    </row>
    <row r="259" ht="12.0" customHeight="1">
      <c r="A259" s="2">
        <v>44110.42209791667</v>
      </c>
      <c r="B259" s="1" t="s">
        <v>604</v>
      </c>
      <c r="C259" s="1" t="s">
        <v>63</v>
      </c>
      <c r="D259" s="1" t="s">
        <v>605</v>
      </c>
    </row>
    <row r="260" ht="12.0" customHeight="1">
      <c r="A260" s="2">
        <v>44110.43201106481</v>
      </c>
      <c r="B260" s="1" t="s">
        <v>606</v>
      </c>
      <c r="C260" s="1" t="s">
        <v>306</v>
      </c>
      <c r="D260" s="1" t="s">
        <v>607</v>
      </c>
    </row>
    <row r="261" ht="12.0" customHeight="1">
      <c r="A261" s="2">
        <v>44110.44061633102</v>
      </c>
      <c r="B261" s="1" t="s">
        <v>608</v>
      </c>
      <c r="C261" s="1" t="s">
        <v>609</v>
      </c>
      <c r="D261" s="1" t="s">
        <v>18</v>
      </c>
    </row>
    <row r="262" ht="12.0" customHeight="1">
      <c r="A262" s="2">
        <v>44110.444244583334</v>
      </c>
      <c r="B262" s="1" t="s">
        <v>610</v>
      </c>
      <c r="C262" s="1" t="s">
        <v>63</v>
      </c>
      <c r="D262" s="1" t="s">
        <v>155</v>
      </c>
    </row>
    <row r="263" ht="12.0" customHeight="1">
      <c r="A263" s="2">
        <v>44110.45007042824</v>
      </c>
      <c r="B263" s="1" t="s">
        <v>611</v>
      </c>
      <c r="C263" s="1" t="s">
        <v>612</v>
      </c>
      <c r="D263" s="1" t="s">
        <v>87</v>
      </c>
    </row>
    <row r="264" ht="12.0" customHeight="1">
      <c r="A264" s="2">
        <v>44110.4540881713</v>
      </c>
      <c r="B264" s="1" t="s">
        <v>613</v>
      </c>
      <c r="C264" s="1" t="s">
        <v>614</v>
      </c>
      <c r="D264" s="1" t="s">
        <v>31</v>
      </c>
    </row>
    <row r="265" ht="12.0" customHeight="1">
      <c r="A265" s="2">
        <v>44110.455880023146</v>
      </c>
      <c r="B265" s="1" t="s">
        <v>615</v>
      </c>
      <c r="C265" s="1" t="s">
        <v>543</v>
      </c>
      <c r="D265" s="1" t="s">
        <v>616</v>
      </c>
    </row>
    <row r="266" ht="12.0" customHeight="1">
      <c r="A266" s="2">
        <v>44110.46070009259</v>
      </c>
      <c r="B266" s="1" t="s">
        <v>617</v>
      </c>
      <c r="C266" s="1" t="s">
        <v>189</v>
      </c>
      <c r="D266" s="1" t="s">
        <v>618</v>
      </c>
    </row>
    <row r="267" ht="12.0" customHeight="1">
      <c r="A267" s="2">
        <v>44110.49399717593</v>
      </c>
      <c r="B267" s="1" t="s">
        <v>619</v>
      </c>
      <c r="C267" s="1" t="s">
        <v>620</v>
      </c>
      <c r="D267" s="1" t="s">
        <v>621</v>
      </c>
    </row>
    <row r="268" ht="12.0" customHeight="1">
      <c r="A268" s="2">
        <v>44110.50635428241</v>
      </c>
      <c r="B268" s="1" t="s">
        <v>622</v>
      </c>
      <c r="C268" s="1" t="s">
        <v>623</v>
      </c>
      <c r="D268" s="1" t="s">
        <v>624</v>
      </c>
    </row>
    <row r="269" ht="12.0" customHeight="1">
      <c r="A269" s="2">
        <v>44110.51847900463</v>
      </c>
      <c r="B269" s="1" t="s">
        <v>625</v>
      </c>
      <c r="C269" s="1" t="s">
        <v>626</v>
      </c>
      <c r="D269" s="1" t="s">
        <v>627</v>
      </c>
    </row>
    <row r="270" ht="12.0" customHeight="1">
      <c r="A270" s="2">
        <v>44110.5213008912</v>
      </c>
      <c r="B270" s="1" t="s">
        <v>628</v>
      </c>
      <c r="C270" s="1" t="s">
        <v>629</v>
      </c>
      <c r="D270" s="1" t="s">
        <v>31</v>
      </c>
    </row>
    <row r="271" ht="12.0" customHeight="1">
      <c r="A271" s="2">
        <v>44110.53628460648</v>
      </c>
      <c r="B271" s="1" t="s">
        <v>630</v>
      </c>
      <c r="C271" s="1" t="s">
        <v>631</v>
      </c>
      <c r="D271" s="1" t="s">
        <v>9</v>
      </c>
    </row>
    <row r="272" ht="12.0" customHeight="1">
      <c r="A272" s="2">
        <v>44110.54809326389</v>
      </c>
      <c r="B272" s="1" t="s">
        <v>632</v>
      </c>
      <c r="C272" s="1" t="s">
        <v>633</v>
      </c>
      <c r="D272" s="1" t="s">
        <v>422</v>
      </c>
    </row>
    <row r="273" ht="12.0" customHeight="1">
      <c r="A273" s="2">
        <v>44110.57153243056</v>
      </c>
      <c r="B273" s="1" t="s">
        <v>634</v>
      </c>
      <c r="C273" s="1" t="s">
        <v>635</v>
      </c>
      <c r="D273" s="1" t="s">
        <v>81</v>
      </c>
    </row>
    <row r="274" ht="12.0" customHeight="1">
      <c r="A274" s="2">
        <v>44110.57286925926</v>
      </c>
      <c r="B274" s="1" t="s">
        <v>375</v>
      </c>
      <c r="C274" s="1" t="s">
        <v>636</v>
      </c>
      <c r="D274" s="1" t="s">
        <v>31</v>
      </c>
    </row>
    <row r="275" ht="12.0" customHeight="1">
      <c r="A275" s="2">
        <v>44110.57390820602</v>
      </c>
      <c r="B275" s="1" t="s">
        <v>637</v>
      </c>
      <c r="C275" s="1" t="s">
        <v>638</v>
      </c>
      <c r="D275" s="1" t="s">
        <v>567</v>
      </c>
    </row>
    <row r="276" ht="12.0" customHeight="1">
      <c r="A276" s="2">
        <v>44110.57493670139</v>
      </c>
      <c r="B276" s="1" t="s">
        <v>639</v>
      </c>
      <c r="C276" s="1" t="s">
        <v>640</v>
      </c>
      <c r="D276" s="1" t="s">
        <v>15</v>
      </c>
    </row>
    <row r="277" ht="12.0" customHeight="1">
      <c r="A277" s="2">
        <v>44110.593681875005</v>
      </c>
      <c r="B277" s="1" t="s">
        <v>641</v>
      </c>
      <c r="C277" s="1" t="s">
        <v>642</v>
      </c>
      <c r="D277" s="1" t="s">
        <v>643</v>
      </c>
    </row>
    <row r="278" ht="12.0" customHeight="1">
      <c r="A278" s="2">
        <v>44110.63774222222</v>
      </c>
      <c r="B278" s="1" t="s">
        <v>644</v>
      </c>
      <c r="C278" s="1" t="s">
        <v>645</v>
      </c>
      <c r="D278" s="1" t="s">
        <v>31</v>
      </c>
    </row>
    <row r="279" ht="12.0" customHeight="1">
      <c r="A279" s="2">
        <v>44110.63856042824</v>
      </c>
      <c r="B279" s="1" t="s">
        <v>646</v>
      </c>
      <c r="C279" s="1" t="s">
        <v>647</v>
      </c>
      <c r="D279" s="1" t="s">
        <v>648</v>
      </c>
    </row>
    <row r="280" ht="12.0" customHeight="1">
      <c r="A280" s="2">
        <v>44110.639521053236</v>
      </c>
      <c r="B280" s="1" t="s">
        <v>649</v>
      </c>
      <c r="C280" s="1" t="s">
        <v>23</v>
      </c>
      <c r="D280" s="1" t="s">
        <v>35</v>
      </c>
    </row>
    <row r="281" ht="12.0" customHeight="1">
      <c r="A281" s="2">
        <v>44110.6694033449</v>
      </c>
      <c r="B281" s="1" t="s">
        <v>650</v>
      </c>
      <c r="C281" s="1" t="s">
        <v>651</v>
      </c>
      <c r="D281" s="1" t="s">
        <v>31</v>
      </c>
    </row>
    <row r="282" ht="12.0" customHeight="1">
      <c r="A282" s="2">
        <v>44110.68671040509</v>
      </c>
      <c r="B282" s="1" t="s">
        <v>652</v>
      </c>
      <c r="C282" s="1" t="s">
        <v>653</v>
      </c>
      <c r="D282" s="1" t="s">
        <v>31</v>
      </c>
    </row>
    <row r="283" ht="12.0" customHeight="1">
      <c r="A283" s="2">
        <v>44110.693982557874</v>
      </c>
      <c r="B283" s="1" t="s">
        <v>654</v>
      </c>
      <c r="C283" s="1" t="s">
        <v>655</v>
      </c>
      <c r="D283" s="1" t="s">
        <v>9</v>
      </c>
    </row>
    <row r="284" ht="12.0" customHeight="1">
      <c r="A284" s="2">
        <v>44110.69737898148</v>
      </c>
      <c r="B284" s="1" t="s">
        <v>656</v>
      </c>
      <c r="C284" s="1" t="s">
        <v>657</v>
      </c>
      <c r="D284" s="1" t="s">
        <v>173</v>
      </c>
    </row>
    <row r="285" ht="12.0" customHeight="1">
      <c r="A285" s="2">
        <v>44110.69905707176</v>
      </c>
      <c r="B285" s="1" t="s">
        <v>658</v>
      </c>
      <c r="C285" s="1" t="s">
        <v>659</v>
      </c>
      <c r="D285" s="1" t="s">
        <v>660</v>
      </c>
    </row>
    <row r="286" ht="12.0" customHeight="1">
      <c r="A286" s="2">
        <v>44110.70056511574</v>
      </c>
      <c r="B286" s="1" t="s">
        <v>661</v>
      </c>
      <c r="C286" s="1" t="s">
        <v>269</v>
      </c>
      <c r="D286" s="1" t="s">
        <v>31</v>
      </c>
    </row>
    <row r="287" ht="12.0" customHeight="1">
      <c r="A287" s="2">
        <v>44110.707928194446</v>
      </c>
      <c r="B287" s="1" t="s">
        <v>662</v>
      </c>
      <c r="C287" s="1" t="s">
        <v>663</v>
      </c>
      <c r="D287" s="1" t="s">
        <v>35</v>
      </c>
    </row>
    <row r="288" ht="12.0" customHeight="1">
      <c r="A288" s="2">
        <v>44110.73486755787</v>
      </c>
      <c r="B288" s="1" t="s">
        <v>664</v>
      </c>
      <c r="C288" s="1" t="s">
        <v>665</v>
      </c>
      <c r="D288" s="1" t="s">
        <v>35</v>
      </c>
    </row>
    <row r="289" ht="12.0" customHeight="1">
      <c r="A289" s="2">
        <v>44110.76542946759</v>
      </c>
      <c r="B289" s="1" t="s">
        <v>666</v>
      </c>
      <c r="C289" s="1" t="s">
        <v>667</v>
      </c>
      <c r="D289" s="1" t="s">
        <v>155</v>
      </c>
    </row>
    <row r="290" ht="12.0" customHeight="1">
      <c r="A290" s="2">
        <v>44110.772204293986</v>
      </c>
      <c r="B290" s="1" t="s">
        <v>668</v>
      </c>
      <c r="C290" s="1" t="s">
        <v>669</v>
      </c>
      <c r="D290" s="1" t="s">
        <v>31</v>
      </c>
    </row>
    <row r="291" ht="12.0" customHeight="1">
      <c r="A291" s="2">
        <v>44110.77384013889</v>
      </c>
      <c r="B291" s="1" t="s">
        <v>670</v>
      </c>
      <c r="C291" s="1" t="s">
        <v>63</v>
      </c>
      <c r="D291" s="1" t="s">
        <v>316</v>
      </c>
    </row>
    <row r="292" ht="12.0" customHeight="1">
      <c r="A292" s="2">
        <v>44110.775152546295</v>
      </c>
      <c r="B292" s="1" t="s">
        <v>671</v>
      </c>
      <c r="C292" s="1" t="s">
        <v>672</v>
      </c>
      <c r="D292" s="1" t="s">
        <v>18</v>
      </c>
    </row>
    <row r="293" ht="12.0" customHeight="1">
      <c r="A293" s="2">
        <v>44110.78824863426</v>
      </c>
      <c r="B293" s="1" t="s">
        <v>673</v>
      </c>
      <c r="C293" s="1" t="s">
        <v>674</v>
      </c>
      <c r="D293" s="1" t="s">
        <v>675</v>
      </c>
    </row>
    <row r="294" ht="12.0" customHeight="1">
      <c r="A294" s="2">
        <v>44110.789989108795</v>
      </c>
      <c r="B294" s="1" t="s">
        <v>676</v>
      </c>
      <c r="C294" s="1" t="s">
        <v>629</v>
      </c>
      <c r="D294" s="1" t="s">
        <v>677</v>
      </c>
    </row>
    <row r="295" ht="12.0" customHeight="1">
      <c r="A295" s="2">
        <v>44110.80864084491</v>
      </c>
      <c r="B295" s="1" t="s">
        <v>678</v>
      </c>
      <c r="C295" s="1" t="s">
        <v>83</v>
      </c>
      <c r="D295" s="1" t="s">
        <v>84</v>
      </c>
    </row>
    <row r="296" ht="12.0" customHeight="1">
      <c r="A296" s="2">
        <v>44110.818773136576</v>
      </c>
      <c r="B296" s="1" t="s">
        <v>22</v>
      </c>
      <c r="C296" s="1" t="s">
        <v>20</v>
      </c>
      <c r="D296" s="1" t="s">
        <v>35</v>
      </c>
    </row>
    <row r="297" ht="12.0" customHeight="1">
      <c r="A297" s="2">
        <v>44110.82597167824</v>
      </c>
      <c r="B297" s="1" t="s">
        <v>679</v>
      </c>
      <c r="C297" s="1" t="s">
        <v>680</v>
      </c>
      <c r="D297" s="1" t="s">
        <v>681</v>
      </c>
    </row>
    <row r="298" ht="12.0" customHeight="1">
      <c r="A298" s="2">
        <v>44110.82732011574</v>
      </c>
      <c r="B298" s="1" t="s">
        <v>682</v>
      </c>
      <c r="C298" s="1" t="s">
        <v>683</v>
      </c>
      <c r="D298" s="1" t="s">
        <v>684</v>
      </c>
    </row>
    <row r="299" ht="12.0" customHeight="1">
      <c r="A299" s="2">
        <v>44110.864537974536</v>
      </c>
      <c r="B299" s="1" t="s">
        <v>685</v>
      </c>
      <c r="C299" s="1" t="s">
        <v>686</v>
      </c>
      <c r="D299" s="1" t="s">
        <v>687</v>
      </c>
    </row>
    <row r="300" ht="12.0" customHeight="1">
      <c r="A300" s="2">
        <v>44110.87350912037</v>
      </c>
      <c r="B300" s="1" t="s">
        <v>688</v>
      </c>
      <c r="C300" s="1" t="s">
        <v>689</v>
      </c>
      <c r="D300" s="1" t="s">
        <v>690</v>
      </c>
    </row>
    <row r="301" ht="12.0" customHeight="1">
      <c r="A301" s="2">
        <v>44110.90404915509</v>
      </c>
      <c r="B301" s="1" t="s">
        <v>691</v>
      </c>
      <c r="C301" s="1" t="s">
        <v>692</v>
      </c>
      <c r="D301" s="1" t="s">
        <v>693</v>
      </c>
    </row>
    <row r="302" ht="12.0" customHeight="1">
      <c r="A302" s="2">
        <v>44110.99815113426</v>
      </c>
      <c r="B302" s="1" t="s">
        <v>211</v>
      </c>
      <c r="C302" s="1" t="s">
        <v>23</v>
      </c>
      <c r="D302" s="1" t="s">
        <v>35</v>
      </c>
    </row>
    <row r="303" ht="12.0" customHeight="1">
      <c r="A303" s="2">
        <v>44110.99967767361</v>
      </c>
      <c r="B303" s="1" t="s">
        <v>694</v>
      </c>
      <c r="C303" s="1" t="s">
        <v>695</v>
      </c>
      <c r="D303" s="1" t="s">
        <v>31</v>
      </c>
    </row>
    <row r="304" ht="12.0" customHeight="1">
      <c r="A304" s="2">
        <v>44111.00855815972</v>
      </c>
      <c r="B304" s="1" t="s">
        <v>696</v>
      </c>
      <c r="C304" s="1" t="s">
        <v>114</v>
      </c>
      <c r="D304" s="1" t="s">
        <v>697</v>
      </c>
    </row>
    <row r="305" ht="12.0" customHeight="1">
      <c r="A305" s="2">
        <v>44111.078096087964</v>
      </c>
      <c r="B305" s="1" t="s">
        <v>698</v>
      </c>
      <c r="C305" s="1" t="s">
        <v>699</v>
      </c>
      <c r="D305" s="1" t="s">
        <v>700</v>
      </c>
    </row>
    <row r="306" ht="12.0" customHeight="1">
      <c r="A306" s="2">
        <v>44111.0871981713</v>
      </c>
      <c r="B306" s="1" t="s">
        <v>701</v>
      </c>
      <c r="C306" s="1" t="s">
        <v>702</v>
      </c>
      <c r="D306" s="1" t="s">
        <v>703</v>
      </c>
    </row>
    <row r="307" ht="12.0" customHeight="1">
      <c r="A307" s="2">
        <v>44111.14976050926</v>
      </c>
      <c r="B307" s="1" t="s">
        <v>704</v>
      </c>
      <c r="C307" s="1" t="s">
        <v>705</v>
      </c>
      <c r="D307" s="1" t="s">
        <v>706</v>
      </c>
    </row>
    <row r="308" ht="12.0" customHeight="1">
      <c r="A308" s="2">
        <v>44111.20935952546</v>
      </c>
      <c r="B308" s="1" t="s">
        <v>707</v>
      </c>
      <c r="C308" s="1" t="s">
        <v>708</v>
      </c>
      <c r="D308" s="1" t="s">
        <v>709</v>
      </c>
    </row>
    <row r="309" ht="12.0" customHeight="1">
      <c r="A309" s="2">
        <v>44111.35062375</v>
      </c>
      <c r="B309" s="1" t="s">
        <v>527</v>
      </c>
      <c r="C309" s="1" t="s">
        <v>710</v>
      </c>
      <c r="D309" s="1" t="s">
        <v>15</v>
      </c>
    </row>
    <row r="310" ht="12.0" customHeight="1">
      <c r="A310" s="2">
        <v>44111.393486898145</v>
      </c>
      <c r="B310" s="1" t="s">
        <v>299</v>
      </c>
      <c r="C310" s="1" t="s">
        <v>711</v>
      </c>
      <c r="D310" s="1" t="s">
        <v>15</v>
      </c>
    </row>
    <row r="311" ht="12.0" customHeight="1">
      <c r="A311" s="2">
        <v>44111.41673473379</v>
      </c>
      <c r="B311" s="1" t="s">
        <v>606</v>
      </c>
      <c r="C311" s="1" t="s">
        <v>712</v>
      </c>
      <c r="D311" s="1" t="s">
        <v>713</v>
      </c>
    </row>
    <row r="312" ht="12.0" customHeight="1">
      <c r="A312" s="2">
        <v>44111.45947753472</v>
      </c>
      <c r="B312" s="1" t="s">
        <v>714</v>
      </c>
      <c r="C312" s="1" t="s">
        <v>715</v>
      </c>
      <c r="D312" s="1" t="s">
        <v>31</v>
      </c>
    </row>
    <row r="313" ht="12.0" customHeight="1">
      <c r="A313" s="2">
        <v>44111.4916159375</v>
      </c>
      <c r="B313" s="1" t="s">
        <v>716</v>
      </c>
      <c r="C313" s="1" t="s">
        <v>717</v>
      </c>
      <c r="D313" s="1" t="s">
        <v>706</v>
      </c>
    </row>
    <row r="314" ht="12.0" customHeight="1">
      <c r="A314" s="2">
        <v>44111.492288379624</v>
      </c>
      <c r="B314" s="1" t="s">
        <v>718</v>
      </c>
      <c r="C314" s="1" t="s">
        <v>7</v>
      </c>
      <c r="D314" s="1" t="s">
        <v>35</v>
      </c>
    </row>
    <row r="315" ht="12.0" customHeight="1">
      <c r="A315" s="2">
        <v>44111.50394381944</v>
      </c>
      <c r="B315" s="1" t="s">
        <v>719</v>
      </c>
      <c r="C315" s="1" t="s">
        <v>720</v>
      </c>
      <c r="D315" s="1" t="s">
        <v>643</v>
      </c>
    </row>
    <row r="316" ht="12.0" customHeight="1">
      <c r="A316" s="2">
        <v>44111.50827421296</v>
      </c>
      <c r="B316" s="1" t="s">
        <v>721</v>
      </c>
      <c r="C316" s="1" t="s">
        <v>722</v>
      </c>
      <c r="D316" s="1" t="s">
        <v>723</v>
      </c>
    </row>
    <row r="317" ht="12.0" customHeight="1">
      <c r="A317" s="2">
        <v>44111.509502256944</v>
      </c>
      <c r="B317" s="1" t="s">
        <v>724</v>
      </c>
      <c r="C317" s="1" t="s">
        <v>725</v>
      </c>
      <c r="D317" s="1" t="s">
        <v>726</v>
      </c>
    </row>
    <row r="318" ht="12.0" customHeight="1">
      <c r="A318" s="2">
        <v>44111.51071407407</v>
      </c>
      <c r="B318" s="1" t="s">
        <v>727</v>
      </c>
      <c r="C318" s="1" t="s">
        <v>728</v>
      </c>
      <c r="D318" s="1" t="s">
        <v>729</v>
      </c>
    </row>
    <row r="319" ht="12.0" customHeight="1">
      <c r="A319" s="2">
        <v>44111.51089712963</v>
      </c>
      <c r="B319" s="1" t="s">
        <v>730</v>
      </c>
      <c r="C319" s="1" t="s">
        <v>23</v>
      </c>
      <c r="D319" s="1" t="s">
        <v>389</v>
      </c>
    </row>
    <row r="320" ht="12.0" customHeight="1">
      <c r="A320" s="2">
        <v>44111.585715416666</v>
      </c>
      <c r="B320" s="1" t="s">
        <v>731</v>
      </c>
      <c r="C320" s="1" t="s">
        <v>23</v>
      </c>
      <c r="D320" s="1" t="s">
        <v>732</v>
      </c>
    </row>
    <row r="321" ht="12.0" customHeight="1">
      <c r="A321" s="2">
        <v>44111.61529365741</v>
      </c>
      <c r="B321" s="1" t="s">
        <v>733</v>
      </c>
      <c r="C321" s="1" t="s">
        <v>734</v>
      </c>
      <c r="D321" s="1" t="s">
        <v>31</v>
      </c>
    </row>
    <row r="322" ht="12.0" customHeight="1">
      <c r="A322" s="2">
        <v>44111.61580621528</v>
      </c>
      <c r="B322" s="1" t="s">
        <v>735</v>
      </c>
      <c r="C322" s="1" t="s">
        <v>736</v>
      </c>
      <c r="D322" s="1" t="s">
        <v>31</v>
      </c>
    </row>
    <row r="323" ht="12.0" customHeight="1">
      <c r="A323" s="2">
        <v>44111.6227584375</v>
      </c>
      <c r="B323" s="1" t="s">
        <v>656</v>
      </c>
      <c r="C323" s="1" t="s">
        <v>737</v>
      </c>
      <c r="D323" s="1" t="s">
        <v>697</v>
      </c>
    </row>
    <row r="324" ht="12.0" customHeight="1">
      <c r="A324" s="2">
        <v>44111.64743990741</v>
      </c>
      <c r="B324" s="1" t="s">
        <v>738</v>
      </c>
      <c r="C324" s="1" t="s">
        <v>739</v>
      </c>
      <c r="D324" s="1" t="s">
        <v>740</v>
      </c>
    </row>
    <row r="325" ht="12.0" customHeight="1">
      <c r="A325" s="2">
        <v>44111.677212118055</v>
      </c>
      <c r="B325" s="1" t="s">
        <v>741</v>
      </c>
      <c r="C325" s="1" t="s">
        <v>742</v>
      </c>
      <c r="D325" s="1" t="s">
        <v>743</v>
      </c>
    </row>
    <row r="326" ht="12.0" customHeight="1">
      <c r="A326" s="2">
        <v>44111.73311061342</v>
      </c>
      <c r="B326" s="1" t="s">
        <v>378</v>
      </c>
      <c r="C326" s="1" t="s">
        <v>744</v>
      </c>
      <c r="D326" s="1" t="s">
        <v>745</v>
      </c>
    </row>
    <row r="327" ht="12.0" customHeight="1">
      <c r="A327" s="2">
        <v>44111.7716234838</v>
      </c>
      <c r="B327" s="1" t="s">
        <v>746</v>
      </c>
      <c r="C327" s="1" t="s">
        <v>747</v>
      </c>
      <c r="D327" s="1" t="s">
        <v>18</v>
      </c>
    </row>
    <row r="328" ht="12.0" customHeight="1">
      <c r="A328" s="2">
        <v>44111.77839287037</v>
      </c>
      <c r="B328" s="1" t="s">
        <v>748</v>
      </c>
      <c r="C328" s="1" t="s">
        <v>337</v>
      </c>
      <c r="D328" s="1" t="s">
        <v>9</v>
      </c>
    </row>
    <row r="329" ht="12.0" customHeight="1">
      <c r="A329" s="2">
        <v>44111.78419524306</v>
      </c>
      <c r="B329" s="1" t="s">
        <v>749</v>
      </c>
      <c r="C329" s="1" t="s">
        <v>750</v>
      </c>
      <c r="D329" s="1" t="s">
        <v>751</v>
      </c>
    </row>
    <row r="330" ht="12.0" customHeight="1">
      <c r="A330" s="2">
        <v>44111.78972673611</v>
      </c>
      <c r="B330" s="1" t="s">
        <v>752</v>
      </c>
      <c r="C330" s="1" t="s">
        <v>753</v>
      </c>
      <c r="D330" s="1" t="s">
        <v>544</v>
      </c>
    </row>
    <row r="331" ht="12.0" customHeight="1">
      <c r="A331" s="2">
        <v>44111.80780472222</v>
      </c>
      <c r="B331" s="1" t="s">
        <v>754</v>
      </c>
      <c r="C331" s="1" t="s">
        <v>755</v>
      </c>
      <c r="D331" s="1" t="s">
        <v>756</v>
      </c>
    </row>
    <row r="332" ht="12.0" customHeight="1">
      <c r="A332" s="2">
        <v>44111.808634155095</v>
      </c>
      <c r="B332" s="1" t="s">
        <v>757</v>
      </c>
      <c r="C332" s="1" t="s">
        <v>758</v>
      </c>
      <c r="D332" s="1" t="s">
        <v>18</v>
      </c>
    </row>
    <row r="333" ht="12.0" customHeight="1">
      <c r="A333" s="2">
        <v>44111.815317002314</v>
      </c>
      <c r="B333" s="1" t="s">
        <v>759</v>
      </c>
      <c r="C333" s="1" t="s">
        <v>760</v>
      </c>
      <c r="D333" s="1" t="s">
        <v>761</v>
      </c>
    </row>
    <row r="334" ht="12.0" customHeight="1">
      <c r="A334" s="2">
        <v>44111.81921133102</v>
      </c>
      <c r="B334" s="1" t="s">
        <v>762</v>
      </c>
      <c r="C334" s="1" t="s">
        <v>763</v>
      </c>
      <c r="D334" s="1" t="s">
        <v>764</v>
      </c>
    </row>
    <row r="335" ht="12.0" customHeight="1">
      <c r="A335" s="2">
        <v>44111.82354578703</v>
      </c>
      <c r="B335" s="1" t="s">
        <v>765</v>
      </c>
      <c r="C335" s="1" t="s">
        <v>766</v>
      </c>
      <c r="D335" s="1" t="s">
        <v>761</v>
      </c>
    </row>
    <row r="336" ht="12.0" customHeight="1">
      <c r="A336" s="2">
        <v>44111.82363787037</v>
      </c>
      <c r="B336" s="1" t="s">
        <v>225</v>
      </c>
      <c r="C336" s="1" t="s">
        <v>767</v>
      </c>
      <c r="D336" s="1" t="s">
        <v>18</v>
      </c>
    </row>
    <row r="337" ht="12.0" customHeight="1">
      <c r="A337" s="2">
        <v>44111.82431041666</v>
      </c>
      <c r="B337" s="1" t="s">
        <v>768</v>
      </c>
      <c r="C337" s="1" t="s">
        <v>769</v>
      </c>
      <c r="D337" s="1" t="s">
        <v>770</v>
      </c>
    </row>
    <row r="338" ht="12.0" customHeight="1">
      <c r="A338" s="2">
        <v>44111.829249270835</v>
      </c>
      <c r="B338" s="1" t="s">
        <v>771</v>
      </c>
      <c r="C338" s="1" t="s">
        <v>772</v>
      </c>
      <c r="D338" s="1" t="s">
        <v>18</v>
      </c>
    </row>
    <row r="339" ht="12.0" customHeight="1">
      <c r="A339" s="2">
        <v>44111.842978009256</v>
      </c>
      <c r="B339" s="1" t="s">
        <v>773</v>
      </c>
      <c r="C339" s="1" t="s">
        <v>774</v>
      </c>
      <c r="D339" s="1" t="s">
        <v>775</v>
      </c>
    </row>
    <row r="340" ht="12.0" customHeight="1">
      <c r="A340" s="2">
        <v>44111.85083998843</v>
      </c>
      <c r="B340" s="1" t="s">
        <v>493</v>
      </c>
      <c r="C340" s="1" t="s">
        <v>767</v>
      </c>
      <c r="D340" s="1" t="s">
        <v>18</v>
      </c>
    </row>
    <row r="341" ht="12.0" customHeight="1">
      <c r="A341" s="2">
        <v>44111.86205688657</v>
      </c>
      <c r="B341" s="1" t="s">
        <v>776</v>
      </c>
      <c r="C341" s="1" t="s">
        <v>777</v>
      </c>
      <c r="D341" s="1" t="s">
        <v>31</v>
      </c>
    </row>
    <row r="342" ht="12.0" customHeight="1">
      <c r="A342" s="2">
        <v>44111.86352236111</v>
      </c>
      <c r="B342" s="1" t="s">
        <v>14</v>
      </c>
      <c r="C342" s="1" t="s">
        <v>737</v>
      </c>
      <c r="D342" s="1" t="s">
        <v>697</v>
      </c>
    </row>
    <row r="343" ht="12.0" customHeight="1">
      <c r="A343" s="2">
        <v>44111.86538940972</v>
      </c>
      <c r="B343" s="1" t="s">
        <v>778</v>
      </c>
      <c r="C343" s="1" t="s">
        <v>284</v>
      </c>
      <c r="D343" s="1" t="s">
        <v>779</v>
      </c>
    </row>
    <row r="344" ht="12.0" customHeight="1">
      <c r="A344" s="2">
        <v>44111.867028125</v>
      </c>
      <c r="B344" s="1" t="s">
        <v>780</v>
      </c>
      <c r="C344" s="1" t="s">
        <v>781</v>
      </c>
      <c r="D344" s="1" t="s">
        <v>9</v>
      </c>
    </row>
    <row r="345" ht="12.0" customHeight="1">
      <c r="A345" s="2">
        <v>44111.88400900463</v>
      </c>
      <c r="B345" s="1" t="s">
        <v>782</v>
      </c>
      <c r="C345" s="1" t="s">
        <v>23</v>
      </c>
      <c r="D345" s="1" t="s">
        <v>35</v>
      </c>
    </row>
    <row r="346" ht="12.0" customHeight="1">
      <c r="A346" s="2">
        <v>44111.89766126157</v>
      </c>
      <c r="B346" s="1" t="s">
        <v>783</v>
      </c>
      <c r="C346" s="1" t="s">
        <v>784</v>
      </c>
      <c r="D346" s="1" t="s">
        <v>18</v>
      </c>
    </row>
    <row r="347" ht="12.0" customHeight="1">
      <c r="A347" s="2">
        <v>44111.89969498843</v>
      </c>
      <c r="B347" s="1" t="s">
        <v>16</v>
      </c>
      <c r="C347" s="1" t="s">
        <v>785</v>
      </c>
      <c r="D347" s="1" t="s">
        <v>18</v>
      </c>
    </row>
    <row r="348" ht="12.0" customHeight="1">
      <c r="A348" s="2">
        <v>44111.901388819446</v>
      </c>
      <c r="B348" s="1" t="s">
        <v>786</v>
      </c>
      <c r="C348" s="1" t="s">
        <v>787</v>
      </c>
      <c r="D348" s="1" t="s">
        <v>18</v>
      </c>
    </row>
    <row r="349" ht="12.0" customHeight="1">
      <c r="A349" s="2">
        <v>44111.90202060185</v>
      </c>
      <c r="B349" s="1" t="s">
        <v>309</v>
      </c>
      <c r="C349" s="1" t="s">
        <v>784</v>
      </c>
      <c r="D349" s="1" t="s">
        <v>788</v>
      </c>
    </row>
    <row r="350" ht="12.0" customHeight="1">
      <c r="A350" s="2">
        <v>44111.902670578704</v>
      </c>
      <c r="B350" s="1" t="s">
        <v>789</v>
      </c>
      <c r="C350" s="1" t="s">
        <v>790</v>
      </c>
      <c r="D350" s="1" t="s">
        <v>791</v>
      </c>
    </row>
    <row r="351" ht="12.0" customHeight="1">
      <c r="A351" s="2">
        <v>44111.90292219908</v>
      </c>
      <c r="B351" s="1" t="s">
        <v>792</v>
      </c>
      <c r="C351" s="1" t="s">
        <v>793</v>
      </c>
      <c r="D351" s="1" t="s">
        <v>28</v>
      </c>
    </row>
    <row r="352" ht="12.0" customHeight="1">
      <c r="A352" s="2">
        <v>44111.9045237963</v>
      </c>
      <c r="B352" s="1" t="s">
        <v>794</v>
      </c>
      <c r="C352" s="1" t="s">
        <v>42</v>
      </c>
      <c r="D352" s="1" t="s">
        <v>18</v>
      </c>
    </row>
    <row r="353" ht="12.0" customHeight="1">
      <c r="A353" s="2">
        <v>44111.93022899306</v>
      </c>
      <c r="B353" s="1" t="s">
        <v>795</v>
      </c>
      <c r="C353" s="1" t="s">
        <v>189</v>
      </c>
      <c r="D353" s="1" t="s">
        <v>468</v>
      </c>
    </row>
    <row r="354" ht="12.0" customHeight="1">
      <c r="A354" s="2">
        <v>44111.95858101852</v>
      </c>
      <c r="B354" s="1" t="s">
        <v>796</v>
      </c>
      <c r="C354" s="1" t="s">
        <v>797</v>
      </c>
      <c r="D354" s="1" t="s">
        <v>798</v>
      </c>
    </row>
    <row r="355" ht="12.0" customHeight="1">
      <c r="A355" s="2">
        <v>44111.96159100694</v>
      </c>
      <c r="B355" s="1" t="s">
        <v>799</v>
      </c>
      <c r="C355" s="1" t="s">
        <v>800</v>
      </c>
      <c r="D355" s="1" t="s">
        <v>801</v>
      </c>
    </row>
    <row r="356" ht="12.0" customHeight="1">
      <c r="A356" s="2">
        <v>44111.99260138889</v>
      </c>
      <c r="B356" s="1" t="s">
        <v>802</v>
      </c>
      <c r="C356" s="1" t="s">
        <v>280</v>
      </c>
      <c r="D356" s="1" t="s">
        <v>152</v>
      </c>
    </row>
    <row r="357" ht="12.0" customHeight="1">
      <c r="A357" s="2">
        <v>44111.99842614583</v>
      </c>
      <c r="B357" s="1" t="s">
        <v>803</v>
      </c>
      <c r="C357" s="1" t="s">
        <v>7</v>
      </c>
      <c r="D357" s="1" t="s">
        <v>380</v>
      </c>
    </row>
    <row r="358" ht="12.0" customHeight="1">
      <c r="A358" s="2">
        <v>44112.012655011575</v>
      </c>
      <c r="B358" s="1" t="s">
        <v>804</v>
      </c>
      <c r="C358" s="1" t="s">
        <v>805</v>
      </c>
      <c r="D358" s="1" t="s">
        <v>806</v>
      </c>
    </row>
    <row r="359" ht="12.0" customHeight="1">
      <c r="A359" s="2">
        <v>44112.02242271991</v>
      </c>
      <c r="B359" s="1" t="s">
        <v>807</v>
      </c>
      <c r="C359" s="1" t="s">
        <v>808</v>
      </c>
      <c r="D359" s="1" t="s">
        <v>31</v>
      </c>
    </row>
    <row r="360" ht="12.0" customHeight="1">
      <c r="A360" s="2">
        <v>44112.10088990741</v>
      </c>
      <c r="B360" s="1" t="s">
        <v>809</v>
      </c>
      <c r="C360" s="1" t="s">
        <v>189</v>
      </c>
      <c r="D360" s="1" t="s">
        <v>810</v>
      </c>
    </row>
    <row r="361" ht="12.0" customHeight="1">
      <c r="A361" s="2">
        <v>44112.21341136574</v>
      </c>
      <c r="B361" s="1" t="s">
        <v>811</v>
      </c>
      <c r="C361" s="1" t="s">
        <v>812</v>
      </c>
      <c r="D361" s="1" t="s">
        <v>813</v>
      </c>
    </row>
    <row r="362" ht="12.0" customHeight="1">
      <c r="A362" s="2">
        <v>44112.24474429398</v>
      </c>
      <c r="B362" s="1" t="s">
        <v>814</v>
      </c>
      <c r="C362" s="1" t="s">
        <v>815</v>
      </c>
      <c r="D362" s="1" t="s">
        <v>816</v>
      </c>
    </row>
    <row r="363" ht="12.0" customHeight="1">
      <c r="A363" s="2">
        <v>44112.32772393519</v>
      </c>
      <c r="B363" s="1" t="s">
        <v>817</v>
      </c>
      <c r="C363" s="1" t="s">
        <v>252</v>
      </c>
      <c r="D363" s="1" t="s">
        <v>18</v>
      </c>
    </row>
    <row r="364" ht="12.0" customHeight="1">
      <c r="A364" s="2">
        <v>44112.36767504629</v>
      </c>
      <c r="B364" s="1" t="s">
        <v>818</v>
      </c>
      <c r="C364" s="1" t="s">
        <v>819</v>
      </c>
      <c r="D364" s="1" t="s">
        <v>820</v>
      </c>
    </row>
    <row r="365" ht="12.0" customHeight="1">
      <c r="A365" s="2">
        <v>44112.41996638889</v>
      </c>
      <c r="B365" s="1" t="s">
        <v>821</v>
      </c>
      <c r="C365" s="1" t="s">
        <v>432</v>
      </c>
      <c r="D365" s="1" t="s">
        <v>9</v>
      </c>
    </row>
    <row r="366" ht="12.0" customHeight="1">
      <c r="A366" s="2">
        <v>44112.454576793985</v>
      </c>
      <c r="B366" s="1" t="s">
        <v>822</v>
      </c>
      <c r="C366" s="1" t="s">
        <v>823</v>
      </c>
      <c r="D366" s="1" t="s">
        <v>824</v>
      </c>
    </row>
    <row r="367" ht="12.0" customHeight="1">
      <c r="A367" s="2">
        <v>44112.45927895833</v>
      </c>
      <c r="B367" s="1" t="s">
        <v>825</v>
      </c>
      <c r="C367" s="1" t="s">
        <v>826</v>
      </c>
      <c r="D367" s="1" t="s">
        <v>827</v>
      </c>
    </row>
    <row r="368" ht="12.0" customHeight="1">
      <c r="A368" s="2">
        <v>44112.55502274305</v>
      </c>
      <c r="B368" s="1" t="s">
        <v>828</v>
      </c>
      <c r="C368" s="1" t="s">
        <v>829</v>
      </c>
      <c r="D368" s="1" t="s">
        <v>173</v>
      </c>
    </row>
    <row r="369" ht="12.0" customHeight="1">
      <c r="A369" s="2">
        <v>44112.560902060184</v>
      </c>
      <c r="B369" s="1" t="s">
        <v>830</v>
      </c>
      <c r="C369" s="1" t="s">
        <v>23</v>
      </c>
      <c r="D369" s="1" t="s">
        <v>831</v>
      </c>
    </row>
    <row r="370" ht="12.0" customHeight="1">
      <c r="A370" s="2">
        <v>44112.606667858796</v>
      </c>
      <c r="B370" s="1" t="s">
        <v>832</v>
      </c>
      <c r="C370" s="1" t="s">
        <v>833</v>
      </c>
      <c r="D370" s="1" t="s">
        <v>834</v>
      </c>
      <c r="E370" s="1" t="str">
        <f>COUNTIF(D2:D525, "=calabar")</f>
        <v>1</v>
      </c>
    </row>
    <row r="371" ht="12.0" customHeight="1">
      <c r="A371" s="2">
        <v>44112.630107476856</v>
      </c>
      <c r="B371" s="1" t="s">
        <v>835</v>
      </c>
      <c r="C371" s="1" t="s">
        <v>836</v>
      </c>
      <c r="D371" s="1" t="s">
        <v>837</v>
      </c>
    </row>
    <row r="372" ht="12.0" customHeight="1">
      <c r="A372" s="2">
        <v>44112.65485900463</v>
      </c>
      <c r="B372" s="1" t="s">
        <v>838</v>
      </c>
      <c r="C372" s="1" t="s">
        <v>839</v>
      </c>
      <c r="D372" s="1" t="s">
        <v>840</v>
      </c>
      <c r="E372" s="1" t="str">
        <f>COUNTIF(D2:D525, "=karimnagar")</f>
        <v>1</v>
      </c>
    </row>
    <row r="373" ht="12.0" customHeight="1">
      <c r="A373" s="2">
        <v>44112.67826269676</v>
      </c>
      <c r="B373" s="1" t="s">
        <v>807</v>
      </c>
      <c r="C373" s="1" t="s">
        <v>841</v>
      </c>
      <c r="D373" s="1" t="s">
        <v>770</v>
      </c>
    </row>
    <row r="374" ht="12.0" customHeight="1">
      <c r="A374" s="2">
        <v>44112.68067498843</v>
      </c>
      <c r="B374" s="1" t="s">
        <v>842</v>
      </c>
      <c r="C374" s="1" t="s">
        <v>843</v>
      </c>
      <c r="D374" s="1" t="s">
        <v>844</v>
      </c>
      <c r="E374" s="1">
        <v>1.0</v>
      </c>
    </row>
    <row r="375" ht="12.0" customHeight="1">
      <c r="A375" s="2">
        <v>44112.75426834491</v>
      </c>
      <c r="B375" s="1" t="s">
        <v>845</v>
      </c>
      <c r="C375" s="1" t="s">
        <v>846</v>
      </c>
      <c r="D375" s="1" t="s">
        <v>374</v>
      </c>
      <c r="E375" s="1" t="str">
        <f>COUNTIF(D2:D525, "=Haridwar")</f>
        <v>2</v>
      </c>
    </row>
    <row r="376" ht="12.0" customHeight="1">
      <c r="A376" s="2">
        <v>44112.933589629625</v>
      </c>
      <c r="B376" s="1" t="s">
        <v>847</v>
      </c>
      <c r="C376" s="1" t="s">
        <v>848</v>
      </c>
      <c r="D376" s="1" t="s">
        <v>121</v>
      </c>
    </row>
    <row r="377" ht="12.0" customHeight="1">
      <c r="A377" s="5">
        <v>44113.147453495374</v>
      </c>
      <c r="B377" s="6" t="s">
        <v>752</v>
      </c>
      <c r="C377" s="6" t="s">
        <v>849</v>
      </c>
      <c r="D377" s="6" t="s">
        <v>850</v>
      </c>
    </row>
    <row r="378" ht="12.0" customHeight="1">
      <c r="A378" s="5">
        <v>44113.17049078704</v>
      </c>
      <c r="B378" s="6" t="s">
        <v>851</v>
      </c>
      <c r="C378" s="6" t="s">
        <v>269</v>
      </c>
      <c r="D378" s="6" t="s">
        <v>852</v>
      </c>
    </row>
    <row r="379" ht="12.0" customHeight="1">
      <c r="A379" s="2">
        <v>44113.18821555555</v>
      </c>
      <c r="B379" s="1" t="s">
        <v>853</v>
      </c>
      <c r="C379" s="1" t="s">
        <v>854</v>
      </c>
      <c r="D379" s="1" t="s">
        <v>855</v>
      </c>
    </row>
    <row r="380" ht="12.0" customHeight="1">
      <c r="A380" s="2">
        <v>44113.373272592595</v>
      </c>
      <c r="B380" s="1" t="s">
        <v>856</v>
      </c>
      <c r="C380" s="1" t="s">
        <v>42</v>
      </c>
      <c r="D380" s="1" t="s">
        <v>857</v>
      </c>
    </row>
    <row r="381" ht="12.0" customHeight="1">
      <c r="A381" s="2">
        <v>44113.37352329861</v>
      </c>
      <c r="B381" s="1" t="s">
        <v>858</v>
      </c>
      <c r="C381" s="1" t="s">
        <v>859</v>
      </c>
      <c r="D381" s="1" t="s">
        <v>860</v>
      </c>
    </row>
    <row r="382" ht="12.0" customHeight="1">
      <c r="A382" s="2">
        <v>44113.46987555556</v>
      </c>
      <c r="B382" s="1" t="s">
        <v>861</v>
      </c>
      <c r="C382" s="1" t="s">
        <v>862</v>
      </c>
      <c r="D382" s="1" t="s">
        <v>863</v>
      </c>
    </row>
    <row r="383" ht="12.0" customHeight="1">
      <c r="A383" s="2">
        <v>44113.527445520835</v>
      </c>
      <c r="B383" s="1" t="s">
        <v>163</v>
      </c>
      <c r="C383" s="1" t="s">
        <v>864</v>
      </c>
      <c r="D383" s="1" t="s">
        <v>9</v>
      </c>
    </row>
    <row r="384" ht="12.0" customHeight="1">
      <c r="A384" s="2">
        <v>44113.54030017361</v>
      </c>
      <c r="B384" s="1" t="s">
        <v>865</v>
      </c>
      <c r="C384" s="1" t="s">
        <v>866</v>
      </c>
      <c r="D384" s="1" t="s">
        <v>31</v>
      </c>
    </row>
    <row r="385" ht="12.0" customHeight="1">
      <c r="A385" s="2">
        <v>44113.55039346065</v>
      </c>
      <c r="B385" s="1" t="s">
        <v>867</v>
      </c>
      <c r="C385" s="1" t="s">
        <v>868</v>
      </c>
      <c r="D385" s="1" t="s">
        <v>31</v>
      </c>
    </row>
    <row r="386" ht="12.0" customHeight="1">
      <c r="A386" s="2">
        <v>44113.561516608796</v>
      </c>
      <c r="B386" s="1" t="s">
        <v>869</v>
      </c>
      <c r="C386" s="1" t="s">
        <v>189</v>
      </c>
      <c r="D386" s="1" t="s">
        <v>870</v>
      </c>
      <c r="E386" s="1">
        <v>1.0</v>
      </c>
    </row>
    <row r="387" ht="12.0" customHeight="1">
      <c r="A387" s="2">
        <v>44113.5730834375</v>
      </c>
      <c r="B387" s="1" t="s">
        <v>871</v>
      </c>
      <c r="C387" s="1" t="s">
        <v>204</v>
      </c>
      <c r="D387" s="1" t="s">
        <v>872</v>
      </c>
      <c r="E387" s="1" t="str">
        <f>COUNTIF(D2:D525, "=panchkula")</f>
        <v>1</v>
      </c>
    </row>
    <row r="388" ht="12.0" customHeight="1">
      <c r="A388" s="2">
        <v>44113.64499444445</v>
      </c>
      <c r="B388" s="1" t="s">
        <v>873</v>
      </c>
      <c r="C388" s="1" t="s">
        <v>874</v>
      </c>
      <c r="D388" s="1" t="s">
        <v>875</v>
      </c>
    </row>
    <row r="389" ht="12.0" customHeight="1">
      <c r="A389" s="2">
        <v>44113.64518225694</v>
      </c>
      <c r="B389" s="1" t="s">
        <v>876</v>
      </c>
      <c r="C389" s="1" t="s">
        <v>877</v>
      </c>
      <c r="D389" s="1" t="s">
        <v>878</v>
      </c>
    </row>
    <row r="390" ht="12.0" customHeight="1">
      <c r="A390" s="2">
        <v>44113.648478981486</v>
      </c>
      <c r="B390" s="1" t="s">
        <v>879</v>
      </c>
      <c r="C390" s="1" t="s">
        <v>880</v>
      </c>
      <c r="D390" s="1" t="s">
        <v>881</v>
      </c>
    </row>
    <row r="391" ht="12.0" customHeight="1">
      <c r="A391" s="2">
        <v>44113.64861587963</v>
      </c>
      <c r="B391" s="1" t="s">
        <v>882</v>
      </c>
      <c r="C391" s="1" t="s">
        <v>883</v>
      </c>
      <c r="D391" s="1" t="s">
        <v>884</v>
      </c>
    </row>
    <row r="392" ht="12.0" customHeight="1">
      <c r="A392" s="5">
        <v>44113.64920396991</v>
      </c>
      <c r="B392" s="6" t="s">
        <v>885</v>
      </c>
      <c r="C392" s="6" t="s">
        <v>886</v>
      </c>
      <c r="D392" s="6" t="s">
        <v>887</v>
      </c>
    </row>
    <row r="393" ht="12.0" customHeight="1">
      <c r="A393" s="2">
        <v>44113.71055055555</v>
      </c>
      <c r="B393" s="1" t="s">
        <v>873</v>
      </c>
      <c r="C393" s="1" t="s">
        <v>874</v>
      </c>
      <c r="D393" s="1" t="s">
        <v>875</v>
      </c>
    </row>
    <row r="394" ht="12.0" customHeight="1">
      <c r="A394" s="2">
        <v>44113.72338653935</v>
      </c>
      <c r="B394" s="1" t="s">
        <v>888</v>
      </c>
      <c r="C394" s="1" t="s">
        <v>889</v>
      </c>
      <c r="D394" s="1" t="s">
        <v>31</v>
      </c>
    </row>
    <row r="395" ht="12.0" customHeight="1">
      <c r="A395" s="2">
        <v>44113.778684756944</v>
      </c>
      <c r="B395" s="1" t="s">
        <v>531</v>
      </c>
      <c r="C395" s="1" t="s">
        <v>890</v>
      </c>
      <c r="D395" s="1" t="s">
        <v>891</v>
      </c>
      <c r="E395" s="1" t="str">
        <f>COUNTIF(D2:D525, "=jamshedpur")</f>
        <v>1</v>
      </c>
    </row>
    <row r="396" ht="12.0" customHeight="1">
      <c r="A396" s="2">
        <v>44113.82833094907</v>
      </c>
      <c r="B396" s="1" t="s">
        <v>892</v>
      </c>
      <c r="C396" s="1" t="s">
        <v>893</v>
      </c>
      <c r="D396" s="1" t="s">
        <v>15</v>
      </c>
    </row>
    <row r="397" ht="12.0" customHeight="1">
      <c r="A397" s="2">
        <v>44113.82866241898</v>
      </c>
      <c r="B397" s="1" t="s">
        <v>613</v>
      </c>
      <c r="C397" s="1" t="s">
        <v>894</v>
      </c>
      <c r="D397" s="1" t="s">
        <v>31</v>
      </c>
    </row>
    <row r="398" ht="12.0" customHeight="1">
      <c r="A398" s="2">
        <v>44113.861580972225</v>
      </c>
      <c r="B398" s="1" t="s">
        <v>895</v>
      </c>
      <c r="C398" s="1" t="s">
        <v>896</v>
      </c>
      <c r="D398" s="1" t="s">
        <v>897</v>
      </c>
    </row>
    <row r="399" ht="12.0" customHeight="1">
      <c r="A399" s="2">
        <v>44113.89099197916</v>
      </c>
      <c r="B399" s="1" t="s">
        <v>898</v>
      </c>
      <c r="C399" s="1" t="s">
        <v>7</v>
      </c>
      <c r="D399" s="1" t="s">
        <v>380</v>
      </c>
    </row>
    <row r="400" ht="12.0" customHeight="1">
      <c r="A400" s="2">
        <v>44113.967247175926</v>
      </c>
      <c r="B400" s="1" t="s">
        <v>899</v>
      </c>
      <c r="C400" s="1" t="s">
        <v>900</v>
      </c>
      <c r="D400" s="1" t="s">
        <v>901</v>
      </c>
    </row>
    <row r="401" ht="12.0" customHeight="1">
      <c r="A401" s="2">
        <v>44113.97332244213</v>
      </c>
      <c r="B401" s="1" t="s">
        <v>902</v>
      </c>
      <c r="C401" s="1" t="s">
        <v>903</v>
      </c>
      <c r="D401" s="1" t="s">
        <v>31</v>
      </c>
    </row>
    <row r="402" ht="12.0" customHeight="1">
      <c r="A402" s="2">
        <v>44113.992725856486</v>
      </c>
      <c r="B402" s="1" t="s">
        <v>904</v>
      </c>
      <c r="C402" s="1" t="s">
        <v>905</v>
      </c>
      <c r="D402" s="1" t="s">
        <v>906</v>
      </c>
    </row>
    <row r="403" ht="12.0" customHeight="1">
      <c r="A403" s="2">
        <v>44114.02918568287</v>
      </c>
      <c r="B403" s="1" t="s">
        <v>907</v>
      </c>
      <c r="C403" s="1" t="s">
        <v>908</v>
      </c>
      <c r="D403" s="1" t="s">
        <v>84</v>
      </c>
    </row>
    <row r="404" ht="12.0" customHeight="1">
      <c r="A404" s="2">
        <v>44114.326460219905</v>
      </c>
      <c r="B404" s="1" t="s">
        <v>909</v>
      </c>
      <c r="C404" s="1" t="s">
        <v>910</v>
      </c>
      <c r="D404" s="1" t="s">
        <v>135</v>
      </c>
    </row>
    <row r="405" ht="12.0" customHeight="1">
      <c r="A405" s="5">
        <v>44114.3556978125</v>
      </c>
      <c r="B405" s="6" t="s">
        <v>911</v>
      </c>
      <c r="C405" s="6" t="s">
        <v>912</v>
      </c>
      <c r="D405" s="6" t="s">
        <v>913</v>
      </c>
    </row>
    <row r="406" ht="12.0" customHeight="1">
      <c r="A406" s="2">
        <v>44114.52000185185</v>
      </c>
      <c r="B406" s="1" t="s">
        <v>914</v>
      </c>
      <c r="C406" s="1" t="s">
        <v>915</v>
      </c>
      <c r="D406" s="1" t="s">
        <v>87</v>
      </c>
    </row>
    <row r="407" ht="12.0" customHeight="1">
      <c r="A407" s="2">
        <v>44114.52164175926</v>
      </c>
      <c r="B407" s="1" t="s">
        <v>916</v>
      </c>
      <c r="C407" s="1" t="s">
        <v>917</v>
      </c>
      <c r="D407" s="1" t="s">
        <v>918</v>
      </c>
    </row>
    <row r="408" ht="12.0" customHeight="1">
      <c r="A408" s="5">
        <v>44114.531310289356</v>
      </c>
      <c r="B408" s="6" t="s">
        <v>919</v>
      </c>
      <c r="C408" s="6" t="s">
        <v>51</v>
      </c>
      <c r="D408" s="6" t="s">
        <v>920</v>
      </c>
    </row>
    <row r="409" ht="12.0" customHeight="1">
      <c r="A409" s="2">
        <v>44114.5981009838</v>
      </c>
      <c r="B409" s="1" t="s">
        <v>921</v>
      </c>
      <c r="C409" s="1" t="s">
        <v>23</v>
      </c>
      <c r="D409" s="1" t="s">
        <v>35</v>
      </c>
    </row>
    <row r="410" ht="12.0" customHeight="1">
      <c r="A410" s="5">
        <v>44114.60204287037</v>
      </c>
      <c r="B410" s="6" t="s">
        <v>922</v>
      </c>
      <c r="C410" s="6" t="s">
        <v>923</v>
      </c>
      <c r="D410" s="6" t="s">
        <v>924</v>
      </c>
    </row>
    <row r="411" ht="12.0" customHeight="1">
      <c r="A411" s="5">
        <v>44114.655905775464</v>
      </c>
      <c r="B411" s="6" t="s">
        <v>925</v>
      </c>
      <c r="C411" s="6" t="s">
        <v>926</v>
      </c>
      <c r="D411" s="6" t="s">
        <v>927</v>
      </c>
      <c r="E411" s="1" t="str">
        <f>COUNTIF(D2:D525, "=nagda")</f>
        <v>0</v>
      </c>
    </row>
    <row r="412" ht="12.0" customHeight="1">
      <c r="A412" s="5">
        <v>44114.667644560184</v>
      </c>
      <c r="B412" s="6" t="s">
        <v>22</v>
      </c>
      <c r="C412" s="6" t="s">
        <v>928</v>
      </c>
      <c r="D412" s="6" t="s">
        <v>770</v>
      </c>
    </row>
    <row r="413" ht="12.0" customHeight="1">
      <c r="A413" s="5">
        <v>44114.84458097222</v>
      </c>
      <c r="B413" s="6" t="s">
        <v>929</v>
      </c>
      <c r="C413" s="6" t="s">
        <v>930</v>
      </c>
      <c r="D413" s="6" t="s">
        <v>931</v>
      </c>
    </row>
    <row r="414" ht="12.0" customHeight="1">
      <c r="A414" s="5">
        <v>44114.84859400463</v>
      </c>
      <c r="B414" s="6" t="s">
        <v>932</v>
      </c>
      <c r="C414" s="6" t="s">
        <v>933</v>
      </c>
      <c r="D414" s="6" t="s">
        <v>934</v>
      </c>
    </row>
    <row r="415" ht="12.0" customHeight="1">
      <c r="A415" s="5">
        <v>44114.88390209491</v>
      </c>
      <c r="B415" s="6" t="s">
        <v>935</v>
      </c>
      <c r="C415" s="6" t="s">
        <v>936</v>
      </c>
      <c r="D415" s="6" t="s">
        <v>356</v>
      </c>
    </row>
    <row r="416" ht="12.0" customHeight="1">
      <c r="A416" s="5">
        <v>44114.90001334491</v>
      </c>
      <c r="B416" s="6" t="s">
        <v>937</v>
      </c>
      <c r="C416" s="6" t="s">
        <v>938</v>
      </c>
      <c r="D416" s="6" t="s">
        <v>939</v>
      </c>
    </row>
    <row r="417" ht="12.0" customHeight="1">
      <c r="A417" s="5">
        <v>44114.90686549769</v>
      </c>
      <c r="B417" s="6" t="s">
        <v>522</v>
      </c>
      <c r="C417" s="6" t="s">
        <v>63</v>
      </c>
      <c r="D417" s="6" t="s">
        <v>940</v>
      </c>
    </row>
    <row r="418" ht="12.0" customHeight="1">
      <c r="A418" s="5">
        <v>44114.951872453705</v>
      </c>
      <c r="B418" s="6" t="s">
        <v>941</v>
      </c>
      <c r="C418" s="6" t="s">
        <v>942</v>
      </c>
      <c r="D418" s="6" t="s">
        <v>943</v>
      </c>
    </row>
    <row r="419" ht="12.0" customHeight="1">
      <c r="A419" s="5">
        <v>44114.967463090274</v>
      </c>
      <c r="B419" s="6" t="s">
        <v>944</v>
      </c>
      <c r="C419" s="6" t="s">
        <v>945</v>
      </c>
      <c r="D419" s="6" t="s">
        <v>158</v>
      </c>
    </row>
    <row r="420" ht="12.0" customHeight="1">
      <c r="A420" s="5">
        <v>44114.98990586806</v>
      </c>
      <c r="B420" s="6" t="s">
        <v>946</v>
      </c>
      <c r="C420" s="6" t="s">
        <v>220</v>
      </c>
      <c r="D420" s="6" t="s">
        <v>9</v>
      </c>
    </row>
    <row r="421" ht="12.0" customHeight="1">
      <c r="A421" s="2">
        <v>44115.1457925</v>
      </c>
      <c r="B421" s="1" t="s">
        <v>947</v>
      </c>
      <c r="C421" s="1" t="s">
        <v>948</v>
      </c>
      <c r="D421" s="1" t="s">
        <v>117</v>
      </c>
    </row>
    <row r="422" ht="12.0" customHeight="1">
      <c r="A422" s="2">
        <v>44115.234944780095</v>
      </c>
      <c r="B422" s="1" t="s">
        <v>949</v>
      </c>
      <c r="C422" s="1" t="s">
        <v>23</v>
      </c>
      <c r="D422" s="1" t="s">
        <v>9</v>
      </c>
    </row>
    <row r="423" ht="12.0" customHeight="1">
      <c r="A423" s="2">
        <v>44115.41230037037</v>
      </c>
      <c r="B423" s="1" t="s">
        <v>950</v>
      </c>
      <c r="C423" s="1" t="s">
        <v>20</v>
      </c>
      <c r="D423" s="1" t="s">
        <v>165</v>
      </c>
    </row>
    <row r="424" ht="12.0" customHeight="1">
      <c r="A424" s="2">
        <v>44115.413892013894</v>
      </c>
      <c r="B424" s="1" t="s">
        <v>951</v>
      </c>
      <c r="C424" s="1" t="s">
        <v>379</v>
      </c>
      <c r="D424" s="1" t="s">
        <v>952</v>
      </c>
    </row>
    <row r="425" ht="12.0" customHeight="1">
      <c r="A425" s="2">
        <v>44115.41615746528</v>
      </c>
      <c r="B425" s="1" t="s">
        <v>953</v>
      </c>
      <c r="C425" s="1" t="s">
        <v>384</v>
      </c>
      <c r="D425" s="1" t="s">
        <v>121</v>
      </c>
    </row>
    <row r="426" ht="12.0" customHeight="1">
      <c r="A426" s="2">
        <v>44115.45191415509</v>
      </c>
      <c r="B426" s="1" t="s">
        <v>954</v>
      </c>
      <c r="C426" s="1" t="s">
        <v>955</v>
      </c>
      <c r="D426" s="1" t="s">
        <v>18</v>
      </c>
    </row>
    <row r="427" ht="12.0" customHeight="1">
      <c r="A427" s="2">
        <v>44115.52593344907</v>
      </c>
      <c r="B427" s="1" t="s">
        <v>956</v>
      </c>
      <c r="C427" s="1" t="s">
        <v>957</v>
      </c>
      <c r="D427" s="1" t="s">
        <v>958</v>
      </c>
    </row>
    <row r="428" ht="12.0" customHeight="1">
      <c r="A428" s="2">
        <v>44115.60319491898</v>
      </c>
      <c r="B428" s="1" t="s">
        <v>959</v>
      </c>
      <c r="C428" s="1" t="s">
        <v>960</v>
      </c>
      <c r="D428" s="1" t="s">
        <v>18</v>
      </c>
    </row>
    <row r="429" ht="12.0" customHeight="1">
      <c r="A429" s="2">
        <v>44115.72304709491</v>
      </c>
      <c r="B429" s="1" t="s">
        <v>961</v>
      </c>
      <c r="C429" s="1" t="s">
        <v>962</v>
      </c>
      <c r="D429" s="1" t="s">
        <v>18</v>
      </c>
    </row>
    <row r="430" ht="12.0" customHeight="1">
      <c r="A430" s="2">
        <v>44115.83309755787</v>
      </c>
      <c r="B430" s="1" t="s">
        <v>963</v>
      </c>
      <c r="C430" s="1" t="s">
        <v>964</v>
      </c>
      <c r="D430" s="1" t="s">
        <v>965</v>
      </c>
    </row>
    <row r="431" ht="12.0" customHeight="1">
      <c r="A431" s="2">
        <v>44115.83376083334</v>
      </c>
      <c r="B431" s="1" t="s">
        <v>966</v>
      </c>
      <c r="C431" s="1" t="s">
        <v>967</v>
      </c>
      <c r="D431" s="1" t="s">
        <v>316</v>
      </c>
    </row>
    <row r="432" ht="12.0" customHeight="1">
      <c r="A432" s="2">
        <v>44115.89692547453</v>
      </c>
      <c r="B432" s="1" t="s">
        <v>968</v>
      </c>
      <c r="C432" s="1" t="s">
        <v>969</v>
      </c>
      <c r="D432" s="1" t="s">
        <v>970</v>
      </c>
      <c r="E432" s="1">
        <v>1.0</v>
      </c>
    </row>
    <row r="433" ht="12.0" customHeight="1">
      <c r="A433" s="2">
        <v>44115.89938358797</v>
      </c>
      <c r="B433" s="1" t="s">
        <v>971</v>
      </c>
      <c r="C433" s="1" t="s">
        <v>972</v>
      </c>
      <c r="D433" s="1" t="s">
        <v>31</v>
      </c>
    </row>
    <row r="434" ht="12.0" customHeight="1">
      <c r="A434" s="2">
        <v>44115.928047685185</v>
      </c>
      <c r="B434" s="1" t="s">
        <v>973</v>
      </c>
      <c r="C434" s="1" t="s">
        <v>974</v>
      </c>
      <c r="D434" s="1" t="s">
        <v>975</v>
      </c>
      <c r="E434" s="1" t="str">
        <f>COUNTIF(D2:D525, "=ratnagiri")</f>
        <v>1</v>
      </c>
    </row>
    <row r="435" ht="12.0" customHeight="1">
      <c r="A435" s="2">
        <v>44115.980815648145</v>
      </c>
      <c r="B435" s="1" t="s">
        <v>976</v>
      </c>
      <c r="C435" s="1" t="s">
        <v>977</v>
      </c>
      <c r="D435" s="1" t="s">
        <v>362</v>
      </c>
    </row>
    <row r="436" ht="12.0" customHeight="1">
      <c r="A436" s="2">
        <v>44115.99023809028</v>
      </c>
      <c r="B436" s="1" t="s">
        <v>978</v>
      </c>
      <c r="C436" s="1" t="s">
        <v>979</v>
      </c>
      <c r="D436" s="1" t="s">
        <v>980</v>
      </c>
      <c r="E436" s="1" t="str">
        <f>COUNTIF(D2:D525, "=surat")</f>
        <v>1</v>
      </c>
    </row>
    <row r="437" ht="12.0" customHeight="1">
      <c r="A437" s="2">
        <v>44116.414225</v>
      </c>
      <c r="B437" s="1" t="s">
        <v>981</v>
      </c>
      <c r="C437" s="1" t="s">
        <v>982</v>
      </c>
      <c r="D437" s="1" t="s">
        <v>9</v>
      </c>
    </row>
    <row r="438" ht="12.0" customHeight="1">
      <c r="A438" s="2">
        <v>44116.44844341435</v>
      </c>
      <c r="B438" s="1" t="s">
        <v>983</v>
      </c>
      <c r="C438" s="1" t="s">
        <v>715</v>
      </c>
      <c r="D438" s="1" t="s">
        <v>31</v>
      </c>
    </row>
    <row r="439" ht="12.0" customHeight="1">
      <c r="A439" s="2">
        <v>44116.49856170139</v>
      </c>
      <c r="B439" s="1" t="s">
        <v>984</v>
      </c>
      <c r="C439" s="1" t="s">
        <v>985</v>
      </c>
      <c r="D439" s="1" t="s">
        <v>986</v>
      </c>
    </row>
    <row r="440" ht="12.0" customHeight="1">
      <c r="A440" s="2">
        <v>44116.498614247685</v>
      </c>
      <c r="B440" s="1" t="s">
        <v>987</v>
      </c>
      <c r="C440" s="1" t="s">
        <v>988</v>
      </c>
      <c r="D440" s="1" t="s">
        <v>989</v>
      </c>
      <c r="E440" s="1">
        <v>1.0</v>
      </c>
    </row>
    <row r="441" ht="12.0" customHeight="1">
      <c r="A441" s="2">
        <v>44116.52715712963</v>
      </c>
      <c r="B441" s="1" t="s">
        <v>990</v>
      </c>
      <c r="C441" s="1" t="s">
        <v>991</v>
      </c>
      <c r="D441" s="1" t="s">
        <v>992</v>
      </c>
      <c r="E441" s="1">
        <v>2.0</v>
      </c>
    </row>
    <row r="442" ht="12.0" customHeight="1">
      <c r="A442" s="2">
        <v>44116.535349618054</v>
      </c>
      <c r="B442" s="1" t="s">
        <v>993</v>
      </c>
      <c r="C442" s="1" t="s">
        <v>994</v>
      </c>
      <c r="D442" s="1" t="s">
        <v>389</v>
      </c>
      <c r="E442" s="1" t="str">
        <f>COUNTIF(D2:D525, "=jaipur")</f>
        <v>4</v>
      </c>
    </row>
    <row r="443" ht="12.0" customHeight="1">
      <c r="A443" s="2">
        <v>44116.54430300926</v>
      </c>
      <c r="B443" s="1" t="s">
        <v>995</v>
      </c>
      <c r="C443" s="1" t="s">
        <v>189</v>
      </c>
      <c r="D443" s="1" t="s">
        <v>996</v>
      </c>
    </row>
    <row r="444" ht="12.0" customHeight="1">
      <c r="A444" s="2">
        <v>44116.70261864583</v>
      </c>
      <c r="B444" s="1" t="s">
        <v>997</v>
      </c>
      <c r="C444" s="1" t="s">
        <v>998</v>
      </c>
      <c r="D444" s="1" t="s">
        <v>999</v>
      </c>
      <c r="E444" s="1" t="str">
        <f>COUNTIF(D2:D525, "=Bhopal")</f>
        <v>4</v>
      </c>
    </row>
    <row r="445" ht="12.0" customHeight="1">
      <c r="A445" s="2">
        <v>44116.71525487269</v>
      </c>
      <c r="B445" s="1" t="s">
        <v>921</v>
      </c>
      <c r="C445" s="1" t="s">
        <v>1000</v>
      </c>
      <c r="D445" s="1" t="s">
        <v>121</v>
      </c>
    </row>
    <row r="446" ht="12.0" customHeight="1">
      <c r="A446" s="2">
        <v>44116.81851650463</v>
      </c>
      <c r="B446" s="1" t="s">
        <v>1001</v>
      </c>
      <c r="C446" s="1" t="s">
        <v>46</v>
      </c>
      <c r="D446" s="1" t="s">
        <v>1002</v>
      </c>
      <c r="E446" s="1" t="str">
        <f>COUNTIF(D2:D525, "=nallasopara")</f>
        <v>1</v>
      </c>
    </row>
    <row r="447" ht="12.0" customHeight="1">
      <c r="A447" s="2">
        <v>44116.90039109954</v>
      </c>
      <c r="B447" s="1" t="s">
        <v>522</v>
      </c>
      <c r="C447" s="1" t="s">
        <v>1003</v>
      </c>
      <c r="D447" s="1" t="s">
        <v>18</v>
      </c>
    </row>
    <row r="448" ht="12.0" customHeight="1">
      <c r="A448" s="2">
        <v>44116.96168969908</v>
      </c>
      <c r="B448" s="1" t="s">
        <v>1004</v>
      </c>
      <c r="C448" s="1" t="s">
        <v>1005</v>
      </c>
      <c r="D448" s="1" t="s">
        <v>395</v>
      </c>
    </row>
    <row r="449" ht="12.0" customHeight="1">
      <c r="A449" s="2">
        <v>44116.99719436343</v>
      </c>
      <c r="B449" s="1" t="s">
        <v>1006</v>
      </c>
      <c r="C449" s="1" t="s">
        <v>1007</v>
      </c>
      <c r="D449" s="1" t="s">
        <v>18</v>
      </c>
    </row>
    <row r="450" ht="12.0" customHeight="1">
      <c r="A450" s="2">
        <v>44117.3532908912</v>
      </c>
      <c r="B450" s="1" t="s">
        <v>1008</v>
      </c>
      <c r="C450" s="1" t="s">
        <v>1009</v>
      </c>
      <c r="D450" s="1" t="s">
        <v>706</v>
      </c>
      <c r="E450" s="1" t="str">
        <f>COUNTIF(D2:D525, "=nagpur")</f>
        <v>3</v>
      </c>
    </row>
    <row r="451" ht="12.0" customHeight="1">
      <c r="A451" s="2">
        <v>44117.4424140162</v>
      </c>
      <c r="B451" s="1" t="s">
        <v>1010</v>
      </c>
      <c r="C451" s="1" t="s">
        <v>1011</v>
      </c>
      <c r="D451" s="1" t="s">
        <v>103</v>
      </c>
    </row>
    <row r="452" ht="12.0" customHeight="1">
      <c r="A452" s="2">
        <v>44117.44831078703</v>
      </c>
      <c r="B452" s="1" t="s">
        <v>1012</v>
      </c>
      <c r="C452" s="1" t="s">
        <v>1013</v>
      </c>
      <c r="D452" s="1" t="s">
        <v>1014</v>
      </c>
    </row>
    <row r="453" ht="12.0" customHeight="1">
      <c r="A453" s="2">
        <v>44117.54670722222</v>
      </c>
      <c r="B453" s="1" t="s">
        <v>1015</v>
      </c>
      <c r="C453" s="1" t="s">
        <v>1016</v>
      </c>
      <c r="D453" s="1" t="s">
        <v>1017</v>
      </c>
    </row>
    <row r="454" ht="12.0" customHeight="1">
      <c r="A454" s="2">
        <v>44117.59437663194</v>
      </c>
      <c r="B454" s="1" t="s">
        <v>1018</v>
      </c>
      <c r="C454" s="1" t="s">
        <v>1019</v>
      </c>
      <c r="D454" s="1" t="s">
        <v>824</v>
      </c>
      <c r="E454" s="1">
        <v>1.0</v>
      </c>
    </row>
    <row r="455" ht="12.0" customHeight="1">
      <c r="A455" s="2">
        <v>44117.6373700463</v>
      </c>
      <c r="B455" s="1" t="s">
        <v>1020</v>
      </c>
      <c r="C455" s="1" t="s">
        <v>1021</v>
      </c>
      <c r="D455" s="1" t="s">
        <v>1022</v>
      </c>
      <c r="E455" s="1" t="str">
        <f>COUNTIF(D2:D525, "=kota bandung")</f>
        <v>1</v>
      </c>
    </row>
    <row r="456" ht="12.0" customHeight="1">
      <c r="A456" s="2">
        <v>44117.640223703704</v>
      </c>
      <c r="B456" s="1" t="s">
        <v>313</v>
      </c>
      <c r="C456" s="1" t="s">
        <v>1023</v>
      </c>
      <c r="D456" s="1" t="s">
        <v>1024</v>
      </c>
      <c r="E456" s="1" t="str">
        <f>COUNTIF(D2:D525, "=Harda")</f>
        <v>1</v>
      </c>
    </row>
    <row r="457" ht="12.0" customHeight="1">
      <c r="A457" s="2">
        <v>44117.83243010417</v>
      </c>
      <c r="B457" s="1" t="s">
        <v>1025</v>
      </c>
      <c r="C457" s="1" t="s">
        <v>1026</v>
      </c>
      <c r="D457" s="1" t="s">
        <v>282</v>
      </c>
    </row>
    <row r="458" ht="12.0" customHeight="1">
      <c r="A458" s="2">
        <v>44117.88583113426</v>
      </c>
      <c r="B458" s="1" t="s">
        <v>597</v>
      </c>
      <c r="C458" s="1" t="s">
        <v>1027</v>
      </c>
      <c r="D458" s="1" t="s">
        <v>18</v>
      </c>
    </row>
    <row r="459" ht="12.0" customHeight="1">
      <c r="A459" s="2">
        <v>44118.36793998843</v>
      </c>
      <c r="B459" s="1" t="s">
        <v>1028</v>
      </c>
      <c r="C459" s="1" t="s">
        <v>1029</v>
      </c>
      <c r="D459" s="1" t="s">
        <v>1030</v>
      </c>
      <c r="E459" s="1" t="str">
        <f>COUNTIF(D2:D525, "=siwan")</f>
        <v>1</v>
      </c>
    </row>
    <row r="460" ht="12.0" customHeight="1">
      <c r="A460" s="2">
        <v>44118.46880721065</v>
      </c>
      <c r="B460" s="1" t="s">
        <v>1031</v>
      </c>
      <c r="C460" s="1" t="s">
        <v>1032</v>
      </c>
      <c r="D460" s="1" t="s">
        <v>103</v>
      </c>
    </row>
    <row r="461" ht="12.0" customHeight="1">
      <c r="A461" s="2">
        <v>44118.51081310185</v>
      </c>
      <c r="B461" s="1" t="s">
        <v>1033</v>
      </c>
      <c r="C461" s="1" t="s">
        <v>1034</v>
      </c>
      <c r="D461" s="1" t="s">
        <v>1035</v>
      </c>
      <c r="E461" s="1" t="str">
        <f>COUNTIF(D2:D525, "=srinagar")</f>
        <v>1</v>
      </c>
    </row>
    <row r="462" ht="12.0" customHeight="1">
      <c r="A462" s="2">
        <v>44118.61017013889</v>
      </c>
      <c r="B462" s="1" t="s">
        <v>1036</v>
      </c>
      <c r="C462" s="1" t="s">
        <v>189</v>
      </c>
      <c r="D462" s="1" t="s">
        <v>173</v>
      </c>
    </row>
    <row r="463" ht="12.0" customHeight="1">
      <c r="A463" s="2">
        <v>44118.610892013894</v>
      </c>
      <c r="B463" s="1" t="s">
        <v>1037</v>
      </c>
      <c r="C463" s="1" t="s">
        <v>1038</v>
      </c>
      <c r="D463" s="1" t="s">
        <v>1039</v>
      </c>
    </row>
    <row r="464" ht="12.0" customHeight="1">
      <c r="A464" s="2">
        <v>44118.81332927084</v>
      </c>
      <c r="B464" s="1" t="s">
        <v>1040</v>
      </c>
      <c r="C464" s="1" t="s">
        <v>20</v>
      </c>
      <c r="D464" s="1" t="s">
        <v>395</v>
      </c>
    </row>
    <row r="465" ht="12.0" customHeight="1">
      <c r="A465" s="2">
        <v>44118.86777216435</v>
      </c>
      <c r="B465" s="1" t="s">
        <v>1041</v>
      </c>
      <c r="C465" s="1" t="s">
        <v>602</v>
      </c>
      <c r="D465" s="1" t="s">
        <v>18</v>
      </c>
    </row>
    <row r="466" ht="12.0" customHeight="1">
      <c r="A466" s="2">
        <v>44118.87033585648</v>
      </c>
      <c r="B466" s="1" t="s">
        <v>1042</v>
      </c>
      <c r="C466" s="1" t="s">
        <v>1043</v>
      </c>
      <c r="D466" s="1" t="s">
        <v>1044</v>
      </c>
    </row>
    <row r="467" ht="12.0" customHeight="1">
      <c r="A467" s="2">
        <v>44118.87698350694</v>
      </c>
      <c r="B467" s="1" t="s">
        <v>1045</v>
      </c>
      <c r="C467" s="1" t="s">
        <v>1046</v>
      </c>
      <c r="D467" s="1" t="s">
        <v>121</v>
      </c>
    </row>
    <row r="468" ht="12.0" customHeight="1">
      <c r="A468" s="2">
        <v>44118.87998341435</v>
      </c>
      <c r="B468" s="1" t="s">
        <v>1047</v>
      </c>
      <c r="C468" s="1" t="s">
        <v>1048</v>
      </c>
      <c r="D468" s="1" t="s">
        <v>124</v>
      </c>
    </row>
    <row r="469" ht="12.0" customHeight="1">
      <c r="A469" s="2">
        <v>44118.88230841435</v>
      </c>
      <c r="B469" s="1" t="s">
        <v>1049</v>
      </c>
      <c r="C469" s="1" t="s">
        <v>1050</v>
      </c>
      <c r="D469" s="1" t="s">
        <v>1051</v>
      </c>
      <c r="E469" s="1" t="str">
        <f>COUNTIF(D2:D525, "=jalandhar")</f>
        <v>1</v>
      </c>
    </row>
    <row r="470" ht="12.0" customHeight="1">
      <c r="A470" s="2">
        <v>44118.916572372684</v>
      </c>
      <c r="B470" s="1" t="s">
        <v>1052</v>
      </c>
      <c r="C470" s="1" t="s">
        <v>1053</v>
      </c>
      <c r="D470" s="1" t="s">
        <v>31</v>
      </c>
    </row>
    <row r="471" ht="12.0" customHeight="1">
      <c r="A471" s="2">
        <v>44119.01320194444</v>
      </c>
      <c r="B471" s="1" t="s">
        <v>1054</v>
      </c>
      <c r="C471" s="1" t="s">
        <v>1055</v>
      </c>
      <c r="D471" s="1" t="s">
        <v>35</v>
      </c>
    </row>
    <row r="472" ht="12.0" customHeight="1">
      <c r="A472" s="2">
        <v>44119.024607245374</v>
      </c>
      <c r="B472" s="1" t="s">
        <v>1056</v>
      </c>
      <c r="C472" s="1" t="s">
        <v>1057</v>
      </c>
      <c r="D472" s="1" t="s">
        <v>239</v>
      </c>
    </row>
    <row r="473" ht="12.0" customHeight="1">
      <c r="A473" s="2">
        <v>44119.03603988426</v>
      </c>
      <c r="B473" s="1" t="s">
        <v>1058</v>
      </c>
      <c r="C473" s="1" t="s">
        <v>1059</v>
      </c>
      <c r="D473" s="1" t="s">
        <v>121</v>
      </c>
    </row>
    <row r="474" ht="12.0" customHeight="1">
      <c r="A474" s="2">
        <v>44119.265557569444</v>
      </c>
      <c r="B474" s="1" t="s">
        <v>1060</v>
      </c>
      <c r="C474" s="1" t="s">
        <v>51</v>
      </c>
      <c r="D474" s="1" t="s">
        <v>1061</v>
      </c>
      <c r="E474" s="1" t="str">
        <f>COUNTIF(D2:D525, "=robertsganj")</f>
        <v>1</v>
      </c>
    </row>
    <row r="475" ht="12.0" customHeight="1">
      <c r="A475" s="2">
        <v>44119.29539125</v>
      </c>
      <c r="B475" s="1" t="s">
        <v>1062</v>
      </c>
      <c r="C475" s="1" t="s">
        <v>1063</v>
      </c>
      <c r="D475" s="1" t="s">
        <v>395</v>
      </c>
    </row>
    <row r="476" ht="12.0" customHeight="1">
      <c r="A476" s="2">
        <v>44119.32666247685</v>
      </c>
      <c r="B476" s="1" t="s">
        <v>90</v>
      </c>
      <c r="C476" s="1" t="s">
        <v>1064</v>
      </c>
      <c r="D476" s="1" t="s">
        <v>262</v>
      </c>
    </row>
    <row r="477" ht="12.0" customHeight="1">
      <c r="A477" s="2">
        <v>44119.34380206019</v>
      </c>
      <c r="B477" s="1" t="s">
        <v>1065</v>
      </c>
      <c r="C477" s="1" t="s">
        <v>1066</v>
      </c>
      <c r="D477" s="1" t="s">
        <v>1067</v>
      </c>
      <c r="E477" s="1" t="str">
        <f>COUNTIF(D2:D525, "=roorkee")</f>
        <v>1</v>
      </c>
    </row>
    <row r="478" ht="12.0" customHeight="1">
      <c r="A478" s="2">
        <v>44119.37316711806</v>
      </c>
      <c r="B478" s="1" t="s">
        <v>139</v>
      </c>
      <c r="C478" s="1" t="s">
        <v>1068</v>
      </c>
      <c r="D478" s="1" t="s">
        <v>15</v>
      </c>
    </row>
    <row r="479" ht="12.0" customHeight="1">
      <c r="A479" s="2">
        <v>44119.37667868056</v>
      </c>
      <c r="B479" s="1" t="s">
        <v>1069</v>
      </c>
      <c r="C479" s="1" t="s">
        <v>1070</v>
      </c>
      <c r="D479" s="1" t="s">
        <v>15</v>
      </c>
    </row>
    <row r="480" ht="12.0" customHeight="1">
      <c r="A480" s="2">
        <v>44119.385681423606</v>
      </c>
      <c r="B480" s="1" t="s">
        <v>1071</v>
      </c>
      <c r="C480" s="1" t="s">
        <v>258</v>
      </c>
      <c r="D480" s="1" t="s">
        <v>103</v>
      </c>
    </row>
    <row r="481" ht="12.0" customHeight="1">
      <c r="A481" s="2">
        <v>44119.462365451385</v>
      </c>
      <c r="B481" s="1" t="s">
        <v>1072</v>
      </c>
      <c r="C481" s="1" t="s">
        <v>1073</v>
      </c>
      <c r="D481" s="1" t="s">
        <v>1074</v>
      </c>
      <c r="E481" s="1" t="str">
        <f>COUNTIF(D2:D525, "=jodhpur")</f>
        <v>1</v>
      </c>
    </row>
    <row r="482" ht="12.0" customHeight="1">
      <c r="A482" s="2">
        <v>44119.53742057871</v>
      </c>
      <c r="B482" s="1" t="s">
        <v>1072</v>
      </c>
      <c r="C482" s="1" t="s">
        <v>1075</v>
      </c>
      <c r="D482" s="1" t="s">
        <v>236</v>
      </c>
    </row>
    <row r="483" ht="12.0" customHeight="1">
      <c r="A483" s="2">
        <v>44119.54892642361</v>
      </c>
      <c r="B483" s="1" t="s">
        <v>1006</v>
      </c>
      <c r="C483" s="1" t="s">
        <v>1076</v>
      </c>
      <c r="D483" s="1" t="s">
        <v>121</v>
      </c>
    </row>
    <row r="484" ht="12.0" customHeight="1">
      <c r="A484" s="2">
        <v>44119.552077037035</v>
      </c>
      <c r="B484" s="1" t="s">
        <v>898</v>
      </c>
      <c r="C484" s="1" t="s">
        <v>256</v>
      </c>
      <c r="D484" s="1" t="s">
        <v>9</v>
      </c>
    </row>
    <row r="485" ht="12.0" customHeight="1">
      <c r="A485" s="2">
        <v>44119.561635266204</v>
      </c>
      <c r="B485" s="1" t="s">
        <v>1077</v>
      </c>
      <c r="C485" s="1" t="s">
        <v>1078</v>
      </c>
      <c r="D485" s="1" t="s">
        <v>1079</v>
      </c>
    </row>
    <row r="486" ht="12.0" customHeight="1">
      <c r="A486" s="2">
        <v>44119.590349328704</v>
      </c>
      <c r="B486" s="1" t="s">
        <v>1080</v>
      </c>
      <c r="C486" s="1" t="s">
        <v>1081</v>
      </c>
      <c r="D486" s="1" t="s">
        <v>1082</v>
      </c>
      <c r="E486" s="1" t="str">
        <f>COUNTIF(D2:D525, "=varanasi")</f>
        <v>1</v>
      </c>
    </row>
    <row r="487" ht="12.0" customHeight="1">
      <c r="A487" s="2">
        <v>44119.614920416665</v>
      </c>
      <c r="B487" s="1" t="s">
        <v>1083</v>
      </c>
      <c r="C487" s="1" t="s">
        <v>23</v>
      </c>
      <c r="D487" s="1" t="s">
        <v>1084</v>
      </c>
      <c r="E487" s="1" t="str">
        <f>COUNTIF(D2:D525, "=ballia")</f>
        <v>1</v>
      </c>
    </row>
    <row r="488" ht="12.0" customHeight="1">
      <c r="A488" s="2">
        <v>44119.62032353009</v>
      </c>
      <c r="B488" s="1" t="s">
        <v>601</v>
      </c>
      <c r="C488" s="1" t="s">
        <v>1085</v>
      </c>
      <c r="D488" s="1" t="s">
        <v>9</v>
      </c>
    </row>
    <row r="489" ht="12.0" customHeight="1">
      <c r="A489" s="2">
        <v>44119.6234065162</v>
      </c>
      <c r="B489" s="1" t="s">
        <v>1086</v>
      </c>
      <c r="C489" s="1" t="s">
        <v>7</v>
      </c>
      <c r="D489" s="1" t="s">
        <v>121</v>
      </c>
    </row>
    <row r="490" ht="12.0" customHeight="1">
      <c r="A490" s="2">
        <v>44119.62752684028</v>
      </c>
      <c r="B490" s="1" t="s">
        <v>653</v>
      </c>
      <c r="C490" s="1" t="s">
        <v>32</v>
      </c>
      <c r="D490" s="1" t="s">
        <v>770</v>
      </c>
      <c r="E490" s="1" t="str">
        <f>COUNTIF(D2:D525, "=latur")</f>
        <v>4</v>
      </c>
    </row>
    <row r="491" ht="12.0" customHeight="1">
      <c r="A491" s="2">
        <v>44119.62891658564</v>
      </c>
      <c r="B491" s="1" t="s">
        <v>1087</v>
      </c>
      <c r="C491" s="1" t="s">
        <v>1088</v>
      </c>
      <c r="D491" s="1" t="s">
        <v>9</v>
      </c>
    </row>
    <row r="492" ht="12.0" customHeight="1">
      <c r="A492" s="2">
        <v>44119.62981068287</v>
      </c>
      <c r="B492" s="1" t="s">
        <v>1089</v>
      </c>
      <c r="C492" s="1" t="s">
        <v>1090</v>
      </c>
      <c r="D492" s="1" t="s">
        <v>9</v>
      </c>
    </row>
    <row r="493" ht="12.0" customHeight="1">
      <c r="A493" s="2">
        <v>44119.63210988426</v>
      </c>
      <c r="B493" s="1" t="s">
        <v>1091</v>
      </c>
      <c r="C493" s="1" t="s">
        <v>1092</v>
      </c>
      <c r="D493" s="1" t="s">
        <v>18</v>
      </c>
    </row>
    <row r="494" ht="12.0" customHeight="1">
      <c r="A494" s="2">
        <v>44119.636868437505</v>
      </c>
      <c r="B494" s="1" t="s">
        <v>1093</v>
      </c>
      <c r="C494" s="1" t="s">
        <v>1094</v>
      </c>
      <c r="D494" s="1" t="s">
        <v>9</v>
      </c>
    </row>
    <row r="495" ht="12.0" customHeight="1">
      <c r="A495" s="2">
        <v>44119.6375703125</v>
      </c>
      <c r="B495" s="1" t="s">
        <v>167</v>
      </c>
      <c r="C495" s="1" t="s">
        <v>1095</v>
      </c>
      <c r="D495" s="1" t="s">
        <v>121</v>
      </c>
    </row>
    <row r="496" ht="12.0" customHeight="1">
      <c r="A496" s="2">
        <v>44119.63759677083</v>
      </c>
      <c r="B496" s="1" t="s">
        <v>1096</v>
      </c>
      <c r="C496" s="1" t="s">
        <v>1097</v>
      </c>
      <c r="D496" s="1" t="s">
        <v>1098</v>
      </c>
    </row>
    <row r="497" ht="12.0" customHeight="1">
      <c r="A497" s="2">
        <v>44119.639994363424</v>
      </c>
      <c r="B497" s="1" t="s">
        <v>1099</v>
      </c>
      <c r="C497" s="1" t="s">
        <v>593</v>
      </c>
      <c r="D497" s="1" t="s">
        <v>1100</v>
      </c>
    </row>
    <row r="498" ht="12.0" customHeight="1">
      <c r="A498" s="2">
        <v>44119.643012870365</v>
      </c>
      <c r="B498" s="1" t="s">
        <v>379</v>
      </c>
      <c r="C498" s="1" t="s">
        <v>1101</v>
      </c>
      <c r="D498" s="1" t="s">
        <v>31</v>
      </c>
    </row>
    <row r="499" ht="12.0" customHeight="1">
      <c r="A499" s="2">
        <v>44119.646734884256</v>
      </c>
      <c r="B499" s="1" t="s">
        <v>1102</v>
      </c>
      <c r="C499" s="1" t="s">
        <v>265</v>
      </c>
      <c r="D499" s="1" t="s">
        <v>1103</v>
      </c>
    </row>
    <row r="500" ht="12.0" customHeight="1">
      <c r="A500" s="2">
        <v>44119.64738790509</v>
      </c>
      <c r="B500" s="1" t="s">
        <v>1104</v>
      </c>
      <c r="C500" s="1" t="s">
        <v>1105</v>
      </c>
      <c r="D500" s="1" t="s">
        <v>1106</v>
      </c>
      <c r="E500" s="1" t="str">
        <f>COUNTIF(D2:D525, "=bary")</f>
        <v>1</v>
      </c>
    </row>
    <row r="501" ht="12.0" customHeight="1">
      <c r="A501" s="2">
        <v>44119.64956775463</v>
      </c>
      <c r="B501" s="1" t="s">
        <v>1107</v>
      </c>
      <c r="C501" s="1" t="s">
        <v>114</v>
      </c>
      <c r="D501" s="1" t="s">
        <v>124</v>
      </c>
    </row>
    <row r="502" ht="12.0" customHeight="1">
      <c r="A502" s="2">
        <v>44119.64979947917</v>
      </c>
      <c r="B502" s="1" t="s">
        <v>1108</v>
      </c>
      <c r="C502" s="1" t="s">
        <v>1109</v>
      </c>
      <c r="D502" s="1" t="s">
        <v>377</v>
      </c>
      <c r="E502" s="1" t="str">
        <f>COUNTIF(D2:D525, "=gurgaon")</f>
        <v>2</v>
      </c>
    </row>
    <row r="503" ht="12.0" customHeight="1">
      <c r="A503" s="2">
        <v>44119.654890185186</v>
      </c>
      <c r="B503" s="1" t="s">
        <v>1110</v>
      </c>
      <c r="C503" s="1" t="s">
        <v>1111</v>
      </c>
      <c r="D503" s="1" t="s">
        <v>1112</v>
      </c>
      <c r="E503" s="1" t="str">
        <f>COUNTIF(D2:D525, "=dublin")</f>
        <v>1</v>
      </c>
    </row>
    <row r="504" ht="12.0" customHeight="1">
      <c r="A504" s="2">
        <v>44119.66030875</v>
      </c>
      <c r="B504" s="1" t="s">
        <v>1113</v>
      </c>
      <c r="C504" s="1" t="s">
        <v>1114</v>
      </c>
      <c r="D504" s="1" t="s">
        <v>1115</v>
      </c>
      <c r="E504" s="1" t="str">
        <f>COUNTIF(D2:D525, "=Miri")</f>
        <v>1</v>
      </c>
    </row>
    <row r="505" ht="12.0" customHeight="1">
      <c r="A505" s="2">
        <v>44119.66906853009</v>
      </c>
      <c r="B505" s="1" t="s">
        <v>1116</v>
      </c>
      <c r="C505" s="1" t="s">
        <v>1117</v>
      </c>
      <c r="D505" s="1" t="s">
        <v>87</v>
      </c>
    </row>
    <row r="506" ht="12.0" customHeight="1">
      <c r="A506" s="2">
        <v>44119.677699374995</v>
      </c>
      <c r="B506" s="1" t="s">
        <v>1118</v>
      </c>
      <c r="C506" s="1" t="s">
        <v>23</v>
      </c>
      <c r="D506" s="1" t="s">
        <v>18</v>
      </c>
    </row>
    <row r="507" ht="12.0" customHeight="1">
      <c r="A507" s="2">
        <v>44119.68459872685</v>
      </c>
      <c r="B507" s="1" t="s">
        <v>1119</v>
      </c>
      <c r="C507" s="1" t="s">
        <v>1120</v>
      </c>
      <c r="D507" s="1" t="s">
        <v>1121</v>
      </c>
    </row>
    <row r="508" ht="12.0" customHeight="1">
      <c r="A508" s="2">
        <v>44119.68463454861</v>
      </c>
      <c r="B508" s="1" t="s">
        <v>1122</v>
      </c>
      <c r="C508" s="1" t="s">
        <v>1123</v>
      </c>
      <c r="D508" s="1" t="s">
        <v>15</v>
      </c>
    </row>
    <row r="509" ht="12.0" customHeight="1">
      <c r="A509" s="2">
        <v>44119.68594693287</v>
      </c>
      <c r="B509" s="1" t="s">
        <v>1124</v>
      </c>
      <c r="C509" s="1" t="s">
        <v>426</v>
      </c>
      <c r="D509" s="1" t="s">
        <v>103</v>
      </c>
    </row>
    <row r="510" ht="12.0" customHeight="1">
      <c r="A510" s="2">
        <v>44119.68729459491</v>
      </c>
      <c r="B510" s="1" t="s">
        <v>1125</v>
      </c>
      <c r="C510" s="1" t="s">
        <v>1126</v>
      </c>
      <c r="D510" s="1" t="s">
        <v>1127</v>
      </c>
    </row>
    <row r="511" ht="12.0" customHeight="1">
      <c r="A511" s="2">
        <v>44119.687314236115</v>
      </c>
      <c r="B511" s="1" t="s">
        <v>1128</v>
      </c>
      <c r="C511" s="1" t="s">
        <v>1129</v>
      </c>
      <c r="D511" s="1" t="s">
        <v>837</v>
      </c>
      <c r="E511" s="1" t="str">
        <f>COUNTIF(D2:D525, "=coimbatore")</f>
        <v>2</v>
      </c>
    </row>
    <row r="512" ht="12.0" customHeight="1">
      <c r="A512" s="2">
        <v>44119.68742581019</v>
      </c>
      <c r="B512" s="1" t="s">
        <v>1130</v>
      </c>
      <c r="C512" s="1" t="s">
        <v>1131</v>
      </c>
      <c r="D512" s="1" t="s">
        <v>362</v>
      </c>
    </row>
    <row r="513" ht="12.0" customHeight="1">
      <c r="A513" s="2">
        <v>44119.689573020834</v>
      </c>
      <c r="B513" s="1" t="s">
        <v>1132</v>
      </c>
      <c r="C513" s="1" t="s">
        <v>1133</v>
      </c>
      <c r="D513" s="1" t="s">
        <v>9</v>
      </c>
    </row>
    <row r="514" ht="12.0" customHeight="1">
      <c r="A514" s="2">
        <v>44119.69009179398</v>
      </c>
      <c r="B514" s="1" t="s">
        <v>1134</v>
      </c>
      <c r="C514" s="1" t="s">
        <v>1135</v>
      </c>
      <c r="D514" s="1" t="s">
        <v>1136</v>
      </c>
      <c r="E514" s="1" t="str">
        <f>COUNTIF(D2:D525, "=kannur")</f>
        <v>1</v>
      </c>
    </row>
    <row r="515" ht="12.0" customHeight="1">
      <c r="A515" s="2">
        <v>44119.690626550924</v>
      </c>
      <c r="B515" s="1" t="s">
        <v>1137</v>
      </c>
      <c r="C515" s="1" t="s">
        <v>1138</v>
      </c>
      <c r="D515" s="1" t="s">
        <v>1139</v>
      </c>
      <c r="E515" s="1" t="str">
        <f>COUNTIF(D2:D525, "=navi mumbai")</f>
        <v>2</v>
      </c>
    </row>
    <row r="516" ht="12.0" customHeight="1">
      <c r="A516" s="2">
        <v>44119.69325813657</v>
      </c>
      <c r="B516" s="1" t="s">
        <v>1140</v>
      </c>
      <c r="C516" s="1" t="s">
        <v>1141</v>
      </c>
      <c r="D516" s="1" t="s">
        <v>1142</v>
      </c>
      <c r="E516" s="1" t="str">
        <f>COUNTIF(D2:D525, "=kottayam")</f>
        <v>1</v>
      </c>
    </row>
    <row r="517" ht="12.0" customHeight="1">
      <c r="A517" s="2">
        <v>44119.69508259259</v>
      </c>
      <c r="B517" s="1" t="s">
        <v>1143</v>
      </c>
      <c r="C517" s="1" t="s">
        <v>1144</v>
      </c>
      <c r="D517" s="1" t="s">
        <v>356</v>
      </c>
    </row>
    <row r="518" ht="12.0" customHeight="1">
      <c r="A518" s="2">
        <v>44119.6977019676</v>
      </c>
      <c r="B518" s="1" t="s">
        <v>1145</v>
      </c>
      <c r="C518" s="1" t="s">
        <v>1146</v>
      </c>
      <c r="D518" s="1" t="s">
        <v>544</v>
      </c>
    </row>
    <row r="519" ht="12.0" customHeight="1">
      <c r="A519" s="2">
        <v>44119.69963560185</v>
      </c>
      <c r="B519" s="1" t="s">
        <v>1147</v>
      </c>
      <c r="C519" s="1" t="s">
        <v>1148</v>
      </c>
      <c r="D519" s="1" t="s">
        <v>1098</v>
      </c>
      <c r="E519" s="1" t="str">
        <f>COUNTIF(D2:D525, "=kollam")</f>
        <v>2</v>
      </c>
    </row>
    <row r="520" ht="12.0" customHeight="1">
      <c r="A520" s="2">
        <v>44119.70030662037</v>
      </c>
      <c r="B520" s="1" t="s">
        <v>1087</v>
      </c>
      <c r="C520" s="1" t="s">
        <v>1149</v>
      </c>
      <c r="D520" s="1" t="s">
        <v>913</v>
      </c>
      <c r="E520" s="1" t="str">
        <f>COUNTIF(D2:D525, "=bhilai")</f>
        <v>2</v>
      </c>
    </row>
    <row r="521" ht="12.0" customHeight="1">
      <c r="A521" s="2">
        <v>44119.70309996528</v>
      </c>
      <c r="B521" s="1" t="s">
        <v>1150</v>
      </c>
      <c r="C521" s="1" t="s">
        <v>1151</v>
      </c>
      <c r="D521" s="1" t="s">
        <v>1152</v>
      </c>
      <c r="E521" s="1" t="str">
        <f>COUNTIF(D2:D525, "=thrissur")</f>
        <v>1</v>
      </c>
    </row>
    <row r="522" ht="12.0" customHeight="1">
      <c r="A522" s="2">
        <v>44119.71117273148</v>
      </c>
      <c r="B522" s="1" t="s">
        <v>1153</v>
      </c>
      <c r="C522" s="1" t="s">
        <v>1154</v>
      </c>
      <c r="D522" s="1" t="s">
        <v>1155</v>
      </c>
      <c r="E522" s="1" t="str">
        <f>COUNTIF(D2:D525, "=goa")</f>
        <v>1</v>
      </c>
    </row>
    <row r="523" ht="12.0" customHeight="1">
      <c r="A523" s="2">
        <v>44119.71354305556</v>
      </c>
      <c r="B523" s="1" t="s">
        <v>1156</v>
      </c>
      <c r="C523" s="1" t="s">
        <v>1157</v>
      </c>
      <c r="D523" s="1" t="s">
        <v>18</v>
      </c>
    </row>
    <row r="524" ht="12.0" customHeight="1">
      <c r="A524" s="2">
        <v>44119.71409340278</v>
      </c>
      <c r="B524" s="1" t="s">
        <v>1158</v>
      </c>
      <c r="C524" s="1" t="s">
        <v>1159</v>
      </c>
      <c r="D524" s="1" t="s">
        <v>1160</v>
      </c>
      <c r="E524" s="1" t="str">
        <f>COUNTIF(D2:D525, "=alappey")</f>
        <v>1</v>
      </c>
    </row>
    <row r="525" ht="12.0" customHeight="1">
      <c r="A525" s="2">
        <v>44119.714720358796</v>
      </c>
      <c r="B525" s="1" t="s">
        <v>1161</v>
      </c>
      <c r="C525" s="1" t="s">
        <v>23</v>
      </c>
      <c r="D525" s="1" t="s">
        <v>31</v>
      </c>
    </row>
    <row r="526" ht="12.0" customHeight="1">
      <c r="A526" s="2">
        <v>44119.726687083334</v>
      </c>
      <c r="B526" s="1" t="s">
        <v>1162</v>
      </c>
      <c r="C526" s="1" t="s">
        <v>1163</v>
      </c>
      <c r="D526" s="1" t="s">
        <v>1164</v>
      </c>
    </row>
    <row r="527" ht="12.0" customHeight="1">
      <c r="A527" s="2">
        <v>44119.73173107639</v>
      </c>
      <c r="B527" s="1" t="s">
        <v>1165</v>
      </c>
      <c r="C527" s="1" t="s">
        <v>1166</v>
      </c>
      <c r="D527" s="1" t="s">
        <v>362</v>
      </c>
    </row>
    <row r="528" ht="12.0" customHeight="1">
      <c r="A528" s="2">
        <v>44119.73365372686</v>
      </c>
      <c r="B528" s="1" t="s">
        <v>1167</v>
      </c>
      <c r="C528" s="1" t="s">
        <v>1168</v>
      </c>
      <c r="D528" s="1" t="s">
        <v>294</v>
      </c>
    </row>
    <row r="529" ht="12.0" customHeight="1">
      <c r="A529" s="2">
        <v>44119.73739079861</v>
      </c>
      <c r="B529" s="1" t="s">
        <v>1169</v>
      </c>
      <c r="C529" s="1" t="s">
        <v>1144</v>
      </c>
      <c r="D529" s="1" t="s">
        <v>1170</v>
      </c>
      <c r="E529" s="1" t="str">
        <f>COUNTIF(D2:D525, "=DEHRADUN")</f>
        <v>3</v>
      </c>
    </row>
    <row r="530" ht="12.0" customHeight="1">
      <c r="A530" s="2">
        <v>44119.74849465278</v>
      </c>
      <c r="B530" s="1" t="s">
        <v>1171</v>
      </c>
      <c r="C530" s="1" t="s">
        <v>1172</v>
      </c>
      <c r="D530" s="1" t="s">
        <v>1173</v>
      </c>
    </row>
    <row r="531" ht="12.0" customHeight="1">
      <c r="A531" s="2">
        <v>44119.76782579861</v>
      </c>
      <c r="B531" s="1" t="s">
        <v>1174</v>
      </c>
      <c r="C531" s="1" t="s">
        <v>1175</v>
      </c>
      <c r="D531" s="1" t="s">
        <v>791</v>
      </c>
      <c r="E531" s="1" t="str">
        <f>COUNTIF(D2:D525, "=Jorhat")</f>
        <v>0</v>
      </c>
    </row>
    <row r="532" ht="12.0" customHeight="1">
      <c r="A532" s="2">
        <v>44119.77908010417</v>
      </c>
      <c r="B532" s="1" t="s">
        <v>1176</v>
      </c>
      <c r="C532" s="1" t="s">
        <v>1177</v>
      </c>
      <c r="D532" s="1" t="s">
        <v>87</v>
      </c>
    </row>
    <row r="533" ht="12.0" customHeight="1">
      <c r="A533" s="2">
        <v>44119.781874189815</v>
      </c>
      <c r="B533" s="1" t="s">
        <v>1178</v>
      </c>
      <c r="C533" s="1" t="s">
        <v>1179</v>
      </c>
      <c r="D533" s="1" t="s">
        <v>1180</v>
      </c>
    </row>
    <row r="534" ht="12.0" customHeight="1">
      <c r="A534" s="2">
        <v>44119.79170059028</v>
      </c>
      <c r="B534" s="1" t="s">
        <v>1181</v>
      </c>
      <c r="C534" s="1" t="s">
        <v>1182</v>
      </c>
      <c r="D534" s="1" t="s">
        <v>1183</v>
      </c>
    </row>
    <row r="535" ht="12.0" customHeight="1">
      <c r="A535" s="2">
        <v>44119.81264251158</v>
      </c>
      <c r="B535" s="1" t="s">
        <v>1184</v>
      </c>
      <c r="C535" s="1" t="s">
        <v>1185</v>
      </c>
      <c r="D535" s="1" t="s">
        <v>1186</v>
      </c>
    </row>
    <row r="536" ht="12.0" customHeight="1">
      <c r="A536" s="2">
        <v>44119.818357662036</v>
      </c>
      <c r="B536" s="1" t="s">
        <v>1187</v>
      </c>
      <c r="C536" s="1" t="s">
        <v>23</v>
      </c>
      <c r="D536" s="1" t="s">
        <v>616</v>
      </c>
    </row>
    <row r="537" ht="12.0" customHeight="1">
      <c r="A537" s="2">
        <v>44119.827596550924</v>
      </c>
      <c r="B537" s="1" t="s">
        <v>1188</v>
      </c>
      <c r="C537" s="1" t="s">
        <v>1189</v>
      </c>
      <c r="D537" s="1" t="s">
        <v>1190</v>
      </c>
    </row>
    <row r="538" ht="12.0" customHeight="1">
      <c r="A538" s="2">
        <v>44119.84666084491</v>
      </c>
      <c r="B538" s="1" t="s">
        <v>163</v>
      </c>
      <c r="C538" s="1" t="s">
        <v>1191</v>
      </c>
      <c r="D538" s="1" t="s">
        <v>31</v>
      </c>
    </row>
    <row r="539" ht="12.0" customHeight="1">
      <c r="A539" s="2">
        <v>44119.89244269676</v>
      </c>
      <c r="B539" s="1" t="s">
        <v>899</v>
      </c>
      <c r="C539" s="1" t="s">
        <v>1192</v>
      </c>
      <c r="D539" s="1" t="s">
        <v>173</v>
      </c>
    </row>
    <row r="540" ht="12.0" customHeight="1">
      <c r="A540" s="2">
        <v>44119.894876990744</v>
      </c>
      <c r="B540" s="1" t="s">
        <v>1193</v>
      </c>
      <c r="C540" s="1" t="s">
        <v>1194</v>
      </c>
      <c r="D540" s="1" t="s">
        <v>395</v>
      </c>
    </row>
    <row r="541" ht="12.0" customHeight="1">
      <c r="A541" s="2">
        <v>44119.89732042824</v>
      </c>
      <c r="B541" s="1" t="s">
        <v>1195</v>
      </c>
      <c r="C541" s="1" t="s">
        <v>1196</v>
      </c>
      <c r="D541" s="1" t="s">
        <v>18</v>
      </c>
    </row>
    <row r="542" ht="12.0" customHeight="1">
      <c r="A542" s="2">
        <v>44119.89950211806</v>
      </c>
      <c r="B542" s="1" t="s">
        <v>1197</v>
      </c>
      <c r="C542" s="1" t="s">
        <v>1198</v>
      </c>
      <c r="D542" s="1" t="s">
        <v>1199</v>
      </c>
    </row>
    <row r="543" ht="12.0" customHeight="1">
      <c r="A543" s="2">
        <v>44119.90611753472</v>
      </c>
      <c r="B543" s="1" t="s">
        <v>1200</v>
      </c>
      <c r="C543" s="1" t="s">
        <v>1201</v>
      </c>
      <c r="D543" s="1" t="s">
        <v>1202</v>
      </c>
    </row>
    <row r="544" ht="12.0" customHeight="1">
      <c r="A544" s="2">
        <v>44119.90899195602</v>
      </c>
      <c r="B544" s="1" t="s">
        <v>1203</v>
      </c>
      <c r="C544" s="1" t="s">
        <v>189</v>
      </c>
      <c r="D544" s="1" t="s">
        <v>412</v>
      </c>
    </row>
    <row r="545" ht="12.0" customHeight="1">
      <c r="A545" s="2">
        <v>44119.912154791666</v>
      </c>
      <c r="B545" s="1" t="s">
        <v>1204</v>
      </c>
      <c r="C545" s="1" t="s">
        <v>1205</v>
      </c>
      <c r="D545" s="1" t="s">
        <v>1206</v>
      </c>
    </row>
    <row r="546" ht="12.0" customHeight="1">
      <c r="A546" s="2">
        <v>44119.91220961805</v>
      </c>
      <c r="B546" s="1" t="s">
        <v>1207</v>
      </c>
      <c r="C546" s="1" t="s">
        <v>80</v>
      </c>
      <c r="D546" s="1" t="s">
        <v>217</v>
      </c>
    </row>
    <row r="547" ht="12.0" customHeight="1">
      <c r="A547" s="2">
        <v>44119.91712916667</v>
      </c>
      <c r="B547" s="1" t="s">
        <v>1208</v>
      </c>
      <c r="C547" s="1" t="s">
        <v>1209</v>
      </c>
      <c r="D547" s="1" t="s">
        <v>103</v>
      </c>
    </row>
    <row r="548" ht="12.0" customHeight="1">
      <c r="A548" s="2">
        <v>44119.92444163194</v>
      </c>
      <c r="B548" s="1" t="s">
        <v>1210</v>
      </c>
      <c r="C548" s="1" t="s">
        <v>526</v>
      </c>
      <c r="D548" s="1" t="s">
        <v>1211</v>
      </c>
    </row>
    <row r="549" ht="12.0" customHeight="1">
      <c r="A549" s="2">
        <v>44119.9317642824</v>
      </c>
      <c r="B549" s="1" t="s">
        <v>1212</v>
      </c>
      <c r="C549" s="1" t="s">
        <v>46</v>
      </c>
      <c r="D549" s="1" t="s">
        <v>155</v>
      </c>
    </row>
    <row r="550" ht="12.0" customHeight="1">
      <c r="A550" s="2">
        <v>44119.93745564815</v>
      </c>
      <c r="B550" s="1" t="s">
        <v>1213</v>
      </c>
      <c r="C550" s="1" t="s">
        <v>1214</v>
      </c>
      <c r="D550" s="1" t="s">
        <v>31</v>
      </c>
    </row>
    <row r="551" ht="12.0" customHeight="1">
      <c r="A551" s="2">
        <v>44119.94099215278</v>
      </c>
      <c r="B551" s="1" t="s">
        <v>1215</v>
      </c>
      <c r="C551" s="1" t="s">
        <v>1216</v>
      </c>
      <c r="D551" s="1" t="s">
        <v>135</v>
      </c>
    </row>
    <row r="552" ht="12.0" customHeight="1">
      <c r="A552" s="2">
        <v>44119.961471250004</v>
      </c>
      <c r="B552" s="1" t="s">
        <v>123</v>
      </c>
      <c r="C552" s="1" t="s">
        <v>1217</v>
      </c>
      <c r="D552" s="1" t="s">
        <v>1218</v>
      </c>
    </row>
    <row r="553" ht="12.0" customHeight="1">
      <c r="A553" s="2">
        <v>44119.97489149305</v>
      </c>
      <c r="B553" s="1" t="s">
        <v>139</v>
      </c>
      <c r="C553" s="1" t="s">
        <v>1219</v>
      </c>
      <c r="D553" s="1" t="s">
        <v>9</v>
      </c>
    </row>
    <row r="554" ht="12.0" customHeight="1">
      <c r="A554" s="2">
        <v>44119.97858498842</v>
      </c>
      <c r="B554" s="1" t="s">
        <v>1220</v>
      </c>
      <c r="C554" s="1" t="s">
        <v>1221</v>
      </c>
      <c r="D554" s="1" t="s">
        <v>1170</v>
      </c>
    </row>
    <row r="555" ht="12.0" customHeight="1">
      <c r="A555" s="2">
        <v>44120.007594814815</v>
      </c>
      <c r="B555" s="1" t="s">
        <v>1222</v>
      </c>
      <c r="C555" s="1" t="s">
        <v>1223</v>
      </c>
      <c r="D555" s="1" t="s">
        <v>31</v>
      </c>
    </row>
    <row r="556" ht="12.0" customHeight="1">
      <c r="A556" s="2">
        <v>44120.01630944444</v>
      </c>
      <c r="B556" s="1" t="s">
        <v>1224</v>
      </c>
      <c r="C556" s="1" t="s">
        <v>391</v>
      </c>
      <c r="D556" s="1" t="s">
        <v>732</v>
      </c>
    </row>
    <row r="557" ht="12.0" customHeight="1">
      <c r="A557" s="2">
        <v>44120.02144842593</v>
      </c>
      <c r="B557" s="1" t="s">
        <v>1225</v>
      </c>
      <c r="C557" s="1" t="s">
        <v>1226</v>
      </c>
      <c r="D557" s="1" t="s">
        <v>482</v>
      </c>
    </row>
    <row r="558" ht="12.0" customHeight="1">
      <c r="A558" s="2">
        <v>44120.049407453705</v>
      </c>
      <c r="B558" s="1" t="s">
        <v>1227</v>
      </c>
      <c r="C558" s="1" t="s">
        <v>1228</v>
      </c>
      <c r="D558" s="1" t="s">
        <v>103</v>
      </c>
    </row>
    <row r="559" ht="12.0" customHeight="1">
      <c r="A559" s="2">
        <v>44120.27240006944</v>
      </c>
      <c r="B559" s="1" t="s">
        <v>1229</v>
      </c>
      <c r="C559" s="1" t="s">
        <v>1230</v>
      </c>
      <c r="D559" s="1" t="s">
        <v>395</v>
      </c>
    </row>
    <row r="560" ht="12.0" customHeight="1">
      <c r="A560" s="2">
        <v>44120.304973171296</v>
      </c>
      <c r="B560" s="1" t="s">
        <v>1231</v>
      </c>
      <c r="C560" s="1" t="s">
        <v>1138</v>
      </c>
      <c r="D560" s="1" t="s">
        <v>87</v>
      </c>
    </row>
    <row r="561" ht="12.0" customHeight="1">
      <c r="A561" s="2">
        <v>44120.38985935185</v>
      </c>
      <c r="B561" s="1" t="s">
        <v>1232</v>
      </c>
      <c r="C561" s="1" t="s">
        <v>1233</v>
      </c>
      <c r="D561" s="1" t="s">
        <v>31</v>
      </c>
    </row>
    <row r="562" ht="12.0" customHeight="1">
      <c r="A562" s="2">
        <v>44120.39350284722</v>
      </c>
      <c r="B562" s="1" t="s">
        <v>1234</v>
      </c>
      <c r="C562" s="1" t="s">
        <v>1228</v>
      </c>
      <c r="D562" s="1" t="s">
        <v>121</v>
      </c>
    </row>
    <row r="563" ht="12.0" customHeight="1">
      <c r="A563" s="2">
        <v>44120.403125833334</v>
      </c>
      <c r="B563" s="1" t="s">
        <v>191</v>
      </c>
      <c r="C563" s="1" t="s">
        <v>1235</v>
      </c>
      <c r="D563" s="1" t="s">
        <v>18</v>
      </c>
    </row>
    <row r="564" ht="12.0" customHeight="1">
      <c r="A564" s="2">
        <v>44120.404510810185</v>
      </c>
      <c r="B564" s="1" t="s">
        <v>1236</v>
      </c>
      <c r="C564" s="1" t="s">
        <v>168</v>
      </c>
      <c r="D564" s="1" t="s">
        <v>1237</v>
      </c>
    </row>
    <row r="565" ht="12.0" customHeight="1">
      <c r="A565" s="2">
        <v>44120.42543054398</v>
      </c>
      <c r="B565" s="1" t="s">
        <v>1238</v>
      </c>
      <c r="C565" s="1" t="s">
        <v>1144</v>
      </c>
      <c r="D565" s="1" t="s">
        <v>76</v>
      </c>
    </row>
    <row r="566" ht="12.0" customHeight="1">
      <c r="A566" s="2">
        <v>44120.44610165509</v>
      </c>
      <c r="B566" s="1" t="s">
        <v>1239</v>
      </c>
      <c r="C566" s="1" t="s">
        <v>1240</v>
      </c>
      <c r="D566" s="1" t="s">
        <v>816</v>
      </c>
    </row>
    <row r="567" ht="12.0" customHeight="1">
      <c r="A567" s="2">
        <v>44120.45973850694</v>
      </c>
      <c r="B567" s="1" t="s">
        <v>1241</v>
      </c>
      <c r="C567" s="1" t="s">
        <v>1242</v>
      </c>
      <c r="D567" s="1" t="s">
        <v>1243</v>
      </c>
    </row>
    <row r="568" ht="12.0" customHeight="1">
      <c r="A568" s="2">
        <v>44120.48691064815</v>
      </c>
      <c r="B568" s="1" t="s">
        <v>1040</v>
      </c>
      <c r="C568" s="1" t="s">
        <v>655</v>
      </c>
      <c r="D568" s="1" t="s">
        <v>135</v>
      </c>
    </row>
    <row r="569" ht="12.0" customHeight="1">
      <c r="A569" s="2">
        <v>44120.50049063658</v>
      </c>
      <c r="B569" s="1" t="s">
        <v>1244</v>
      </c>
      <c r="C569" s="1" t="s">
        <v>23</v>
      </c>
      <c r="D569" s="1" t="s">
        <v>1127</v>
      </c>
    </row>
    <row r="570" ht="12.0" customHeight="1">
      <c r="A570" s="2">
        <v>44120.51002094908</v>
      </c>
      <c r="B570" s="1" t="s">
        <v>1245</v>
      </c>
      <c r="C570" s="1" t="s">
        <v>382</v>
      </c>
      <c r="D570" s="1" t="s">
        <v>1246</v>
      </c>
    </row>
    <row r="571" ht="12.0" customHeight="1">
      <c r="A571" s="2">
        <v>44120.51730907407</v>
      </c>
      <c r="B571" s="1" t="s">
        <v>225</v>
      </c>
      <c r="C571" s="1" t="s">
        <v>1247</v>
      </c>
      <c r="D571" s="1" t="s">
        <v>18</v>
      </c>
    </row>
    <row r="572" ht="12.0" customHeight="1">
      <c r="A572" s="2">
        <v>44120.57096670139</v>
      </c>
      <c r="B572" s="1" t="s">
        <v>1248</v>
      </c>
      <c r="C572" s="1" t="s">
        <v>1249</v>
      </c>
      <c r="D572" s="1" t="s">
        <v>1250</v>
      </c>
    </row>
    <row r="573" ht="12.0" customHeight="1">
      <c r="A573" s="2">
        <v>44120.574176180555</v>
      </c>
      <c r="B573" s="1" t="s">
        <v>411</v>
      </c>
      <c r="C573" s="1" t="s">
        <v>63</v>
      </c>
      <c r="D573" s="1" t="s">
        <v>239</v>
      </c>
    </row>
    <row r="574" ht="12.0" customHeight="1">
      <c r="A574" s="2">
        <v>44120.579690115745</v>
      </c>
      <c r="B574" s="1" t="s">
        <v>1251</v>
      </c>
      <c r="C574" s="1" t="s">
        <v>1252</v>
      </c>
      <c r="D574" s="1" t="s">
        <v>15</v>
      </c>
    </row>
    <row r="575" ht="12.0" customHeight="1">
      <c r="A575" s="2">
        <v>44120.59674869213</v>
      </c>
      <c r="B575" s="1" t="s">
        <v>1253</v>
      </c>
      <c r="C575" s="1" t="s">
        <v>1254</v>
      </c>
      <c r="D575" s="1" t="s">
        <v>1255</v>
      </c>
    </row>
    <row r="576" ht="12.0" customHeight="1">
      <c r="A576" s="2">
        <v>44120.60877244213</v>
      </c>
      <c r="B576" s="1" t="s">
        <v>1256</v>
      </c>
      <c r="C576" s="1" t="s">
        <v>1257</v>
      </c>
      <c r="D576" s="1" t="s">
        <v>1258</v>
      </c>
    </row>
    <row r="577" ht="12.0" customHeight="1">
      <c r="A577" s="2">
        <v>44120.6255762963</v>
      </c>
      <c r="B577" s="1" t="s">
        <v>1259</v>
      </c>
      <c r="C577" s="1" t="s">
        <v>23</v>
      </c>
      <c r="D577" s="1" t="s">
        <v>9</v>
      </c>
    </row>
    <row r="578" ht="12.0" customHeight="1">
      <c r="A578" s="2">
        <v>44120.63782747685</v>
      </c>
      <c r="B578" s="1" t="s">
        <v>1260</v>
      </c>
      <c r="C578" s="1" t="s">
        <v>1219</v>
      </c>
      <c r="D578" s="1" t="s">
        <v>9</v>
      </c>
    </row>
    <row r="579" ht="12.0" customHeight="1">
      <c r="A579" s="2">
        <v>44120.63955173611</v>
      </c>
      <c r="B579" s="1" t="s">
        <v>1261</v>
      </c>
      <c r="C579" s="1" t="s">
        <v>1262</v>
      </c>
      <c r="D579" s="1" t="s">
        <v>103</v>
      </c>
    </row>
    <row r="580" ht="12.0" customHeight="1">
      <c r="A580" s="2">
        <v>44120.64203966435</v>
      </c>
      <c r="B580" s="1" t="s">
        <v>1263</v>
      </c>
      <c r="C580" s="1" t="s">
        <v>269</v>
      </c>
      <c r="D580" s="1" t="s">
        <v>1264</v>
      </c>
    </row>
    <row r="581" ht="12.0" customHeight="1">
      <c r="A581" s="2">
        <v>44120.67860525463</v>
      </c>
      <c r="B581" s="1" t="s">
        <v>22</v>
      </c>
      <c r="C581" s="1" t="s">
        <v>1265</v>
      </c>
      <c r="D581" s="1" t="s">
        <v>239</v>
      </c>
    </row>
    <row r="582" ht="12.0" customHeight="1">
      <c r="A582" s="2">
        <v>44120.69180274305</v>
      </c>
      <c r="B582" s="1" t="s">
        <v>1266</v>
      </c>
      <c r="C582" s="1" t="s">
        <v>1267</v>
      </c>
      <c r="D582" s="1" t="s">
        <v>129</v>
      </c>
    </row>
    <row r="583" ht="12.0" customHeight="1">
      <c r="A583" s="2">
        <v>44120.69356244213</v>
      </c>
      <c r="B583" s="1" t="s">
        <v>1268</v>
      </c>
      <c r="C583" s="1" t="s">
        <v>1269</v>
      </c>
      <c r="D583" s="1" t="s">
        <v>1270</v>
      </c>
    </row>
    <row r="584" ht="12.0" customHeight="1">
      <c r="A584" s="2">
        <v>44120.71257942129</v>
      </c>
      <c r="B584" s="1" t="s">
        <v>1271</v>
      </c>
      <c r="C584" s="1" t="s">
        <v>1272</v>
      </c>
      <c r="D584" s="1" t="s">
        <v>1273</v>
      </c>
    </row>
    <row r="585" ht="12.0" customHeight="1">
      <c r="A585" s="2">
        <v>44120.718812245366</v>
      </c>
      <c r="B585" s="1" t="s">
        <v>1274</v>
      </c>
      <c r="C585" s="1" t="s">
        <v>1209</v>
      </c>
      <c r="D585" s="1" t="s">
        <v>35</v>
      </c>
    </row>
    <row r="586" ht="12.0" customHeight="1">
      <c r="A586" s="2">
        <v>44120.723697650465</v>
      </c>
      <c r="B586" s="1" t="s">
        <v>1275</v>
      </c>
      <c r="C586" s="1" t="s">
        <v>1276</v>
      </c>
      <c r="D586" s="1" t="s">
        <v>1277</v>
      </c>
    </row>
    <row r="587" ht="12.0" customHeight="1">
      <c r="A587" s="2">
        <v>44120.755875636576</v>
      </c>
      <c r="B587" s="1" t="s">
        <v>1278</v>
      </c>
      <c r="C587" s="1" t="s">
        <v>1279</v>
      </c>
      <c r="D587" s="1" t="s">
        <v>1280</v>
      </c>
    </row>
    <row r="588" ht="12.0" customHeight="1">
      <c r="A588" s="2">
        <v>44120.76663599537</v>
      </c>
      <c r="B588" s="1" t="s">
        <v>473</v>
      </c>
      <c r="C588" s="1" t="s">
        <v>1281</v>
      </c>
      <c r="D588" s="1" t="s">
        <v>697</v>
      </c>
    </row>
    <row r="589" ht="12.0" customHeight="1">
      <c r="A589" s="2">
        <v>44120.81438181713</v>
      </c>
      <c r="B589" s="1" t="s">
        <v>1282</v>
      </c>
      <c r="C589" s="1" t="s">
        <v>1283</v>
      </c>
      <c r="D589" s="1" t="s">
        <v>1284</v>
      </c>
    </row>
    <row r="590" ht="12.0" customHeight="1">
      <c r="A590" s="2">
        <v>44120.822859837965</v>
      </c>
      <c r="B590" s="1" t="s">
        <v>949</v>
      </c>
      <c r="C590" s="1" t="s">
        <v>1285</v>
      </c>
      <c r="D590" s="1" t="s">
        <v>1286</v>
      </c>
    </row>
    <row r="591" ht="12.0" customHeight="1">
      <c r="A591" s="2">
        <v>44120.83556302083</v>
      </c>
      <c r="B591" s="1" t="s">
        <v>1287</v>
      </c>
      <c r="C591" s="1" t="s">
        <v>1288</v>
      </c>
      <c r="D591" s="1" t="s">
        <v>87</v>
      </c>
    </row>
    <row r="592" ht="12.0" customHeight="1">
      <c r="A592" s="2">
        <v>44120.83987673611</v>
      </c>
      <c r="B592" s="1" t="s">
        <v>1289</v>
      </c>
      <c r="C592" s="1" t="s">
        <v>1290</v>
      </c>
      <c r="D592" s="1" t="s">
        <v>1291</v>
      </c>
    </row>
    <row r="593" ht="12.0" customHeight="1">
      <c r="A593" s="2">
        <v>44120.88125914352</v>
      </c>
      <c r="B593" s="1" t="s">
        <v>1184</v>
      </c>
      <c r="C593" s="1" t="s">
        <v>80</v>
      </c>
      <c r="D593" s="1" t="s">
        <v>1292</v>
      </c>
    </row>
    <row r="594" ht="12.0" customHeight="1">
      <c r="A594" s="2">
        <v>44120.89033060185</v>
      </c>
      <c r="B594" s="1" t="s">
        <v>1293</v>
      </c>
      <c r="C594" s="1" t="s">
        <v>1294</v>
      </c>
      <c r="D594" s="1" t="s">
        <v>648</v>
      </c>
    </row>
    <row r="595" ht="12.0" customHeight="1">
      <c r="A595" s="2">
        <v>44120.89077861111</v>
      </c>
      <c r="B595" s="1" t="s">
        <v>1295</v>
      </c>
      <c r="C595" s="1" t="s">
        <v>1158</v>
      </c>
      <c r="D595" s="1" t="s">
        <v>1296</v>
      </c>
    </row>
    <row r="596" ht="12.0" customHeight="1">
      <c r="A596" s="2">
        <v>44120.89947863426</v>
      </c>
      <c r="B596" s="1" t="s">
        <v>1297</v>
      </c>
      <c r="C596" s="1" t="s">
        <v>256</v>
      </c>
      <c r="D596" s="1" t="s">
        <v>18</v>
      </c>
    </row>
    <row r="597" ht="12.0" customHeight="1">
      <c r="A597" s="2">
        <v>44120.904143148146</v>
      </c>
      <c r="B597" s="1" t="s">
        <v>1298</v>
      </c>
      <c r="C597" s="1" t="s">
        <v>204</v>
      </c>
      <c r="D597" s="1" t="s">
        <v>1082</v>
      </c>
    </row>
    <row r="598" ht="12.0" customHeight="1">
      <c r="A598" s="2">
        <v>44120.919707002315</v>
      </c>
      <c r="B598" s="1" t="s">
        <v>1299</v>
      </c>
      <c r="C598" s="1" t="s">
        <v>126</v>
      </c>
      <c r="D598" s="1" t="s">
        <v>121</v>
      </c>
    </row>
    <row r="599" ht="12.0" customHeight="1">
      <c r="A599" s="2">
        <v>44120.96056494213</v>
      </c>
      <c r="B599" s="1" t="s">
        <v>1300</v>
      </c>
      <c r="C599" s="1" t="s">
        <v>1301</v>
      </c>
      <c r="D599" s="1" t="s">
        <v>1173</v>
      </c>
    </row>
    <row r="600" ht="12.0" customHeight="1">
      <c r="A600" s="2">
        <v>44120.988994155094</v>
      </c>
      <c r="B600" s="1" t="s">
        <v>1302</v>
      </c>
      <c r="C600" s="1" t="s">
        <v>1303</v>
      </c>
      <c r="D600" s="1" t="s">
        <v>901</v>
      </c>
    </row>
    <row r="601" ht="12.0" customHeight="1">
      <c r="A601" s="2">
        <v>44120.99882915509</v>
      </c>
      <c r="B601" s="1" t="s">
        <v>789</v>
      </c>
      <c r="C601" s="1" t="s">
        <v>20</v>
      </c>
      <c r="D601" s="1" t="s">
        <v>165</v>
      </c>
    </row>
    <row r="602" ht="12.0" customHeight="1">
      <c r="A602" s="2">
        <v>44121.29225167824</v>
      </c>
      <c r="B602" s="1" t="s">
        <v>1304</v>
      </c>
      <c r="C602" s="1" t="s">
        <v>1305</v>
      </c>
      <c r="D602" s="1" t="s">
        <v>1306</v>
      </c>
    </row>
    <row r="603" ht="12.0" customHeight="1">
      <c r="A603" s="2">
        <v>44121.3250053588</v>
      </c>
      <c r="B603" s="1" t="s">
        <v>1307</v>
      </c>
      <c r="C603" s="1" t="s">
        <v>204</v>
      </c>
      <c r="D603" s="1" t="s">
        <v>9</v>
      </c>
    </row>
    <row r="604" ht="12.0" customHeight="1">
      <c r="A604" s="2">
        <v>44121.330395613426</v>
      </c>
      <c r="B604" s="1" t="s">
        <v>1308</v>
      </c>
      <c r="C604" s="1" t="s">
        <v>1005</v>
      </c>
      <c r="D604" s="1" t="s">
        <v>1309</v>
      </c>
    </row>
    <row r="605" ht="12.0" customHeight="1">
      <c r="A605" s="2">
        <v>44121.39256512732</v>
      </c>
      <c r="B605" s="1" t="s">
        <v>1310</v>
      </c>
      <c r="C605" s="1" t="s">
        <v>20</v>
      </c>
      <c r="D605" s="1" t="s">
        <v>1311</v>
      </c>
    </row>
    <row r="606" ht="12.0" customHeight="1">
      <c r="A606" s="2">
        <v>44121.436718032404</v>
      </c>
      <c r="B606" s="1" t="s">
        <v>1052</v>
      </c>
      <c r="C606" s="1" t="s">
        <v>80</v>
      </c>
      <c r="D606" s="1" t="s">
        <v>9</v>
      </c>
    </row>
    <row r="607" ht="12.0" customHeight="1">
      <c r="A607" s="2">
        <v>44121.455237581016</v>
      </c>
      <c r="B607" s="1" t="s">
        <v>1312</v>
      </c>
      <c r="C607" s="1" t="s">
        <v>1313</v>
      </c>
      <c r="D607" s="1" t="s">
        <v>1314</v>
      </c>
    </row>
    <row r="608" ht="12.0" customHeight="1">
      <c r="A608" s="2">
        <v>44121.484671134254</v>
      </c>
      <c r="B608" s="1" t="s">
        <v>1315</v>
      </c>
      <c r="C608" s="1" t="s">
        <v>1316</v>
      </c>
      <c r="D608" s="1" t="s">
        <v>1317</v>
      </c>
    </row>
    <row r="609" ht="12.0" customHeight="1">
      <c r="A609" s="2">
        <v>44121.50849158565</v>
      </c>
      <c r="B609" s="1" t="s">
        <v>1318</v>
      </c>
      <c r="C609" s="1" t="s">
        <v>1319</v>
      </c>
      <c r="D609" s="1" t="s">
        <v>544</v>
      </c>
    </row>
    <row r="610" ht="12.0" customHeight="1">
      <c r="A610" s="2">
        <v>44121.51824092593</v>
      </c>
      <c r="B610" s="1" t="s">
        <v>1320</v>
      </c>
      <c r="C610" s="1" t="s">
        <v>1321</v>
      </c>
      <c r="D610" s="1" t="s">
        <v>1322</v>
      </c>
    </row>
    <row r="611" ht="12.0" customHeight="1">
      <c r="A611" s="2">
        <v>44121.52585034722</v>
      </c>
      <c r="B611" s="1" t="s">
        <v>1323</v>
      </c>
      <c r="C611" s="1" t="s">
        <v>1324</v>
      </c>
      <c r="D611" s="1" t="s">
        <v>1325</v>
      </c>
    </row>
    <row r="612" ht="12.0" customHeight="1">
      <c r="A612" s="2">
        <v>44121.6354965162</v>
      </c>
      <c r="B612" s="1" t="s">
        <v>1326</v>
      </c>
      <c r="C612" s="1" t="s">
        <v>1327</v>
      </c>
      <c r="D612" s="1" t="s">
        <v>1328</v>
      </c>
    </row>
    <row r="613" ht="12.0" customHeight="1">
      <c r="A613" s="2">
        <v>44121.653499444445</v>
      </c>
      <c r="B613" s="1" t="s">
        <v>1329</v>
      </c>
      <c r="C613" s="1" t="s">
        <v>1330</v>
      </c>
      <c r="D613" s="1" t="s">
        <v>15</v>
      </c>
    </row>
    <row r="614" ht="12.0" customHeight="1">
      <c r="A614" s="2">
        <v>44121.73534509259</v>
      </c>
      <c r="B614" s="1" t="s">
        <v>1331</v>
      </c>
      <c r="C614" s="1" t="s">
        <v>1332</v>
      </c>
      <c r="D614" s="1" t="s">
        <v>1333</v>
      </c>
    </row>
    <row r="615" ht="12.0" customHeight="1">
      <c r="A615" s="2">
        <v>44121.743658645835</v>
      </c>
      <c r="B615" s="1" t="s">
        <v>1334</v>
      </c>
      <c r="C615" s="1" t="s">
        <v>1335</v>
      </c>
      <c r="D615" s="1" t="s">
        <v>35</v>
      </c>
    </row>
    <row r="616" ht="12.0" customHeight="1">
      <c r="A616" s="2">
        <v>44121.799322384264</v>
      </c>
      <c r="B616" s="1" t="s">
        <v>1336</v>
      </c>
      <c r="C616" s="1" t="s">
        <v>1337</v>
      </c>
      <c r="D616" s="1" t="s">
        <v>121</v>
      </c>
    </row>
    <row r="617" ht="12.0" customHeight="1">
      <c r="A617" s="2">
        <v>44121.80490969907</v>
      </c>
      <c r="B617" s="1" t="s">
        <v>822</v>
      </c>
      <c r="C617" s="1" t="s">
        <v>160</v>
      </c>
      <c r="D617" s="1" t="s">
        <v>1338</v>
      </c>
    </row>
    <row r="618" ht="12.0" customHeight="1">
      <c r="A618" s="2">
        <v>44121.86043410879</v>
      </c>
      <c r="B618" s="1" t="s">
        <v>382</v>
      </c>
      <c r="C618" s="1" t="s">
        <v>1339</v>
      </c>
      <c r="D618" s="1" t="s">
        <v>155</v>
      </c>
    </row>
    <row r="619" ht="12.0" customHeight="1">
      <c r="A619" s="2">
        <v>44121.88754141204</v>
      </c>
      <c r="B619" s="1" t="s">
        <v>1340</v>
      </c>
      <c r="C619" s="1" t="s">
        <v>1341</v>
      </c>
      <c r="D619" s="1" t="s">
        <v>18</v>
      </c>
    </row>
    <row r="620" ht="12.0" customHeight="1">
      <c r="A620" s="2">
        <v>44121.91977152778</v>
      </c>
      <c r="B620" s="1" t="s">
        <v>1342</v>
      </c>
      <c r="C620" s="1" t="s">
        <v>1343</v>
      </c>
      <c r="D620" s="1" t="s">
        <v>135</v>
      </c>
    </row>
    <row r="621" ht="12.0" customHeight="1">
      <c r="A621" s="2">
        <v>44121.954794606485</v>
      </c>
      <c r="B621" s="1" t="s">
        <v>1344</v>
      </c>
      <c r="C621" s="1" t="s">
        <v>1345</v>
      </c>
      <c r="D621" s="1" t="s">
        <v>1346</v>
      </c>
    </row>
    <row r="622" ht="12.0" customHeight="1">
      <c r="A622" s="2">
        <v>44121.98122126157</v>
      </c>
      <c r="B622" s="1" t="s">
        <v>1295</v>
      </c>
      <c r="C622" s="1" t="s">
        <v>1347</v>
      </c>
      <c r="D622" s="1" t="s">
        <v>1348</v>
      </c>
    </row>
    <row r="623" ht="12.0" customHeight="1">
      <c r="A623" s="2">
        <v>44122.020660208334</v>
      </c>
      <c r="B623" s="1" t="s">
        <v>1349</v>
      </c>
      <c r="C623" s="1" t="s">
        <v>46</v>
      </c>
      <c r="D623" s="1" t="s">
        <v>1350</v>
      </c>
    </row>
    <row r="624" ht="12.0" customHeight="1">
      <c r="A624" s="2">
        <v>44122.028126770834</v>
      </c>
      <c r="B624" s="1" t="s">
        <v>1351</v>
      </c>
      <c r="C624" s="1" t="s">
        <v>46</v>
      </c>
      <c r="D624" s="1" t="s">
        <v>594</v>
      </c>
    </row>
    <row r="625" ht="12.0" customHeight="1">
      <c r="A625" s="2">
        <v>44122.22562387731</v>
      </c>
      <c r="B625" s="1" t="s">
        <v>1352</v>
      </c>
      <c r="C625" s="1" t="s">
        <v>1353</v>
      </c>
      <c r="D625" s="1" t="s">
        <v>798</v>
      </c>
    </row>
    <row r="626" ht="12.0" customHeight="1">
      <c r="A626" s="2">
        <v>44122.399066655096</v>
      </c>
      <c r="B626" s="1" t="s">
        <v>1354</v>
      </c>
      <c r="C626" s="1" t="s">
        <v>20</v>
      </c>
      <c r="D626" s="1" t="s">
        <v>1355</v>
      </c>
    </row>
    <row r="627" ht="12.0" customHeight="1">
      <c r="A627" s="2">
        <v>44122.40478574074</v>
      </c>
      <c r="B627" s="1" t="s">
        <v>1356</v>
      </c>
      <c r="C627" s="1" t="s">
        <v>554</v>
      </c>
      <c r="D627" s="1" t="s">
        <v>18</v>
      </c>
    </row>
    <row r="628" ht="12.0" customHeight="1">
      <c r="A628" s="2">
        <v>44122.40952645833</v>
      </c>
      <c r="B628" s="1" t="s">
        <v>1357</v>
      </c>
      <c r="C628" s="1" t="s">
        <v>51</v>
      </c>
      <c r="D628" s="1" t="s">
        <v>152</v>
      </c>
    </row>
    <row r="629" ht="12.0" customHeight="1">
      <c r="A629" s="2">
        <v>44122.49687120371</v>
      </c>
      <c r="B629" s="1" t="s">
        <v>1358</v>
      </c>
      <c r="C629" s="1" t="s">
        <v>1359</v>
      </c>
      <c r="D629" s="1" t="s">
        <v>1360</v>
      </c>
    </row>
    <row r="630" ht="12.0" customHeight="1">
      <c r="A630" s="2">
        <v>44122.525090173614</v>
      </c>
      <c r="B630" s="1" t="s">
        <v>954</v>
      </c>
      <c r="C630" s="1" t="s">
        <v>46</v>
      </c>
      <c r="D630" s="1" t="s">
        <v>64</v>
      </c>
    </row>
    <row r="631" ht="12.0" customHeight="1">
      <c r="A631" s="2">
        <v>44122.563557534726</v>
      </c>
      <c r="B631" s="1" t="s">
        <v>1361</v>
      </c>
      <c r="C631" s="1" t="s">
        <v>160</v>
      </c>
      <c r="D631" s="1" t="s">
        <v>965</v>
      </c>
    </row>
    <row r="632" ht="12.0" customHeight="1">
      <c r="A632" s="2">
        <v>44122.56448840278</v>
      </c>
      <c r="B632" s="1" t="s">
        <v>1362</v>
      </c>
      <c r="C632" s="1" t="s">
        <v>1363</v>
      </c>
      <c r="D632" s="1" t="s">
        <v>1364</v>
      </c>
    </row>
    <row r="633" ht="12.0" customHeight="1">
      <c r="A633" s="2">
        <v>44122.566687812505</v>
      </c>
      <c r="B633" s="1" t="s">
        <v>1365</v>
      </c>
      <c r="C633" s="1" t="s">
        <v>1366</v>
      </c>
      <c r="D633" s="1" t="s">
        <v>84</v>
      </c>
    </row>
    <row r="634" ht="12.0" customHeight="1">
      <c r="A634" s="2">
        <v>44122.57800177083</v>
      </c>
      <c r="B634" s="1" t="s">
        <v>1110</v>
      </c>
      <c r="C634" s="1" t="s">
        <v>1367</v>
      </c>
      <c r="D634" s="1" t="s">
        <v>1368</v>
      </c>
    </row>
    <row r="635" ht="12.0" customHeight="1">
      <c r="A635" s="2">
        <v>44122.5798915625</v>
      </c>
      <c r="B635" s="1" t="s">
        <v>13</v>
      </c>
      <c r="C635" s="1" t="s">
        <v>1369</v>
      </c>
      <c r="D635" s="1" t="s">
        <v>31</v>
      </c>
    </row>
    <row r="636" ht="12.0" customHeight="1">
      <c r="A636" s="2">
        <v>44122.58110678241</v>
      </c>
      <c r="B636" s="1" t="s">
        <v>1370</v>
      </c>
      <c r="C636" s="1" t="s">
        <v>1371</v>
      </c>
      <c r="D636" s="1" t="s">
        <v>1372</v>
      </c>
    </row>
    <row r="637" ht="12.0" customHeight="1">
      <c r="A637" s="2">
        <v>44122.58126612268</v>
      </c>
      <c r="B637" s="1" t="s">
        <v>1373</v>
      </c>
      <c r="C637" s="1" t="s">
        <v>1374</v>
      </c>
      <c r="D637" s="1" t="s">
        <v>1375</v>
      </c>
    </row>
    <row r="638" ht="12.0" customHeight="1">
      <c r="A638" s="2">
        <v>44122.5813115162</v>
      </c>
      <c r="B638" s="1" t="s">
        <v>1376</v>
      </c>
      <c r="C638" s="1" t="s">
        <v>1377</v>
      </c>
      <c r="D638" s="1" t="s">
        <v>564</v>
      </c>
    </row>
    <row r="639" ht="12.0" customHeight="1">
      <c r="A639" s="2">
        <v>44122.58222038194</v>
      </c>
      <c r="B639" s="1" t="s">
        <v>1378</v>
      </c>
      <c r="C639" s="1" t="s">
        <v>1379</v>
      </c>
      <c r="D639" s="1" t="s">
        <v>952</v>
      </c>
    </row>
    <row r="640" ht="12.0" customHeight="1">
      <c r="A640" s="2">
        <v>44122.58241094908</v>
      </c>
      <c r="B640" s="1" t="s">
        <v>1380</v>
      </c>
      <c r="C640" s="1" t="s">
        <v>1381</v>
      </c>
      <c r="D640" s="1" t="s">
        <v>132</v>
      </c>
    </row>
    <row r="641" ht="12.0" customHeight="1">
      <c r="A641" s="2">
        <v>44122.582490810186</v>
      </c>
      <c r="B641" s="1" t="s">
        <v>1382</v>
      </c>
      <c r="C641" s="1" t="s">
        <v>1383</v>
      </c>
      <c r="D641" s="1" t="s">
        <v>1384</v>
      </c>
    </row>
    <row r="642" ht="12.0" customHeight="1">
      <c r="A642" s="2">
        <v>44122.5834571875</v>
      </c>
      <c r="B642" s="1" t="s">
        <v>7</v>
      </c>
      <c r="C642" s="1" t="s">
        <v>954</v>
      </c>
      <c r="D642" s="1" t="s">
        <v>1082</v>
      </c>
    </row>
    <row r="643" ht="12.0" customHeight="1">
      <c r="A643" s="2">
        <v>44122.58401037037</v>
      </c>
      <c r="B643" s="1" t="s">
        <v>1385</v>
      </c>
      <c r="C643" s="1" t="s">
        <v>1386</v>
      </c>
      <c r="D643" s="1" t="s">
        <v>1387</v>
      </c>
    </row>
    <row r="644" ht="12.0" customHeight="1">
      <c r="A644" s="2">
        <v>44122.58409230324</v>
      </c>
      <c r="B644" s="1" t="s">
        <v>1388</v>
      </c>
      <c r="C644" s="1" t="s">
        <v>46</v>
      </c>
      <c r="D644" s="1" t="s">
        <v>84</v>
      </c>
    </row>
    <row r="645" ht="12.0" customHeight="1">
      <c r="A645" s="2">
        <v>44122.584134108794</v>
      </c>
      <c r="B645" s="1" t="s">
        <v>1389</v>
      </c>
      <c r="C645" s="1" t="s">
        <v>1389</v>
      </c>
      <c r="D645" s="1" t="s">
        <v>1390</v>
      </c>
    </row>
    <row r="646" ht="12.0" customHeight="1">
      <c r="A646" s="2">
        <v>44122.58475952546</v>
      </c>
      <c r="B646" s="1" t="s">
        <v>1391</v>
      </c>
      <c r="C646" s="1" t="s">
        <v>20</v>
      </c>
      <c r="D646" s="1" t="s">
        <v>135</v>
      </c>
    </row>
    <row r="647" ht="12.0" customHeight="1">
      <c r="A647" s="2">
        <v>44122.58570927083</v>
      </c>
      <c r="B647" s="1" t="s">
        <v>1392</v>
      </c>
      <c r="C647" s="1" t="s">
        <v>20</v>
      </c>
      <c r="D647" s="1" t="s">
        <v>135</v>
      </c>
    </row>
    <row r="648" ht="12.0" customHeight="1">
      <c r="A648" s="2">
        <v>44122.587221863425</v>
      </c>
      <c r="B648" s="1" t="s">
        <v>1393</v>
      </c>
      <c r="C648" s="1" t="s">
        <v>432</v>
      </c>
      <c r="D648" s="1" t="s">
        <v>395</v>
      </c>
    </row>
    <row r="649" ht="12.0" customHeight="1">
      <c r="A649" s="2">
        <v>44122.58730912037</v>
      </c>
      <c r="B649" s="1" t="s">
        <v>1394</v>
      </c>
      <c r="C649" s="1" t="s">
        <v>1395</v>
      </c>
      <c r="D649" s="1" t="s">
        <v>798</v>
      </c>
    </row>
    <row r="650" ht="12.0" customHeight="1">
      <c r="A650" s="2">
        <v>44122.58750900463</v>
      </c>
      <c r="B650" s="1" t="s">
        <v>1396</v>
      </c>
      <c r="C650" s="1" t="s">
        <v>1397</v>
      </c>
      <c r="D650" s="1" t="s">
        <v>1219</v>
      </c>
    </row>
    <row r="651" ht="12.0" customHeight="1">
      <c r="A651" s="2">
        <v>44122.59119762732</v>
      </c>
      <c r="B651" s="1" t="s">
        <v>1398</v>
      </c>
      <c r="C651" s="1" t="s">
        <v>1399</v>
      </c>
      <c r="D651" s="1" t="s">
        <v>1400</v>
      </c>
    </row>
    <row r="652" ht="12.0" customHeight="1">
      <c r="A652" s="2">
        <v>44122.59398491898</v>
      </c>
      <c r="B652" s="1" t="s">
        <v>1401</v>
      </c>
      <c r="C652" s="1" t="s">
        <v>1402</v>
      </c>
      <c r="D652" s="1" t="s">
        <v>87</v>
      </c>
    </row>
    <row r="653" ht="12.0" customHeight="1">
      <c r="A653" s="2">
        <v>44122.59508758102</v>
      </c>
      <c r="B653" s="1" t="s">
        <v>1403</v>
      </c>
      <c r="C653" s="1" t="s">
        <v>1404</v>
      </c>
      <c r="D653" s="1" t="s">
        <v>1405</v>
      </c>
    </row>
    <row r="654" ht="12.0" customHeight="1">
      <c r="A654" s="2">
        <v>44122.59806386574</v>
      </c>
      <c r="B654" s="1" t="s">
        <v>1406</v>
      </c>
      <c r="C654" s="1" t="s">
        <v>1407</v>
      </c>
      <c r="D654" s="1" t="s">
        <v>1408</v>
      </c>
    </row>
    <row r="655" ht="12.0" customHeight="1">
      <c r="A655" s="2">
        <v>44122.59928969908</v>
      </c>
      <c r="B655" s="1" t="s">
        <v>1409</v>
      </c>
      <c r="C655" s="1" t="s">
        <v>1144</v>
      </c>
      <c r="D655" s="1" t="s">
        <v>18</v>
      </c>
    </row>
    <row r="656" ht="12.0" customHeight="1">
      <c r="A656" s="2">
        <v>44122.61085848379</v>
      </c>
      <c r="B656" s="1" t="s">
        <v>1410</v>
      </c>
      <c r="C656" s="1" t="s">
        <v>1411</v>
      </c>
      <c r="D656" s="1" t="s">
        <v>1412</v>
      </c>
    </row>
    <row r="657" ht="12.0" customHeight="1">
      <c r="A657" s="2">
        <v>44122.71260509259</v>
      </c>
      <c r="B657" s="1" t="s">
        <v>1413</v>
      </c>
      <c r="C657" s="1" t="s">
        <v>1414</v>
      </c>
      <c r="D657" s="1" t="s">
        <v>732</v>
      </c>
    </row>
    <row r="658" ht="12.0" customHeight="1">
      <c r="A658" s="2">
        <v>44107.72764055556</v>
      </c>
      <c r="B658" s="1" t="s">
        <v>124</v>
      </c>
      <c r="C658" s="1" t="s">
        <v>124</v>
      </c>
      <c r="D658" s="1" t="s">
        <v>124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29" defaultRowHeight="15.0"/>
  <cols>
    <col customWidth="1" min="1" max="1" width="14.43"/>
    <col customWidth="1" min="2" max="2" width="22.29"/>
    <col customWidth="1" min="3" max="3" width="21.14"/>
    <col customWidth="1" min="4" max="13" width="14.43"/>
  </cols>
  <sheetData>
    <row r="1" ht="15.75" customHeight="1">
      <c r="B1" s="7" t="s">
        <v>1415</v>
      </c>
      <c r="C1" s="8" t="s">
        <v>1416</v>
      </c>
    </row>
    <row r="2" ht="15.75" customHeight="1">
      <c r="B2" s="1" t="s">
        <v>6</v>
      </c>
      <c r="C2" s="1">
        <v>2.0</v>
      </c>
    </row>
    <row r="3" ht="15.75" customHeight="1">
      <c r="B3" s="1" t="s">
        <v>9</v>
      </c>
      <c r="C3" s="1">
        <v>35.0</v>
      </c>
    </row>
    <row r="4" ht="15.75" customHeight="1">
      <c r="B4" s="1" t="s">
        <v>1417</v>
      </c>
      <c r="C4" s="1">
        <v>1.0</v>
      </c>
    </row>
    <row r="5" ht="15.75" customHeight="1">
      <c r="B5" s="1" t="s">
        <v>15</v>
      </c>
      <c r="C5" s="1">
        <v>22.0</v>
      </c>
    </row>
    <row r="6" ht="15.75" customHeight="1">
      <c r="B6" s="1" t="s">
        <v>18</v>
      </c>
      <c r="C6" s="1">
        <v>52.0</v>
      </c>
    </row>
    <row r="7" ht="15.75" customHeight="1">
      <c r="B7" s="1" t="s">
        <v>1418</v>
      </c>
      <c r="C7" s="1">
        <v>1.0</v>
      </c>
    </row>
    <row r="8" ht="15.75" customHeight="1">
      <c r="B8" s="1" t="s">
        <v>28</v>
      </c>
      <c r="C8" s="1">
        <v>3.0</v>
      </c>
    </row>
    <row r="9" ht="15.75" customHeight="1">
      <c r="B9" s="1" t="s">
        <v>31</v>
      </c>
      <c r="C9" s="1">
        <v>48.0</v>
      </c>
    </row>
    <row r="10" ht="15.75" customHeight="1">
      <c r="B10" s="1" t="s">
        <v>35</v>
      </c>
      <c r="C10" s="1">
        <v>24.0</v>
      </c>
    </row>
    <row r="11" ht="15.75" customHeight="1">
      <c r="B11" s="1" t="s">
        <v>61</v>
      </c>
      <c r="C11" s="1">
        <v>2.0</v>
      </c>
    </row>
    <row r="12" ht="15.75" customHeight="1">
      <c r="B12" s="1" t="s">
        <v>52</v>
      </c>
      <c r="C12" s="1">
        <v>3.0</v>
      </c>
    </row>
    <row r="13" ht="15.75" customHeight="1">
      <c r="B13" s="1" t="s">
        <v>173</v>
      </c>
      <c r="C13" s="1">
        <v>4.0</v>
      </c>
    </row>
    <row r="14" ht="15.75" customHeight="1">
      <c r="B14" s="1" t="s">
        <v>58</v>
      </c>
      <c r="C14" s="1">
        <v>1.0</v>
      </c>
    </row>
    <row r="15" ht="15.75" customHeight="1">
      <c r="B15" s="1" t="s">
        <v>64</v>
      </c>
      <c r="C15" s="1">
        <v>1.0</v>
      </c>
    </row>
    <row r="16" ht="15.75" customHeight="1">
      <c r="B16" s="1" t="s">
        <v>1419</v>
      </c>
      <c r="C16" s="1">
        <v>1.0</v>
      </c>
    </row>
    <row r="17" ht="15.75" customHeight="1">
      <c r="B17" s="1" t="s">
        <v>76</v>
      </c>
      <c r="C17" s="1">
        <v>2.0</v>
      </c>
    </row>
    <row r="18" ht="15.75" customHeight="1">
      <c r="B18" s="1" t="s">
        <v>84</v>
      </c>
      <c r="C18" s="1">
        <v>5.0</v>
      </c>
    </row>
    <row r="19" ht="15.75" customHeight="1">
      <c r="B19" s="1" t="s">
        <v>87</v>
      </c>
      <c r="C19" s="1">
        <v>7.0</v>
      </c>
    </row>
    <row r="20" ht="15.75" customHeight="1">
      <c r="B20" s="1" t="s">
        <v>135</v>
      </c>
      <c r="C20" s="1">
        <v>3.0</v>
      </c>
    </row>
    <row r="21" ht="15.75" customHeight="1">
      <c r="B21" s="1" t="s">
        <v>95</v>
      </c>
      <c r="C21" s="1">
        <v>2.0</v>
      </c>
    </row>
    <row r="22" ht="12.0" customHeight="1">
      <c r="B22" s="1" t="s">
        <v>1420</v>
      </c>
      <c r="C22" s="1">
        <v>1.0</v>
      </c>
    </row>
    <row r="23" ht="12.0" customHeight="1">
      <c r="B23" s="1" t="s">
        <v>100</v>
      </c>
      <c r="C23" s="1">
        <v>1.0</v>
      </c>
    </row>
    <row r="24" ht="12.0" customHeight="1">
      <c r="B24" s="1" t="s">
        <v>103</v>
      </c>
      <c r="C24" s="1">
        <v>10.0</v>
      </c>
    </row>
    <row r="25" ht="12.0" customHeight="1">
      <c r="B25" s="1" t="s">
        <v>202</v>
      </c>
      <c r="C25" s="1">
        <v>1.0</v>
      </c>
    </row>
    <row r="26" ht="12.0" customHeight="1">
      <c r="B26" s="1" t="s">
        <v>207</v>
      </c>
      <c r="C26" s="1">
        <v>1.0</v>
      </c>
    </row>
    <row r="27" ht="12.0" customHeight="1">
      <c r="B27" s="1" t="s">
        <v>210</v>
      </c>
      <c r="C27" s="1">
        <v>1.0</v>
      </c>
    </row>
    <row r="28" ht="12.0" customHeight="1">
      <c r="B28" s="1" t="s">
        <v>1421</v>
      </c>
      <c r="C28" s="1">
        <v>1.0</v>
      </c>
    </row>
    <row r="29" ht="12.0" customHeight="1">
      <c r="B29" s="1" t="s">
        <v>1422</v>
      </c>
      <c r="C29" s="1">
        <v>1.0</v>
      </c>
    </row>
    <row r="30" ht="12.0" customHeight="1">
      <c r="B30" s="1" t="s">
        <v>217</v>
      </c>
      <c r="C30" s="1">
        <v>2.0</v>
      </c>
    </row>
    <row r="31" ht="12.0" customHeight="1">
      <c r="B31" s="1" t="s">
        <v>221</v>
      </c>
      <c r="C31" s="1">
        <v>2.0</v>
      </c>
    </row>
    <row r="32" ht="12.0" customHeight="1">
      <c r="B32" s="1" t="s">
        <v>232</v>
      </c>
      <c r="C32" s="1">
        <v>1.0</v>
      </c>
    </row>
    <row r="33" ht="12.0" customHeight="1">
      <c r="B33" s="1" t="s">
        <v>239</v>
      </c>
      <c r="C33" s="1">
        <v>2.0</v>
      </c>
    </row>
    <row r="34" ht="12.0" customHeight="1">
      <c r="B34" s="1" t="s">
        <v>105</v>
      </c>
      <c r="C34" s="1">
        <v>1.0</v>
      </c>
    </row>
    <row r="35" ht="12.0" customHeight="1">
      <c r="B35" s="1" t="s">
        <v>108</v>
      </c>
      <c r="C35" s="1">
        <v>1.0</v>
      </c>
    </row>
    <row r="36" ht="12.0" customHeight="1">
      <c r="B36" s="1" t="s">
        <v>115</v>
      </c>
      <c r="C36" s="1">
        <v>1.0</v>
      </c>
    </row>
    <row r="37" ht="12.0" customHeight="1">
      <c r="B37" s="1" t="s">
        <v>117</v>
      </c>
      <c r="C37" s="1">
        <v>2.0</v>
      </c>
    </row>
    <row r="38" ht="12.0" customHeight="1">
      <c r="B38" s="1" t="s">
        <v>121</v>
      </c>
      <c r="C38" s="1">
        <v>12.0</v>
      </c>
    </row>
    <row r="39" ht="12.0" customHeight="1">
      <c r="B39" s="1" t="s">
        <v>129</v>
      </c>
      <c r="C39" s="1">
        <v>2.0</v>
      </c>
    </row>
    <row r="40" ht="12.0" customHeight="1">
      <c r="B40" s="1" t="s">
        <v>132</v>
      </c>
      <c r="C40" s="1">
        <v>2.0</v>
      </c>
    </row>
    <row r="41" ht="12.0" customHeight="1">
      <c r="B41" s="1" t="s">
        <v>461</v>
      </c>
      <c r="C41" s="1">
        <v>3.0</v>
      </c>
    </row>
    <row r="42" ht="12.0" customHeight="1">
      <c r="B42" s="1" t="s">
        <v>152</v>
      </c>
      <c r="C42" s="1">
        <v>5.0</v>
      </c>
    </row>
    <row r="43" ht="12.0" customHeight="1">
      <c r="B43" s="1" t="s">
        <v>155</v>
      </c>
      <c r="C43" s="1">
        <v>3.0</v>
      </c>
    </row>
    <row r="44" ht="12.0" customHeight="1">
      <c r="B44" s="1" t="s">
        <v>158</v>
      </c>
      <c r="C44" s="1">
        <v>4.0</v>
      </c>
    </row>
    <row r="45" ht="12.0" customHeight="1">
      <c r="B45" s="1" t="s">
        <v>165</v>
      </c>
      <c r="C45" s="1">
        <v>4.0</v>
      </c>
    </row>
    <row r="46" ht="12.0" customHeight="1">
      <c r="B46" s="1" t="s">
        <v>175</v>
      </c>
      <c r="C46" s="1">
        <v>1.0</v>
      </c>
    </row>
    <row r="47" ht="12.0" customHeight="1">
      <c r="B47" s="9" t="s">
        <v>178</v>
      </c>
      <c r="C47" s="9">
        <v>1.0</v>
      </c>
      <c r="D47" s="1" t="s">
        <v>1423</v>
      </c>
    </row>
    <row r="48" ht="12.0" customHeight="1">
      <c r="B48" s="9" t="s">
        <v>181</v>
      </c>
      <c r="C48" s="9">
        <v>1.0</v>
      </c>
      <c r="D48" s="1" t="s">
        <v>1423</v>
      </c>
    </row>
    <row r="49" ht="12.0" customHeight="1">
      <c r="B49" s="1" t="s">
        <v>857</v>
      </c>
      <c r="C49" s="1">
        <v>1.0</v>
      </c>
    </row>
    <row r="50" ht="12.0" customHeight="1">
      <c r="B50" s="1" t="s">
        <v>187</v>
      </c>
      <c r="C50" s="1">
        <v>1.0</v>
      </c>
    </row>
    <row r="51" ht="12.0" customHeight="1">
      <c r="B51" s="1" t="s">
        <v>199</v>
      </c>
      <c r="C51" s="1">
        <v>1.0</v>
      </c>
    </row>
    <row r="52" ht="12.0" customHeight="1">
      <c r="B52" s="1" t="s">
        <v>247</v>
      </c>
      <c r="C52" s="1">
        <v>1.0</v>
      </c>
    </row>
    <row r="53" ht="12.0" customHeight="1">
      <c r="B53" s="1" t="s">
        <v>250</v>
      </c>
      <c r="C53" s="1">
        <v>1.0</v>
      </c>
    </row>
    <row r="54" ht="12.0" customHeight="1">
      <c r="B54" s="1" t="s">
        <v>262</v>
      </c>
      <c r="C54" s="1">
        <v>2.0</v>
      </c>
    </row>
    <row r="55" ht="12.0" customHeight="1">
      <c r="B55" s="1" t="s">
        <v>272</v>
      </c>
      <c r="C55" s="1">
        <v>1.0</v>
      </c>
    </row>
    <row r="56" ht="12.0" customHeight="1">
      <c r="B56" s="1" t="s">
        <v>276</v>
      </c>
      <c r="C56" s="1">
        <v>1.0</v>
      </c>
    </row>
    <row r="57" ht="12.0" customHeight="1">
      <c r="B57" s="1" t="s">
        <v>294</v>
      </c>
      <c r="C57" s="1">
        <v>1.0</v>
      </c>
    </row>
    <row r="58" ht="12.0" customHeight="1">
      <c r="B58" s="1" t="s">
        <v>303</v>
      </c>
      <c r="C58" s="1">
        <v>1.0</v>
      </c>
    </row>
    <row r="59" ht="12.0" customHeight="1">
      <c r="B59" s="1" t="s">
        <v>306</v>
      </c>
      <c r="C59" s="1">
        <v>1.0</v>
      </c>
    </row>
    <row r="60" ht="12.0" customHeight="1">
      <c r="B60" s="1" t="s">
        <v>310</v>
      </c>
      <c r="C60" s="1">
        <v>2.0</v>
      </c>
    </row>
    <row r="61" ht="12.0" customHeight="1">
      <c r="B61" s="1" t="s">
        <v>314</v>
      </c>
      <c r="C61" s="1">
        <v>1.0</v>
      </c>
    </row>
    <row r="62" ht="12.0" customHeight="1">
      <c r="B62" s="1" t="s">
        <v>438</v>
      </c>
      <c r="C62" s="1">
        <v>2.0</v>
      </c>
    </row>
    <row r="63" ht="12.0" customHeight="1">
      <c r="B63" s="1" t="s">
        <v>1127</v>
      </c>
      <c r="C63" s="1">
        <v>2.0</v>
      </c>
    </row>
    <row r="64" ht="12.0" customHeight="1">
      <c r="B64" s="1" t="s">
        <v>395</v>
      </c>
      <c r="C64" s="1">
        <v>10.0</v>
      </c>
    </row>
    <row r="65" ht="12.0" customHeight="1">
      <c r="B65" s="1" t="s">
        <v>335</v>
      </c>
      <c r="C65" s="1">
        <v>1.0</v>
      </c>
    </row>
    <row r="66" ht="12.0" customHeight="1">
      <c r="B66" s="1" t="s">
        <v>356</v>
      </c>
      <c r="C66" s="1">
        <v>3.0</v>
      </c>
    </row>
    <row r="67" ht="12.0" customHeight="1">
      <c r="B67" s="1" t="s">
        <v>1160</v>
      </c>
      <c r="C67" s="1">
        <v>1.0</v>
      </c>
    </row>
    <row r="68" ht="12.0" customHeight="1">
      <c r="B68" s="1" t="s">
        <v>1155</v>
      </c>
      <c r="C68" s="1">
        <v>1.0</v>
      </c>
    </row>
    <row r="69" ht="12.0" customHeight="1">
      <c r="B69" s="1" t="s">
        <v>1424</v>
      </c>
      <c r="C69" s="1">
        <v>1.0</v>
      </c>
    </row>
    <row r="70" ht="12.0" customHeight="1">
      <c r="B70" s="1" t="s">
        <v>913</v>
      </c>
      <c r="C70" s="1">
        <v>2.0</v>
      </c>
    </row>
    <row r="71" ht="12.0" customHeight="1">
      <c r="B71" s="1" t="s">
        <v>1098</v>
      </c>
      <c r="C71" s="1">
        <v>2.0</v>
      </c>
    </row>
    <row r="72" ht="12.0" customHeight="1">
      <c r="B72" s="1" t="s">
        <v>1142</v>
      </c>
      <c r="C72" s="1">
        <v>1.0</v>
      </c>
    </row>
    <row r="73" ht="12.0" customHeight="1">
      <c r="B73" s="1" t="s">
        <v>1100</v>
      </c>
      <c r="C73" s="1">
        <v>2.0</v>
      </c>
    </row>
    <row r="74" ht="12.0" customHeight="1">
      <c r="B74" s="1" t="s">
        <v>1136</v>
      </c>
      <c r="C74" s="1">
        <v>1.0</v>
      </c>
    </row>
    <row r="75" ht="12.0" customHeight="1">
      <c r="B75" s="1" t="s">
        <v>837</v>
      </c>
      <c r="C75" s="1">
        <v>2.0</v>
      </c>
    </row>
    <row r="76" ht="12.0" customHeight="1">
      <c r="B76" s="9" t="s">
        <v>1115</v>
      </c>
      <c r="C76" s="9">
        <v>1.0</v>
      </c>
      <c r="D76" s="1" t="s">
        <v>1412</v>
      </c>
    </row>
    <row r="77" ht="12.0" customHeight="1">
      <c r="B77" s="9" t="s">
        <v>1112</v>
      </c>
      <c r="C77" s="9">
        <v>1.0</v>
      </c>
      <c r="D77" s="1" t="s">
        <v>1425</v>
      </c>
    </row>
    <row r="78" ht="12.0" customHeight="1">
      <c r="B78" s="9" t="s">
        <v>1106</v>
      </c>
      <c r="C78" s="9">
        <v>1.0</v>
      </c>
      <c r="D78" s="1" t="s">
        <v>1426</v>
      </c>
    </row>
    <row r="79" ht="12.0" customHeight="1">
      <c r="B79" s="1" t="s">
        <v>770</v>
      </c>
      <c r="C79" s="1">
        <v>4.0</v>
      </c>
    </row>
    <row r="80" ht="12.0" customHeight="1">
      <c r="B80" s="1" t="s">
        <v>1084</v>
      </c>
      <c r="C80" s="1">
        <v>1.0</v>
      </c>
    </row>
    <row r="81" ht="12.0" customHeight="1">
      <c r="B81" s="1" t="s">
        <v>1082</v>
      </c>
      <c r="C81" s="1">
        <v>1.0</v>
      </c>
    </row>
    <row r="82" ht="12.0" customHeight="1">
      <c r="B82" s="1" t="s">
        <v>1074</v>
      </c>
      <c r="C82" s="1">
        <v>1.0</v>
      </c>
    </row>
    <row r="83" ht="12.0" customHeight="1">
      <c r="B83" s="1" t="s">
        <v>1067</v>
      </c>
      <c r="C83" s="1">
        <v>1.0</v>
      </c>
    </row>
    <row r="84" ht="12.0" customHeight="1">
      <c r="B84" s="1" t="s">
        <v>1061</v>
      </c>
      <c r="C84" s="1">
        <v>1.0</v>
      </c>
    </row>
    <row r="85" ht="12.0" customHeight="1">
      <c r="B85" s="1" t="s">
        <v>1051</v>
      </c>
      <c r="C85" s="1">
        <v>1.0</v>
      </c>
    </row>
    <row r="86" ht="12.0" customHeight="1">
      <c r="B86" s="1" t="s">
        <v>1035</v>
      </c>
      <c r="C86" s="1">
        <v>1.0</v>
      </c>
    </row>
    <row r="87" ht="12.0" customHeight="1">
      <c r="B87" s="1" t="s">
        <v>1030</v>
      </c>
      <c r="C87" s="1">
        <v>1.0</v>
      </c>
    </row>
    <row r="88" ht="12.0" customHeight="1">
      <c r="B88" s="1" t="s">
        <v>1024</v>
      </c>
      <c r="C88" s="1">
        <v>1.0</v>
      </c>
    </row>
    <row r="89" ht="12.0" customHeight="1">
      <c r="B89" s="9" t="s">
        <v>1022</v>
      </c>
      <c r="C89" s="9">
        <v>1.0</v>
      </c>
      <c r="D89" s="1" t="s">
        <v>1427</v>
      </c>
    </row>
    <row r="90" ht="12.0" customHeight="1">
      <c r="B90" s="9" t="s">
        <v>1017</v>
      </c>
      <c r="C90" s="9">
        <v>1.0</v>
      </c>
      <c r="D90" s="1" t="s">
        <v>1427</v>
      </c>
    </row>
    <row r="91" ht="12.0" customHeight="1">
      <c r="B91" s="1" t="s">
        <v>824</v>
      </c>
      <c r="C91" s="1">
        <v>1.0</v>
      </c>
    </row>
    <row r="92" ht="12.0" customHeight="1">
      <c r="B92" s="1" t="s">
        <v>706</v>
      </c>
      <c r="C92" s="1">
        <v>3.0</v>
      </c>
    </row>
    <row r="93" ht="12.0" customHeight="1">
      <c r="B93" s="1" t="s">
        <v>1002</v>
      </c>
      <c r="C93" s="1">
        <v>1.0</v>
      </c>
    </row>
    <row r="94" ht="12.0" customHeight="1">
      <c r="B94" s="1" t="s">
        <v>697</v>
      </c>
      <c r="C94" s="1">
        <v>4.0</v>
      </c>
    </row>
    <row r="95" ht="12.0" customHeight="1">
      <c r="B95" s="1" t="s">
        <v>389</v>
      </c>
      <c r="C95" s="1">
        <v>4.0</v>
      </c>
    </row>
    <row r="96" ht="12.0" customHeight="1">
      <c r="B96" s="1" t="s">
        <v>980</v>
      </c>
      <c r="C96" s="1">
        <v>1.0</v>
      </c>
    </row>
    <row r="97" ht="12.0" customHeight="1">
      <c r="B97" s="1" t="s">
        <v>975</v>
      </c>
      <c r="C97" s="1">
        <v>1.0</v>
      </c>
    </row>
    <row r="98" ht="12.0" customHeight="1">
      <c r="B98" s="1" t="s">
        <v>1428</v>
      </c>
      <c r="C98" s="1">
        <v>1.0</v>
      </c>
    </row>
    <row r="99" ht="12.0" customHeight="1">
      <c r="B99" s="1" t="s">
        <v>1429</v>
      </c>
      <c r="C99" s="1">
        <v>1.0</v>
      </c>
    </row>
    <row r="100" ht="12.0" customHeight="1">
      <c r="B100" s="1" t="s">
        <v>380</v>
      </c>
      <c r="C100" s="1">
        <v>1.0</v>
      </c>
    </row>
    <row r="101" ht="12.0" customHeight="1">
      <c r="B101" s="1" t="s">
        <v>1430</v>
      </c>
      <c r="C101" s="1">
        <v>1.0</v>
      </c>
    </row>
    <row r="102" ht="12.0" customHeight="1">
      <c r="B102" s="1" t="s">
        <v>891</v>
      </c>
      <c r="C102" s="1">
        <v>1.0</v>
      </c>
    </row>
    <row r="103" ht="12.0" customHeight="1">
      <c r="B103" s="1" t="s">
        <v>872</v>
      </c>
      <c r="C103" s="1">
        <v>1.0</v>
      </c>
    </row>
    <row r="104" ht="12.0" customHeight="1">
      <c r="B104" s="1" t="s">
        <v>1431</v>
      </c>
      <c r="C104" s="1">
        <v>1.0</v>
      </c>
    </row>
    <row r="105" ht="12.0" customHeight="1">
      <c r="B105" s="9" t="s">
        <v>1432</v>
      </c>
      <c r="C105" s="9">
        <v>2.0</v>
      </c>
      <c r="D105" s="1" t="s">
        <v>1433</v>
      </c>
    </row>
    <row r="106" ht="12.0" customHeight="1">
      <c r="B106" s="9" t="s">
        <v>989</v>
      </c>
      <c r="C106" s="9">
        <v>1.0</v>
      </c>
      <c r="D106" s="1" t="s">
        <v>1434</v>
      </c>
    </row>
    <row r="107" ht="12.0" customHeight="1">
      <c r="B107" s="9" t="s">
        <v>1435</v>
      </c>
      <c r="C107" s="9">
        <v>1.0</v>
      </c>
      <c r="D107" s="1" t="s">
        <v>1436</v>
      </c>
    </row>
    <row r="108" ht="12.0" customHeight="1">
      <c r="B108" s="9" t="s">
        <v>1437</v>
      </c>
      <c r="C108" s="9">
        <v>1.0</v>
      </c>
      <c r="D108" s="1" t="s">
        <v>1438</v>
      </c>
    </row>
    <row r="109" ht="12.0" customHeight="1">
      <c r="B109" s="9" t="s">
        <v>1439</v>
      </c>
      <c r="C109" s="9">
        <v>1.0</v>
      </c>
      <c r="D109" s="1" t="s">
        <v>1427</v>
      </c>
    </row>
    <row r="110" ht="12.0" customHeight="1">
      <c r="B110" s="9" t="s">
        <v>934</v>
      </c>
      <c r="C110" s="9">
        <v>1.0</v>
      </c>
      <c r="D110" s="1" t="s">
        <v>1433</v>
      </c>
    </row>
    <row r="111" ht="12.0" customHeight="1">
      <c r="B111" s="9" t="s">
        <v>931</v>
      </c>
      <c r="C111" s="9">
        <v>1.0</v>
      </c>
      <c r="D111" s="1" t="s">
        <v>1440</v>
      </c>
    </row>
    <row r="112" ht="12.0" customHeight="1">
      <c r="B112" s="9" t="s">
        <v>1441</v>
      </c>
      <c r="C112" s="9">
        <v>1.0</v>
      </c>
      <c r="D112" s="1" t="s">
        <v>1442</v>
      </c>
    </row>
    <row r="113" ht="12.0" customHeight="1">
      <c r="B113" s="9" t="s">
        <v>643</v>
      </c>
      <c r="C113" s="9">
        <v>3.0</v>
      </c>
      <c r="D113" s="1" t="s">
        <v>1433</v>
      </c>
    </row>
    <row r="114" ht="12.0" customHeight="1">
      <c r="B114" s="9" t="s">
        <v>887</v>
      </c>
      <c r="C114" s="9">
        <v>3.0</v>
      </c>
      <c r="D114" s="1" t="s">
        <v>1433</v>
      </c>
    </row>
    <row r="115" ht="12.0" customHeight="1">
      <c r="B115" s="9" t="s">
        <v>1443</v>
      </c>
      <c r="C115" s="9">
        <v>1.0</v>
      </c>
      <c r="D115" s="1" t="s">
        <v>1433</v>
      </c>
    </row>
    <row r="116" ht="12.0" customHeight="1">
      <c r="B116" s="9" t="s">
        <v>1444</v>
      </c>
      <c r="C116" s="9">
        <v>1.0</v>
      </c>
      <c r="D116" s="1" t="s">
        <v>1427</v>
      </c>
    </row>
    <row r="117" ht="12.0" customHeight="1">
      <c r="B117" s="9" t="s">
        <v>1445</v>
      </c>
      <c r="C117" s="9">
        <v>1.0</v>
      </c>
      <c r="D117" s="1" t="s">
        <v>1433</v>
      </c>
    </row>
    <row r="118" ht="12.0" customHeight="1">
      <c r="B118" s="9" t="s">
        <v>1446</v>
      </c>
      <c r="C118" s="9">
        <v>1.0</v>
      </c>
      <c r="D118" s="1" t="s">
        <v>1447</v>
      </c>
    </row>
    <row r="119" ht="12.0" customHeight="1">
      <c r="B119" s="9" t="s">
        <v>850</v>
      </c>
      <c r="C119" s="9">
        <v>1.0</v>
      </c>
      <c r="D119" s="1" t="s">
        <v>1448</v>
      </c>
    </row>
    <row r="120" ht="12.0" customHeight="1">
      <c r="B120" s="1" t="s">
        <v>374</v>
      </c>
      <c r="C120" s="1">
        <v>1.0</v>
      </c>
    </row>
    <row r="121" ht="12.0" customHeight="1">
      <c r="B121" s="1" t="s">
        <v>840</v>
      </c>
      <c r="C121" s="1">
        <v>1.0</v>
      </c>
    </row>
    <row r="122" ht="12.0" customHeight="1">
      <c r="B122" s="9" t="s">
        <v>1449</v>
      </c>
      <c r="C122" s="9">
        <v>1.0</v>
      </c>
      <c r="D122" s="1" t="s">
        <v>1442</v>
      </c>
    </row>
    <row r="123" ht="12.0" customHeight="1">
      <c r="B123" s="9" t="s">
        <v>834</v>
      </c>
      <c r="C123" s="9">
        <v>1.0</v>
      </c>
      <c r="D123" s="1" t="s">
        <v>1442</v>
      </c>
    </row>
    <row r="124" ht="12.0" customHeight="1">
      <c r="B124" s="9" t="s">
        <v>1450</v>
      </c>
      <c r="C124" s="9">
        <v>1.0</v>
      </c>
      <c r="D124" s="1" t="s">
        <v>729</v>
      </c>
    </row>
    <row r="125" ht="12.0" customHeight="1">
      <c r="B125" s="9" t="s">
        <v>816</v>
      </c>
      <c r="C125" s="9">
        <v>1.0</v>
      </c>
      <c r="D125" s="1" t="s">
        <v>1451</v>
      </c>
    </row>
    <row r="126" ht="12.0" customHeight="1">
      <c r="B126" s="9" t="s">
        <v>1452</v>
      </c>
      <c r="C126" s="9">
        <v>1.0</v>
      </c>
      <c r="D126" s="1" t="s">
        <v>729</v>
      </c>
    </row>
    <row r="127" ht="12.0" customHeight="1">
      <c r="B127" s="9" t="s">
        <v>806</v>
      </c>
      <c r="C127" s="9">
        <v>1.0</v>
      </c>
      <c r="D127" s="1" t="s">
        <v>1453</v>
      </c>
    </row>
    <row r="128" ht="12.0" customHeight="1">
      <c r="B128" s="9" t="s">
        <v>798</v>
      </c>
      <c r="C128" s="9">
        <v>1.0</v>
      </c>
      <c r="D128" s="1" t="s">
        <v>1442</v>
      </c>
    </row>
    <row r="129" ht="12.0" customHeight="1">
      <c r="B129" s="9" t="s">
        <v>1454</v>
      </c>
      <c r="C129" s="9">
        <v>1.0</v>
      </c>
      <c r="D129" s="1" t="s">
        <v>1455</v>
      </c>
    </row>
    <row r="130" ht="12.0" customHeight="1">
      <c r="B130" s="9" t="s">
        <v>1456</v>
      </c>
      <c r="C130" s="9">
        <v>3.0</v>
      </c>
      <c r="D130" s="1" t="s">
        <v>1457</v>
      </c>
    </row>
    <row r="131" ht="12.0" customHeight="1">
      <c r="B131" s="10" t="s">
        <v>1458</v>
      </c>
      <c r="C131" s="10">
        <v>1.0</v>
      </c>
    </row>
    <row r="132" ht="12.0" customHeight="1">
      <c r="B132" s="9" t="s">
        <v>1459</v>
      </c>
      <c r="C132" s="9">
        <v>1.0</v>
      </c>
      <c r="D132" s="1" t="s">
        <v>1460</v>
      </c>
    </row>
    <row r="133" ht="12.0" customHeight="1">
      <c r="B133" s="9" t="s">
        <v>1461</v>
      </c>
      <c r="C133" s="9">
        <v>1.0</v>
      </c>
      <c r="D133" s="1" t="s">
        <v>1442</v>
      </c>
    </row>
    <row r="134" ht="12.0" customHeight="1">
      <c r="B134" s="9" t="s">
        <v>1462</v>
      </c>
      <c r="C134" s="9">
        <v>1.0</v>
      </c>
      <c r="D134" s="1" t="s">
        <v>729</v>
      </c>
    </row>
    <row r="135" ht="12.0" customHeight="1">
      <c r="B135" s="9" t="s">
        <v>1463</v>
      </c>
      <c r="C135" s="9">
        <v>1.0</v>
      </c>
      <c r="D135" s="1" t="s">
        <v>729</v>
      </c>
    </row>
    <row r="136" ht="12.0" customHeight="1">
      <c r="B136" s="9" t="s">
        <v>1464</v>
      </c>
      <c r="C136" s="9">
        <v>1.0</v>
      </c>
      <c r="D136" s="1" t="s">
        <v>1465</v>
      </c>
    </row>
    <row r="137" ht="12.0" customHeight="1">
      <c r="B137" s="9" t="s">
        <v>703</v>
      </c>
      <c r="C137" s="9">
        <v>1.0</v>
      </c>
      <c r="D137" s="1" t="s">
        <v>729</v>
      </c>
    </row>
    <row r="138" ht="12.0" customHeight="1">
      <c r="B138" s="9" t="s">
        <v>700</v>
      </c>
      <c r="C138" s="9">
        <v>1.0</v>
      </c>
      <c r="D138" s="1" t="s">
        <v>1466</v>
      </c>
    </row>
    <row r="139" ht="12.0" customHeight="1">
      <c r="B139" s="9" t="s">
        <v>690</v>
      </c>
      <c r="C139" s="9">
        <v>1.0</v>
      </c>
      <c r="D139" s="1" t="s">
        <v>1467</v>
      </c>
    </row>
    <row r="140" ht="12.0" customHeight="1">
      <c r="C140" s="1" t="str">
        <f>SUM(C2:C139)</f>
        <v>414</v>
      </c>
    </row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</sheetData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ScaleCrop>false</ScaleCrop>
  <HeadingPairs>
    <vt:vector baseType="variant" size="2">
      <vt:variant>
        <vt:lpstr>Worksheets</vt:lpstr>
      </vt:variant>
      <vt:variant>
        <vt:i4>2</vt:i4>
      </vt:variant>
    </vt:vector>
  </HeadingPairs>
  <TitlesOfParts>
    <vt:vector baseType="lpstr" size="2">
      <vt:lpstr>Form responses 1</vt:lpstr>
      <vt:lpstr>Sheet2</vt:lpstr>
    </vt:vector>
  </TitlesOfParts>
  <LinksUpToDate>false</LinksUpToDate>
  <SharedDoc>false</SharedDoc>
  <HyperlinksChanged>false</HyperlinksChanged>
  <Application>Microsoft Excel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kavya srivastava</cp:lastModifiedBy>
  <dcterms:modified xsi:type="dcterms:W3CDTF">2020-12-11T06:05:08Z</dcterms:modified>
</cp:coreProperties>
</file>