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personal_umassd_assignments/pom_500/Assignment_6/"/>
    </mc:Choice>
  </mc:AlternateContent>
  <xr:revisionPtr revIDLastSave="0" documentId="13_ncr:1_{F58EFD86-1F35-654B-B1C7-7C87688900DE}" xr6:coauthVersionLast="47" xr6:coauthVersionMax="47" xr10:uidLastSave="{00000000-0000-0000-0000-000000000000}"/>
  <bookViews>
    <workbookView xWindow="0" yWindow="780" windowWidth="34200" windowHeight="19660" xr2:uid="{4B21ED8A-22D8-8649-AFD3-2CF7DD823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K9" i="1"/>
  <c r="K8" i="1"/>
  <c r="K7" i="1"/>
  <c r="K6" i="1"/>
  <c r="K5" i="1"/>
  <c r="K4" i="1"/>
  <c r="K3" i="1"/>
  <c r="K2" i="1"/>
  <c r="G3" i="1"/>
  <c r="G2" i="1"/>
  <c r="C3" i="1"/>
  <c r="C2" i="1"/>
  <c r="A3" i="1"/>
  <c r="A2" i="1"/>
</calcChain>
</file>

<file path=xl/sharedStrings.xml><?xml version="1.0" encoding="utf-8"?>
<sst xmlns="http://schemas.openxmlformats.org/spreadsheetml/2006/main" count="11" uniqueCount="11">
  <si>
    <t>Problem - 1</t>
  </si>
  <si>
    <t>Problem - 2</t>
  </si>
  <si>
    <t>Problem - 3</t>
  </si>
  <si>
    <t>Problem - 4</t>
  </si>
  <si>
    <t>a</t>
  </si>
  <si>
    <t>Case Study</t>
  </si>
  <si>
    <t>For Age:</t>
  </si>
  <si>
    <t>b</t>
  </si>
  <si>
    <t>For Household Income:</t>
  </si>
  <si>
    <t>for access at home:</t>
  </si>
  <si>
    <t>for who have children: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</si>
</sst>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6154-669F-5E48-937F-F7C1A25B9E27}">
  <dimension ref="A1:K9"/>
  <sheetViews>
    <sheetView tabSelected="1" workbookViewId="0">
      <selection activeCell="K15" sqref="K15"/>
    </sheetView>
  </sheetViews>
  <sheetFormatPr baseColWidth="10" defaultColWidth="14.33203125" defaultRowHeight="32" customHeight="1" x14ac:dyDescent="0.2"/>
  <cols>
    <col min="1" max="16384" width="14.33203125" style="2"/>
  </cols>
  <sheetData>
    <row r="1" spans="1:11" ht="32" customHeight="1" x14ac:dyDescent="0.2">
      <c r="A1" s="4" t="s">
        <v>0</v>
      </c>
      <c r="C1" s="4" t="s">
        <v>1</v>
      </c>
      <c r="D1" s="3"/>
      <c r="E1" s="4" t="s">
        <v>2</v>
      </c>
      <c r="G1" s="4" t="s">
        <v>3</v>
      </c>
      <c r="I1" s="5" t="s">
        <v>5</v>
      </c>
      <c r="J1" s="5"/>
      <c r="K1" s="5"/>
    </row>
    <row r="2" spans="1:11" ht="32" customHeight="1" x14ac:dyDescent="0.2">
      <c r="A2" s="1">
        <f>373+1.96*(20/SQRT(30))</f>
        <v>380.1569080847342</v>
      </c>
      <c r="C2" s="1">
        <f>52746+1.96*(9528/SQRT(57))</f>
        <v>55219.548282430682</v>
      </c>
      <c r="E2" s="1">
        <f>4828.29+2.03*(1143.57/SQRT(36))</f>
        <v>5215.1978499999996</v>
      </c>
      <c r="G2" s="1">
        <f>0.11+1.96*SQRT((0.11*0.89)/200)</f>
        <v>0.15336430790408168</v>
      </c>
      <c r="I2" s="6" t="s">
        <v>4</v>
      </c>
      <c r="J2" s="7" t="s">
        <v>6</v>
      </c>
      <c r="K2" s="1">
        <f>30.112 - 1.96 * 0.199</f>
        <v>29.721959999999999</v>
      </c>
    </row>
    <row r="3" spans="1:11" ht="32" customHeight="1" x14ac:dyDescent="0.2">
      <c r="A3" s="1">
        <f>373-1.96*(20/SQRT(30))</f>
        <v>365.8430919152658</v>
      </c>
      <c r="B3" s="3"/>
      <c r="C3" s="1">
        <f>52746-1.96*(9528/SQRT(57))</f>
        <v>50272.451717569318</v>
      </c>
      <c r="E3" s="1">
        <f>4828.29-2.03*(1143.57/SQRT(36))</f>
        <v>4441.3821500000004</v>
      </c>
      <c r="G3" s="1">
        <f>0.11-1.96*SQRT((0.11*0.89)/200)</f>
        <v>6.6635692095918325E-2</v>
      </c>
      <c r="I3" s="8"/>
      <c r="J3" s="7"/>
      <c r="K3" s="1">
        <f>30.112 + 1.96 * 0.199</f>
        <v>30.502039999999997</v>
      </c>
    </row>
    <row r="4" spans="1:11" ht="32" customHeight="1" x14ac:dyDescent="0.2">
      <c r="I4" s="8"/>
      <c r="J4" s="7" t="s">
        <v>8</v>
      </c>
      <c r="K4" s="1">
        <f>74460 - 1.96 * 1720</f>
        <v>71088.800000000003</v>
      </c>
    </row>
    <row r="5" spans="1:11" ht="32" customHeight="1" x14ac:dyDescent="0.2">
      <c r="I5" s="9"/>
      <c r="J5" s="7"/>
      <c r="K5" s="1">
        <f>74460 + 1.96 * 1720</f>
        <v>77831.199999999997</v>
      </c>
    </row>
    <row r="6" spans="1:11" ht="32" customHeight="1" x14ac:dyDescent="0.2">
      <c r="I6" s="7" t="s">
        <v>7</v>
      </c>
      <c r="J6" s="7" t="s">
        <v>9</v>
      </c>
      <c r="K6" s="1">
        <f>0.6244 - 1.96 * SQRT((0.6244 * (1 - 0.6244)) / 410)</f>
        <v>0.5775231541625474</v>
      </c>
    </row>
    <row r="7" spans="1:11" ht="32" customHeight="1" x14ac:dyDescent="0.2">
      <c r="I7" s="7"/>
      <c r="J7" s="7"/>
      <c r="K7" s="1">
        <f>0.6244 + 1.96 * SQRT((0.6244 * (1 - 0.6244)) / 410)</f>
        <v>0.67127684583745251</v>
      </c>
    </row>
    <row r="8" spans="1:11" ht="32" customHeight="1" x14ac:dyDescent="0.2">
      <c r="I8" s="7"/>
      <c r="J8" s="7" t="s">
        <v>10</v>
      </c>
      <c r="K8" s="1">
        <f>0.5341 - 1.96 * SQRT((0.5341 * (1 - 0.5341)) / 410)</f>
        <v>0.48581393805348755</v>
      </c>
    </row>
    <row r="9" spans="1:11" ht="32" customHeight="1" x14ac:dyDescent="0.2">
      <c r="I9" s="7"/>
      <c r="J9" s="7"/>
      <c r="K9" s="1">
        <f>0.5341 + 1.96 * SQRT((0.5341 * (1 - 0.5341)) / 410)</f>
        <v>0.58238606194651243</v>
      </c>
    </row>
  </sheetData>
  <mergeCells count="7">
    <mergeCell ref="J6:J7"/>
    <mergeCell ref="J8:J9"/>
    <mergeCell ref="I6:I9"/>
    <mergeCell ref="I1:K1"/>
    <mergeCell ref="J2:J3"/>
    <mergeCell ref="J4:J5"/>
    <mergeCell ref="I2:I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Pradyoth SingenahalliPrabhu</dc:creator>
  <cp:lastModifiedBy>Pradyoth SingenahalliPrabhu</cp:lastModifiedBy>
  <dcterms:created xsi:type="dcterms:W3CDTF">2023-10-29T19:53:26Z</dcterms:created>
  <dcterms:modified xsi:type="dcterms:W3CDTF">2023-11-03T17:45:12Z</dcterms:modified>
</cp:coreProperties>
</file>