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7/"/>
    </mc:Choice>
  </mc:AlternateContent>
  <xr:revisionPtr revIDLastSave="0" documentId="13_ncr:1_{8BC7EBA7-2336-2344-B5FD-3A1376ADAE8E}" xr6:coauthVersionLast="47" xr6:coauthVersionMax="47" xr10:uidLastSave="{00000000-0000-0000-0000-000000000000}"/>
  <bookViews>
    <workbookView xWindow="0" yWindow="760" windowWidth="34200" windowHeight="21380" xr2:uid="{B36F9426-E988-DC48-A311-15D664421F9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8" i="2"/>
  <c r="J8" i="2"/>
  <c r="K8" i="2"/>
  <c r="H8" i="2"/>
  <c r="I7" i="2"/>
  <c r="J7" i="2"/>
  <c r="K7" i="2"/>
  <c r="H7" i="2"/>
  <c r="J5" i="2"/>
  <c r="K5" i="2"/>
  <c r="I5" i="2"/>
  <c r="H5" i="2"/>
  <c r="I4" i="2"/>
  <c r="J4" i="2"/>
  <c r="K4" i="2"/>
  <c r="H4" i="2"/>
  <c r="I3" i="2"/>
  <c r="J3" i="2"/>
  <c r="K3" i="2"/>
  <c r="H3" i="2"/>
  <c r="I2" i="2"/>
  <c r="J2" i="2"/>
  <c r="K2" i="2"/>
  <c r="H2" i="2"/>
  <c r="C3" i="1"/>
  <c r="C2" i="1"/>
  <c r="I6" i="1"/>
  <c r="I5" i="1"/>
  <c r="I4" i="1"/>
  <c r="I3" i="1"/>
  <c r="I2" i="1"/>
  <c r="F4" i="1"/>
  <c r="F3" i="1"/>
  <c r="F2" i="1"/>
  <c r="A3" i="1"/>
  <c r="A2" i="1"/>
</calcChain>
</file>

<file path=xl/sharedStrings.xml><?xml version="1.0" encoding="utf-8"?>
<sst xmlns="http://schemas.openxmlformats.org/spreadsheetml/2006/main" count="27" uniqueCount="18">
  <si>
    <t>Problem - 1</t>
  </si>
  <si>
    <t>Standard Error</t>
  </si>
  <si>
    <t>Problem - 3</t>
  </si>
  <si>
    <t>Z</t>
  </si>
  <si>
    <t>p-value</t>
  </si>
  <si>
    <t>Problem - 4</t>
  </si>
  <si>
    <t>Mean</t>
  </si>
  <si>
    <t>Standard Deviation</t>
  </si>
  <si>
    <t>SEM</t>
  </si>
  <si>
    <t>t</t>
  </si>
  <si>
    <t>Problem - 2</t>
  </si>
  <si>
    <t>Sample 1</t>
  </si>
  <si>
    <t>Sample 2</t>
  </si>
  <si>
    <t>Sample 3</t>
  </si>
  <si>
    <t>Sample 4</t>
  </si>
  <si>
    <t>Upper limit</t>
  </si>
  <si>
    <t>Lower limit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</si>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</sst>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BC30-EA95-EA4C-9DCA-A2E5F3B68160}">
  <dimension ref="A1:I8"/>
  <sheetViews>
    <sheetView tabSelected="1" workbookViewId="0">
      <selection activeCell="I13" sqref="I13"/>
    </sheetView>
  </sheetViews>
  <sheetFormatPr baseColWidth="10" defaultColWidth="19.5" defaultRowHeight="31" customHeight="1" x14ac:dyDescent="0.2"/>
  <cols>
    <col min="1" max="16384" width="19.5" style="1"/>
  </cols>
  <sheetData>
    <row r="1" spans="1:9" s="2" customFormat="1" ht="31" customHeight="1" x14ac:dyDescent="0.2">
      <c r="A1" s="3" t="s">
        <v>0</v>
      </c>
      <c r="C1" s="3" t="s">
        <v>10</v>
      </c>
      <c r="E1" s="5" t="s">
        <v>2</v>
      </c>
      <c r="F1" s="5"/>
      <c r="H1" s="5" t="s">
        <v>5</v>
      </c>
      <c r="I1" s="5"/>
    </row>
    <row r="2" spans="1:9" ht="31" customHeight="1" x14ac:dyDescent="0.2">
      <c r="A2" s="4">
        <f>(745-838)/(300/SQRT(60))</f>
        <v>-2.4012496746485983</v>
      </c>
      <c r="C2" s="1">
        <f>(10.05-9.5)/(1.5/SQRT(36))</f>
        <v>2.2000000000000028</v>
      </c>
      <c r="E2" s="6" t="s">
        <v>1</v>
      </c>
      <c r="F2" s="4">
        <f>SQRT((0.21*(1-0.21))/400)</f>
        <v>2.0365411854416302E-2</v>
      </c>
      <c r="H2" s="6" t="s">
        <v>6</v>
      </c>
      <c r="I2" s="4">
        <f>AVERAGE({38,40,42,32,46,42})</f>
        <v>40</v>
      </c>
    </row>
    <row r="3" spans="1:9" ht="31" customHeight="1" x14ac:dyDescent="0.2">
      <c r="A3" s="4">
        <f>_xlfn.NORM.S.DIST(A2, TRUE)</f>
        <v>8.1695919810505641E-3</v>
      </c>
      <c r="C3" s="1">
        <f>1-_xlfn.NORM.S.DIST(C2,TRUE)</f>
        <v>1.3903447513498479E-2</v>
      </c>
      <c r="E3" s="6" t="s">
        <v>3</v>
      </c>
      <c r="F3" s="4">
        <f>(0.25-0.21)/0.020365412</f>
        <v>1.9641144505203239</v>
      </c>
      <c r="H3" s="6" t="s">
        <v>7</v>
      </c>
      <c r="I3" s="4">
        <f>_xlfn.STDEV.S({38,40,42,32,46,42})</f>
        <v>4.7328638264796927</v>
      </c>
    </row>
    <row r="4" spans="1:9" ht="31" customHeight="1" x14ac:dyDescent="0.2">
      <c r="E4" s="6" t="s">
        <v>4</v>
      </c>
      <c r="F4" s="4">
        <f>1-_xlfn.NORM.S.DIST(F3,TRUE)</f>
        <v>2.4758410390549268E-2</v>
      </c>
      <c r="H4" s="6" t="s">
        <v>8</v>
      </c>
      <c r="I4" s="4">
        <f>I3/SQRT(6)</f>
        <v>1.932183566158592</v>
      </c>
    </row>
    <row r="5" spans="1:9" ht="31" customHeight="1" x14ac:dyDescent="0.2">
      <c r="H5" s="6" t="s">
        <v>9</v>
      </c>
      <c r="I5" s="4">
        <f>(40-38)/(I3/SQRT(6))</f>
        <v>1.0350983390135313</v>
      </c>
    </row>
    <row r="6" spans="1:9" ht="31" customHeight="1" x14ac:dyDescent="0.2">
      <c r="H6" s="6" t="s">
        <v>4</v>
      </c>
      <c r="I6" s="4">
        <f>1- _xlfn.T.DIST(I5,5,TRUE)</f>
        <v>0.17403309696254565</v>
      </c>
    </row>
    <row r="8" spans="1:9" ht="31" customHeight="1" x14ac:dyDescent="0.2">
      <c r="H8" s="6" t="s">
        <v>17</v>
      </c>
      <c r="I8" s="4">
        <f>_xlfn.T.INV((1-0.05), 5)</f>
        <v>2.0150483733330233</v>
      </c>
    </row>
  </sheetData>
  <mergeCells count="2">
    <mergeCell ref="E1:F1"/>
    <mergeCell ref="H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4C73-2C9E-0047-BD42-C580648BF243}">
  <dimension ref="A1:K31"/>
  <sheetViews>
    <sheetView workbookViewId="0">
      <selection activeCell="J17" sqref="J17"/>
    </sheetView>
  </sheetViews>
  <sheetFormatPr baseColWidth="10" defaultRowHeight="21" customHeight="1" x14ac:dyDescent="0.2"/>
  <cols>
    <col min="1" max="6" width="10.83203125" style="1"/>
    <col min="7" max="7" width="23.33203125" style="1" customWidth="1"/>
    <col min="8" max="16384" width="10.83203125" style="1"/>
  </cols>
  <sheetData>
    <row r="1" spans="1:11" s="2" customFormat="1" ht="21" customHeight="1" x14ac:dyDescent="0.2">
      <c r="A1" s="3" t="s">
        <v>11</v>
      </c>
      <c r="B1" s="3" t="s">
        <v>12</v>
      </c>
      <c r="C1" s="3" t="s">
        <v>13</v>
      </c>
      <c r="D1" s="3" t="s">
        <v>14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ht="21" customHeight="1" x14ac:dyDescent="0.2">
      <c r="A2" s="4">
        <v>11.55</v>
      </c>
      <c r="B2" s="4">
        <v>11.62</v>
      </c>
      <c r="C2" s="4">
        <v>11.91</v>
      </c>
      <c r="D2" s="4">
        <v>12.02</v>
      </c>
      <c r="G2" s="3" t="s">
        <v>6</v>
      </c>
      <c r="H2" s="4">
        <f>AVERAGE(A2:A31)</f>
        <v>11.958666666666669</v>
      </c>
      <c r="I2" s="4">
        <f>AVERAGE(B2:B31)</f>
        <v>12.02866666666667</v>
      </c>
      <c r="J2" s="4">
        <f>AVERAGE(C2:C31)</f>
        <v>11.888999999999998</v>
      </c>
      <c r="K2" s="4">
        <f>AVERAGE(D2:D31)</f>
        <v>12.081333333333337</v>
      </c>
    </row>
    <row r="3" spans="1:11" ht="21" customHeight="1" x14ac:dyDescent="0.2">
      <c r="A3" s="4">
        <v>11.62</v>
      </c>
      <c r="B3" s="4">
        <v>11.69</v>
      </c>
      <c r="C3" s="4">
        <v>11.36</v>
      </c>
      <c r="D3" s="4">
        <v>12.02</v>
      </c>
      <c r="G3" s="3" t="s">
        <v>7</v>
      </c>
      <c r="H3" s="4">
        <f>_xlfn.STDEV.S(A2:A31)</f>
        <v>0.22035603374810384</v>
      </c>
      <c r="I3" s="4">
        <f t="shared" ref="I3:K3" si="0">_xlfn.STDEV.S(B2:B31)</f>
        <v>0.22035603374810364</v>
      </c>
      <c r="J3" s="4">
        <f t="shared" si="0"/>
        <v>0.20717059437191818</v>
      </c>
      <c r="K3" s="4">
        <f t="shared" si="0"/>
        <v>0.20610899917332551</v>
      </c>
    </row>
    <row r="4" spans="1:11" ht="21" customHeight="1" x14ac:dyDescent="0.2">
      <c r="A4" s="4">
        <v>11.52</v>
      </c>
      <c r="B4" s="4">
        <v>11.59</v>
      </c>
      <c r="C4" s="4">
        <v>11.75</v>
      </c>
      <c r="D4" s="4">
        <v>12.05</v>
      </c>
      <c r="G4" s="3" t="s">
        <v>9</v>
      </c>
      <c r="H4" s="4">
        <f>(H2-12)/(0.21/SQRT(30))</f>
        <v>-1.0780570973116832</v>
      </c>
      <c r="I4" s="4">
        <f t="shared" ref="I4:K4" si="1">(I2-12)/(0.21/SQRT(30))</f>
        <v>0.74768476103887793</v>
      </c>
      <c r="J4" s="4">
        <f t="shared" si="1"/>
        <v>-2.8951049468130843</v>
      </c>
      <c r="K4" s="4">
        <f t="shared" si="1"/>
        <v>2.1213381592264482</v>
      </c>
    </row>
    <row r="5" spans="1:11" ht="21" customHeight="1" x14ac:dyDescent="0.2">
      <c r="A5" s="4">
        <v>11.75</v>
      </c>
      <c r="B5" s="4">
        <v>11.82</v>
      </c>
      <c r="C5" s="4">
        <v>11.95</v>
      </c>
      <c r="D5" s="4">
        <v>12.18</v>
      </c>
      <c r="G5" s="3" t="s">
        <v>4</v>
      </c>
      <c r="H5" s="4">
        <f>2*(_xlfn.T.DIST(H4,29,TRUE))</f>
        <v>0.28989425458096829</v>
      </c>
      <c r="I5" s="4">
        <f>2*(1-_xlfn.T.DIST(I4,29,TRUE))</f>
        <v>0.46067067907826287</v>
      </c>
      <c r="J5" s="4">
        <f>2*(_xlfn.T.DIST(J4,29,TRUE))</f>
        <v>7.1317704684302485E-3</v>
      </c>
      <c r="K5" s="4">
        <f>2*(1-_xlfn.T.DIST(K4,29,TRUE))</f>
        <v>4.256295167036539E-2</v>
      </c>
    </row>
    <row r="6" spans="1:11" ht="21" customHeight="1" x14ac:dyDescent="0.2">
      <c r="A6" s="4">
        <v>11.9</v>
      </c>
      <c r="B6" s="4">
        <v>11.97</v>
      </c>
      <c r="C6" s="4">
        <v>12.14</v>
      </c>
      <c r="D6" s="4">
        <v>12.11</v>
      </c>
    </row>
    <row r="7" spans="1:11" ht="21" customHeight="1" x14ac:dyDescent="0.2">
      <c r="A7" s="4">
        <v>11.64</v>
      </c>
      <c r="B7" s="4">
        <v>11.71</v>
      </c>
      <c r="C7" s="4">
        <v>11.72</v>
      </c>
      <c r="D7" s="4">
        <v>12.07</v>
      </c>
      <c r="G7" s="3" t="s">
        <v>15</v>
      </c>
      <c r="H7" s="7">
        <f>H2+(3*(H3/SQRT(30)))</f>
        <v>12.079360637032876</v>
      </c>
      <c r="I7" s="7">
        <f t="shared" ref="I7:K7" si="2">I2+(3*(I3/SQRT(30)))</f>
        <v>12.149360637032876</v>
      </c>
      <c r="J7" s="7">
        <f t="shared" si="2"/>
        <v>12.002472007789249</v>
      </c>
      <c r="K7" s="7">
        <f t="shared" si="2"/>
        <v>12.194223881485382</v>
      </c>
    </row>
    <row r="8" spans="1:11" ht="21" customHeight="1" x14ac:dyDescent="0.2">
      <c r="A8" s="4">
        <v>11.8</v>
      </c>
      <c r="B8" s="4">
        <v>11.87</v>
      </c>
      <c r="C8" s="4">
        <v>11.61</v>
      </c>
      <c r="D8" s="4">
        <v>12.05</v>
      </c>
      <c r="G8" s="3" t="s">
        <v>16</v>
      </c>
      <c r="H8" s="7">
        <f>H2-(3*(H3/SQRT(30)))</f>
        <v>11.837972696300463</v>
      </c>
      <c r="I8" s="7">
        <f t="shared" ref="I8:K8" si="3">I2-(3*(I3/SQRT(30)))</f>
        <v>11.907972696300464</v>
      </c>
      <c r="J8" s="7">
        <f t="shared" si="3"/>
        <v>11.775527992210746</v>
      </c>
      <c r="K8" s="7">
        <f t="shared" si="3"/>
        <v>11.968442785181292</v>
      </c>
    </row>
    <row r="9" spans="1:11" ht="21" customHeight="1" x14ac:dyDescent="0.2">
      <c r="A9" s="4">
        <v>12.03</v>
      </c>
      <c r="B9" s="4">
        <v>12.1</v>
      </c>
      <c r="C9" s="4">
        <v>11.85</v>
      </c>
      <c r="D9" s="4">
        <v>11.64</v>
      </c>
    </row>
    <row r="10" spans="1:11" ht="21" customHeight="1" x14ac:dyDescent="0.2">
      <c r="A10" s="4">
        <v>11.94</v>
      </c>
      <c r="B10" s="4">
        <v>12.01</v>
      </c>
      <c r="C10" s="4">
        <v>12.16</v>
      </c>
      <c r="D10" s="4">
        <v>12.39</v>
      </c>
    </row>
    <row r="11" spans="1:11" ht="21" customHeight="1" x14ac:dyDescent="0.2">
      <c r="A11" s="4">
        <v>11.92</v>
      </c>
      <c r="B11" s="4">
        <v>11.99</v>
      </c>
      <c r="C11" s="4">
        <v>11.91</v>
      </c>
      <c r="D11" s="4">
        <v>11.65</v>
      </c>
    </row>
    <row r="12" spans="1:11" ht="21" customHeight="1" x14ac:dyDescent="0.2">
      <c r="A12" s="4">
        <v>12.13</v>
      </c>
      <c r="B12" s="4">
        <v>12.2</v>
      </c>
      <c r="C12" s="4">
        <v>12.12</v>
      </c>
      <c r="D12" s="4">
        <v>12.11</v>
      </c>
    </row>
    <row r="13" spans="1:11" ht="21" customHeight="1" x14ac:dyDescent="0.2">
      <c r="A13" s="4">
        <v>12.09</v>
      </c>
      <c r="B13" s="4">
        <v>12.16</v>
      </c>
      <c r="C13" s="4">
        <v>11.61</v>
      </c>
      <c r="D13" s="4">
        <v>11.9</v>
      </c>
    </row>
    <row r="14" spans="1:11" ht="21" customHeight="1" x14ac:dyDescent="0.2">
      <c r="A14" s="4">
        <v>11.93</v>
      </c>
      <c r="B14" s="4">
        <v>12</v>
      </c>
      <c r="C14" s="4">
        <v>12.21</v>
      </c>
      <c r="D14" s="4">
        <v>12.22</v>
      </c>
    </row>
    <row r="15" spans="1:11" ht="21" customHeight="1" x14ac:dyDescent="0.2">
      <c r="A15" s="4">
        <v>12.21</v>
      </c>
      <c r="B15" s="4">
        <v>12.28</v>
      </c>
      <c r="C15" s="4">
        <v>11.56</v>
      </c>
      <c r="D15" s="4">
        <v>11.88</v>
      </c>
    </row>
    <row r="16" spans="1:11" ht="21" customHeight="1" x14ac:dyDescent="0.2">
      <c r="A16" s="4">
        <v>12.32</v>
      </c>
      <c r="B16" s="4">
        <v>12.39</v>
      </c>
      <c r="C16" s="4">
        <v>11.95</v>
      </c>
      <c r="D16" s="4">
        <v>12.03</v>
      </c>
    </row>
    <row r="17" spans="1:4" ht="21" customHeight="1" x14ac:dyDescent="0.2">
      <c r="A17" s="4">
        <v>11.93</v>
      </c>
      <c r="B17" s="4">
        <v>12</v>
      </c>
      <c r="C17" s="4">
        <v>12.01</v>
      </c>
      <c r="D17" s="4">
        <v>12.35</v>
      </c>
    </row>
    <row r="18" spans="1:4" ht="21" customHeight="1" x14ac:dyDescent="0.2">
      <c r="A18" s="4">
        <v>11.85</v>
      </c>
      <c r="B18" s="4">
        <v>11.92</v>
      </c>
      <c r="C18" s="4">
        <v>12.06</v>
      </c>
      <c r="D18" s="4">
        <v>12.09</v>
      </c>
    </row>
    <row r="19" spans="1:4" ht="21" customHeight="1" x14ac:dyDescent="0.2">
      <c r="A19" s="4">
        <v>11.76</v>
      </c>
      <c r="B19" s="4">
        <v>11.83</v>
      </c>
      <c r="C19" s="4">
        <v>11.76</v>
      </c>
      <c r="D19" s="4">
        <v>11.77</v>
      </c>
    </row>
    <row r="20" spans="1:4" ht="21" customHeight="1" x14ac:dyDescent="0.2">
      <c r="A20" s="4">
        <v>12.16</v>
      </c>
      <c r="B20" s="4">
        <v>12.23</v>
      </c>
      <c r="C20" s="4">
        <v>11.82</v>
      </c>
      <c r="D20" s="4">
        <v>12.2</v>
      </c>
    </row>
    <row r="21" spans="1:4" ht="21" customHeight="1" x14ac:dyDescent="0.2">
      <c r="A21" s="4">
        <v>11.77</v>
      </c>
      <c r="B21" s="4">
        <v>11.84</v>
      </c>
      <c r="C21" s="4">
        <v>12.12</v>
      </c>
      <c r="D21" s="4">
        <v>11.79</v>
      </c>
    </row>
    <row r="22" spans="1:4" ht="21" customHeight="1" x14ac:dyDescent="0.2">
      <c r="A22" s="4">
        <v>12</v>
      </c>
      <c r="B22" s="4">
        <v>12.07</v>
      </c>
      <c r="C22" s="4">
        <v>11.6</v>
      </c>
      <c r="D22" s="4">
        <v>12.3</v>
      </c>
    </row>
    <row r="23" spans="1:4" ht="21" customHeight="1" x14ac:dyDescent="0.2">
      <c r="A23" s="4">
        <v>12.04</v>
      </c>
      <c r="B23" s="4">
        <v>12.11</v>
      </c>
      <c r="C23" s="4">
        <v>11.95</v>
      </c>
      <c r="D23" s="4">
        <v>12.27</v>
      </c>
    </row>
    <row r="24" spans="1:4" ht="21" customHeight="1" x14ac:dyDescent="0.2">
      <c r="A24" s="4">
        <v>11.98</v>
      </c>
      <c r="B24" s="4">
        <v>12.05</v>
      </c>
      <c r="C24" s="4">
        <v>11.96</v>
      </c>
      <c r="D24" s="4">
        <v>12.29</v>
      </c>
    </row>
    <row r="25" spans="1:4" ht="21" customHeight="1" x14ac:dyDescent="0.2">
      <c r="A25" s="4">
        <v>12.3</v>
      </c>
      <c r="B25" s="4">
        <v>12.37</v>
      </c>
      <c r="C25" s="4">
        <v>12.22</v>
      </c>
      <c r="D25" s="4">
        <v>12.47</v>
      </c>
    </row>
    <row r="26" spans="1:4" ht="21" customHeight="1" x14ac:dyDescent="0.2">
      <c r="A26" s="4">
        <v>12.18</v>
      </c>
      <c r="B26" s="4">
        <v>12.25</v>
      </c>
      <c r="C26" s="4">
        <v>11.75</v>
      </c>
      <c r="D26" s="4">
        <v>12.03</v>
      </c>
    </row>
    <row r="27" spans="1:4" ht="21" customHeight="1" x14ac:dyDescent="0.2">
      <c r="A27" s="4">
        <v>11.97</v>
      </c>
      <c r="B27" s="4">
        <v>12.04</v>
      </c>
      <c r="C27" s="4">
        <v>11.96</v>
      </c>
      <c r="D27" s="4">
        <v>12.17</v>
      </c>
    </row>
    <row r="28" spans="1:4" ht="21" customHeight="1" x14ac:dyDescent="0.2">
      <c r="A28" s="4">
        <v>12.17</v>
      </c>
      <c r="B28" s="4">
        <v>12.24</v>
      </c>
      <c r="C28" s="4">
        <v>11.95</v>
      </c>
      <c r="D28" s="4">
        <v>11.94</v>
      </c>
    </row>
    <row r="29" spans="1:4" ht="21" customHeight="1" x14ac:dyDescent="0.2">
      <c r="A29" s="4">
        <v>11.85</v>
      </c>
      <c r="B29" s="4">
        <v>11.92</v>
      </c>
      <c r="C29" s="4">
        <v>11.89</v>
      </c>
      <c r="D29" s="4">
        <v>11.97</v>
      </c>
    </row>
    <row r="30" spans="1:4" ht="21" customHeight="1" x14ac:dyDescent="0.2">
      <c r="A30" s="4">
        <v>12.3</v>
      </c>
      <c r="B30" s="4">
        <v>12.37</v>
      </c>
      <c r="C30" s="4">
        <v>11.88</v>
      </c>
      <c r="D30" s="4">
        <v>12.23</v>
      </c>
    </row>
    <row r="31" spans="1:4" ht="21" customHeight="1" x14ac:dyDescent="0.2">
      <c r="A31" s="4">
        <v>12.15</v>
      </c>
      <c r="B31" s="4">
        <v>12.22</v>
      </c>
      <c r="C31" s="4">
        <v>11.93</v>
      </c>
      <c r="D31" s="4">
        <v>12.25</v>
      </c>
    </row>
  </sheetData>
  <pageMargins left="0.7" right="0.7" top="0.75" bottom="0.75" header="0.3" footer="0.3"/>
  <pageSetup paperSize="9" orientation="portrait" horizontalDpi="0" verticalDpi="0"/>
  <ignoredErrors>
    <ignoredError sqref="I5: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SingenahalliPrabhu</dc:creator>
  <cp:lastModifiedBy>Pradyoth SingenahalliPrabhu</cp:lastModifiedBy>
  <dcterms:created xsi:type="dcterms:W3CDTF">2023-11-04T18:27:18Z</dcterms:created>
  <dcterms:modified xsi:type="dcterms:W3CDTF">2023-11-05T03:49:56Z</dcterms:modified>
</cp:coreProperties>
</file>