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6E56A37E-F909-424B-9A9F-BEF8C23B06ED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2" i="9"/>
  <c r="J5" i="5"/>
  <c r="J6" i="5"/>
  <c r="J7" i="5"/>
  <c r="J8" i="5"/>
  <c r="J4" i="5"/>
  <c r="B3" i="10" l="1"/>
  <c r="B4" i="10"/>
  <c r="B5" i="10"/>
  <c r="B2" i="10"/>
  <c r="J5" i="2"/>
  <c r="K3" i="6"/>
  <c r="I2" i="4"/>
  <c r="I3" i="4"/>
  <c r="I4" i="4"/>
  <c r="C5" i="5" l="1"/>
  <c r="C6" i="5"/>
  <c r="C7" i="5"/>
  <c r="C8" i="5"/>
  <c r="C4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E4" i="5"/>
  <c r="O1" i="1"/>
</calcChain>
</file>

<file path=xl/sharedStrings.xml><?xml version="1.0" encoding="utf-8"?>
<sst xmlns="http://schemas.openxmlformats.org/spreadsheetml/2006/main" count="259" uniqueCount="196">
  <si>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</si>
  <si>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</si>
  <si>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</si>
  <si>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</si>
  <si>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</si>
  <si>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</si>
  <si>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</si>
  <si>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</si>
  <si>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</si>
  <si>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</si>
  <si>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</si>
  <si>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</si>
  <si>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</si>
  <si>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</si>
  <si>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</si>
  <si>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</si>
  <si>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</si>
  <si>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</si>
  <si>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</si>
  <si>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</si>
  <si>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</si>
  <si>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</si>
  <si>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</si>
  <si>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</si>
  <si>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</si>
  <si>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</si>
  <si>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</si>
  <si>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</si>
  <si>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</si>
  <si>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</si>
  <si>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</si>
  <si>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</si>
  <si>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</si>
  <si>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</si>
  <si>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</si>
  <si>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</si>
  <si>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</si>
  <si>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</si>
  <si>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</si>
  <si>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</si>
  <si>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</si>
  <si>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</si>
  <si>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</si>
  <si>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</si>
  <si>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</si>
  <si>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</si>
  <si>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</si>
  <si>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</si>
  <si>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</si>
  <si>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</si>
  <si>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</si>
  <si>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</si>
  <si>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</si>
  <si>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</si>
  <si>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</si>
  <si>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</si>
  <si>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</si>
  <si>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</si>
  <si>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</si>
  <si>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</si>
  <si>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</si>
  <si>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</si>
  <si>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</si>
  <si>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</si>
  <si>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</si>
  <si>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</si>
  <si>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</si>
  <si>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</si>
  <si>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</si>
  <si>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</si>
  <si>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</si>
  <si>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</si>
  <si>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</si>
  <si>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</si>
  <si>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</si>
  <si>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</si>
  <si>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</si>
  <si>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</si>
  <si>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</si>
  <si>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</si>
  <si>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</si>
  <si>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</si>
  <si>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</si>
  <si>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</si>
  <si>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</si>
  <si>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</si>
  <si>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</si>
  <si>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</si>
  <si>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</si>
  <si>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</si>
  <si>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</si>
  <si>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</si>
  <si>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</si>
  <si>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</si>
  <si>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</si>
  <si>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</si>
  <si>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</si>
  <si>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</si>
  <si>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</si>
  <si>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</si>
  <si>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</si>
  <si>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</si>
  <si>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</si>
  <si>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</si>
  <si>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</si>
  <si>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</si>
  <si>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</si>
  <si>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</si>
  <si>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</si>
  <si>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</si>
  <si>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</si>
  <si>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</si>
  <si>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</si>
  <si>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</si>
  <si>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</si>
  <si>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</si>
  <si>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</si>
  <si>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</si>
  <si>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</si>
  <si>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</si>
  <si>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</si>
  <si>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</si>
  <si>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</si>
  <si>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</si>
  <si>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</si>
  <si>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</si>
  <si>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</si>
  <si>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</si>
  <si>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</si>
  <si>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</si>
  <si>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</si>
  <si>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</si>
  <si>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</si>
  <si>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</si>
  <si>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</si>
  <si>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</si>
  <si>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</si>
  <si>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</si>
  <si>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</si>
  <si>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</si>
  <si>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</si>
  <si>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</si>
  <si>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</si>
  <si>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</si>
  <si>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</si>
  <si>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</si>
  <si>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</si>
  <si>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</si>
  <si>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</si>
  <si>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</si>
  <si>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</si>
  <si>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</si>
  <si>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</si>
  <si>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</si>
  <si>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</si>
  <si>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</si>
  <si>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</si>
  <si>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</si>
  <si>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</si>
  <si>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</si>
  <si>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</si>
  <si>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</si>
  <si>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</si>
  <si>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</si>
  <si>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</si>
  <si>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</si>
  <si>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</si>
  <si>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</si>
  <si>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</si>
  <si>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</si>
  <si>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</si>
  <si>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</si>
  <si>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</si>
  <si>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</si>
  <si>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</si>
  <si>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</si>
  <si>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</si>
  <si>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</si>
  <si>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</si>
  <si>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</si>
  <si>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</si>
  <si>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</si>
  <si>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</si>
  <si>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</si>
  <si>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</si>
  <si>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</si>
  <si>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</si>
  <si>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</si>
  <si>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</si>
  <si>
    <t xml:space="preserve">First Space </t>
  </si>
  <si>
    <t>Sum of Profit</t>
  </si>
  <si>
    <t>Sum of Sales2</t>
  </si>
  <si>
    <t>Row Labels</t>
  </si>
  <si>
    <t>Grand Total</t>
  </si>
  <si>
    <t>Sum of Revenue</t>
  </si>
  <si>
    <t>Sum of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</si>
</sst>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1" fillId="3" borderId="1" xfId="0" applyNumberFormat="1" applyFont="1" applyFill="1" applyBorder="1"/>
    <xf numFmtId="15" fontId="0" fillId="0" borderId="0" xfId="0" applyNumberFormat="1"/>
    <xf numFmtId="0" fontId="2" fillId="0" borderId="1" xfId="0" applyFont="1" applyBorder="1"/>
    <xf numFmtId="0" fontId="1" fillId="3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ill="1" applyBorder="1" applyProtection="1">
      <protection hidden="1"/>
    </xf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2" borderId="1" xfId="0" applyNumberFormat="1" applyFont="1" applyFill="1" applyBorder="1"/>
  </cellXfs>
  <cellStyles count="2">
    <cellStyle name="Normal" xfId="0" builtinId="0"/>
    <cellStyle name="Normal_Pivot - Salesperson Reports" xfId="1" xr:uid="{00000000-0005-0000-0000-000001000000}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'Q7'!$D$2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'Q7'!$D$3:$D$10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D-4A93-BA15-5BFFA6B4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60496"/>
        <c:axId val="263364336"/>
      </c:barChart>
      <c:lineChart>
        <c:grouping val="standard"/>
        <c:varyColors val="0"/>
        <c:ser>
          <c:idx val="2"/>
          <c:order val="2"/>
          <c:tx>
            <c:strRef>
              <c:f>'Q7'!$E$2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'Q7'!$E$3:$E$10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D-4A93-BA15-5BFFA6B4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60496"/>
        <c:axId val="263364336"/>
      </c:lineChart>
      <c:lineChart>
        <c:grouping val="standard"/>
        <c:varyColors val="0"/>
        <c:ser>
          <c:idx val="0"/>
          <c:order val="0"/>
          <c:tx>
            <c:strRef>
              <c:f>'Q7'!$C$2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'Q7'!$C$3:$C$10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D-4A93-BA15-5BFFA6B4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44176"/>
        <c:axId val="263366736"/>
      </c:lineChart>
      <c:catAx>
        <c:axId val="2633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64336"/>
        <c:crosses val="autoZero"/>
        <c:auto val="1"/>
        <c:lblAlgn val="ctr"/>
        <c:lblOffset val="100"/>
        <c:noMultiLvlLbl val="0"/>
      </c:catAx>
      <c:valAx>
        <c:axId val="263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60496"/>
        <c:crosses val="autoZero"/>
        <c:crossBetween val="between"/>
      </c:valAx>
      <c:valAx>
        <c:axId val="263366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44176"/>
        <c:crosses val="max"/>
        <c:crossBetween val="between"/>
      </c:valAx>
      <c:catAx>
        <c:axId val="26334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6336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195147</xdr:colOff>
      <xdr:row>1</xdr:row>
      <xdr:rowOff>91997</xdr:rowOff>
    </xdr:from>
    <xdr:to>
      <xdr:col>18</xdr:col>
      <xdr:colOff>334535</xdr:colOff>
      <xdr:row>24</xdr:row>
      <xdr:rowOff>55757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3A1A8-C26C-0A2A-3917-E69C2A0F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0.693118287039" createdVersion="8" refreshedVersion="8" minRefreshableVersion="3" recordCount="8" xr:uid="{25D003D0-FF6A-4095-BDC5-5FF995391969}">
  <cacheSource type="worksheet">
    <worksheetSource ref="A2:E10" sheet="Q7"/>
  </cacheSource>
  <cacheFields count="5">
    <cacheField name="Item" numFmtId="0">
      <sharedItems count="8">
        <s v="A"/>
        <s v="B"/>
        <s v="C"/>
        <s v="D"/>
        <s v="E"/>
        <s v="F"/>
        <s v="G"/>
        <s v="H"/>
      </sharedItems>
    </cacheField>
    <cacheField name="Sales" numFmtId="0">
      <sharedItems containsSemiMixedTypes="0" containsString="0" containsNumber="1" containsInteger="1" minValue="2012" maxValue="4700"/>
    </cacheField>
    <cacheField name="Profit" numFmtId="0">
      <sharedItems containsSemiMixedTypes="0" containsString="0" containsNumber="1" containsInteger="1" minValue="1249" maxValue="3863"/>
    </cacheField>
    <cacheField name="Sales2" numFmtId="0">
      <sharedItems containsSemiMixedTypes="0" containsString="0" containsNumber="1" containsInteger="1" minValue="1450" maxValue="4245"/>
    </cacheField>
    <cacheField name="Profit2" numFmtId="0">
      <sharedItems containsSemiMixedTypes="0" containsString="0" containsNumber="1" containsInteger="1" minValue="2058" maxValue="4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0.721700925926" createdVersion="8" refreshedVersion="8" minRefreshableVersion="3" recordCount="9" xr:uid="{E73BADAE-107E-488A-8C27-7D7A21AAC1D3}">
  <cacheSource type="worksheet">
    <worksheetSource ref="A1:C10" sheet="Q8"/>
  </cacheSource>
  <cacheFields count="4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 formula="Revenue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700"/>
    <n v="2842"/>
    <n v="2677"/>
    <n v="3636"/>
  </r>
  <r>
    <x v="1"/>
    <n v="2640"/>
    <n v="1249"/>
    <n v="2843"/>
    <n v="2877"/>
  </r>
  <r>
    <x v="2"/>
    <n v="2187"/>
    <n v="1587"/>
    <n v="3476"/>
    <n v="3492"/>
  </r>
  <r>
    <x v="3"/>
    <n v="3004"/>
    <n v="2371"/>
    <n v="3468"/>
    <n v="2333"/>
  </r>
  <r>
    <x v="4"/>
    <n v="2489"/>
    <n v="2738"/>
    <n v="3303"/>
    <n v="2623"/>
  </r>
  <r>
    <x v="5"/>
    <n v="3122"/>
    <n v="3863"/>
    <n v="4245"/>
    <n v="2058"/>
  </r>
  <r>
    <x v="6"/>
    <n v="2012"/>
    <n v="3459"/>
    <n v="2217"/>
    <n v="4209"/>
  </r>
  <r>
    <x v="7"/>
    <n v="3714"/>
    <n v="3419"/>
    <n v="1450"/>
    <n v="26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F1D89-4ADC-4ADD-B543-4E7382994D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I13" firstHeaderRow="0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2" baseField="0" baseItem="0"/>
    <dataField name="Sum of Sales2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00106-9C4E-423A-A49E-4E506F04852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13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" baseField="0" baseItem="0"/>
    <dataField name="Sum of Expense" fld="2" baseField="0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workbookViewId="0">
      <selection activeCell="O1" sqref="O1"/>
    </sheetView>
  </sheetViews>
  <sheetFormatPr defaultRowHeight="14.4" x14ac:dyDescent="0.3"/>
  <cols>
    <col min="13" max="13" width="42.6640625" bestFit="1" customWidth="1"/>
    <col min="14" max="14" width="5.5546875" customWidth="1"/>
  </cols>
  <sheetData>
    <row r="1" spans="1:15" x14ac:dyDescent="0.3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>
        <f>COUNTIFS(A1:K24,"&gt;=10", A1:K24,"&lt;=99")</f>
        <v>21</v>
      </c>
    </row>
    <row r="2" spans="1:15" x14ac:dyDescent="0.3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3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3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3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3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3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3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3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3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3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3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3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3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3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3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3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3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3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3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3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3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3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3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showGridLines="0" workbookViewId="0">
      <selection activeCell="E22" sqref="E22"/>
    </sheetView>
  </sheetViews>
  <sheetFormatPr defaultRowHeight="14.4" x14ac:dyDescent="0.3"/>
  <cols>
    <col min="1" max="1" width="35.109375" bestFit="1" customWidth="1"/>
    <col min="2" max="2" width="17.88671875" customWidth="1"/>
  </cols>
  <sheetData>
    <row r="1" spans="1:7" x14ac:dyDescent="0.3">
      <c r="A1" s="19" t="s">
        <v>182</v>
      </c>
      <c r="B1" s="19" t="s">
        <v>188</v>
      </c>
      <c r="G1" t="s">
        <v>183</v>
      </c>
    </row>
    <row r="2" spans="1:7" x14ac:dyDescent="0.3">
      <c r="A2" s="3" t="s">
        <v>184</v>
      </c>
      <c r="B2" s="3" t="str">
        <f>MID(A2, SEARCH("checkno.", A2) + 8, SEARCH(" ", A2 &amp; " ", SEARCH("checkno.", A2) + 8) - SEARCH("checkno.", A2) - 8)</f>
        <v>12345</v>
      </c>
    </row>
    <row r="3" spans="1:7" x14ac:dyDescent="0.3">
      <c r="A3" s="3" t="s">
        <v>185</v>
      </c>
      <c r="B3" s="3" t="str">
        <f t="shared" ref="B3:B5" si="0">MID(A3, SEARCH("checkno.", A3) + 8, SEARCH(" ", A3 &amp; " ", SEARCH("checkno.", A3) + 8) - SEARCH("checkno.", A3) - 8)</f>
        <v>123456</v>
      </c>
    </row>
    <row r="4" spans="1:7" x14ac:dyDescent="0.3">
      <c r="A4" s="3" t="s">
        <v>186</v>
      </c>
      <c r="B4" s="3" t="str">
        <f t="shared" si="0"/>
        <v>000789</v>
      </c>
    </row>
    <row r="5" spans="1:7" x14ac:dyDescent="0.3">
      <c r="A5" s="3" t="s">
        <v>187</v>
      </c>
      <c r="B5" s="3" t="str">
        <f t="shared" si="0"/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showGridLines="0" workbookViewId="0">
      <selection activeCell="J5" sqref="J5"/>
    </sheetView>
  </sheetViews>
  <sheetFormatPr defaultRowHeight="14.4" x14ac:dyDescent="0.3"/>
  <cols>
    <col min="8" max="12" width="14.6640625" customWidth="1"/>
  </cols>
  <sheetData>
    <row r="1" spans="1:10" x14ac:dyDescent="0.3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3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3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3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3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>
        <f>INDEX(B2:E7, MATCH("Product3", A2:A7, 0), MATCH("Q1", B1:E1, 0))</f>
        <v>180523</v>
      </c>
    </row>
    <row r="6" spans="1:10" x14ac:dyDescent="0.3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3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 xr:uid="{00000000-0002-0000-0100-000000000000}">
      <formula1>$A$2:$A$7</formula1>
    </dataValidation>
    <dataValidation type="list" allowBlank="1" showInputMessage="1" showErrorMessage="1" sqref="H5" xr:uid="{00000000-0002-0000-0100-000001000000}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3"/>
  <sheetViews>
    <sheetView showGridLines="0" workbookViewId="0">
      <selection activeCell="B3" sqref="B3"/>
    </sheetView>
  </sheetViews>
  <sheetFormatPr defaultColWidth="9.109375" defaultRowHeight="14.4" x14ac:dyDescent="0.3"/>
  <cols>
    <col min="1" max="16384" width="9.109375" style="4"/>
  </cols>
  <sheetData>
    <row r="2" spans="2:15" ht="15" thickBot="1" x14ac:dyDescent="0.35"/>
    <row r="3" spans="2:15" ht="15" thickBot="1" x14ac:dyDescent="0.35">
      <c r="B3" s="23"/>
      <c r="E3" s="24" t="s">
        <v>12</v>
      </c>
      <c r="F3" s="25"/>
      <c r="G3" s="25"/>
      <c r="H3" s="25"/>
      <c r="I3" s="25"/>
      <c r="J3" s="25"/>
      <c r="K3" s="25"/>
      <c r="L3" s="25"/>
      <c r="M3" s="25"/>
      <c r="N3" s="25"/>
      <c r="O3" s="26"/>
    </row>
  </sheetData>
  <sheetProtection algorithmName="SHA-512" hashValue="kOMmCiYvLxsmJo+3+6wVNxOxVSG3F+eHXbn0S+g8PkKQWtycgOEPvXuqq6MvqvRvc1qZJ4DriVhM7h+oUEKkkg==" saltValue="0fWn1ENblN/lHivljDrCzA==" spinCount="100000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showGridLines="0" workbookViewId="0">
      <selection activeCell="H10" sqref="H10"/>
    </sheetView>
  </sheetViews>
  <sheetFormatPr defaultRowHeight="14.4" x14ac:dyDescent="0.3"/>
  <cols>
    <col min="2" max="2" width="12.109375" bestFit="1" customWidth="1"/>
    <col min="9" max="9" width="12.44140625" customWidth="1"/>
  </cols>
  <sheetData>
    <row r="1" spans="1:9" x14ac:dyDescent="0.3">
      <c r="A1" s="5" t="s">
        <v>13</v>
      </c>
      <c r="B1" s="5" t="s">
        <v>14</v>
      </c>
      <c r="H1" s="5" t="s">
        <v>13</v>
      </c>
      <c r="I1" s="5" t="s">
        <v>14</v>
      </c>
    </row>
    <row r="2" spans="1:9" x14ac:dyDescent="0.3">
      <c r="A2" s="6" t="s">
        <v>15</v>
      </c>
      <c r="B2" s="7" t="s">
        <v>16</v>
      </c>
      <c r="H2" s="6">
        <v>10250</v>
      </c>
      <c r="I2" s="1" t="str">
        <f>LOOKUP(A4,A1:B9)</f>
        <v>Lee</v>
      </c>
    </row>
    <row r="3" spans="1:9" x14ac:dyDescent="0.3">
      <c r="A3" s="6" t="s">
        <v>17</v>
      </c>
      <c r="B3" s="7" t="s">
        <v>18</v>
      </c>
      <c r="H3" s="6">
        <v>10251</v>
      </c>
      <c r="I3" s="1" t="str">
        <f t="shared" ref="I3:I4" si="0">LOOKUP(A5,A2:B10)</f>
        <v>Leverling</v>
      </c>
    </row>
    <row r="4" spans="1:9" x14ac:dyDescent="0.3">
      <c r="A4" s="6" t="s">
        <v>19</v>
      </c>
      <c r="B4" s="7" t="s">
        <v>20</v>
      </c>
      <c r="H4" s="6">
        <v>10252</v>
      </c>
      <c r="I4" s="1" t="str">
        <f t="shared" si="0"/>
        <v>Dodsworth</v>
      </c>
    </row>
    <row r="5" spans="1:9" x14ac:dyDescent="0.3">
      <c r="A5" s="6" t="s">
        <v>21</v>
      </c>
      <c r="B5" s="7" t="s">
        <v>22</v>
      </c>
    </row>
    <row r="6" spans="1:9" x14ac:dyDescent="0.3">
      <c r="A6" s="6" t="s">
        <v>23</v>
      </c>
      <c r="B6" s="7" t="s">
        <v>24</v>
      </c>
    </row>
    <row r="7" spans="1:9" x14ac:dyDescent="0.3">
      <c r="A7" s="6" t="s">
        <v>25</v>
      </c>
      <c r="B7" s="7" t="s">
        <v>22</v>
      </c>
    </row>
    <row r="8" spans="1:9" x14ac:dyDescent="0.3">
      <c r="A8" s="6" t="s">
        <v>26</v>
      </c>
      <c r="B8" s="7" t="s">
        <v>16</v>
      </c>
    </row>
    <row r="9" spans="1:9" x14ac:dyDescent="0.3">
      <c r="A9" s="6" t="s">
        <v>27</v>
      </c>
      <c r="B9" s="7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showGridLines="0" workbookViewId="0">
      <selection activeCell="E16" sqref="E16"/>
    </sheetView>
  </sheetViews>
  <sheetFormatPr defaultRowHeight="14.4" x14ac:dyDescent="0.3"/>
  <cols>
    <col min="2" max="2" width="19.5546875" bestFit="1" customWidth="1"/>
    <col min="3" max="3" width="13.33203125" bestFit="1" customWidth="1"/>
    <col min="9" max="9" width="23.109375" bestFit="1" customWidth="1"/>
    <col min="10" max="10" width="10.5546875" bestFit="1" customWidth="1"/>
  </cols>
  <sheetData>
    <row r="1" spans="1:11" x14ac:dyDescent="0.3">
      <c r="A1" s="8" t="s">
        <v>54</v>
      </c>
      <c r="H1" s="8" t="s">
        <v>53</v>
      </c>
    </row>
    <row r="3" spans="1:11" x14ac:dyDescent="0.3">
      <c r="A3" s="2" t="s">
        <v>28</v>
      </c>
      <c r="B3" s="2" t="s">
        <v>29</v>
      </c>
      <c r="C3" s="2" t="s">
        <v>30</v>
      </c>
      <c r="D3" s="2" t="s">
        <v>31</v>
      </c>
      <c r="E3" s="20" t="s">
        <v>189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3">
      <c r="A4" s="3">
        <v>1</v>
      </c>
      <c r="B4" s="3" t="s">
        <v>33</v>
      </c>
      <c r="C4" s="3" t="str">
        <f>MID(B4, FIND(" ", B4) + 1, FIND(" ", B4, FIND(" ", B4) + 1) - FIND(" ", B4) - 1)</f>
        <v>Kumar</v>
      </c>
      <c r="D4" s="1" t="s">
        <v>34</v>
      </c>
      <c r="E4">
        <f>FIND(" ",B4)</f>
        <v>4</v>
      </c>
      <c r="H4" s="3">
        <v>1</v>
      </c>
      <c r="I4" s="3" t="s">
        <v>35</v>
      </c>
      <c r="J4" s="3" t="str">
        <f>TRIM(MID(I4,FIND(" ",I4),FIND(" ",I4)+1))</f>
        <v>Ram</v>
      </c>
      <c r="K4" s="1" t="s">
        <v>36</v>
      </c>
    </row>
    <row r="5" spans="1:11" x14ac:dyDescent="0.3">
      <c r="A5" s="3">
        <v>2</v>
      </c>
      <c r="B5" s="3" t="s">
        <v>37</v>
      </c>
      <c r="C5" s="3" t="str">
        <f t="shared" ref="C5:C8" si="0">MID(B5, FIND(" ", B5) + 1, FIND(" ", B5, FIND(" ", B5) + 1) - FIND(" ", B5) - 1)</f>
        <v>Prakash</v>
      </c>
      <c r="D5" s="1" t="s">
        <v>38</v>
      </c>
      <c r="H5" s="3">
        <v>2</v>
      </c>
      <c r="I5" s="3" t="s">
        <v>39</v>
      </c>
      <c r="J5" s="3" t="str">
        <f t="shared" ref="J5:J8" si="1">TRIM(MID(I5,FIND(" ",I5),FIND(" ",I5)+1))</f>
        <v>Vaid</v>
      </c>
      <c r="K5" s="1" t="s">
        <v>40</v>
      </c>
    </row>
    <row r="6" spans="1:11" x14ac:dyDescent="0.3">
      <c r="A6" s="3">
        <v>3</v>
      </c>
      <c r="B6" s="3" t="s">
        <v>41</v>
      </c>
      <c r="C6" s="3" t="str">
        <f t="shared" si="0"/>
        <v>singh</v>
      </c>
      <c r="D6" s="1" t="s">
        <v>42</v>
      </c>
      <c r="H6" s="3">
        <v>3</v>
      </c>
      <c r="I6" s="3" t="s">
        <v>43</v>
      </c>
      <c r="J6" s="3" t="str">
        <f t="shared" si="1"/>
        <v>Nare</v>
      </c>
      <c r="K6" s="1" t="s">
        <v>44</v>
      </c>
    </row>
    <row r="7" spans="1:11" x14ac:dyDescent="0.3">
      <c r="A7" s="3">
        <v>4</v>
      </c>
      <c r="B7" s="3" t="s">
        <v>45</v>
      </c>
      <c r="C7" s="3" t="str">
        <f t="shared" si="0"/>
        <v>Pal</v>
      </c>
      <c r="D7" s="1" t="s">
        <v>46</v>
      </c>
      <c r="H7" s="3">
        <v>4</v>
      </c>
      <c r="I7" s="3" t="s">
        <v>47</v>
      </c>
      <c r="J7" s="3" t="str">
        <f t="shared" si="1"/>
        <v>Jitn</v>
      </c>
      <c r="K7" s="1" t="s">
        <v>48</v>
      </c>
    </row>
    <row r="8" spans="1:11" x14ac:dyDescent="0.3">
      <c r="A8" s="3">
        <v>5</v>
      </c>
      <c r="B8" s="3" t="s">
        <v>49</v>
      </c>
      <c r="C8" s="3" t="str">
        <f t="shared" si="0"/>
        <v>Arm</v>
      </c>
      <c r="D8" s="1" t="s">
        <v>50</v>
      </c>
      <c r="H8" s="3">
        <v>5</v>
      </c>
      <c r="I8" s="3" t="s">
        <v>51</v>
      </c>
      <c r="J8" s="3" t="str">
        <f t="shared" si="1"/>
        <v>Neil</v>
      </c>
      <c r="K8" s="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showGridLines="0" topLeftCell="C1" zoomScaleNormal="85" workbookViewId="0">
      <selection activeCell="J3" sqref="J3"/>
    </sheetView>
  </sheetViews>
  <sheetFormatPr defaultRowHeight="14.4" x14ac:dyDescent="0.3"/>
  <cols>
    <col min="2" max="2" width="16" bestFit="1" customWidth="1"/>
    <col min="3" max="11" width="14.33203125" customWidth="1"/>
  </cols>
  <sheetData>
    <row r="1" spans="1:18" ht="15.6" x14ac:dyDescent="0.3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0.75" customHeight="1" x14ac:dyDescent="0.3">
      <c r="A2" s="14" t="s">
        <v>56</v>
      </c>
      <c r="B2" s="14" t="s">
        <v>57</v>
      </c>
      <c r="C2" s="14" t="s">
        <v>58</v>
      </c>
      <c r="D2" s="14" t="s">
        <v>59</v>
      </c>
      <c r="E2" s="14" t="s">
        <v>60</v>
      </c>
      <c r="F2" s="15" t="s">
        <v>61</v>
      </c>
      <c r="G2" s="14" t="s">
        <v>62</v>
      </c>
      <c r="H2" s="16" t="s">
        <v>63</v>
      </c>
      <c r="I2" s="16" t="s">
        <v>64</v>
      </c>
      <c r="J2" s="16" t="s">
        <v>65</v>
      </c>
      <c r="K2" s="14" t="s">
        <v>66</v>
      </c>
      <c r="L2" s="10"/>
      <c r="M2" s="27" t="s">
        <v>105</v>
      </c>
      <c r="N2" s="27"/>
      <c r="O2" s="27"/>
      <c r="P2" s="27"/>
      <c r="Q2" s="27"/>
      <c r="R2" s="10"/>
    </row>
    <row r="3" spans="1:18" ht="15.6" x14ac:dyDescent="0.3">
      <c r="A3" s="11">
        <v>815864</v>
      </c>
      <c r="B3" s="11" t="s">
        <v>67</v>
      </c>
      <c r="C3" s="11">
        <v>57</v>
      </c>
      <c r="D3" s="11">
        <v>25</v>
      </c>
      <c r="E3" s="11">
        <v>41</v>
      </c>
      <c r="F3" s="11">
        <v>62</v>
      </c>
      <c r="G3" s="11">
        <v>93</v>
      </c>
      <c r="H3" s="12">
        <f>SUM(C3:G3)</f>
        <v>278</v>
      </c>
      <c r="I3" s="55">
        <f>H3/5</f>
        <v>55.6</v>
      </c>
      <c r="J3" s="12" t="str">
        <f>IF(I3&gt;=80.01,"A+",IF(AND(I3&gt;=60.01,I3&lt;=80),"A",IF(AND(I3&gt;=45.01,I3&lt;=60),"B",IF(AND(I3&gt;33.01,I3&lt;=45),"B+",IF(I3&gt;33,"C","D")))))</f>
        <v>B</v>
      </c>
      <c r="K3" s="12" t="str">
        <f>IF(I3&gt;=33,"Pass","Fail")</f>
        <v>Pass</v>
      </c>
      <c r="L3" s="10"/>
      <c r="M3" s="27"/>
      <c r="N3" s="27"/>
      <c r="O3" s="27"/>
      <c r="P3" s="27"/>
      <c r="Q3" s="27"/>
      <c r="R3" s="10"/>
    </row>
    <row r="4" spans="1:18" ht="16.2" thickBot="1" x14ac:dyDescent="0.35">
      <c r="A4" s="11">
        <v>815865</v>
      </c>
      <c r="B4" s="11" t="s">
        <v>68</v>
      </c>
      <c r="C4" s="11">
        <v>52</v>
      </c>
      <c r="D4" s="11">
        <v>64</v>
      </c>
      <c r="E4" s="11">
        <v>40</v>
      </c>
      <c r="F4" s="11">
        <v>62</v>
      </c>
      <c r="G4" s="11">
        <v>48</v>
      </c>
      <c r="H4" s="12">
        <f t="shared" ref="H4:H25" si="0">SUM(C4:G4)</f>
        <v>266</v>
      </c>
      <c r="I4" s="12">
        <f t="shared" ref="I4:I25" si="1">H4/5</f>
        <v>53.2</v>
      </c>
      <c r="J4" s="12" t="str">
        <f t="shared" ref="J4:J25" si="2">IF(I4&gt;=80.01,"A+",IF(AND(I4&gt;=60.01,I4&lt;=80),"A",IF(AND(I4&gt;=45.01,I4&lt;=60),"B",IF(AND(I4&gt;33.01,I4&lt;=45),"B+",IF(I4&gt;33,"C","D")))))</f>
        <v>B</v>
      </c>
      <c r="K4" s="12" t="str">
        <f t="shared" ref="K4:K25" si="3">IF(I4&gt;=33,"Pass","Fail")</f>
        <v>Pass</v>
      </c>
      <c r="L4" s="10"/>
      <c r="M4" s="10"/>
      <c r="N4" s="10"/>
      <c r="O4" s="10"/>
      <c r="P4" s="10"/>
      <c r="Q4" s="10"/>
      <c r="R4" s="10"/>
    </row>
    <row r="5" spans="1:18" ht="15.6" x14ac:dyDescent="0.3">
      <c r="A5" s="11">
        <v>815866</v>
      </c>
      <c r="B5" s="11" t="s">
        <v>69</v>
      </c>
      <c r="C5" s="11">
        <v>35</v>
      </c>
      <c r="D5" s="11">
        <v>60</v>
      </c>
      <c r="E5" s="11">
        <v>44</v>
      </c>
      <c r="F5" s="11">
        <v>59</v>
      </c>
      <c r="G5" s="11">
        <v>82</v>
      </c>
      <c r="H5" s="12">
        <f t="shared" si="0"/>
        <v>280</v>
      </c>
      <c r="I5" s="12">
        <f t="shared" si="1"/>
        <v>56</v>
      </c>
      <c r="J5" s="12" t="str">
        <f t="shared" si="2"/>
        <v>B</v>
      </c>
      <c r="K5" s="12" t="str">
        <f t="shared" si="3"/>
        <v>Pass</v>
      </c>
      <c r="L5" s="10"/>
      <c r="M5" s="28" t="s">
        <v>70</v>
      </c>
      <c r="N5" s="29"/>
      <c r="O5" s="29"/>
      <c r="P5" s="29"/>
      <c r="Q5" s="30"/>
      <c r="R5" s="10"/>
    </row>
    <row r="6" spans="1:18" ht="16.2" thickBot="1" x14ac:dyDescent="0.35">
      <c r="A6" s="11">
        <v>815867</v>
      </c>
      <c r="B6" s="11" t="s">
        <v>71</v>
      </c>
      <c r="C6" s="11">
        <v>65</v>
      </c>
      <c r="D6" s="11">
        <v>86</v>
      </c>
      <c r="E6" s="11">
        <v>24</v>
      </c>
      <c r="F6" s="11">
        <v>88</v>
      </c>
      <c r="G6" s="11">
        <v>96</v>
      </c>
      <c r="H6" s="12">
        <f t="shared" si="0"/>
        <v>359</v>
      </c>
      <c r="I6" s="12">
        <f t="shared" si="1"/>
        <v>71.8</v>
      </c>
      <c r="J6" s="12" t="str">
        <f t="shared" si="2"/>
        <v>A</v>
      </c>
      <c r="K6" s="12" t="str">
        <f t="shared" si="3"/>
        <v>Pass</v>
      </c>
      <c r="L6" s="10"/>
      <c r="M6" s="31"/>
      <c r="N6" s="32"/>
      <c r="O6" s="32"/>
      <c r="P6" s="32"/>
      <c r="Q6" s="33"/>
      <c r="R6" s="10"/>
    </row>
    <row r="7" spans="1:18" ht="16.2" thickBot="1" x14ac:dyDescent="0.35">
      <c r="A7" s="11">
        <v>815868</v>
      </c>
      <c r="B7" s="11" t="s">
        <v>72</v>
      </c>
      <c r="C7" s="11">
        <v>42</v>
      </c>
      <c r="D7" s="11">
        <v>74</v>
      </c>
      <c r="E7" s="11">
        <v>83</v>
      </c>
      <c r="F7" s="11">
        <v>96</v>
      </c>
      <c r="G7" s="11">
        <v>72</v>
      </c>
      <c r="H7" s="12">
        <f t="shared" si="0"/>
        <v>367</v>
      </c>
      <c r="I7" s="12">
        <f t="shared" si="1"/>
        <v>73.400000000000006</v>
      </c>
      <c r="J7" s="12" t="str">
        <f t="shared" si="2"/>
        <v>A</v>
      </c>
      <c r="K7" s="12" t="str">
        <f t="shared" si="3"/>
        <v>Pass</v>
      </c>
      <c r="L7" s="10"/>
      <c r="M7" s="34" t="s">
        <v>73</v>
      </c>
      <c r="N7" s="35"/>
      <c r="O7" s="36"/>
      <c r="P7" s="37" t="s">
        <v>74</v>
      </c>
      <c r="Q7" s="38"/>
      <c r="R7" s="10"/>
    </row>
    <row r="8" spans="1:18" ht="15.6" x14ac:dyDescent="0.3">
      <c r="A8" s="11">
        <v>815869</v>
      </c>
      <c r="B8" s="11" t="s">
        <v>75</v>
      </c>
      <c r="C8" s="11">
        <v>21</v>
      </c>
      <c r="D8" s="11">
        <v>85</v>
      </c>
      <c r="E8" s="11">
        <v>73</v>
      </c>
      <c r="F8" s="11">
        <v>30</v>
      </c>
      <c r="G8" s="11">
        <v>36</v>
      </c>
      <c r="H8" s="12">
        <f t="shared" si="0"/>
        <v>245</v>
      </c>
      <c r="I8" s="12">
        <f t="shared" si="1"/>
        <v>49</v>
      </c>
      <c r="J8" s="12" t="str">
        <f t="shared" si="2"/>
        <v>B</v>
      </c>
      <c r="K8" s="12" t="str">
        <f t="shared" si="3"/>
        <v>Pass</v>
      </c>
      <c r="L8" s="10"/>
      <c r="M8" s="39" t="s">
        <v>76</v>
      </c>
      <c r="N8" s="40"/>
      <c r="O8" s="41"/>
      <c r="P8" s="42" t="s">
        <v>77</v>
      </c>
      <c r="Q8" s="43"/>
      <c r="R8" s="10"/>
    </row>
    <row r="9" spans="1:18" ht="15.6" x14ac:dyDescent="0.3">
      <c r="A9" s="11">
        <v>815870</v>
      </c>
      <c r="B9" s="11" t="s">
        <v>78</v>
      </c>
      <c r="C9" s="11">
        <v>76</v>
      </c>
      <c r="D9" s="11">
        <v>37</v>
      </c>
      <c r="E9" s="11">
        <v>33</v>
      </c>
      <c r="F9" s="11">
        <v>67</v>
      </c>
      <c r="G9" s="11">
        <v>62</v>
      </c>
      <c r="H9" s="12">
        <f t="shared" si="0"/>
        <v>275</v>
      </c>
      <c r="I9" s="12">
        <f t="shared" si="1"/>
        <v>55</v>
      </c>
      <c r="J9" s="12" t="str">
        <f t="shared" si="2"/>
        <v>B</v>
      </c>
      <c r="K9" s="12" t="str">
        <f t="shared" si="3"/>
        <v>Pass</v>
      </c>
      <c r="L9" s="10"/>
      <c r="M9" s="49" t="s">
        <v>79</v>
      </c>
      <c r="N9" s="50"/>
      <c r="O9" s="51"/>
      <c r="P9" s="49" t="s">
        <v>80</v>
      </c>
      <c r="Q9" s="51"/>
      <c r="R9" s="10"/>
    </row>
    <row r="10" spans="1:18" ht="15.6" x14ac:dyDescent="0.3">
      <c r="A10" s="11">
        <v>815871</v>
      </c>
      <c r="B10" s="11" t="s">
        <v>81</v>
      </c>
      <c r="C10" s="11">
        <v>71</v>
      </c>
      <c r="D10" s="11">
        <v>85</v>
      </c>
      <c r="E10" s="11">
        <v>89</v>
      </c>
      <c r="F10" s="11">
        <v>88</v>
      </c>
      <c r="G10" s="11">
        <v>88</v>
      </c>
      <c r="H10" s="12">
        <f t="shared" si="0"/>
        <v>421</v>
      </c>
      <c r="I10" s="12">
        <f t="shared" si="1"/>
        <v>84.2</v>
      </c>
      <c r="J10" s="12" t="str">
        <f t="shared" si="2"/>
        <v>A+</v>
      </c>
      <c r="K10" s="12" t="str">
        <f t="shared" si="3"/>
        <v>Pass</v>
      </c>
      <c r="L10" s="10"/>
      <c r="M10" s="49" t="s">
        <v>82</v>
      </c>
      <c r="N10" s="50"/>
      <c r="O10" s="51"/>
      <c r="P10" s="49" t="s">
        <v>83</v>
      </c>
      <c r="Q10" s="51"/>
      <c r="R10" s="10"/>
    </row>
    <row r="11" spans="1:18" ht="15.6" x14ac:dyDescent="0.3">
      <c r="A11" s="11">
        <v>815872</v>
      </c>
      <c r="B11" s="11" t="s">
        <v>84</v>
      </c>
      <c r="C11" s="11">
        <v>88</v>
      </c>
      <c r="D11" s="11">
        <v>86</v>
      </c>
      <c r="E11" s="11">
        <v>91</v>
      </c>
      <c r="F11" s="11">
        <v>99</v>
      </c>
      <c r="G11" s="11">
        <v>90</v>
      </c>
      <c r="H11" s="12">
        <f t="shared" si="0"/>
        <v>454</v>
      </c>
      <c r="I11" s="12">
        <f t="shared" si="1"/>
        <v>90.8</v>
      </c>
      <c r="J11" s="12" t="str">
        <f t="shared" si="2"/>
        <v>A+</v>
      </c>
      <c r="K11" s="12" t="str">
        <f t="shared" si="3"/>
        <v>Pass</v>
      </c>
      <c r="L11" s="10"/>
      <c r="M11" s="52" t="s">
        <v>85</v>
      </c>
      <c r="N11" s="53"/>
      <c r="O11" s="54"/>
      <c r="P11" s="49" t="s">
        <v>86</v>
      </c>
      <c r="Q11" s="51"/>
      <c r="R11" s="10"/>
    </row>
    <row r="12" spans="1:18" ht="16.2" thickBot="1" x14ac:dyDescent="0.35">
      <c r="A12" s="11">
        <v>815873</v>
      </c>
      <c r="B12" s="11" t="s">
        <v>87</v>
      </c>
      <c r="C12" s="11">
        <v>29</v>
      </c>
      <c r="D12" s="11">
        <v>34</v>
      </c>
      <c r="E12" s="11">
        <v>89</v>
      </c>
      <c r="F12" s="11">
        <v>60</v>
      </c>
      <c r="G12" s="11">
        <v>70</v>
      </c>
      <c r="H12" s="12">
        <f t="shared" si="0"/>
        <v>282</v>
      </c>
      <c r="I12" s="12">
        <f t="shared" si="1"/>
        <v>56.4</v>
      </c>
      <c r="J12" s="12" t="str">
        <f t="shared" si="2"/>
        <v>B</v>
      </c>
      <c r="K12" s="12" t="str">
        <f t="shared" si="3"/>
        <v>Pass</v>
      </c>
      <c r="L12" s="10"/>
      <c r="M12" s="44" t="s">
        <v>88</v>
      </c>
      <c r="N12" s="45"/>
      <c r="O12" s="46"/>
      <c r="P12" s="47" t="s">
        <v>89</v>
      </c>
      <c r="Q12" s="48"/>
      <c r="R12" s="10"/>
    </row>
    <row r="13" spans="1:18" ht="15.6" x14ac:dyDescent="0.3">
      <c r="A13" s="11">
        <v>815874</v>
      </c>
      <c r="B13" s="11" t="s">
        <v>90</v>
      </c>
      <c r="C13" s="11">
        <v>26</v>
      </c>
      <c r="D13" s="11">
        <v>82</v>
      </c>
      <c r="E13" s="11">
        <v>73</v>
      </c>
      <c r="F13" s="11">
        <v>46</v>
      </c>
      <c r="G13" s="11">
        <v>62</v>
      </c>
      <c r="H13" s="12">
        <f t="shared" si="0"/>
        <v>289</v>
      </c>
      <c r="I13" s="12">
        <f t="shared" si="1"/>
        <v>57.8</v>
      </c>
      <c r="J13" s="12" t="str">
        <f t="shared" si="2"/>
        <v>B</v>
      </c>
      <c r="K13" s="12" t="str">
        <f t="shared" si="3"/>
        <v>Pass</v>
      </c>
      <c r="L13" s="10"/>
      <c r="M13" s="10"/>
      <c r="N13" s="10"/>
      <c r="O13" s="10"/>
      <c r="P13" s="10"/>
      <c r="Q13" s="10"/>
      <c r="R13" s="10"/>
    </row>
    <row r="14" spans="1:18" ht="15.6" x14ac:dyDescent="0.3">
      <c r="A14" s="11">
        <v>815875</v>
      </c>
      <c r="B14" s="11" t="s">
        <v>91</v>
      </c>
      <c r="C14" s="11">
        <v>53</v>
      </c>
      <c r="D14" s="11">
        <v>27</v>
      </c>
      <c r="E14" s="11">
        <v>30</v>
      </c>
      <c r="F14" s="11">
        <v>86</v>
      </c>
      <c r="G14" s="11">
        <v>38</v>
      </c>
      <c r="H14" s="12">
        <f t="shared" si="0"/>
        <v>234</v>
      </c>
      <c r="I14" s="12">
        <f t="shared" si="1"/>
        <v>46.8</v>
      </c>
      <c r="J14" s="12" t="str">
        <f t="shared" si="2"/>
        <v>B</v>
      </c>
      <c r="K14" s="12" t="str">
        <f t="shared" si="3"/>
        <v>Pass</v>
      </c>
      <c r="L14" s="10"/>
      <c r="M14" s="10"/>
      <c r="N14" s="10"/>
      <c r="O14" s="10"/>
      <c r="P14" s="10"/>
      <c r="Q14" s="10"/>
      <c r="R14" s="10"/>
    </row>
    <row r="15" spans="1:18" ht="15.6" x14ac:dyDescent="0.3">
      <c r="A15" s="11">
        <v>815876</v>
      </c>
      <c r="B15" s="11" t="s">
        <v>92</v>
      </c>
      <c r="C15" s="11">
        <v>66</v>
      </c>
      <c r="D15" s="11">
        <v>22</v>
      </c>
      <c r="E15" s="11">
        <v>50</v>
      </c>
      <c r="F15" s="11">
        <v>73</v>
      </c>
      <c r="G15" s="11">
        <v>23</v>
      </c>
      <c r="H15" s="12">
        <f t="shared" si="0"/>
        <v>234</v>
      </c>
      <c r="I15" s="12">
        <f t="shared" si="1"/>
        <v>46.8</v>
      </c>
      <c r="J15" s="12" t="str">
        <f t="shared" si="2"/>
        <v>B</v>
      </c>
      <c r="K15" s="12" t="str">
        <f t="shared" si="3"/>
        <v>Pass</v>
      </c>
      <c r="L15" s="10"/>
      <c r="M15" s="13" t="s">
        <v>93</v>
      </c>
      <c r="N15" s="13"/>
      <c r="O15" s="13"/>
      <c r="P15" s="13"/>
      <c r="Q15" s="13"/>
      <c r="R15" s="10"/>
    </row>
    <row r="16" spans="1:18" ht="15.6" x14ac:dyDescent="0.3">
      <c r="A16" s="11">
        <v>815877</v>
      </c>
      <c r="B16" s="11" t="s">
        <v>94</v>
      </c>
      <c r="C16" s="11">
        <v>33</v>
      </c>
      <c r="D16" s="11">
        <v>63</v>
      </c>
      <c r="E16" s="11">
        <v>95</v>
      </c>
      <c r="F16" s="11">
        <v>74</v>
      </c>
      <c r="G16" s="11">
        <v>70</v>
      </c>
      <c r="H16" s="12">
        <f t="shared" si="0"/>
        <v>335</v>
      </c>
      <c r="I16" s="12">
        <f t="shared" si="1"/>
        <v>67</v>
      </c>
      <c r="J16" s="12" t="str">
        <f t="shared" si="2"/>
        <v>A</v>
      </c>
      <c r="K16" s="12" t="str">
        <f t="shared" si="3"/>
        <v>Pass</v>
      </c>
      <c r="L16" s="10"/>
      <c r="M16" s="13" t="s">
        <v>95</v>
      </c>
      <c r="N16" s="13"/>
      <c r="O16" s="13"/>
      <c r="P16" s="13"/>
      <c r="Q16" s="13"/>
      <c r="R16" s="10"/>
    </row>
    <row r="17" spans="1:18" ht="15.6" x14ac:dyDescent="0.3">
      <c r="A17" s="11">
        <v>815878</v>
      </c>
      <c r="B17" s="11" t="s">
        <v>96</v>
      </c>
      <c r="C17" s="11">
        <v>24</v>
      </c>
      <c r="D17" s="11">
        <v>51</v>
      </c>
      <c r="E17" s="11">
        <v>70</v>
      </c>
      <c r="F17" s="11">
        <v>47</v>
      </c>
      <c r="G17" s="11">
        <v>28</v>
      </c>
      <c r="H17" s="12">
        <f t="shared" si="0"/>
        <v>220</v>
      </c>
      <c r="I17" s="12">
        <f t="shared" si="1"/>
        <v>44</v>
      </c>
      <c r="J17" s="12" t="str">
        <f t="shared" si="2"/>
        <v>B+</v>
      </c>
      <c r="K17" s="12" t="str">
        <f t="shared" si="3"/>
        <v>Pass</v>
      </c>
      <c r="L17" s="10"/>
      <c r="M17" s="10"/>
      <c r="N17" s="10"/>
      <c r="O17" s="10"/>
      <c r="P17" s="10"/>
      <c r="Q17" s="10"/>
      <c r="R17" s="10"/>
    </row>
    <row r="18" spans="1:18" ht="15.6" x14ac:dyDescent="0.3">
      <c r="A18" s="11">
        <v>815879</v>
      </c>
      <c r="B18" s="11" t="s">
        <v>97</v>
      </c>
      <c r="C18" s="11">
        <v>62</v>
      </c>
      <c r="D18" s="11">
        <v>88</v>
      </c>
      <c r="E18" s="11">
        <v>84</v>
      </c>
      <c r="F18" s="11">
        <v>68</v>
      </c>
      <c r="G18" s="11">
        <v>65</v>
      </c>
      <c r="H18" s="12">
        <f t="shared" si="0"/>
        <v>367</v>
      </c>
      <c r="I18" s="12">
        <f t="shared" si="1"/>
        <v>73.400000000000006</v>
      </c>
      <c r="J18" s="12" t="str">
        <f t="shared" si="2"/>
        <v>A</v>
      </c>
      <c r="K18" s="12" t="str">
        <f t="shared" si="3"/>
        <v>Pass</v>
      </c>
      <c r="L18" s="10"/>
      <c r="M18" s="10"/>
      <c r="N18" s="10"/>
      <c r="O18" s="10"/>
      <c r="P18" s="10"/>
      <c r="Q18" s="10"/>
      <c r="R18" s="10"/>
    </row>
    <row r="19" spans="1:18" ht="15.6" x14ac:dyDescent="0.3">
      <c r="A19" s="11">
        <v>815880</v>
      </c>
      <c r="B19" s="11" t="s">
        <v>98</v>
      </c>
      <c r="C19" s="11">
        <v>21</v>
      </c>
      <c r="D19" s="11">
        <v>41</v>
      </c>
      <c r="E19" s="11">
        <v>41</v>
      </c>
      <c r="F19" s="11">
        <v>62</v>
      </c>
      <c r="G19" s="11">
        <v>47</v>
      </c>
      <c r="H19" s="12">
        <f t="shared" si="0"/>
        <v>212</v>
      </c>
      <c r="I19" s="12">
        <f t="shared" si="1"/>
        <v>42.4</v>
      </c>
      <c r="J19" s="12" t="str">
        <f t="shared" si="2"/>
        <v>B+</v>
      </c>
      <c r="K19" s="12" t="str">
        <f t="shared" si="3"/>
        <v>Pass</v>
      </c>
      <c r="L19" s="10"/>
      <c r="M19" s="10"/>
      <c r="N19" s="10"/>
      <c r="O19" s="10"/>
      <c r="P19" s="10"/>
      <c r="Q19" s="10"/>
      <c r="R19" s="10"/>
    </row>
    <row r="20" spans="1:18" ht="15.6" x14ac:dyDescent="0.3">
      <c r="A20" s="11">
        <v>815881</v>
      </c>
      <c r="B20" s="11" t="s">
        <v>99</v>
      </c>
      <c r="C20" s="11">
        <v>92</v>
      </c>
      <c r="D20" s="11">
        <v>53</v>
      </c>
      <c r="E20" s="11">
        <v>91</v>
      </c>
      <c r="F20" s="11">
        <v>32</v>
      </c>
      <c r="G20" s="11">
        <v>52</v>
      </c>
      <c r="H20" s="12">
        <f t="shared" si="0"/>
        <v>320</v>
      </c>
      <c r="I20" s="12">
        <f t="shared" si="1"/>
        <v>64</v>
      </c>
      <c r="J20" s="12" t="str">
        <f t="shared" si="2"/>
        <v>A</v>
      </c>
      <c r="K20" s="12" t="str">
        <f t="shared" si="3"/>
        <v>Pass</v>
      </c>
      <c r="L20" s="10"/>
      <c r="M20" s="10"/>
      <c r="N20" s="10"/>
      <c r="O20" s="10"/>
      <c r="P20" s="10"/>
      <c r="Q20" s="10"/>
      <c r="R20" s="10"/>
    </row>
    <row r="21" spans="1:18" ht="15.6" x14ac:dyDescent="0.3">
      <c r="A21" s="11">
        <v>815882</v>
      </c>
      <c r="B21" s="11" t="s">
        <v>100</v>
      </c>
      <c r="C21" s="11">
        <v>71</v>
      </c>
      <c r="D21" s="11">
        <v>88</v>
      </c>
      <c r="E21" s="11">
        <v>25</v>
      </c>
      <c r="F21" s="11">
        <v>89</v>
      </c>
      <c r="G21" s="11">
        <v>72</v>
      </c>
      <c r="H21" s="12">
        <f t="shared" si="0"/>
        <v>345</v>
      </c>
      <c r="I21" s="12">
        <f t="shared" si="1"/>
        <v>69</v>
      </c>
      <c r="J21" s="12" t="str">
        <f t="shared" si="2"/>
        <v>A</v>
      </c>
      <c r="K21" s="12" t="str">
        <f t="shared" si="3"/>
        <v>Pass</v>
      </c>
      <c r="L21" s="10"/>
      <c r="M21" s="10"/>
      <c r="N21" s="10"/>
      <c r="O21" s="10"/>
      <c r="P21" s="10"/>
      <c r="Q21" s="10"/>
      <c r="R21" s="10"/>
    </row>
    <row r="22" spans="1:18" ht="15.6" x14ac:dyDescent="0.3">
      <c r="A22" s="11">
        <v>815883</v>
      </c>
      <c r="B22" s="11" t="s">
        <v>101</v>
      </c>
      <c r="C22" s="11">
        <v>66</v>
      </c>
      <c r="D22" s="11">
        <v>68</v>
      </c>
      <c r="E22" s="11">
        <v>96</v>
      </c>
      <c r="F22" s="11">
        <v>44</v>
      </c>
      <c r="G22" s="11">
        <v>72</v>
      </c>
      <c r="H22" s="12">
        <f t="shared" si="0"/>
        <v>346</v>
      </c>
      <c r="I22" s="12">
        <f t="shared" si="1"/>
        <v>69.2</v>
      </c>
      <c r="J22" s="12" t="str">
        <f t="shared" si="2"/>
        <v>A</v>
      </c>
      <c r="K22" s="12" t="str">
        <f t="shared" si="3"/>
        <v>Pass</v>
      </c>
      <c r="L22" s="10"/>
      <c r="M22" s="10"/>
      <c r="N22" s="10"/>
      <c r="O22" s="10"/>
      <c r="P22" s="10"/>
      <c r="Q22" s="10"/>
      <c r="R22" s="10"/>
    </row>
    <row r="23" spans="1:18" ht="15.6" x14ac:dyDescent="0.3">
      <c r="A23" s="11">
        <v>815884</v>
      </c>
      <c r="B23" s="11" t="s">
        <v>102</v>
      </c>
      <c r="C23" s="11">
        <v>33</v>
      </c>
      <c r="D23" s="11">
        <v>29</v>
      </c>
      <c r="E23" s="11">
        <v>27</v>
      </c>
      <c r="F23" s="11">
        <v>44</v>
      </c>
      <c r="G23" s="11">
        <v>21</v>
      </c>
      <c r="H23" s="12">
        <f t="shared" si="0"/>
        <v>154</v>
      </c>
      <c r="I23" s="12">
        <f t="shared" si="1"/>
        <v>30.8</v>
      </c>
      <c r="J23" s="12" t="str">
        <f t="shared" si="2"/>
        <v>D</v>
      </c>
      <c r="K23" s="12" t="str">
        <f t="shared" si="3"/>
        <v>Fail</v>
      </c>
      <c r="L23" s="10"/>
      <c r="M23" s="10"/>
      <c r="N23" s="10"/>
      <c r="O23" s="10"/>
      <c r="P23" s="10"/>
      <c r="Q23" s="10"/>
      <c r="R23" s="10"/>
    </row>
    <row r="24" spans="1:18" ht="15.6" x14ac:dyDescent="0.3">
      <c r="A24" s="11">
        <v>815885</v>
      </c>
      <c r="B24" s="11" t="s">
        <v>103</v>
      </c>
      <c r="C24" s="11">
        <v>22</v>
      </c>
      <c r="D24" s="11">
        <v>28</v>
      </c>
      <c r="E24" s="11">
        <v>33</v>
      </c>
      <c r="F24" s="11">
        <v>26</v>
      </c>
      <c r="G24" s="11">
        <v>42</v>
      </c>
      <c r="H24" s="12">
        <f t="shared" si="0"/>
        <v>151</v>
      </c>
      <c r="I24" s="12">
        <f t="shared" si="1"/>
        <v>30.2</v>
      </c>
      <c r="J24" s="12" t="str">
        <f t="shared" si="2"/>
        <v>D</v>
      </c>
      <c r="K24" s="12" t="str">
        <f t="shared" si="3"/>
        <v>Fail</v>
      </c>
      <c r="L24" s="10"/>
      <c r="M24" s="10"/>
      <c r="N24" s="10"/>
      <c r="O24" s="10"/>
      <c r="P24" s="10"/>
      <c r="Q24" s="10"/>
      <c r="R24" s="10"/>
    </row>
    <row r="25" spans="1:18" ht="15.6" x14ac:dyDescent="0.3">
      <c r="A25" s="11">
        <v>815886</v>
      </c>
      <c r="B25" s="11" t="s">
        <v>104</v>
      </c>
      <c r="C25" s="11">
        <v>48</v>
      </c>
      <c r="D25" s="11">
        <v>82</v>
      </c>
      <c r="E25" s="11">
        <v>95</v>
      </c>
      <c r="F25" s="11">
        <v>53</v>
      </c>
      <c r="G25" s="11">
        <v>47</v>
      </c>
      <c r="H25" s="12">
        <f t="shared" si="0"/>
        <v>325</v>
      </c>
      <c r="I25" s="12">
        <f t="shared" si="1"/>
        <v>65</v>
      </c>
      <c r="J25" s="12" t="str">
        <f t="shared" si="2"/>
        <v>A</v>
      </c>
      <c r="K25" s="12" t="str">
        <f t="shared" si="3"/>
        <v>Pass</v>
      </c>
      <c r="L25" s="10"/>
      <c r="M25" s="10"/>
      <c r="N25" s="10"/>
      <c r="O25" s="10"/>
      <c r="P25" s="10"/>
      <c r="Q25" s="10"/>
      <c r="R25" s="10"/>
    </row>
  </sheetData>
  <mergeCells count="14">
    <mergeCell ref="M12:O12"/>
    <mergeCell ref="P12:Q12"/>
    <mergeCell ref="M9:O9"/>
    <mergeCell ref="P9:Q9"/>
    <mergeCell ref="M10:O10"/>
    <mergeCell ref="P10:Q10"/>
    <mergeCell ref="M11:O11"/>
    <mergeCell ref="P11:Q11"/>
    <mergeCell ref="M2:Q3"/>
    <mergeCell ref="M5:Q6"/>
    <mergeCell ref="M7:O7"/>
    <mergeCell ref="P7:Q7"/>
    <mergeCell ref="M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showGridLines="0" topLeftCell="C1" zoomScale="82" workbookViewId="0">
      <selection activeCell="J30" sqref="J30"/>
    </sheetView>
  </sheetViews>
  <sheetFormatPr defaultRowHeight="14.4" x14ac:dyDescent="0.3"/>
  <cols>
    <col min="7" max="7" width="12.5546875" bestFit="1" customWidth="1"/>
    <col min="8" max="8" width="18.44140625" customWidth="1"/>
    <col min="9" max="9" width="12.6640625" bestFit="1" customWidth="1"/>
    <col min="10" max="10" width="12.5546875" bestFit="1" customWidth="1"/>
    <col min="11" max="11" width="12.109375" bestFit="1" customWidth="1"/>
    <col min="12" max="12" width="12.6640625" bestFit="1" customWidth="1"/>
  </cols>
  <sheetData>
    <row r="1" spans="1:9" x14ac:dyDescent="0.3">
      <c r="A1" s="8"/>
      <c r="B1" t="s">
        <v>106</v>
      </c>
      <c r="D1" t="s">
        <v>107</v>
      </c>
      <c r="F1" s="8"/>
      <c r="H1" t="s">
        <v>116</v>
      </c>
    </row>
    <row r="2" spans="1:9" x14ac:dyDescent="0.3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9" x14ac:dyDescent="0.3">
      <c r="A3" t="s">
        <v>86</v>
      </c>
      <c r="B3">
        <v>4700</v>
      </c>
      <c r="C3">
        <v>2842</v>
      </c>
      <c r="D3">
        <v>2677</v>
      </c>
      <c r="E3">
        <v>3636</v>
      </c>
    </row>
    <row r="4" spans="1:9" x14ac:dyDescent="0.3">
      <c r="A4" t="s">
        <v>83</v>
      </c>
      <c r="B4">
        <v>2640</v>
      </c>
      <c r="C4">
        <v>1249</v>
      </c>
      <c r="D4">
        <v>2843</v>
      </c>
      <c r="E4">
        <v>2877</v>
      </c>
      <c r="G4" s="21" t="s">
        <v>192</v>
      </c>
      <c r="H4" t="s">
        <v>190</v>
      </c>
      <c r="I4" t="s">
        <v>191</v>
      </c>
    </row>
    <row r="5" spans="1:9" x14ac:dyDescent="0.3">
      <c r="A5" t="s">
        <v>77</v>
      </c>
      <c r="B5">
        <v>2187</v>
      </c>
      <c r="C5">
        <v>1587</v>
      </c>
      <c r="D5">
        <v>3476</v>
      </c>
      <c r="E5">
        <v>3492</v>
      </c>
      <c r="G5" s="22" t="s">
        <v>86</v>
      </c>
      <c r="H5">
        <v>2842</v>
      </c>
      <c r="I5">
        <v>2677</v>
      </c>
    </row>
    <row r="6" spans="1:9" x14ac:dyDescent="0.3">
      <c r="A6" t="s">
        <v>111</v>
      </c>
      <c r="B6">
        <v>3004</v>
      </c>
      <c r="C6">
        <v>2371</v>
      </c>
      <c r="D6">
        <v>3468</v>
      </c>
      <c r="E6">
        <v>2333</v>
      </c>
      <c r="G6" s="22" t="s">
        <v>83</v>
      </c>
      <c r="H6">
        <v>1249</v>
      </c>
      <c r="I6">
        <v>2843</v>
      </c>
    </row>
    <row r="7" spans="1:9" x14ac:dyDescent="0.3">
      <c r="A7" t="s">
        <v>112</v>
      </c>
      <c r="B7">
        <v>2489</v>
      </c>
      <c r="C7">
        <v>2738</v>
      </c>
      <c r="D7">
        <v>3303</v>
      </c>
      <c r="E7">
        <v>2623</v>
      </c>
      <c r="G7" s="22" t="s">
        <v>77</v>
      </c>
      <c r="H7">
        <v>1587</v>
      </c>
      <c r="I7">
        <v>3476</v>
      </c>
    </row>
    <row r="8" spans="1:9" x14ac:dyDescent="0.3">
      <c r="A8" t="s">
        <v>113</v>
      </c>
      <c r="B8">
        <v>3122</v>
      </c>
      <c r="C8">
        <v>3863</v>
      </c>
      <c r="D8">
        <v>4245</v>
      </c>
      <c r="E8">
        <v>2058</v>
      </c>
      <c r="G8" s="22" t="s">
        <v>111</v>
      </c>
      <c r="H8">
        <v>2371</v>
      </c>
      <c r="I8">
        <v>3468</v>
      </c>
    </row>
    <row r="9" spans="1:9" x14ac:dyDescent="0.3">
      <c r="A9" t="s">
        <v>114</v>
      </c>
      <c r="B9">
        <v>2012</v>
      </c>
      <c r="C9">
        <v>3459</v>
      </c>
      <c r="D9">
        <v>2217</v>
      </c>
      <c r="E9">
        <v>4209</v>
      </c>
      <c r="G9" s="22" t="s">
        <v>112</v>
      </c>
      <c r="H9">
        <v>2738</v>
      </c>
      <c r="I9">
        <v>3303</v>
      </c>
    </row>
    <row r="10" spans="1:9" x14ac:dyDescent="0.3">
      <c r="A10" t="s">
        <v>115</v>
      </c>
      <c r="B10">
        <v>3714</v>
      </c>
      <c r="C10">
        <v>3419</v>
      </c>
      <c r="D10">
        <v>1450</v>
      </c>
      <c r="E10">
        <v>2690</v>
      </c>
      <c r="G10" s="22" t="s">
        <v>113</v>
      </c>
      <c r="H10">
        <v>3863</v>
      </c>
      <c r="I10">
        <v>4245</v>
      </c>
    </row>
    <row r="11" spans="1:9" x14ac:dyDescent="0.3">
      <c r="G11" s="22" t="s">
        <v>114</v>
      </c>
      <c r="H11">
        <v>3459</v>
      </c>
      <c r="I11">
        <v>2217</v>
      </c>
    </row>
    <row r="12" spans="1:9" x14ac:dyDescent="0.3">
      <c r="G12" s="22" t="s">
        <v>115</v>
      </c>
      <c r="H12">
        <v>3419</v>
      </c>
      <c r="I12">
        <v>1450</v>
      </c>
    </row>
    <row r="13" spans="1:9" x14ac:dyDescent="0.3">
      <c r="G13" s="22" t="s">
        <v>193</v>
      </c>
      <c r="H13">
        <v>21528</v>
      </c>
      <c r="I13">
        <v>23679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showGridLines="0" workbookViewId="0">
      <selection activeCell="K16" sqref="K16"/>
    </sheetView>
  </sheetViews>
  <sheetFormatPr defaultRowHeight="14.4" x14ac:dyDescent="0.3"/>
  <cols>
    <col min="6" max="6" width="12.5546875" bestFit="1" customWidth="1"/>
    <col min="7" max="7" width="14.88671875" bestFit="1" customWidth="1"/>
    <col min="8" max="8" width="14.44140625" bestFit="1" customWidth="1"/>
    <col min="9" max="9" width="12.109375" bestFit="1" customWidth="1"/>
  </cols>
  <sheetData>
    <row r="1" spans="1:9" x14ac:dyDescent="0.3">
      <c r="A1" s="8" t="s">
        <v>117</v>
      </c>
      <c r="B1" s="8" t="s">
        <v>118</v>
      </c>
      <c r="C1" s="8" t="s">
        <v>119</v>
      </c>
      <c r="F1" s="8" t="s">
        <v>121</v>
      </c>
    </row>
    <row r="2" spans="1:9" x14ac:dyDescent="0.3">
      <c r="A2" t="s">
        <v>86</v>
      </c>
      <c r="B2">
        <v>11090</v>
      </c>
      <c r="C2">
        <v>2102</v>
      </c>
    </row>
    <row r="3" spans="1:9" x14ac:dyDescent="0.3">
      <c r="A3" t="s">
        <v>83</v>
      </c>
      <c r="B3">
        <v>9189</v>
      </c>
      <c r="C3">
        <v>1899</v>
      </c>
      <c r="F3" s="21" t="s">
        <v>192</v>
      </c>
      <c r="G3" t="s">
        <v>194</v>
      </c>
      <c r="H3" t="s">
        <v>195</v>
      </c>
      <c r="I3" t="s">
        <v>190</v>
      </c>
    </row>
    <row r="4" spans="1:9" x14ac:dyDescent="0.3">
      <c r="A4" t="s">
        <v>77</v>
      </c>
      <c r="B4">
        <v>4426</v>
      </c>
      <c r="C4">
        <v>1157</v>
      </c>
      <c r="F4" s="22" t="s">
        <v>86</v>
      </c>
      <c r="G4">
        <v>11090</v>
      </c>
      <c r="H4">
        <v>2102</v>
      </c>
      <c r="I4">
        <v>8988</v>
      </c>
    </row>
    <row r="5" spans="1:9" x14ac:dyDescent="0.3">
      <c r="A5" t="s">
        <v>111</v>
      </c>
      <c r="B5">
        <v>8415</v>
      </c>
      <c r="C5">
        <v>738</v>
      </c>
      <c r="F5" s="22" t="s">
        <v>83</v>
      </c>
      <c r="G5">
        <v>9189</v>
      </c>
      <c r="H5">
        <v>1899</v>
      </c>
      <c r="I5">
        <v>7290</v>
      </c>
    </row>
    <row r="6" spans="1:9" x14ac:dyDescent="0.3">
      <c r="A6" t="s">
        <v>112</v>
      </c>
      <c r="B6">
        <v>4123</v>
      </c>
      <c r="C6">
        <v>1886</v>
      </c>
      <c r="F6" s="22" t="s">
        <v>77</v>
      </c>
      <c r="G6">
        <v>4426</v>
      </c>
      <c r="H6">
        <v>1157</v>
      </c>
      <c r="I6">
        <v>3269</v>
      </c>
    </row>
    <row r="7" spans="1:9" x14ac:dyDescent="0.3">
      <c r="A7" t="s">
        <v>113</v>
      </c>
      <c r="B7">
        <v>3474</v>
      </c>
      <c r="C7">
        <v>1425</v>
      </c>
      <c r="F7" s="22" t="s">
        <v>111</v>
      </c>
      <c r="G7">
        <v>8415</v>
      </c>
      <c r="H7">
        <v>738</v>
      </c>
      <c r="I7">
        <v>7677</v>
      </c>
    </row>
    <row r="8" spans="1:9" x14ac:dyDescent="0.3">
      <c r="A8" t="s">
        <v>114</v>
      </c>
      <c r="B8">
        <v>10722</v>
      </c>
      <c r="C8">
        <v>1465</v>
      </c>
      <c r="F8" s="22" t="s">
        <v>112</v>
      </c>
      <c r="G8">
        <v>4123</v>
      </c>
      <c r="H8">
        <v>1886</v>
      </c>
      <c r="I8">
        <v>2237</v>
      </c>
    </row>
    <row r="9" spans="1:9" x14ac:dyDescent="0.3">
      <c r="A9" t="s">
        <v>115</v>
      </c>
      <c r="B9">
        <v>2352</v>
      </c>
      <c r="C9">
        <v>2961</v>
      </c>
      <c r="F9" s="22" t="s">
        <v>113</v>
      </c>
      <c r="G9">
        <v>3474</v>
      </c>
      <c r="H9">
        <v>1425</v>
      </c>
      <c r="I9">
        <v>2049</v>
      </c>
    </row>
    <row r="10" spans="1:9" x14ac:dyDescent="0.3">
      <c r="A10" t="s">
        <v>120</v>
      </c>
      <c r="B10">
        <v>7841</v>
      </c>
      <c r="C10">
        <v>2556</v>
      </c>
      <c r="F10" s="22" t="s">
        <v>114</v>
      </c>
      <c r="G10">
        <v>10722</v>
      </c>
      <c r="H10">
        <v>1465</v>
      </c>
      <c r="I10">
        <v>9257</v>
      </c>
    </row>
    <row r="11" spans="1:9" x14ac:dyDescent="0.3">
      <c r="F11" s="22" t="s">
        <v>115</v>
      </c>
      <c r="G11">
        <v>2352</v>
      </c>
      <c r="H11">
        <v>2961</v>
      </c>
      <c r="I11">
        <v>-609</v>
      </c>
    </row>
    <row r="12" spans="1:9" x14ac:dyDescent="0.3">
      <c r="F12" s="22" t="s">
        <v>120</v>
      </c>
      <c r="G12">
        <v>7841</v>
      </c>
      <c r="H12">
        <v>2556</v>
      </c>
      <c r="I12">
        <v>5285</v>
      </c>
    </row>
    <row r="13" spans="1:9" x14ac:dyDescent="0.3">
      <c r="F13" s="22" t="s">
        <v>193</v>
      </c>
      <c r="G13">
        <v>61632</v>
      </c>
      <c r="H13">
        <v>16189</v>
      </c>
      <c r="I13">
        <v>45443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4"/>
  <sheetViews>
    <sheetView showGridLines="0" tabSelected="1" workbookViewId="0">
      <selection activeCell="E4" sqref="E4"/>
    </sheetView>
  </sheetViews>
  <sheetFormatPr defaultRowHeight="14.4" x14ac:dyDescent="0.3"/>
  <cols>
    <col min="2" max="2" width="10.109375" style="18" bestFit="1" customWidth="1"/>
    <col min="5" max="5" width="94" bestFit="1" customWidth="1"/>
  </cols>
  <sheetData>
    <row r="1" spans="1:5" x14ac:dyDescent="0.3">
      <c r="A1" s="2" t="s">
        <v>29</v>
      </c>
      <c r="B1" s="17" t="s">
        <v>122</v>
      </c>
      <c r="E1" s="8" t="s">
        <v>123</v>
      </c>
    </row>
    <row r="2" spans="1:5" x14ac:dyDescent="0.3">
      <c r="A2" s="3" t="s">
        <v>124</v>
      </c>
      <c r="B2" s="7">
        <v>20441</v>
      </c>
      <c r="C2" t="str">
        <f>TEXT(B2,"Mmm")</f>
        <v>Dec</v>
      </c>
    </row>
    <row r="3" spans="1:5" x14ac:dyDescent="0.3">
      <c r="A3" s="3" t="s">
        <v>125</v>
      </c>
      <c r="B3" s="7">
        <v>23249</v>
      </c>
      <c r="C3" t="str">
        <f t="shared" ref="C3:C66" si="0">TEXT(B3,"Mmm")</f>
        <v>Aug</v>
      </c>
    </row>
    <row r="4" spans="1:5" x14ac:dyDescent="0.3">
      <c r="A4" s="3" t="s">
        <v>126</v>
      </c>
      <c r="B4" s="7">
        <v>17469</v>
      </c>
      <c r="C4" t="str">
        <f t="shared" si="0"/>
        <v>Oct</v>
      </c>
      <c r="E4">
        <f>COUNTIF(C2:C76,"Jan")</f>
        <v>4</v>
      </c>
    </row>
    <row r="5" spans="1:5" x14ac:dyDescent="0.3">
      <c r="A5" s="3" t="s">
        <v>127</v>
      </c>
      <c r="B5" s="7">
        <v>25935</v>
      </c>
      <c r="C5" t="str">
        <f t="shared" si="0"/>
        <v>Jan</v>
      </c>
    </row>
    <row r="6" spans="1:5" x14ac:dyDescent="0.3">
      <c r="A6" s="3" t="s">
        <v>128</v>
      </c>
      <c r="B6" s="7">
        <v>22643</v>
      </c>
      <c r="C6" t="str">
        <f t="shared" si="0"/>
        <v>Dec</v>
      </c>
    </row>
    <row r="7" spans="1:5" x14ac:dyDescent="0.3">
      <c r="A7" s="3" t="s">
        <v>129</v>
      </c>
      <c r="B7" s="7">
        <v>29144</v>
      </c>
      <c r="C7" t="str">
        <f t="shared" si="0"/>
        <v>Oct</v>
      </c>
    </row>
    <row r="8" spans="1:5" x14ac:dyDescent="0.3">
      <c r="A8" s="3" t="s">
        <v>130</v>
      </c>
      <c r="B8" s="7">
        <v>26025</v>
      </c>
      <c r="C8" t="str">
        <f t="shared" si="0"/>
        <v>Apr</v>
      </c>
    </row>
    <row r="9" spans="1:5" x14ac:dyDescent="0.3">
      <c r="A9" s="3" t="s">
        <v>131</v>
      </c>
      <c r="B9" s="7">
        <v>24420</v>
      </c>
      <c r="C9" t="str">
        <f t="shared" si="0"/>
        <v>Nov</v>
      </c>
    </row>
    <row r="10" spans="1:5" x14ac:dyDescent="0.3">
      <c r="A10" s="3" t="s">
        <v>132</v>
      </c>
      <c r="B10" s="7">
        <v>22596</v>
      </c>
      <c r="C10" t="str">
        <f t="shared" si="0"/>
        <v>Nov</v>
      </c>
    </row>
    <row r="11" spans="1:5" x14ac:dyDescent="0.3">
      <c r="A11" s="3" t="s">
        <v>133</v>
      </c>
      <c r="B11" s="7">
        <v>13755</v>
      </c>
      <c r="C11" t="str">
        <f t="shared" si="0"/>
        <v>Aug</v>
      </c>
    </row>
    <row r="12" spans="1:5" x14ac:dyDescent="0.3">
      <c r="A12" s="3" t="s">
        <v>134</v>
      </c>
      <c r="B12" s="7">
        <v>22784</v>
      </c>
      <c r="C12" t="str">
        <f t="shared" si="0"/>
        <v>May</v>
      </c>
    </row>
    <row r="13" spans="1:5" x14ac:dyDescent="0.3">
      <c r="A13" s="3" t="s">
        <v>134</v>
      </c>
      <c r="B13" s="7">
        <v>20756</v>
      </c>
      <c r="C13" t="str">
        <f t="shared" si="0"/>
        <v>Oct</v>
      </c>
    </row>
    <row r="14" spans="1:5" x14ac:dyDescent="0.3">
      <c r="A14" s="3" t="s">
        <v>134</v>
      </c>
      <c r="B14" s="7">
        <v>22860</v>
      </c>
      <c r="C14" t="str">
        <f t="shared" si="0"/>
        <v>Aug</v>
      </c>
    </row>
    <row r="15" spans="1:5" x14ac:dyDescent="0.3">
      <c r="A15" s="3" t="s">
        <v>135</v>
      </c>
      <c r="B15" s="7">
        <v>20638</v>
      </c>
      <c r="C15" t="str">
        <f t="shared" si="0"/>
        <v>Jul</v>
      </c>
    </row>
    <row r="16" spans="1:5" x14ac:dyDescent="0.3">
      <c r="A16" s="3" t="s">
        <v>136</v>
      </c>
      <c r="B16" s="7">
        <v>25633</v>
      </c>
      <c r="C16" t="str">
        <f t="shared" si="0"/>
        <v>Mar</v>
      </c>
    </row>
    <row r="17" spans="1:3" x14ac:dyDescent="0.3">
      <c r="A17" s="3" t="s">
        <v>137</v>
      </c>
      <c r="B17" s="7">
        <v>22687</v>
      </c>
      <c r="C17" t="str">
        <f t="shared" si="0"/>
        <v>Feb</v>
      </c>
    </row>
    <row r="18" spans="1:3" x14ac:dyDescent="0.3">
      <c r="A18" s="3" t="s">
        <v>137</v>
      </c>
      <c r="B18" s="7">
        <v>26379</v>
      </c>
      <c r="C18" t="str">
        <f t="shared" si="0"/>
        <v>Mar</v>
      </c>
    </row>
    <row r="19" spans="1:3" x14ac:dyDescent="0.3">
      <c r="A19" s="3" t="s">
        <v>138</v>
      </c>
      <c r="B19" s="7">
        <v>23110</v>
      </c>
      <c r="C19" t="str">
        <f t="shared" si="0"/>
        <v>Apr</v>
      </c>
    </row>
    <row r="20" spans="1:3" x14ac:dyDescent="0.3">
      <c r="A20" s="3" t="s">
        <v>139</v>
      </c>
      <c r="B20" s="7">
        <v>21435</v>
      </c>
      <c r="C20" t="str">
        <f t="shared" si="0"/>
        <v>Sep</v>
      </c>
    </row>
    <row r="21" spans="1:3" x14ac:dyDescent="0.3">
      <c r="A21" s="3" t="s">
        <v>140</v>
      </c>
      <c r="B21" s="7">
        <v>26534</v>
      </c>
      <c r="C21" t="str">
        <f t="shared" si="0"/>
        <v>Aug</v>
      </c>
    </row>
    <row r="22" spans="1:3" x14ac:dyDescent="0.3">
      <c r="A22" s="3" t="s">
        <v>141</v>
      </c>
      <c r="B22" s="7">
        <v>16559</v>
      </c>
      <c r="C22" t="str">
        <f t="shared" si="0"/>
        <v>May</v>
      </c>
    </row>
    <row r="23" spans="1:3" x14ac:dyDescent="0.3">
      <c r="A23" s="3" t="s">
        <v>142</v>
      </c>
      <c r="B23" s="7">
        <v>21918</v>
      </c>
      <c r="C23" t="str">
        <f t="shared" si="0"/>
        <v>Jan</v>
      </c>
    </row>
    <row r="24" spans="1:3" x14ac:dyDescent="0.3">
      <c r="A24" s="3" t="s">
        <v>143</v>
      </c>
      <c r="B24" s="7">
        <v>23400</v>
      </c>
      <c r="C24" t="str">
        <f t="shared" si="0"/>
        <v>Jan</v>
      </c>
    </row>
    <row r="25" spans="1:3" x14ac:dyDescent="0.3">
      <c r="A25" s="3" t="s">
        <v>144</v>
      </c>
      <c r="B25" s="7">
        <v>11624</v>
      </c>
      <c r="C25" t="str">
        <f t="shared" si="0"/>
        <v>Oct</v>
      </c>
    </row>
    <row r="26" spans="1:3" x14ac:dyDescent="0.3">
      <c r="A26" s="3" t="s">
        <v>145</v>
      </c>
      <c r="B26" s="7">
        <v>16109</v>
      </c>
      <c r="C26" t="str">
        <f t="shared" si="0"/>
        <v>Feb</v>
      </c>
    </row>
    <row r="27" spans="1:3" x14ac:dyDescent="0.3">
      <c r="A27" s="3" t="s">
        <v>145</v>
      </c>
      <c r="B27" s="7">
        <v>14328</v>
      </c>
      <c r="C27" t="str">
        <f t="shared" si="0"/>
        <v>Mar</v>
      </c>
    </row>
    <row r="28" spans="1:3" x14ac:dyDescent="0.3">
      <c r="A28" s="3" t="s">
        <v>146</v>
      </c>
      <c r="B28" s="7">
        <v>21395</v>
      </c>
      <c r="C28" t="str">
        <f t="shared" si="0"/>
        <v>Jul</v>
      </c>
    </row>
    <row r="29" spans="1:3" x14ac:dyDescent="0.3">
      <c r="A29" s="3" t="s">
        <v>146</v>
      </c>
      <c r="B29" s="7">
        <v>26095</v>
      </c>
      <c r="C29" t="str">
        <f t="shared" si="0"/>
        <v>Jun</v>
      </c>
    </row>
    <row r="30" spans="1:3" x14ac:dyDescent="0.3">
      <c r="A30" s="3" t="s">
        <v>147</v>
      </c>
      <c r="B30" s="7">
        <v>22124</v>
      </c>
      <c r="C30" t="str">
        <f t="shared" si="0"/>
        <v>Jul</v>
      </c>
    </row>
    <row r="31" spans="1:3" x14ac:dyDescent="0.3">
      <c r="A31" s="3" t="s">
        <v>148</v>
      </c>
      <c r="B31" s="7">
        <v>19503</v>
      </c>
      <c r="C31" t="str">
        <f t="shared" si="0"/>
        <v>May</v>
      </c>
    </row>
    <row r="32" spans="1:3" x14ac:dyDescent="0.3">
      <c r="A32" s="3" t="s">
        <v>149</v>
      </c>
      <c r="B32" s="7">
        <v>19757</v>
      </c>
      <c r="C32" t="str">
        <f t="shared" si="0"/>
        <v>Feb</v>
      </c>
    </row>
    <row r="33" spans="1:3" x14ac:dyDescent="0.3">
      <c r="A33" s="3" t="s">
        <v>150</v>
      </c>
      <c r="B33" s="7">
        <v>12107</v>
      </c>
      <c r="C33" t="str">
        <f t="shared" si="0"/>
        <v>Feb</v>
      </c>
    </row>
    <row r="34" spans="1:3" x14ac:dyDescent="0.3">
      <c r="A34" s="3" t="s">
        <v>150</v>
      </c>
      <c r="B34" s="7">
        <v>24022</v>
      </c>
      <c r="C34" t="str">
        <f t="shared" si="0"/>
        <v>Oct</v>
      </c>
    </row>
    <row r="35" spans="1:3" x14ac:dyDescent="0.3">
      <c r="A35" s="3" t="s">
        <v>150</v>
      </c>
      <c r="B35" s="7">
        <v>26414</v>
      </c>
      <c r="C35" t="str">
        <f t="shared" si="0"/>
        <v>Apr</v>
      </c>
    </row>
    <row r="36" spans="1:3" x14ac:dyDescent="0.3">
      <c r="A36" s="3" t="s">
        <v>151</v>
      </c>
      <c r="B36" s="7">
        <v>19882</v>
      </c>
      <c r="C36" t="str">
        <f t="shared" si="0"/>
        <v>Jun</v>
      </c>
    </row>
    <row r="37" spans="1:3" x14ac:dyDescent="0.3">
      <c r="A37" s="3" t="s">
        <v>152</v>
      </c>
      <c r="B37" s="7">
        <v>25491</v>
      </c>
      <c r="C37" t="str">
        <f t="shared" si="0"/>
        <v>Oct</v>
      </c>
    </row>
    <row r="38" spans="1:3" x14ac:dyDescent="0.3">
      <c r="A38" s="3" t="s">
        <v>153</v>
      </c>
      <c r="B38" s="7">
        <v>15530</v>
      </c>
      <c r="C38" t="str">
        <f t="shared" si="0"/>
        <v>Jul</v>
      </c>
    </row>
    <row r="39" spans="1:3" x14ac:dyDescent="0.3">
      <c r="A39" s="3" t="s">
        <v>153</v>
      </c>
      <c r="B39" s="7">
        <v>25756</v>
      </c>
      <c r="C39" t="str">
        <f t="shared" si="0"/>
        <v>Jul</v>
      </c>
    </row>
    <row r="40" spans="1:3" x14ac:dyDescent="0.3">
      <c r="A40" s="3" t="s">
        <v>154</v>
      </c>
      <c r="B40" s="7">
        <v>13149</v>
      </c>
      <c r="C40" t="str">
        <f t="shared" si="0"/>
        <v>Dec</v>
      </c>
    </row>
    <row r="41" spans="1:3" x14ac:dyDescent="0.3">
      <c r="A41" s="3" t="s">
        <v>155</v>
      </c>
      <c r="B41" s="7">
        <v>25232</v>
      </c>
      <c r="C41" t="str">
        <f t="shared" si="0"/>
        <v>Jan</v>
      </c>
    </row>
    <row r="42" spans="1:3" x14ac:dyDescent="0.3">
      <c r="A42" s="3" t="s">
        <v>156</v>
      </c>
      <c r="B42" s="7">
        <v>19118</v>
      </c>
      <c r="C42" t="str">
        <f t="shared" si="0"/>
        <v>May</v>
      </c>
    </row>
    <row r="43" spans="1:3" x14ac:dyDescent="0.3">
      <c r="A43" s="3" t="s">
        <v>156</v>
      </c>
      <c r="B43" s="7">
        <v>20588</v>
      </c>
      <c r="C43" t="str">
        <f t="shared" si="0"/>
        <v>May</v>
      </c>
    </row>
    <row r="44" spans="1:3" x14ac:dyDescent="0.3">
      <c r="A44" s="3" t="s">
        <v>157</v>
      </c>
      <c r="B44" s="7">
        <v>24253</v>
      </c>
      <c r="C44" t="str">
        <f t="shared" si="0"/>
        <v>May</v>
      </c>
    </row>
    <row r="45" spans="1:3" x14ac:dyDescent="0.3">
      <c r="A45" s="3" t="s">
        <v>158</v>
      </c>
      <c r="B45" s="7">
        <v>23635</v>
      </c>
      <c r="C45" t="str">
        <f t="shared" si="0"/>
        <v>Sep</v>
      </c>
    </row>
    <row r="46" spans="1:3" x14ac:dyDescent="0.3">
      <c r="A46" s="3" t="s">
        <v>159</v>
      </c>
      <c r="B46" s="7">
        <v>22200</v>
      </c>
      <c r="C46" t="str">
        <f t="shared" si="0"/>
        <v>Oct</v>
      </c>
    </row>
    <row r="47" spans="1:3" x14ac:dyDescent="0.3">
      <c r="A47" s="3" t="s">
        <v>160</v>
      </c>
      <c r="B47" s="7">
        <v>17329</v>
      </c>
      <c r="C47" t="str">
        <f t="shared" si="0"/>
        <v>Jun</v>
      </c>
    </row>
    <row r="48" spans="1:3" x14ac:dyDescent="0.3">
      <c r="A48" s="3" t="s">
        <v>161</v>
      </c>
      <c r="B48" s="7">
        <v>38215</v>
      </c>
      <c r="C48" t="str">
        <f t="shared" si="0"/>
        <v>Aug</v>
      </c>
    </row>
    <row r="49" spans="1:3" x14ac:dyDescent="0.3">
      <c r="A49" s="3" t="s">
        <v>162</v>
      </c>
      <c r="B49" s="7">
        <v>19935</v>
      </c>
      <c r="C49" t="str">
        <f t="shared" si="0"/>
        <v>Jul</v>
      </c>
    </row>
    <row r="50" spans="1:3" x14ac:dyDescent="0.3">
      <c r="A50" s="3" t="s">
        <v>163</v>
      </c>
      <c r="B50" s="7">
        <v>23374</v>
      </c>
      <c r="C50" t="str">
        <f t="shared" si="0"/>
        <v>Dec</v>
      </c>
    </row>
    <row r="51" spans="1:3" x14ac:dyDescent="0.3">
      <c r="A51" s="3" t="s">
        <v>163</v>
      </c>
      <c r="B51" s="7">
        <v>16734</v>
      </c>
      <c r="C51" t="str">
        <f t="shared" si="0"/>
        <v>Oct</v>
      </c>
    </row>
    <row r="52" spans="1:3" x14ac:dyDescent="0.3">
      <c r="A52" s="3" t="s">
        <v>164</v>
      </c>
      <c r="B52" s="7">
        <v>18074</v>
      </c>
      <c r="C52" t="str">
        <f t="shared" si="0"/>
        <v>Jun</v>
      </c>
    </row>
    <row r="53" spans="1:3" x14ac:dyDescent="0.3">
      <c r="A53" s="3" t="s">
        <v>165</v>
      </c>
      <c r="B53" s="7">
        <v>12159</v>
      </c>
      <c r="C53" t="str">
        <f t="shared" si="0"/>
        <v>Apr</v>
      </c>
    </row>
    <row r="54" spans="1:3" x14ac:dyDescent="0.3">
      <c r="A54" s="3" t="s">
        <v>166</v>
      </c>
      <c r="B54" s="7">
        <v>22997</v>
      </c>
      <c r="C54" t="str">
        <f t="shared" si="0"/>
        <v>Dec</v>
      </c>
    </row>
    <row r="55" spans="1:3" x14ac:dyDescent="0.3">
      <c r="A55" s="3" t="s">
        <v>167</v>
      </c>
      <c r="B55" s="7">
        <v>20758</v>
      </c>
      <c r="C55" t="str">
        <f t="shared" si="0"/>
        <v>Oct</v>
      </c>
    </row>
    <row r="56" spans="1:3" x14ac:dyDescent="0.3">
      <c r="A56" s="3" t="s">
        <v>167</v>
      </c>
      <c r="B56" s="7">
        <v>28793</v>
      </c>
      <c r="C56" t="str">
        <f t="shared" si="0"/>
        <v>Oct</v>
      </c>
    </row>
    <row r="57" spans="1:3" x14ac:dyDescent="0.3">
      <c r="A57" s="3" t="s">
        <v>168</v>
      </c>
      <c r="B57" s="7">
        <v>21234</v>
      </c>
      <c r="C57" t="str">
        <f t="shared" si="0"/>
        <v>Feb</v>
      </c>
    </row>
    <row r="58" spans="1:3" x14ac:dyDescent="0.3">
      <c r="A58" s="3" t="s">
        <v>169</v>
      </c>
      <c r="B58" s="7">
        <v>20704</v>
      </c>
      <c r="C58" t="str">
        <f t="shared" si="0"/>
        <v>Sep</v>
      </c>
    </row>
    <row r="59" spans="1:3" x14ac:dyDescent="0.3">
      <c r="A59" s="3" t="s">
        <v>169</v>
      </c>
      <c r="B59" s="7">
        <v>22208</v>
      </c>
      <c r="C59" t="str">
        <f t="shared" si="0"/>
        <v>Oct</v>
      </c>
    </row>
    <row r="60" spans="1:3" x14ac:dyDescent="0.3">
      <c r="A60" s="3" t="s">
        <v>170</v>
      </c>
      <c r="B60" s="7">
        <v>18376</v>
      </c>
      <c r="C60" t="str">
        <f t="shared" si="0"/>
        <v>Apr</v>
      </c>
    </row>
    <row r="61" spans="1:3" x14ac:dyDescent="0.3">
      <c r="A61" s="3" t="s">
        <v>171</v>
      </c>
      <c r="B61" s="7">
        <v>20279</v>
      </c>
      <c r="C61" t="str">
        <f t="shared" si="0"/>
        <v>Jul</v>
      </c>
    </row>
    <row r="62" spans="1:3" x14ac:dyDescent="0.3">
      <c r="A62" s="3" t="s">
        <v>171</v>
      </c>
      <c r="B62" s="7">
        <v>16152</v>
      </c>
      <c r="C62" t="str">
        <f t="shared" si="0"/>
        <v>Mar</v>
      </c>
    </row>
    <row r="63" spans="1:3" x14ac:dyDescent="0.3">
      <c r="A63" s="3" t="s">
        <v>171</v>
      </c>
      <c r="B63" s="7">
        <v>22505</v>
      </c>
      <c r="C63" t="str">
        <f t="shared" si="0"/>
        <v>Aug</v>
      </c>
    </row>
    <row r="64" spans="1:3" x14ac:dyDescent="0.3">
      <c r="A64" s="3" t="s">
        <v>171</v>
      </c>
      <c r="B64" s="7">
        <v>23977</v>
      </c>
      <c r="C64" t="str">
        <f t="shared" si="0"/>
        <v>Aug</v>
      </c>
    </row>
    <row r="65" spans="1:3" x14ac:dyDescent="0.3">
      <c r="A65" s="3" t="s">
        <v>172</v>
      </c>
      <c r="B65" s="7">
        <v>22943</v>
      </c>
      <c r="C65" t="str">
        <f t="shared" si="0"/>
        <v>Oct</v>
      </c>
    </row>
    <row r="66" spans="1:3" x14ac:dyDescent="0.3">
      <c r="A66" s="3" t="s">
        <v>172</v>
      </c>
      <c r="B66" s="7">
        <v>18686</v>
      </c>
      <c r="C66" t="str">
        <f t="shared" si="0"/>
        <v>Feb</v>
      </c>
    </row>
    <row r="67" spans="1:3" x14ac:dyDescent="0.3">
      <c r="A67" s="3" t="s">
        <v>173</v>
      </c>
      <c r="B67" s="7">
        <v>16407</v>
      </c>
      <c r="C67" t="str">
        <f t="shared" ref="C67:C76" si="1">TEXT(B67,"Mmm")</f>
        <v>Dec</v>
      </c>
    </row>
    <row r="68" spans="1:3" x14ac:dyDescent="0.3">
      <c r="A68" s="3" t="s">
        <v>174</v>
      </c>
      <c r="B68" s="7">
        <v>21249</v>
      </c>
      <c r="C68" t="str">
        <f t="shared" si="1"/>
        <v>Mar</v>
      </c>
    </row>
    <row r="69" spans="1:3" x14ac:dyDescent="0.3">
      <c r="A69" s="3" t="s">
        <v>175</v>
      </c>
      <c r="B69" s="7">
        <v>18907</v>
      </c>
      <c r="C69" t="str">
        <f t="shared" si="1"/>
        <v>Oct</v>
      </c>
    </row>
    <row r="70" spans="1:3" x14ac:dyDescent="0.3">
      <c r="A70" s="3" t="s">
        <v>176</v>
      </c>
      <c r="B70" s="7">
        <v>17880</v>
      </c>
      <c r="C70" t="str">
        <f t="shared" si="1"/>
        <v>Dec</v>
      </c>
    </row>
    <row r="71" spans="1:3" x14ac:dyDescent="0.3">
      <c r="A71" s="3" t="s">
        <v>176</v>
      </c>
      <c r="B71" s="7">
        <v>19811</v>
      </c>
      <c r="C71" t="str">
        <f t="shared" si="1"/>
        <v>Mar</v>
      </c>
    </row>
    <row r="72" spans="1:3" x14ac:dyDescent="0.3">
      <c r="A72" s="3" t="s">
        <v>177</v>
      </c>
      <c r="B72" s="7">
        <v>27288</v>
      </c>
      <c r="C72" t="str">
        <f t="shared" si="1"/>
        <v>Sep</v>
      </c>
    </row>
    <row r="73" spans="1:3" x14ac:dyDescent="0.3">
      <c r="A73" s="3" t="s">
        <v>177</v>
      </c>
      <c r="B73" s="7">
        <v>19495</v>
      </c>
      <c r="C73" t="str">
        <f t="shared" si="1"/>
        <v>May</v>
      </c>
    </row>
    <row r="74" spans="1:3" x14ac:dyDescent="0.3">
      <c r="A74" s="3" t="s">
        <v>178</v>
      </c>
      <c r="B74" s="7">
        <v>21899</v>
      </c>
      <c r="C74" t="str">
        <f t="shared" si="1"/>
        <v>Dec</v>
      </c>
    </row>
    <row r="75" spans="1:3" x14ac:dyDescent="0.3">
      <c r="A75" s="3" t="s">
        <v>179</v>
      </c>
      <c r="B75" s="7">
        <v>22171</v>
      </c>
      <c r="C75" t="str">
        <f t="shared" si="1"/>
        <v>Sep</v>
      </c>
    </row>
    <row r="76" spans="1:3" x14ac:dyDescent="0.3">
      <c r="A76" s="3" t="s">
        <v>179</v>
      </c>
      <c r="B76" s="7">
        <v>22175</v>
      </c>
      <c r="C76" t="str">
        <f t="shared" si="1"/>
        <v>Sep</v>
      </c>
    </row>
    <row r="78" spans="1:3" x14ac:dyDescent="0.3">
      <c r="B78" s="18" t="s">
        <v>180</v>
      </c>
    </row>
    <row r="79" spans="1:3" x14ac:dyDescent="0.3">
      <c r="B79" s="18">
        <v>1</v>
      </c>
    </row>
    <row r="80" spans="1:3" x14ac:dyDescent="0.3">
      <c r="B80" s="18">
        <v>2</v>
      </c>
    </row>
    <row r="81" spans="1:2" x14ac:dyDescent="0.3">
      <c r="B81" s="18">
        <v>3</v>
      </c>
    </row>
    <row r="82" spans="1:2" x14ac:dyDescent="0.3">
      <c r="B82" s="18">
        <v>4</v>
      </c>
    </row>
    <row r="83" spans="1:2" x14ac:dyDescent="0.3">
      <c r="B83" s="18">
        <v>5</v>
      </c>
    </row>
    <row r="84" spans="1:2" x14ac:dyDescent="0.3">
      <c r="B84" s="18">
        <v>6</v>
      </c>
    </row>
    <row r="85" spans="1:2" x14ac:dyDescent="0.3">
      <c r="B85" s="18">
        <v>7</v>
      </c>
    </row>
    <row r="86" spans="1:2" x14ac:dyDescent="0.3">
      <c r="B86" s="18">
        <v>8</v>
      </c>
    </row>
    <row r="87" spans="1:2" x14ac:dyDescent="0.3">
      <c r="B87" s="18">
        <v>9</v>
      </c>
    </row>
    <row r="88" spans="1:2" x14ac:dyDescent="0.3">
      <c r="B88" s="18">
        <v>10</v>
      </c>
    </row>
    <row r="89" spans="1:2" x14ac:dyDescent="0.3">
      <c r="B89" s="18">
        <v>11</v>
      </c>
    </row>
    <row r="90" spans="1:2" x14ac:dyDescent="0.3">
      <c r="B90" s="18">
        <v>12</v>
      </c>
    </row>
    <row r="94" spans="1:2" x14ac:dyDescent="0.3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Ujwal Dhomne</cp:lastModifiedBy>
  <dcterms:created xsi:type="dcterms:W3CDTF">2016-04-23T03:25:27Z</dcterms:created>
  <dcterms:modified xsi:type="dcterms:W3CDTF">2025-01-28T13:23:20Z</dcterms:modified>
</cp:coreProperties>
</file>