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fulpatil/SPRING 2023/MIS 6380 DATA VIZ/Assignments/Assignment_01/"/>
    </mc:Choice>
  </mc:AlternateContent>
  <xr:revisionPtr revIDLastSave="0" documentId="13_ncr:1_{0821CD8D-2017-7A4A-A635-DA48FFD08EEB}" xr6:coauthVersionLast="47" xr6:coauthVersionMax="47" xr10:uidLastSave="{00000000-0000-0000-0000-000000000000}"/>
  <bookViews>
    <workbookView xWindow="0" yWindow="0" windowWidth="28800" windowHeight="18000" xr2:uid="{32231B0D-95EB-4C08-A8DA-AE2FB7F17B34}"/>
  </bookViews>
  <sheets>
    <sheet name="Fruits" sheetId="3" r:id="rId1"/>
    <sheet name="Science" sheetId="1" r:id="rId2"/>
    <sheet name="Ca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I14" i="1"/>
  <c r="I13" i="1"/>
  <c r="I12" i="1"/>
  <c r="I11" i="1"/>
  <c r="I10" i="1"/>
  <c r="I9" i="1"/>
  <c r="E14" i="1"/>
  <c r="E13" i="1"/>
  <c r="E12" i="1"/>
  <c r="E11" i="1"/>
  <c r="E10" i="1"/>
  <c r="E9" i="1"/>
  <c r="J6" i="3"/>
  <c r="O10" i="4"/>
  <c r="O11" i="4"/>
  <c r="O12" i="4"/>
  <c r="O13" i="4"/>
  <c r="O14" i="4"/>
  <c r="O9" i="4"/>
  <c r="N9" i="4"/>
  <c r="N10" i="4"/>
  <c r="N11" i="4"/>
  <c r="N12" i="4"/>
  <c r="N13" i="4"/>
  <c r="N14" i="4"/>
  <c r="E11" i="3"/>
  <c r="F11" i="3"/>
  <c r="J7" i="3" s="1"/>
  <c r="G11" i="3"/>
  <c r="J8" i="3" s="1"/>
  <c r="J15" i="1" l="1"/>
</calcChain>
</file>

<file path=xl/sharedStrings.xml><?xml version="1.0" encoding="utf-8"?>
<sst xmlns="http://schemas.openxmlformats.org/spreadsheetml/2006/main" count="57" uniqueCount="36">
  <si>
    <t>Soda</t>
  </si>
  <si>
    <t>Room Temperature Water</t>
  </si>
  <si>
    <t>Salt Water</t>
  </si>
  <si>
    <t>Cold Water</t>
  </si>
  <si>
    <t>None</t>
  </si>
  <si>
    <t>Hot Water</t>
  </si>
  <si>
    <t>Medium</t>
  </si>
  <si>
    <t>Time (in minutes)</t>
  </si>
  <si>
    <t>Measuring the time taken for ice to melt</t>
  </si>
  <si>
    <t>Average Change in grams/minute</t>
  </si>
  <si>
    <t>Change in grams/minute</t>
  </si>
  <si>
    <t>TOTAL</t>
  </si>
  <si>
    <t>Average fruits sold (per interval)</t>
  </si>
  <si>
    <t>Fruit</t>
  </si>
  <si>
    <t>Time Interval</t>
  </si>
  <si>
    <t>Cars Entering</t>
  </si>
  <si>
    <t>Cars Exiting</t>
  </si>
  <si>
    <t>Measuring the cars entering and exiting</t>
  </si>
  <si>
    <t>Percentage Entering</t>
  </si>
  <si>
    <t>Percentage Exiting</t>
  </si>
  <si>
    <t>Strawberries</t>
  </si>
  <si>
    <t>Oranges</t>
  </si>
  <si>
    <t>Lemons</t>
  </si>
  <si>
    <t>4:00 PM - 4.30 PM</t>
  </si>
  <si>
    <t>4:30 PM - 5:00 PM</t>
  </si>
  <si>
    <t>5:00 PM - 5:30 AM</t>
  </si>
  <si>
    <t>5:30 PM - 6:00 PM</t>
  </si>
  <si>
    <t>6:00 PM - 6:30 AM</t>
  </si>
  <si>
    <t>6:30 AM - 7:00 PM</t>
  </si>
  <si>
    <t>Time taken for ice to melt in different mediums</t>
  </si>
  <si>
    <t>8:01 AM - 8:30 AM</t>
  </si>
  <si>
    <t>8:31 AM - 9:00 AM</t>
  </si>
  <si>
    <t>9:01 AM - 9:30 AM</t>
  </si>
  <si>
    <t>9:31 AM - 10:00 AM</t>
  </si>
  <si>
    <t>10:01 AM - 10:30 AM</t>
  </si>
  <si>
    <t>10:31 AM - 11:00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</si>
</sst>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1" fontId="2" fillId="2" borderId="1" xfId="0" applyNumberFormat="1" applyFont="1" applyFill="1" applyBorder="1"/>
    <xf numFmtId="164" fontId="2" fillId="0" borderId="3" xfId="0" applyNumberFormat="1" applyFont="1" applyBorder="1"/>
    <xf numFmtId="0" fontId="2" fillId="0" borderId="4" xfId="0" applyFont="1" applyBorder="1"/>
    <xf numFmtId="0" fontId="3" fillId="0" borderId="5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2" fontId="0" fillId="0" borderId="1" xfId="0" applyNumberFormat="1" applyBorder="1"/>
    <xf numFmtId="2" fontId="0" fillId="2" borderId="1" xfId="0" applyNumberFormat="1" applyFill="1" applyBorder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64" formatCode="[$-F400]h:mm:ss\ AM/PM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Number of fruits sold in intervals of 30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Fruits!$E$4</c:f>
              <c:strCache>
                <c:ptCount val="1"/>
                <c:pt idx="0">
                  <c:v>Strawberries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Fruits!$D$5:$D$10</c:f>
              <c:strCache>
                <c:ptCount val="6"/>
                <c:pt idx="0">
                  <c:v>4:00 PM - 4.30 PM</c:v>
                </c:pt>
                <c:pt idx="1">
                  <c:v>4:30 PM - 5:00 PM</c:v>
                </c:pt>
                <c:pt idx="2">
                  <c:v>5:00 PM - 5:30 AM</c:v>
                </c:pt>
                <c:pt idx="3">
                  <c:v>5:30 PM - 6:00 PM</c:v>
                </c:pt>
                <c:pt idx="4">
                  <c:v>6:00 PM - 6:30 AM</c:v>
                </c:pt>
                <c:pt idx="5">
                  <c:v>6:30 AM - 7:00 PM</c:v>
                </c:pt>
              </c:strCache>
            </c:strRef>
          </c:cat>
          <c:val>
            <c:numRef>
              <c:f>Fruits!$E$5:$E$10</c:f>
              <c:numCache>
                <c:formatCode>General</c:formatCode>
                <c:ptCount val="6"/>
                <c:pt idx="0">
                  <c:v>21</c:v>
                </c:pt>
                <c:pt idx="1">
                  <c:v>15</c:v>
                </c:pt>
                <c:pt idx="2">
                  <c:v>4</c:v>
                </c:pt>
                <c:pt idx="3">
                  <c:v>10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5-4C95-8732-14B5ABC4A1D2}"/>
            </c:ext>
          </c:extLst>
        </c:ser>
        <c:ser>
          <c:idx val="1"/>
          <c:order val="1"/>
          <c:tx>
            <c:strRef>
              <c:f>Fruits!$F$4</c:f>
              <c:strCache>
                <c:ptCount val="1"/>
                <c:pt idx="0">
                  <c:v>Oranges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Fruits!$D$5:$D$10</c:f>
              <c:strCache>
                <c:ptCount val="6"/>
                <c:pt idx="0">
                  <c:v>4:00 PM - 4.30 PM</c:v>
                </c:pt>
                <c:pt idx="1">
                  <c:v>4:30 PM - 5:00 PM</c:v>
                </c:pt>
                <c:pt idx="2">
                  <c:v>5:00 PM - 5:30 AM</c:v>
                </c:pt>
                <c:pt idx="3">
                  <c:v>5:30 PM - 6:00 PM</c:v>
                </c:pt>
                <c:pt idx="4">
                  <c:v>6:00 PM - 6:30 AM</c:v>
                </c:pt>
                <c:pt idx="5">
                  <c:v>6:30 AM - 7:00 PM</c:v>
                </c:pt>
              </c:strCache>
            </c:strRef>
          </c:cat>
          <c:val>
            <c:numRef>
              <c:f>Fruits!$F$5:$F$10</c:f>
              <c:numCache>
                <c:formatCode>General</c:formatCode>
                <c:ptCount val="6"/>
                <c:pt idx="0">
                  <c:v>37</c:v>
                </c:pt>
                <c:pt idx="1">
                  <c:v>21</c:v>
                </c:pt>
                <c:pt idx="2">
                  <c:v>28</c:v>
                </c:pt>
                <c:pt idx="3">
                  <c:v>33</c:v>
                </c:pt>
                <c:pt idx="4">
                  <c:v>27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5-4C95-8732-14B5ABC4A1D2}"/>
            </c:ext>
          </c:extLst>
        </c:ser>
        <c:ser>
          <c:idx val="2"/>
          <c:order val="2"/>
          <c:tx>
            <c:strRef>
              <c:f>Fruits!$G$4</c:f>
              <c:strCache>
                <c:ptCount val="1"/>
                <c:pt idx="0">
                  <c:v>Lemons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Fruits!$D$5:$D$10</c:f>
              <c:strCache>
                <c:ptCount val="6"/>
                <c:pt idx="0">
                  <c:v>4:00 PM - 4.30 PM</c:v>
                </c:pt>
                <c:pt idx="1">
                  <c:v>4:30 PM - 5:00 PM</c:v>
                </c:pt>
                <c:pt idx="2">
                  <c:v>5:00 PM - 5:30 AM</c:v>
                </c:pt>
                <c:pt idx="3">
                  <c:v>5:30 PM - 6:00 PM</c:v>
                </c:pt>
                <c:pt idx="4">
                  <c:v>6:00 PM - 6:30 AM</c:v>
                </c:pt>
                <c:pt idx="5">
                  <c:v>6:30 AM - 7:00 PM</c:v>
                </c:pt>
              </c:strCache>
            </c:strRef>
          </c:cat>
          <c:val>
            <c:numRef>
              <c:f>Fruits!$G$5:$G$10</c:f>
              <c:numCache>
                <c:formatCode>General</c:formatCode>
                <c:ptCount val="6"/>
                <c:pt idx="0">
                  <c:v>24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5-4C95-8732-14B5ABC4A1D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3603983"/>
        <c:axId val="663604815"/>
      </c:barChart>
      <c:catAx>
        <c:axId val="66360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Intervals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04815"/>
        <c:crosses val="autoZero"/>
        <c:auto val="1"/>
        <c:lblAlgn val="ctr"/>
        <c:lblOffset val="100"/>
        <c:noMultiLvlLbl val="0"/>
      </c:catAx>
      <c:valAx>
        <c:axId val="6636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Fruits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603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Melting of ice in different mediums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Science!$D$9:$D$14</c:f>
              <c:strCache>
                <c:ptCount val="6"/>
                <c:pt idx="0">
                  <c:v>None</c:v>
                </c:pt>
                <c:pt idx="1">
                  <c:v>Hot Water</c:v>
                </c:pt>
                <c:pt idx="2">
                  <c:v>Salt Water</c:v>
                </c:pt>
                <c:pt idx="3">
                  <c:v>Cold Water</c:v>
                </c:pt>
                <c:pt idx="4">
                  <c:v>Room Temperature Water</c:v>
                </c:pt>
                <c:pt idx="5">
                  <c:v>Soda</c:v>
                </c:pt>
              </c:strCache>
            </c:strRef>
          </c:cat>
          <c:val>
            <c:numRef>
              <c:f>Science!$E$9:$E$14</c:f>
              <c:numCache>
                <c:formatCode>0.00</c:formatCode>
                <c:ptCount val="6"/>
                <c:pt idx="0" formatCode="General">
                  <c:v>50.375</c:v>
                </c:pt>
                <c:pt idx="1">
                  <c:v>1.7233333333333334</c:v>
                </c:pt>
                <c:pt idx="2">
                  <c:v>4.8966666666666665</c:v>
                </c:pt>
                <c:pt idx="3">
                  <c:v>10.521666666666667</c:v>
                </c:pt>
                <c:pt idx="4">
                  <c:v>4.583333333333333</c:v>
                </c:pt>
                <c:pt idx="5" formatCode="General">
                  <c:v>25.36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B4-4ADE-A1E2-3A8D648B33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63622239"/>
        <c:axId val="963623903"/>
      </c:lineChart>
      <c:catAx>
        <c:axId val="963622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Mediums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623903"/>
        <c:crosses val="autoZero"/>
        <c:auto val="1"/>
        <c:lblAlgn val="ctr"/>
        <c:lblOffset val="100"/>
        <c:noMultiLvlLbl val="0"/>
      </c:catAx>
      <c:valAx>
        <c:axId val="96362390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(in 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96362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Number of cars entering &amp; exiting the apartment in intervals of 30 minutes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Car!$F$9</c:f>
              <c:strCache>
                <c:ptCount val="1"/>
                <c:pt idx="0">
                  <c:v>Cars Entering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Car!$E$10:$E$15</c:f>
              <c:strCache>
                <c:ptCount val="6"/>
                <c:pt idx="0">
                  <c:v>8:01 AM - 8:30 AM</c:v>
                </c:pt>
                <c:pt idx="1">
                  <c:v>8:31 AM - 9:00 AM</c:v>
                </c:pt>
                <c:pt idx="2">
                  <c:v>9:01 AM - 9:30 AM</c:v>
                </c:pt>
                <c:pt idx="3">
                  <c:v>9:31 AM - 10:00 AM</c:v>
                </c:pt>
                <c:pt idx="4">
                  <c:v>10:01 AM - 10:30 AM</c:v>
                </c:pt>
                <c:pt idx="5">
                  <c:v>10:31 AM - 11:00 AM</c:v>
                </c:pt>
              </c:strCache>
            </c:strRef>
          </c:cat>
          <c:val>
            <c:numRef>
              <c:f>Car!$F$10:$F$15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17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9-4B6E-BD5B-71D1D0D0D90D}"/>
            </c:ext>
          </c:extLst>
        </c:ser>
        <c:ser>
          <c:idx val="1"/>
          <c:order val="1"/>
          <c:tx>
            <c:strRef>
              <c:f>Car!$G$9</c:f>
              <c:strCache>
                <c:ptCount val="1"/>
                <c:pt idx="0">
                  <c:v>Cars Exiting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Car!$E$10:$E$15</c:f>
              <c:strCache>
                <c:ptCount val="6"/>
                <c:pt idx="0">
                  <c:v>8:01 AM - 8:30 AM</c:v>
                </c:pt>
                <c:pt idx="1">
                  <c:v>8:31 AM - 9:00 AM</c:v>
                </c:pt>
                <c:pt idx="2">
                  <c:v>9:01 AM - 9:30 AM</c:v>
                </c:pt>
                <c:pt idx="3">
                  <c:v>9:31 AM - 10:00 AM</c:v>
                </c:pt>
                <c:pt idx="4">
                  <c:v>10:01 AM - 10:30 AM</c:v>
                </c:pt>
                <c:pt idx="5">
                  <c:v>10:31 AM - 11:00 AM</c:v>
                </c:pt>
              </c:strCache>
            </c:strRef>
          </c:cat>
          <c:val>
            <c:numRef>
              <c:f>Car!$G$10:$G$15</c:f>
              <c:numCache>
                <c:formatCode>General</c:formatCode>
                <c:ptCount val="6"/>
                <c:pt idx="0">
                  <c:v>18</c:v>
                </c:pt>
                <c:pt idx="1">
                  <c:v>22</c:v>
                </c:pt>
                <c:pt idx="2">
                  <c:v>20</c:v>
                </c:pt>
                <c:pt idx="3">
                  <c:v>10</c:v>
                </c:pt>
                <c:pt idx="4">
                  <c:v>11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A9-4B6E-BD5B-71D1D0D0D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696223807"/>
        <c:axId val="696225055"/>
      </c:barChart>
      <c:catAx>
        <c:axId val="6962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5055"/>
        <c:crosses val="autoZero"/>
        <c:auto val="1"/>
        <c:lblAlgn val="ctr"/>
        <c:lblOffset val="100"/>
        <c:noMultiLvlLbl val="0"/>
      </c:catAx>
      <c:valAx>
        <c:axId val="69622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23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398143</xdr:colOff>
      <xdr:row>14</xdr:row>
      <xdr:rowOff>182742</xdr:rowOff>
    </xdr:from>
    <xdr:to>
      <xdr:col>9</xdr:col>
      <xdr:colOff>238124</xdr:colOff>
      <xdr:row>35</xdr:row>
      <xdr:rowOff>19503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98AD3-DED8-41F6-AC9E-2F03A9B26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639445</xdr:colOff>
      <xdr:row>22</xdr:row>
      <xdr:rowOff>186055</xdr:rowOff>
    </xdr:from>
    <xdr:to>
      <xdr:col>8</xdr:col>
      <xdr:colOff>784225</xdr:colOff>
      <xdr:row>44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FCB94-A1CB-414C-93B4-E97B1D3A2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1076213</xdr:colOff>
      <xdr:row>22</xdr:row>
      <xdr:rowOff>120884</xdr:rowOff>
    </xdr:from>
    <xdr:to>
      <xdr:col>13</xdr:col>
      <xdr:colOff>1051036</xdr:colOff>
      <xdr:row>44</xdr:row>
      <xdr:rowOff>109453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FC1B6-6140-436E-9DF4-E4EB69BD7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AA11C-287D-5641-945E-571CE5D98A99}" name="Table1" displayName="Table1" ref="D4:G11" totalsRowShown="0" headerRowDxfId="0" headerRowBorderDxfId="6" tableBorderDxfId="7" totalsRowBorderDxfId="5">
  <autoFilter ref="D4:G11" xr:uid="{CDCAA11C-287D-5641-945E-571CE5D98A99}"/>
  <tableColumns count="4">
    <tableColumn id="1" xr3:uid="{FB96256F-D411-8D4B-9CD6-C765BD77B460}" name="Time Interval" dataDxfId="4"/>
    <tableColumn id="2" xr3:uid="{1AD42164-75B2-AA42-8D37-83ED6166D060}" name="Strawberries" dataDxfId="3"/>
    <tableColumn id="3" xr3:uid="{791D773F-0869-434E-9780-E86197072736}" name="Oranges" dataDxfId="2"/>
    <tableColumn id="4" xr3:uid="{D5B26BBA-5B59-EA4A-B2C7-C27EBA17BD47}" name="Lemon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F47B3-514C-4669-B8C3-B579AA701210}">
  <dimension ref="C2:K12"/>
  <sheetViews>
    <sheetView tabSelected="1" zoomScale="110" workbookViewId="0">
      <selection activeCell="K26" sqref="K26"/>
    </sheetView>
  </sheetViews>
  <sheetFormatPr baseColWidth="10" defaultColWidth="8.83203125" defaultRowHeight="15" x14ac:dyDescent="0.2"/>
  <cols>
    <col min="4" max="4" width="18.33203125" bestFit="1" customWidth="1"/>
    <col min="5" max="5" width="14.83203125" customWidth="1"/>
    <col min="6" max="6" width="16.6640625" customWidth="1"/>
    <col min="7" max="7" width="13.6640625" customWidth="1"/>
    <col min="8" max="8" width="28.33203125" bestFit="1" customWidth="1"/>
    <col min="9" max="9" width="15.6640625" customWidth="1"/>
    <col min="10" max="11" width="29.5" bestFit="1" customWidth="1"/>
  </cols>
  <sheetData>
    <row r="2" spans="3:11" x14ac:dyDescent="0.2">
      <c r="C2" s="13"/>
      <c r="D2" s="13"/>
      <c r="E2" s="13"/>
      <c r="F2" s="13"/>
      <c r="G2" s="13"/>
      <c r="H2" s="13"/>
      <c r="I2" s="13"/>
      <c r="J2" s="13"/>
      <c r="K2" s="13"/>
    </row>
    <row r="3" spans="3:11" x14ac:dyDescent="0.2">
      <c r="C3" s="13"/>
      <c r="D3" s="13"/>
      <c r="E3" s="13"/>
      <c r="F3" s="13"/>
      <c r="G3" s="13"/>
      <c r="H3" s="13"/>
      <c r="I3" s="13"/>
      <c r="J3" s="13"/>
      <c r="K3" s="13"/>
    </row>
    <row r="4" spans="3:11" x14ac:dyDescent="0.2">
      <c r="C4" s="13"/>
      <c r="D4" s="23" t="s">
        <v>14</v>
      </c>
      <c r="E4" s="24" t="s">
        <v>20</v>
      </c>
      <c r="F4" s="24" t="s">
        <v>21</v>
      </c>
      <c r="G4" s="25" t="s">
        <v>22</v>
      </c>
      <c r="H4" s="15"/>
      <c r="I4" s="13"/>
      <c r="J4" s="13"/>
      <c r="K4" s="13"/>
    </row>
    <row r="5" spans="3:11" x14ac:dyDescent="0.2">
      <c r="C5" s="13"/>
      <c r="D5" s="21" t="s">
        <v>23</v>
      </c>
      <c r="E5" s="16">
        <v>21</v>
      </c>
      <c r="F5" s="16">
        <v>37</v>
      </c>
      <c r="G5" s="22">
        <v>24</v>
      </c>
      <c r="H5" s="13"/>
      <c r="I5" s="17" t="s">
        <v>13</v>
      </c>
      <c r="J5" s="18" t="s">
        <v>12</v>
      </c>
      <c r="K5" s="13"/>
    </row>
    <row r="6" spans="3:11" x14ac:dyDescent="0.2">
      <c r="C6" s="13"/>
      <c r="D6" s="21" t="s">
        <v>24</v>
      </c>
      <c r="E6" s="16">
        <v>15</v>
      </c>
      <c r="F6" s="16">
        <v>21</v>
      </c>
      <c r="G6" s="22">
        <v>28</v>
      </c>
      <c r="H6" s="13"/>
      <c r="I6" s="14" t="s">
        <v>20</v>
      </c>
      <c r="J6" s="20">
        <f>ROUND(E11/6,0)</f>
        <v>11</v>
      </c>
      <c r="K6" s="13"/>
    </row>
    <row r="7" spans="3:11" x14ac:dyDescent="0.2">
      <c r="C7" s="13"/>
      <c r="D7" s="21" t="s">
        <v>25</v>
      </c>
      <c r="E7" s="16">
        <v>4</v>
      </c>
      <c r="F7" s="16">
        <v>28</v>
      </c>
      <c r="G7" s="22">
        <v>21</v>
      </c>
      <c r="H7" s="13"/>
      <c r="I7" s="14" t="s">
        <v>21</v>
      </c>
      <c r="J7" s="19">
        <f>ROUND(F11/6,0)</f>
        <v>27</v>
      </c>
      <c r="K7" s="13"/>
    </row>
    <row r="8" spans="3:11" x14ac:dyDescent="0.2">
      <c r="C8" s="13"/>
      <c r="D8" s="21" t="s">
        <v>26</v>
      </c>
      <c r="E8" s="16">
        <v>10</v>
      </c>
      <c r="F8" s="16">
        <v>33</v>
      </c>
      <c r="G8" s="22">
        <v>14</v>
      </c>
      <c r="H8" s="13"/>
      <c r="I8" s="14" t="s">
        <v>22</v>
      </c>
      <c r="J8" s="19">
        <f>ROUND(G11/6,0)</f>
        <v>17</v>
      </c>
      <c r="K8" s="13"/>
    </row>
    <row r="9" spans="3:11" x14ac:dyDescent="0.2">
      <c r="C9" s="13"/>
      <c r="D9" s="21" t="s">
        <v>27</v>
      </c>
      <c r="E9" s="16">
        <v>12</v>
      </c>
      <c r="F9" s="16">
        <v>27</v>
      </c>
      <c r="G9" s="22">
        <v>8</v>
      </c>
      <c r="H9" s="13"/>
      <c r="I9" s="13"/>
      <c r="J9" s="13"/>
      <c r="K9" s="13"/>
    </row>
    <row r="10" spans="3:11" x14ac:dyDescent="0.2">
      <c r="C10" s="13"/>
      <c r="D10" s="21" t="s">
        <v>28</v>
      </c>
      <c r="E10" s="16">
        <v>6</v>
      </c>
      <c r="F10" s="16">
        <v>15</v>
      </c>
      <c r="G10" s="22">
        <v>5</v>
      </c>
      <c r="H10" s="13"/>
      <c r="I10" s="13"/>
      <c r="J10" s="13"/>
      <c r="K10" s="13"/>
    </row>
    <row r="11" spans="3:11" x14ac:dyDescent="0.2">
      <c r="C11" s="13"/>
      <c r="D11" s="26" t="s">
        <v>11</v>
      </c>
      <c r="E11" s="27">
        <f>SUM(E5:E10)</f>
        <v>68</v>
      </c>
      <c r="F11" s="27">
        <f>SUM(F5:F10)</f>
        <v>161</v>
      </c>
      <c r="G11" s="28">
        <f>SUM(G5:G10)</f>
        <v>100</v>
      </c>
      <c r="H11" s="13"/>
      <c r="I11" s="13"/>
      <c r="J11" s="13"/>
      <c r="K11" s="13"/>
    </row>
    <row r="12" spans="3:11" x14ac:dyDescent="0.2">
      <c r="C12" s="13"/>
      <c r="D12" s="13"/>
      <c r="E12" s="13"/>
      <c r="F12" s="13"/>
      <c r="G12" s="13"/>
      <c r="H12" s="13"/>
      <c r="I12" s="13"/>
      <c r="J12" s="13"/>
      <c r="K12" s="13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6C34-FB53-4B92-832A-90FBEB0D593E}">
  <dimension ref="D7:J15"/>
  <sheetViews>
    <sheetView topLeftCell="A5" workbookViewId="0">
      <selection activeCell="J38" sqref="J38"/>
    </sheetView>
  </sheetViews>
  <sheetFormatPr baseColWidth="10" defaultColWidth="8.83203125" defaultRowHeight="15" x14ac:dyDescent="0.2"/>
  <cols>
    <col min="2" max="2" width="25.83203125" customWidth="1"/>
    <col min="3" max="3" width="22.5" customWidth="1"/>
    <col min="4" max="4" width="28.1640625" bestFit="1" customWidth="1"/>
    <col min="5" max="5" width="21.5" customWidth="1"/>
    <col min="6" max="6" width="22.1640625" bestFit="1" customWidth="1"/>
    <col min="7" max="7" width="12.83203125" bestFit="1" customWidth="1"/>
    <col min="8" max="8" width="20" bestFit="1" customWidth="1"/>
    <col min="9" max="9" width="16.33203125" bestFit="1" customWidth="1"/>
    <col min="10" max="10" width="22.5" bestFit="1" customWidth="1"/>
    <col min="11" max="11" width="20" bestFit="1" customWidth="1"/>
  </cols>
  <sheetData>
    <row r="7" spans="4:10" x14ac:dyDescent="0.2">
      <c r="D7" s="10" t="s">
        <v>29</v>
      </c>
      <c r="E7" s="11"/>
      <c r="H7" s="10" t="s">
        <v>8</v>
      </c>
      <c r="I7" s="10"/>
      <c r="J7" s="10"/>
    </row>
    <row r="8" spans="4:10" x14ac:dyDescent="0.2">
      <c r="D8" s="4" t="s">
        <v>6</v>
      </c>
      <c r="E8" s="4" t="s">
        <v>7</v>
      </c>
      <c r="H8" s="5" t="s">
        <v>6</v>
      </c>
      <c r="I8" s="5" t="s">
        <v>7</v>
      </c>
      <c r="J8" s="6" t="s">
        <v>10</v>
      </c>
    </row>
    <row r="9" spans="4:10" x14ac:dyDescent="0.2">
      <c r="D9" s="3" t="s">
        <v>4</v>
      </c>
      <c r="E9" s="2">
        <f>3022.5/60</f>
        <v>50.375</v>
      </c>
      <c r="H9" s="2" t="s">
        <v>4</v>
      </c>
      <c r="I9" s="2">
        <f>3022.5/60</f>
        <v>50.375</v>
      </c>
      <c r="J9" s="30">
        <f>ROUND(30/I9,2)</f>
        <v>0.6</v>
      </c>
    </row>
    <row r="10" spans="4:10" x14ac:dyDescent="0.2">
      <c r="D10" s="3" t="s">
        <v>5</v>
      </c>
      <c r="E10" s="29">
        <f>103.4/60</f>
        <v>1.7233333333333334</v>
      </c>
      <c r="H10" s="2" t="s">
        <v>5</v>
      </c>
      <c r="I10" s="29">
        <f>103.4/60</f>
        <v>1.7233333333333334</v>
      </c>
      <c r="J10" s="30">
        <f>ROUND(30/I10,2)</f>
        <v>17.41</v>
      </c>
    </row>
    <row r="11" spans="4:10" x14ac:dyDescent="0.2">
      <c r="D11" s="3" t="s">
        <v>2</v>
      </c>
      <c r="E11" s="29">
        <f>293.8/60</f>
        <v>4.8966666666666665</v>
      </c>
      <c r="H11" s="2" t="s">
        <v>2</v>
      </c>
      <c r="I11" s="29">
        <f>293.8/60</f>
        <v>4.8966666666666665</v>
      </c>
      <c r="J11" s="30">
        <f>ROUND(30/I11,2)</f>
        <v>6.13</v>
      </c>
    </row>
    <row r="12" spans="4:10" x14ac:dyDescent="0.2">
      <c r="D12" s="3" t="s">
        <v>3</v>
      </c>
      <c r="E12" s="29">
        <f>631.3/60</f>
        <v>10.521666666666667</v>
      </c>
      <c r="H12" s="2" t="s">
        <v>3</v>
      </c>
      <c r="I12" s="29">
        <f>631.3/60</f>
        <v>10.521666666666667</v>
      </c>
      <c r="J12" s="30">
        <f>ROUND(30/I12,2)</f>
        <v>2.85</v>
      </c>
    </row>
    <row r="13" spans="4:10" x14ac:dyDescent="0.2">
      <c r="D13" s="3" t="s">
        <v>1</v>
      </c>
      <c r="E13" s="29">
        <f>275/60</f>
        <v>4.583333333333333</v>
      </c>
      <c r="H13" s="2" t="s">
        <v>1</v>
      </c>
      <c r="I13" s="29">
        <f>275/60</f>
        <v>4.583333333333333</v>
      </c>
      <c r="J13" s="30">
        <f>ROUND(30/I13,2)</f>
        <v>6.55</v>
      </c>
    </row>
    <row r="14" spans="4:10" x14ac:dyDescent="0.2">
      <c r="D14" s="3" t="s">
        <v>0</v>
      </c>
      <c r="E14" s="2">
        <f>1521.6/60</f>
        <v>25.36</v>
      </c>
      <c r="H14" s="2" t="s">
        <v>0</v>
      </c>
      <c r="I14" s="2">
        <f>1521.6/60</f>
        <v>25.36</v>
      </c>
      <c r="J14" s="30">
        <f>ROUND(30/I14,2)</f>
        <v>1.18</v>
      </c>
    </row>
    <row r="15" spans="4:10" x14ac:dyDescent="0.2">
      <c r="H15" s="12" t="s">
        <v>9</v>
      </c>
      <c r="I15" s="12"/>
      <c r="J15" s="30">
        <f>SUM(J9:J14)/6</f>
        <v>5.7866666666666662</v>
      </c>
    </row>
  </sheetData>
  <mergeCells count="3">
    <mergeCell ref="D7:E7"/>
    <mergeCell ref="H7:J7"/>
    <mergeCell ref="H15:I1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549FA-8DF6-48CC-854D-FD1C8A204C32}">
  <dimension ref="E8:O15"/>
  <sheetViews>
    <sheetView topLeftCell="B5" workbookViewId="0">
      <selection activeCell="O37" sqref="O37"/>
    </sheetView>
  </sheetViews>
  <sheetFormatPr baseColWidth="10" defaultColWidth="8.83203125" defaultRowHeight="15" x14ac:dyDescent="0.2"/>
  <cols>
    <col min="4" max="4" width="16" bestFit="1" customWidth="1"/>
    <col min="5" max="5" width="16.33203125" customWidth="1"/>
    <col min="6" max="6" width="19.83203125" customWidth="1"/>
    <col min="7" max="7" width="18.1640625" bestFit="1" customWidth="1"/>
    <col min="8" max="8" width="16.5" bestFit="1" customWidth="1"/>
    <col min="10" max="11" width="17.1640625" customWidth="1"/>
    <col min="12" max="12" width="10.83203125" bestFit="1" customWidth="1"/>
    <col min="13" max="13" width="18.5" bestFit="1" customWidth="1"/>
    <col min="14" max="14" width="17.1640625" bestFit="1" customWidth="1"/>
    <col min="15" max="15" width="15.83203125" customWidth="1"/>
  </cols>
  <sheetData>
    <row r="8" spans="5:15" x14ac:dyDescent="0.2">
      <c r="E8" s="10" t="s">
        <v>17</v>
      </c>
      <c r="F8" s="10"/>
      <c r="G8" s="10"/>
      <c r="K8" s="8" t="s">
        <v>14</v>
      </c>
      <c r="L8" s="8" t="s">
        <v>15</v>
      </c>
      <c r="M8" s="8" t="s">
        <v>16</v>
      </c>
      <c r="N8" s="7" t="s">
        <v>18</v>
      </c>
      <c r="O8" s="7" t="s">
        <v>19</v>
      </c>
    </row>
    <row r="9" spans="5:15" x14ac:dyDescent="0.2">
      <c r="E9" s="8" t="s">
        <v>14</v>
      </c>
      <c r="F9" s="8" t="s">
        <v>15</v>
      </c>
      <c r="G9" s="8" t="s">
        <v>16</v>
      </c>
      <c r="K9" s="9" t="s">
        <v>30</v>
      </c>
      <c r="L9" s="2">
        <v>7</v>
      </c>
      <c r="M9" s="2">
        <v>18</v>
      </c>
      <c r="N9" s="1">
        <f>ROUND(L9/SUM(L9:M9),2)</f>
        <v>0.28000000000000003</v>
      </c>
      <c r="O9" s="1">
        <f>ROUND(M9/SUM(L9:M9),2)</f>
        <v>0.72</v>
      </c>
    </row>
    <row r="10" spans="5:15" x14ac:dyDescent="0.2">
      <c r="E10" s="9" t="s">
        <v>30</v>
      </c>
      <c r="F10" s="2">
        <v>7</v>
      </c>
      <c r="G10" s="2">
        <v>18</v>
      </c>
      <c r="K10" s="9" t="s">
        <v>31</v>
      </c>
      <c r="L10" s="2">
        <v>6</v>
      </c>
      <c r="M10" s="2">
        <v>22</v>
      </c>
      <c r="N10" s="1">
        <f t="shared" ref="N10:N14" si="0">ROUND(L10/SUM(L10:M10),2)</f>
        <v>0.21</v>
      </c>
      <c r="O10" s="1">
        <f t="shared" ref="O10:O14" si="1">ROUND(M10/SUM(L10:M10),2)</f>
        <v>0.79</v>
      </c>
    </row>
    <row r="11" spans="5:15" x14ac:dyDescent="0.2">
      <c r="E11" s="9" t="s">
        <v>31</v>
      </c>
      <c r="F11" s="2">
        <v>6</v>
      </c>
      <c r="G11" s="2">
        <v>22</v>
      </c>
      <c r="K11" s="9" t="s">
        <v>32</v>
      </c>
      <c r="L11" s="2">
        <v>8</v>
      </c>
      <c r="M11" s="2">
        <v>20</v>
      </c>
      <c r="N11" s="1">
        <f t="shared" si="0"/>
        <v>0.28999999999999998</v>
      </c>
      <c r="O11" s="1">
        <f t="shared" si="1"/>
        <v>0.71</v>
      </c>
    </row>
    <row r="12" spans="5:15" x14ac:dyDescent="0.2">
      <c r="E12" s="9" t="s">
        <v>32</v>
      </c>
      <c r="F12" s="2">
        <v>8</v>
      </c>
      <c r="G12" s="2">
        <v>20</v>
      </c>
      <c r="K12" s="9" t="s">
        <v>33</v>
      </c>
      <c r="L12" s="2">
        <v>12</v>
      </c>
      <c r="M12" s="2">
        <v>10</v>
      </c>
      <c r="N12" s="1">
        <f t="shared" si="0"/>
        <v>0.55000000000000004</v>
      </c>
      <c r="O12" s="1">
        <f t="shared" si="1"/>
        <v>0.45</v>
      </c>
    </row>
    <row r="13" spans="5:15" x14ac:dyDescent="0.2">
      <c r="E13" s="9" t="s">
        <v>33</v>
      </c>
      <c r="F13" s="2">
        <v>12</v>
      </c>
      <c r="G13" s="2">
        <v>10</v>
      </c>
      <c r="K13" s="9" t="s">
        <v>34</v>
      </c>
      <c r="L13" s="2">
        <v>17</v>
      </c>
      <c r="M13" s="2">
        <v>11</v>
      </c>
      <c r="N13" s="1">
        <f t="shared" si="0"/>
        <v>0.61</v>
      </c>
      <c r="O13" s="1">
        <f t="shared" si="1"/>
        <v>0.39</v>
      </c>
    </row>
    <row r="14" spans="5:15" x14ac:dyDescent="0.2">
      <c r="E14" s="9" t="s">
        <v>34</v>
      </c>
      <c r="F14" s="2">
        <v>17</v>
      </c>
      <c r="G14" s="2">
        <v>11</v>
      </c>
      <c r="K14" s="9" t="s">
        <v>35</v>
      </c>
      <c r="L14" s="2">
        <v>14</v>
      </c>
      <c r="M14" s="2">
        <v>7</v>
      </c>
      <c r="N14" s="1">
        <f t="shared" si="0"/>
        <v>0.67</v>
      </c>
      <c r="O14" s="1">
        <f t="shared" si="1"/>
        <v>0.33</v>
      </c>
    </row>
    <row r="15" spans="5:15" x14ac:dyDescent="0.2">
      <c r="E15" s="9" t="s">
        <v>35</v>
      </c>
      <c r="F15" s="2">
        <v>14</v>
      </c>
      <c r="G15" s="2">
        <v>7</v>
      </c>
    </row>
  </sheetData>
  <mergeCells count="1">
    <mergeCell ref="E8:G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Fruits</vt:lpstr>
      <vt:lpstr>Science</vt:lpstr>
      <vt:lpstr>Car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Ram S</dc:creator>
  <cp:lastModifiedBy>Microsoft Office User</cp:lastModifiedBy>
  <dcterms:created xsi:type="dcterms:W3CDTF">2022-01-21T18:48:31Z</dcterms:created>
  <dcterms:modified xsi:type="dcterms:W3CDTF">2023-01-20T17:53:45Z</dcterms:modified>
</cp:coreProperties>
</file>