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20" yWindow="-120" windowWidth="20730" windowHeight="11040" activeTab="6"/>
  </bookViews>
  <sheets>
    <sheet name="CONTEXT &amp; TASKS" sheetId="1" r:id="rId1"/>
    <sheet name="CLUBDATA" sheetId="2" r:id="rId2"/>
    <sheet name="FITNESS TABLE" sheetId="3" r:id="rId3"/>
    <sheet name="PIVOT" sheetId="4" r:id="rId4"/>
    <sheet name="RECORD_COUNT" sheetId="7" r:id="rId5"/>
    <sheet name="ALL_FEMALE" sheetId="9" r:id="rId6"/>
    <sheet name="ALL_FEMALE_SPORTS" sheetId="13" r:id="rId7"/>
  </sheets>
  <definedNames>
    <definedName name="_xlnm._FilterDatabase" localSheetId="1" hidden="1">CLUBDATA!$A$2:$AC$52</definedName>
  </definedNames>
  <calcPr calcId="145621"/>
  <pivotCaches>
    <pivotCache cacheId="2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9" l="1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3" i="2"/>
  <c r="M57" i="1" l="1"/>
  <c r="L57" i="1"/>
  <c r="K57" i="1"/>
  <c r="J57" i="1"/>
  <c r="I57" i="1"/>
  <c r="H57" i="1"/>
  <c r="G57" i="1"/>
  <c r="F57" i="1"/>
  <c r="E57" i="1"/>
  <c r="D57" i="1"/>
  <c r="C57" i="1"/>
</calcChain>
</file>

<file path=xl/sharedStrings.xml><?xml version="1.0" encoding="utf-8"?>
<sst xmlns="http://schemas.openxmlformats.org/spreadsheetml/2006/main" count="1827" uniqueCount="501">
  <si>
    <t>YOU HAVE 
30 MINUTES.</t>
  </si>
  <si>
    <t>EXCEL SKILLS AND FAMILIARITY REQUIRED</t>
  </si>
  <si>
    <t xml:space="preserve">The Patagonia Exploration Club International (PECI) is a group of diverse individuals across many countries. 
Jennifer Cardozo, the club's President, has taken up the challenge to systematize the membership roster. 
In a very short time, she has pulled together a lot of information! 
An extract of 50 such records is available on the tab, CLUBDATA. 
This is the portion, where PECI needs your EXCEL expertise... </t>
  </si>
  <si>
    <t>Starting with the tab, CLUBDATA, Jennifer would like you to help her solve the following queries:</t>
  </si>
  <si>
    <t>TAB</t>
  </si>
  <si>
    <t>COLUMN</t>
  </si>
  <si>
    <t xml:space="preserve">Inputting data </t>
  </si>
  <si>
    <t xml:space="preserve">Formatting data </t>
  </si>
  <si>
    <t xml:space="preserve">Using tabs </t>
  </si>
  <si>
    <t xml:space="preserve">Using formulas </t>
  </si>
  <si>
    <t xml:space="preserve">Creating pivot tables </t>
  </si>
  <si>
    <t xml:space="preserve">Filtering and sorting data </t>
  </si>
  <si>
    <t xml:space="preserve">Creating graphs and charts </t>
  </si>
  <si>
    <t xml:space="preserve">Printing documents </t>
  </si>
  <si>
    <t xml:space="preserve">Using VLOOKUP </t>
  </si>
  <si>
    <t xml:space="preserve">Inputting data using flashfill </t>
  </si>
  <si>
    <t xml:space="preserve">Creating IF formulas </t>
  </si>
  <si>
    <t>ACTIVITIES</t>
  </si>
  <si>
    <t>INSTRUCTION</t>
  </si>
  <si>
    <t>EXAMPLES</t>
  </si>
  <si>
    <t>STAGE 1: STANDARDIZING THE DATASET</t>
  </si>
  <si>
    <t>CLUBDATA</t>
  </si>
  <si>
    <t xml:space="preserve">Col 2. </t>
  </si>
  <si>
    <t>Y</t>
  </si>
  <si>
    <t>Populate the FULLNAME consisting of the following fields ONLY, in the prescribed format: PREFIX FIRSTNAME LASTNAME. (Note: All UPPERCASE)</t>
  </si>
  <si>
    <t>JOHN DOE</t>
  </si>
  <si>
    <t>Col 10.</t>
  </si>
  <si>
    <t>Generate the EMAIL ADDRESS for those members, who speak English, in the prescribed format : lastname.firstname@pecinow.org. (Note: All lowercase)</t>
  </si>
  <si>
    <t>doe.john@pecinow.org</t>
  </si>
  <si>
    <t>Col 11.</t>
  </si>
  <si>
    <t>Generate the USER NAME for only those members, who don't speak English, in the prescribed format : FIRSTNAME(Initial in Uppercase)LASTNAME(lowercase)COUNTRYCODE.INDEX</t>
  </si>
  <si>
    <t>JdoeUS.72</t>
  </si>
  <si>
    <t>CONVERT only the Columns 2, 10 and 11 to NUMERICAL values. (NO FORMULAS MUST BE VISIBLE.)</t>
  </si>
  <si>
    <t>THIS IS A GOOD TIME TO VERIFY WE HAVE MET THE FOLLOWING OBJECTIVES :</t>
  </si>
  <si>
    <t>A. All members who speak English, have an email address?</t>
  </si>
  <si>
    <t>B. All members who don't speak English, have a user name?</t>
  </si>
  <si>
    <t xml:space="preserve">C. No members have both an email address and a user name? </t>
  </si>
  <si>
    <t>STAGE 2: CONVERSIONS</t>
  </si>
  <si>
    <t>Col.25</t>
  </si>
  <si>
    <t>Col.13 has the members' height in CENTIMETERS. Jennifer needs it converted to INCHES in column 25, rounded to ONE significant digit. ( Note: 1 cm = 0.3937007874 inch. )</t>
  </si>
  <si>
    <t>Col.26</t>
  </si>
  <si>
    <t>Col.14 has the members' weight in KILOGRAMS. Jennifer needs it converted to POUNDS in column 26, rounded to TWO significant digits. ( Note: 1 Kg = 2.2046226218 Lbs. )</t>
  </si>
  <si>
    <t>Col.27</t>
  </si>
  <si>
    <t>Using data computed in Col.25 and Col.26, calculate PECI-SCORE in Col.27 using the formula : 703 x Weight [ LBS] / ( Height [ INCH]^2 ). Ensure that the calculated number is ROUNDED to one significant digit after decimal.</t>
  </si>
  <si>
    <t>Col.28</t>
  </si>
  <si>
    <t xml:space="preserve">Using data computed in Col.27, use VLOOKUP to populate PECI-CODE from the tab FITNESS TABLE. Use AUTOFILL. Right justify the results. </t>
  </si>
  <si>
    <t>P</t>
  </si>
  <si>
    <t>Col.29</t>
  </si>
  <si>
    <t xml:space="preserve">Use IF formula to tag the PECI-CODE in Col.28 with these conditional STATUS : If 'W', tag 'POSTPONE'. If 'U', tag 'EXAMINE', if 'P', tag 'REFUSE', if 'F',  tag 'ADMIT'. Right justify the results. </t>
  </si>
  <si>
    <t>REFUSE</t>
  </si>
  <si>
    <t>A. All members have their height listed in INCHES in the format ##.#</t>
  </si>
  <si>
    <t>B. All members have their weight listed in POUNDS in the format ###.##</t>
  </si>
  <si>
    <t>C. All members have their PECI-SCORE as a WHOLE NUMBER in format ##.#</t>
  </si>
  <si>
    <t xml:space="preserve">D. All members have their PECI-CODE assigned to them. </t>
  </si>
  <si>
    <t>STAGE 3: PIVOT TABLE 1</t>
  </si>
  <si>
    <t>PIVOT</t>
  </si>
  <si>
    <t xml:space="preserve">Create a PIVOT table in the tab, PIVOT, starting at cell B3, with the following details: </t>
  </si>
  <si>
    <t>In COLUMNS (Group : YEARS only. Remove QUARTERS and BIRTHDATE.)</t>
  </si>
  <si>
    <t>In ROWS (Group : SEX. COUNTRY.)</t>
  </si>
  <si>
    <t>In VALUES (Calculate AVERAGE OF HEIGHT IN INCHES, formatted as ##.#)</t>
  </si>
  <si>
    <t>Remove GRAND TOTAL</t>
  </si>
  <si>
    <t>Freeze both panes from cell D5.</t>
  </si>
  <si>
    <t>Adjust COLUMN WIDTH from D to the end of the PIVOT table, to the value, 8.</t>
  </si>
  <si>
    <t>STAGE 4: PIVOT TABLE 2</t>
  </si>
  <si>
    <t>Make a duplicate of the PIVOT tab. RENAME it to RECORDCOUNT</t>
  </si>
  <si>
    <t>RECORDCOUNT</t>
  </si>
  <si>
    <t>Change VALUE to COUNT.</t>
  </si>
  <si>
    <t>In the GRAND TOTAL column, double click the total for row FEMALE TOTAL. (This will result in a separate tab with all records where SEX = Female).</t>
  </si>
  <si>
    <t>RENAME the resulting tab, ALLFEMALE.</t>
  </si>
  <si>
    <t>STAGE 5: SORTING AND PIVOTCHART</t>
  </si>
  <si>
    <t>ALLFEMALE</t>
  </si>
  <si>
    <t>In a SINGLE STEP, SORT the tab ALLFEMALE, in the following NESTING order : 1. Alphabetically descending order for LASTNAME. 2. By newest to oldest BIRTHDATE.</t>
  </si>
  <si>
    <t>Add a column at the end of this table, YEAR. EXTRACT the YEAR for each record from the BIRTHDATE, using the appropriate formula.</t>
  </si>
  <si>
    <t>The column ZODIAC, is extraneous to this dataset. HIDE the column from THIS TAB ONLY.</t>
  </si>
  <si>
    <t>On its OWN TAB, create a PIVOT CHART using the following COLUMNS: SPORTS LOCATION, SPORTS, FAVORITE COLOR, SEX, LANGUAGE, COUNTRY. Name this tab, ALLFEMALESPORTS.</t>
  </si>
  <si>
    <t>ALLFEMALESPORTS</t>
  </si>
  <si>
    <t>Under LEGENDS: Show SPORTS LOCATION (E.g. OUTDOOR and INDOOR)</t>
  </si>
  <si>
    <t>Under VALUES: Show COUNT OF SPORTS</t>
  </si>
  <si>
    <t>Under AXIS: Show COUNTRY in ALPHABETICAL ORDER.</t>
  </si>
  <si>
    <t xml:space="preserve">Ensure the chart height is 4 and width is 6. Then Lock Aspect Ratios. </t>
  </si>
  <si>
    <t xml:space="preserve">Format the resulting chart to showcase your skills with making it aesthetically presentable. </t>
  </si>
  <si>
    <t>STAGE 6: PRINT SETUP AND OUTPUT</t>
  </si>
  <si>
    <t>Insert the following details into the HEADER using the PAGE SETUP:</t>
  </si>
  <si>
    <t>In LEFT section : Enter your FIRSTNAME LASTNAME in Calibri 12 BOLD.</t>
  </si>
  <si>
    <t>In CENTER section: Insert link for FILENAME and SHEETNAME in Calibri 12 BOLD.</t>
  </si>
  <si>
    <t>In RIGHT section:  Insert link for TIME and DATE in Calibri 12 BOLD.</t>
  </si>
  <si>
    <t>Insert the following details into the FOOTER using the PAGE SETUP:</t>
  </si>
  <si>
    <t>In CENTER section: Insert path to FILENAME in Calibri 10 BOLD.</t>
  </si>
  <si>
    <t>Next, PRINT this chart as a PDF with the following filename in this computer's Document folder : ALLFEMALESPORTS CHART BY &lt;YOUR FIRSTNAME LASTNAME&gt;</t>
  </si>
  <si>
    <t>TALLY OF EXCEL REFERENCES &gt;</t>
  </si>
  <si>
    <t>Col.1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</si>
  <si>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</si>
  <si>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</si>
  <si>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</si>
  <si>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</si>
  <si>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</si>
  <si>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</si>
  <si>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</si>
  <si>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</si>
  <si>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</si>
  <si>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Col.11</t>
  </si>
  <si>
    <t>Col.12</t>
  </si>
  <si>
    <t>Col.13</t>
  </si>
  <si>
    <t>Col.14</t>
  </si>
  <si>
    <t>Col.15</t>
  </si>
  <si>
    <t>Col.16</t>
  </si>
  <si>
    <t>Col.17</t>
  </si>
  <si>
    <t>Col.18</t>
  </si>
  <si>
    <t>Col.19</t>
  </si>
  <si>
    <t>Col.20</t>
  </si>
  <si>
    <t>Col.21</t>
  </si>
  <si>
    <t>Col.22</t>
  </si>
  <si>
    <t>Col.23</t>
  </si>
  <si>
    <t>Col.24</t>
  </si>
  <si>
    <t>INDEX</t>
  </si>
  <si>
    <t>FULL NAME</t>
  </si>
  <si>
    <t>PREFIX</t>
  </si>
  <si>
    <t>FIRSTNAME</t>
  </si>
  <si>
    <t>MIDDLENAME</t>
  </si>
  <si>
    <t>LASTNAME</t>
  </si>
  <si>
    <t>SUFFIX</t>
  </si>
  <si>
    <t>BIRTHDATE</t>
  </si>
  <si>
    <t>ZODIAC</t>
  </si>
  <si>
    <t>EMAIL ADDRESS</t>
  </si>
  <si>
    <t>USERNAME</t>
  </si>
  <si>
    <t>HEIGHT (CMS)</t>
  </si>
  <si>
    <t>WEIGHT (KGS)</t>
  </si>
  <si>
    <t>EYECOLOR</t>
  </si>
  <si>
    <t>BLOODTYPE</t>
  </si>
  <si>
    <t>HAIRTYPE</t>
  </si>
  <si>
    <t>HAIRCOLOR</t>
  </si>
  <si>
    <t>SPORTS LOCATION</t>
  </si>
  <si>
    <t>SPORTS</t>
  </si>
  <si>
    <t>FAVORITE COLOR</t>
  </si>
  <si>
    <t>SEX</t>
  </si>
  <si>
    <t>LANGUAGE</t>
  </si>
  <si>
    <t>COUNTRY</t>
  </si>
  <si>
    <t>COUNTRYCODE</t>
  </si>
  <si>
    <t>HEIGHT (INCHES)</t>
  </si>
  <si>
    <t>WEIGHT (LBS)</t>
  </si>
  <si>
    <t>PECI-SCORE</t>
  </si>
  <si>
    <t>PECI-CODE</t>
  </si>
  <si>
    <t>STATUS</t>
  </si>
  <si>
    <t>Ms.</t>
  </si>
  <si>
    <t>Annie</t>
  </si>
  <si>
    <t>Abbott</t>
  </si>
  <si>
    <t>DVM</t>
  </si>
  <si>
    <t>Libra</t>
  </si>
  <si>
    <t>Green</t>
  </si>
  <si>
    <t>A−</t>
  </si>
  <si>
    <t>Strands</t>
  </si>
  <si>
    <t>Black</t>
  </si>
  <si>
    <t>INDOOR</t>
  </si>
  <si>
    <t>Cycling Track</t>
  </si>
  <si>
    <t>silver</t>
  </si>
  <si>
    <t>Female</t>
  </si>
  <si>
    <t>English</t>
  </si>
  <si>
    <t>USA</t>
  </si>
  <si>
    <t>US</t>
  </si>
  <si>
    <t>Aurelie</t>
  </si>
  <si>
    <t>Liesuchke</t>
  </si>
  <si>
    <t>Aquarius</t>
  </si>
  <si>
    <t>Brown</t>
  </si>
  <si>
    <t>O−</t>
  </si>
  <si>
    <t>Curly</t>
  </si>
  <si>
    <t>Blond</t>
  </si>
  <si>
    <t>Boxing</t>
  </si>
  <si>
    <t>blue</t>
  </si>
  <si>
    <t>Sr.</t>
  </si>
  <si>
    <t>Tomas</t>
  </si>
  <si>
    <t>Ferreira</t>
  </si>
  <si>
    <t>Filho</t>
  </si>
  <si>
    <t>Cancer</t>
  </si>
  <si>
    <t>Amber</t>
  </si>
  <si>
    <t>Straight</t>
  </si>
  <si>
    <t>OUTDOOR</t>
  </si>
  <si>
    <t>Football</t>
  </si>
  <si>
    <t>teal</t>
  </si>
  <si>
    <t>Male</t>
  </si>
  <si>
    <t>Portuguese</t>
  </si>
  <si>
    <t>BRAZIL</t>
  </si>
  <si>
    <t>BR</t>
  </si>
  <si>
    <t>Darby</t>
  </si>
  <si>
    <t>Cruickshank</t>
  </si>
  <si>
    <t>Taurus</t>
  </si>
  <si>
    <t>Alpine Skiing</t>
  </si>
  <si>
    <t>aqua</t>
  </si>
  <si>
    <t>Dr.</t>
  </si>
  <si>
    <t>Jaydon</t>
  </si>
  <si>
    <t>Borer</t>
  </si>
  <si>
    <t>MD</t>
  </si>
  <si>
    <t>Blue</t>
  </si>
  <si>
    <t>B−</t>
  </si>
  <si>
    <t>Wavy</t>
  </si>
  <si>
    <t>Water Polo</t>
  </si>
  <si>
    <t>gray</t>
  </si>
  <si>
    <t>Mr.</t>
  </si>
  <si>
    <t xml:space="preserve">Moriah </t>
  </si>
  <si>
    <t>Lynch</t>
  </si>
  <si>
    <t>Sagittarius</t>
  </si>
  <si>
    <t>Fencing</t>
  </si>
  <si>
    <t>Amiya</t>
  </si>
  <si>
    <t>Eichmann</t>
  </si>
  <si>
    <t>Leo</t>
  </si>
  <si>
    <t>Cycling Road</t>
  </si>
  <si>
    <t>olive</t>
  </si>
  <si>
    <t>Pierce</t>
  </si>
  <si>
    <t>Rau</t>
  </si>
  <si>
    <t>A+</t>
  </si>
  <si>
    <t>Auburn</t>
  </si>
  <si>
    <t>Curling</t>
  </si>
  <si>
    <t>black</t>
  </si>
  <si>
    <t>Amelia</t>
  </si>
  <si>
    <t>Stevens</t>
  </si>
  <si>
    <t>Shooting</t>
  </si>
  <si>
    <t>UK</t>
  </si>
  <si>
    <t>GB</t>
  </si>
  <si>
    <t>Toby</t>
  </si>
  <si>
    <t>Simpson</t>
  </si>
  <si>
    <t>O+</t>
  </si>
  <si>
    <t>Sir</t>
  </si>
  <si>
    <t>Ethan</t>
  </si>
  <si>
    <t>Murphy</t>
  </si>
  <si>
    <t>Scorpio</t>
  </si>
  <si>
    <t>Freestyle Skiing</t>
  </si>
  <si>
    <t>maroon</t>
  </si>
  <si>
    <t>Mrs.</t>
  </si>
  <si>
    <t>Ashley</t>
  </si>
  <si>
    <t>Wood</t>
  </si>
  <si>
    <t>Archery</t>
  </si>
  <si>
    <t>Megan</t>
  </si>
  <si>
    <t>Scott</t>
  </si>
  <si>
    <t>Rugby</t>
  </si>
  <si>
    <t>white</t>
  </si>
  <si>
    <t>Hr.</t>
  </si>
  <si>
    <t>Helmut</t>
  </si>
  <si>
    <t>Weinhae</t>
  </si>
  <si>
    <t>Virgo</t>
  </si>
  <si>
    <t>Gray</t>
  </si>
  <si>
    <t>Very curly</t>
  </si>
  <si>
    <t>Canoe Sprint</t>
  </si>
  <si>
    <t>green</t>
  </si>
  <si>
    <t>German</t>
  </si>
  <si>
    <t>GERMANY</t>
  </si>
  <si>
    <t>DE</t>
  </si>
  <si>
    <t>Prof.</t>
  </si>
  <si>
    <t>Milena</t>
  </si>
  <si>
    <t>Schotin</t>
  </si>
  <si>
    <t>Pisces</t>
  </si>
  <si>
    <t>Cycling BMX</t>
  </si>
  <si>
    <t>Lothar</t>
  </si>
  <si>
    <t>Birnbaum</t>
  </si>
  <si>
    <t>Pietro</t>
  </si>
  <si>
    <t>Stolze</t>
  </si>
  <si>
    <t>Handball</t>
  </si>
  <si>
    <t xml:space="preserve">Richard </t>
  </si>
  <si>
    <t>Tlustek</t>
  </si>
  <si>
    <t>B.A.</t>
  </si>
  <si>
    <t>Cycling Mountain Bike</t>
  </si>
  <si>
    <t>fuchsia</t>
  </si>
  <si>
    <t>Earnestine</t>
  </si>
  <si>
    <t>Raynor</t>
  </si>
  <si>
    <t>Short Track Speed Skating</t>
  </si>
  <si>
    <t>navy</t>
  </si>
  <si>
    <t>AUSTRALIA</t>
  </si>
  <si>
    <t>OZ</t>
  </si>
  <si>
    <t>Jason</t>
  </si>
  <si>
    <t>Gaylord</t>
  </si>
  <si>
    <t>Capricorn</t>
  </si>
  <si>
    <t>Basketball</t>
  </si>
  <si>
    <t>purple</t>
  </si>
  <si>
    <t>Kendrick</t>
  </si>
  <si>
    <t>Sauer</t>
  </si>
  <si>
    <t>Triathlon</t>
  </si>
  <si>
    <t>Annabell</t>
  </si>
  <si>
    <t>Olson</t>
  </si>
  <si>
    <t>Aries</t>
  </si>
  <si>
    <t>Equestrian / Dressage</t>
  </si>
  <si>
    <t>Jena</t>
  </si>
  <si>
    <t>Upton</t>
  </si>
  <si>
    <t>Beach Volleyball</t>
  </si>
  <si>
    <t>Shanny</t>
  </si>
  <si>
    <t>Bins</t>
  </si>
  <si>
    <t>Canoe Slalom</t>
  </si>
  <si>
    <t>Tia</t>
  </si>
  <si>
    <t>Abshire</t>
  </si>
  <si>
    <t>Isabel</t>
  </si>
  <si>
    <t>Runolfsdottir</t>
  </si>
  <si>
    <t>B+</t>
  </si>
  <si>
    <t>Barney</t>
  </si>
  <si>
    <t>Wesack</t>
  </si>
  <si>
    <t>Volleyball</t>
  </si>
  <si>
    <t>AUSTRIA</t>
  </si>
  <si>
    <t>AU</t>
  </si>
  <si>
    <t>Baruch</t>
  </si>
  <si>
    <t>Kade</t>
  </si>
  <si>
    <t>Chestnut</t>
  </si>
  <si>
    <t>Liesbeth</t>
  </si>
  <si>
    <t>Rosemann</t>
  </si>
  <si>
    <t>MBA.</t>
  </si>
  <si>
    <t>Mme.</t>
  </si>
  <si>
    <t>Valentine</t>
  </si>
  <si>
    <t>Moreau</t>
  </si>
  <si>
    <t>Golf</t>
  </si>
  <si>
    <t>French</t>
  </si>
  <si>
    <t>FRANCE</t>
  </si>
  <si>
    <t>FR</t>
  </si>
  <si>
    <t>Paulette</t>
  </si>
  <si>
    <t>Durand</t>
  </si>
  <si>
    <t>Laure-Alix</t>
  </si>
  <si>
    <t>Chevalier</t>
  </si>
  <si>
    <t>yellow</t>
  </si>
  <si>
    <t>M.</t>
  </si>
  <si>
    <t>Claude</t>
  </si>
  <si>
    <t>Toussaint</t>
  </si>
  <si>
    <t>Diving</t>
  </si>
  <si>
    <t>Victor</t>
  </si>
  <si>
    <t>Lenoir</t>
  </si>
  <si>
    <t>Arthur</t>
  </si>
  <si>
    <t>Hockey</t>
  </si>
  <si>
    <t>Benjamin</t>
  </si>
  <si>
    <t>Lebrun-Brun</t>
  </si>
  <si>
    <t>Antoine</t>
  </si>
  <si>
    <t>Maillard</t>
  </si>
  <si>
    <t>Sailing</t>
  </si>
  <si>
    <t>Bernard</t>
  </si>
  <si>
    <t>Hoarau-Guyon</t>
  </si>
  <si>
    <t>Hidalgo</t>
  </si>
  <si>
    <t>Cantu</t>
  </si>
  <si>
    <t>Tercero</t>
  </si>
  <si>
    <t>lime</t>
  </si>
  <si>
    <t>Spanish</t>
  </si>
  <si>
    <t>ARGENTINA</t>
  </si>
  <si>
    <t>AG</t>
  </si>
  <si>
    <t>Hadalgo</t>
  </si>
  <si>
    <t>Polanco</t>
  </si>
  <si>
    <t>Gemini</t>
  </si>
  <si>
    <t>Sra.</t>
  </si>
  <si>
    <t>Laura</t>
  </si>
  <si>
    <t>Oliviera</t>
  </si>
  <si>
    <t>Athletics</t>
  </si>
  <si>
    <t>Ainhoa</t>
  </si>
  <si>
    <t>Garza</t>
  </si>
  <si>
    <t>Gymnastics Artistic</t>
  </si>
  <si>
    <t>SPAIN</t>
  </si>
  <si>
    <t>ES</t>
  </si>
  <si>
    <t>Banda</t>
  </si>
  <si>
    <t>Carolota</t>
  </si>
  <si>
    <t>Mateos</t>
  </si>
  <si>
    <t>Mw.</t>
  </si>
  <si>
    <t>Elize</t>
  </si>
  <si>
    <t>Prins</t>
  </si>
  <si>
    <t>Judo</t>
  </si>
  <si>
    <t>donkergroen</t>
  </si>
  <si>
    <t>Dutch</t>
  </si>
  <si>
    <t>NETHERLANDS</t>
  </si>
  <si>
    <t>DU</t>
  </si>
  <si>
    <t>dhr.</t>
  </si>
  <si>
    <t>Ryan</t>
  </si>
  <si>
    <t>Pham</t>
  </si>
  <si>
    <t>groenblauw</t>
  </si>
  <si>
    <t>Mw</t>
  </si>
  <si>
    <t>Elise</t>
  </si>
  <si>
    <t>Rotteveel</t>
  </si>
  <si>
    <t>zwart</t>
  </si>
  <si>
    <t>Fru.</t>
  </si>
  <si>
    <t>Mirjam</t>
  </si>
  <si>
    <t>Soderberg</t>
  </si>
  <si>
    <t>Swedish</t>
  </si>
  <si>
    <t>SWEDEN</t>
  </si>
  <si>
    <t>SV</t>
  </si>
  <si>
    <t>H.</t>
  </si>
  <si>
    <t>Berndt</t>
  </si>
  <si>
    <t>Palsson</t>
  </si>
  <si>
    <t>Biathlon</t>
  </si>
  <si>
    <t>Adriano</t>
  </si>
  <si>
    <t>Pontes</t>
  </si>
  <si>
    <t>Sobrinho</t>
  </si>
  <si>
    <t>Swimming</t>
  </si>
  <si>
    <t>PR</t>
  </si>
  <si>
    <t>PECI-LEVEL</t>
  </si>
  <si>
    <t xml:space="preserve">WEAK </t>
  </si>
  <si>
    <t>W</t>
  </si>
  <si>
    <t>FIT</t>
  </si>
  <si>
    <t>F</t>
  </si>
  <si>
    <t>UNFIT</t>
  </si>
  <si>
    <t>U</t>
  </si>
  <si>
    <t>POOR</t>
  </si>
  <si>
    <t>MS. ANNIE ABBOTT</t>
  </si>
  <si>
    <t>MS. AURELIE LIESUCHKE</t>
  </si>
  <si>
    <t>MS. DARBY CRUICKSHANK</t>
  </si>
  <si>
    <t>MS. AMIYA EICHMANN</t>
  </si>
  <si>
    <t>MS. AMELIA STEVENS</t>
  </si>
  <si>
    <t>MRS. ASHLEY WOOD</t>
  </si>
  <si>
    <t>MS. MEGAN SCOTT</t>
  </si>
  <si>
    <t>PROF. MILENA SCHOTIN</t>
  </si>
  <si>
    <t>DR. EARNESTINE RAYNOR</t>
  </si>
  <si>
    <t>DR. ANNABELL OLSON</t>
  </si>
  <si>
    <t>DR. JENA UPTON</t>
  </si>
  <si>
    <t>DR. SHANNY BINS</t>
  </si>
  <si>
    <t>DR. TIA ABSHIRE</t>
  </si>
  <si>
    <t>MS. ISABEL RUNOLFSDOTTIR</t>
  </si>
  <si>
    <t>PROF. LIESBETH ROSEMANN</t>
  </si>
  <si>
    <t>MME. VALENTINE MOREAU</t>
  </si>
  <si>
    <t>MME. PAULETTE DURAND</t>
  </si>
  <si>
    <t>MME. LAURE-ALIX CHEVALIER</t>
  </si>
  <si>
    <t>SRA. LAURA OLIVIERA</t>
  </si>
  <si>
    <t>SRA. AINHOA GARZA</t>
  </si>
  <si>
    <t>SRA. ISABEL BANDA</t>
  </si>
  <si>
    <t>SRA. CAROLOTA MATEOS</t>
  </si>
  <si>
    <t>MW. ELIZE PRINS</t>
  </si>
  <si>
    <t>MW ELISE ROTTEVEEL</t>
  </si>
  <si>
    <t>FRU. MIRJAM SODERBERG</t>
  </si>
  <si>
    <t>abbott.annie@pecinow.org</t>
  </si>
  <si>
    <t/>
  </si>
  <si>
    <t>liesuchke.aurelie@pecinow.org</t>
  </si>
  <si>
    <t>cruickshank.darby@pecinow.org</t>
  </si>
  <si>
    <t>eichmann.amiya@pecinow.org</t>
  </si>
  <si>
    <t>stevens.amelia@pecinow.org</t>
  </si>
  <si>
    <t>wood.ashley@pecinow.org</t>
  </si>
  <si>
    <t>scott.megan@pecinow.org</t>
  </si>
  <si>
    <t>MschotinGERMANY.15</t>
  </si>
  <si>
    <t>raynor.earnestine@pecinow.org</t>
  </si>
  <si>
    <t>olson.annabell@pecinow.org</t>
  </si>
  <si>
    <t>upton.jena@pecinow.org</t>
  </si>
  <si>
    <t>bins.shanny@pecinow.org</t>
  </si>
  <si>
    <t>abshire.tia@pecinow.org</t>
  </si>
  <si>
    <t>runolfsdottir.isabel@pecinow.org</t>
  </si>
  <si>
    <t>LrosemannAUSTRIA.29</t>
  </si>
  <si>
    <t>VmoreauFRANCE.30</t>
  </si>
  <si>
    <t>PdurandFRANCE.31</t>
  </si>
  <si>
    <t>LchevalierFRANCE.32</t>
  </si>
  <si>
    <t>LolivieraARGENTINA.41</t>
  </si>
  <si>
    <t>AgarzaSPAIN.42</t>
  </si>
  <si>
    <t>IbandaSPAIN.43</t>
  </si>
  <si>
    <t>CmateosSPAIN.44</t>
  </si>
  <si>
    <t>EprinsNETHERLANDS.45</t>
  </si>
  <si>
    <t>ErotteveelNETHERLANDS.47</t>
  </si>
  <si>
    <t>MsoderbergSWEDEN.48</t>
  </si>
  <si>
    <t>Row Labels</t>
  </si>
  <si>
    <t>Grand Total</t>
  </si>
  <si>
    <t>Column Labels</t>
  </si>
  <si>
    <t>1955</t>
  </si>
  <si>
    <t>1959</t>
  </si>
  <si>
    <t>1960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</si>
  <si>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</si>
  <si>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</si>
  <si>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</si>
  <si>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</si>
  <si>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</si>
  <si>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</si>
  <si>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</si>
  <si>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</si>
  <si>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</si>
  <si>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</si>
  <si>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</si>
  <si>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</si>
  <si>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</si>
  <si>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</si>
  <si>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</si>
  <si>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</si>
  <si>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</si>
  <si>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</si>
  <si>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</si>
  <si>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</si>
  <si>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</si>
  <si>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</si>
  <si>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</si>
  <si>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</si>
  <si>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</si>
  <si>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</si>
  <si>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1992</t>
  </si>
  <si>
    <t>1993</t>
  </si>
  <si>
    <t>1994</t>
  </si>
  <si>
    <t>1996</t>
  </si>
  <si>
    <t>1997</t>
  </si>
  <si>
    <t>1999</t>
  </si>
  <si>
    <t>Average of HEIGHT (INCHES)</t>
  </si>
  <si>
    <t>Years</t>
  </si>
  <si>
    <t>Female Total</t>
  </si>
  <si>
    <t>Male Total</t>
  </si>
  <si>
    <t>ADMIT</t>
  </si>
  <si>
    <t>Count of HEIGHT (INCHES)</t>
  </si>
  <si>
    <t>POSTPONE</t>
  </si>
  <si>
    <t>EXAMINE</t>
  </si>
  <si>
    <t>YEAR</t>
  </si>
  <si>
    <t>Count of SPORTS</t>
  </si>
  <si>
    <t>Sports Participation by Country &amp; Location (Female) – Detailed Analysis</t>
  </si>
  <si>
    <r>
      <t xml:space="preserve">The chart presents female sports participation counts across </t>
    </r>
    <r>
      <rPr>
        <b/>
        <sz val="11"/>
        <color theme="1"/>
        <rFont val="Calibri"/>
        <family val="2"/>
      </rPr>
      <t>10 countries</t>
    </r>
    <r>
      <rPr>
        <sz val="11"/>
        <color theme="1"/>
        <rFont val="Calibri"/>
        <family val="2"/>
      </rPr>
      <t xml:space="preserve">, split into </t>
    </r>
    <r>
      <rPr>
        <b/>
        <sz val="11"/>
        <color theme="1"/>
        <rFont val="Calibri"/>
        <family val="2"/>
      </rPr>
      <t>Indoor</t>
    </r>
    <r>
      <rPr>
        <sz val="11"/>
        <color theme="1"/>
        <rFont val="Calibri"/>
        <family val="2"/>
      </rPr>
      <t xml:space="preserve"> (blue) and </t>
    </r>
    <r>
      <rPr>
        <b/>
        <sz val="11"/>
        <color theme="1"/>
        <rFont val="Calibri"/>
        <family val="2"/>
      </rPr>
      <t>Outdoor</t>
    </r>
    <r>
      <rPr>
        <sz val="11"/>
        <color theme="1"/>
        <rFont val="Calibri"/>
        <family val="2"/>
      </rPr>
      <t xml:space="preserve"> (green) categories.</t>
    </r>
  </si>
  <si>
    <t>1. Top Performers</t>
  </si>
  <si>
    <r>
      <t>Australia</t>
    </r>
    <r>
      <rPr>
        <sz val="11"/>
        <color theme="1"/>
        <rFont val="Calibri"/>
        <family val="2"/>
      </rPr>
      <t xml:space="preserve"> leads with a total of </t>
    </r>
    <r>
      <rPr>
        <b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participations (Indoor: 2, Outdoor: 4), indicating a highly active female sports culture, with a strong preference for </t>
    </r>
    <r>
      <rPr>
        <b/>
        <sz val="11"/>
        <color theme="1"/>
        <rFont val="Calibri"/>
        <family val="2"/>
      </rPr>
      <t>Outdoor sports</t>
    </r>
    <r>
      <rPr>
        <sz val="11"/>
        <color theme="1"/>
        <rFont val="Calibri"/>
        <family val="2"/>
      </rPr>
      <t xml:space="preserve"> (2× higher than Indoor).</t>
    </r>
  </si>
  <si>
    <r>
      <t>USA</t>
    </r>
    <r>
      <rPr>
        <sz val="11"/>
        <color theme="1"/>
        <rFont val="Calibri"/>
        <family val="2"/>
      </rPr>
      <t xml:space="preserve"> follows with </t>
    </r>
    <r>
      <rPr>
        <b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participations evenly split between Indoor and Outdoor, showing balanced sports engagement.</t>
    </r>
  </si>
  <si>
    <t>2. Low Participation Countries</t>
  </si>
  <si>
    <r>
      <t>Argentina, Austria, Sweden</t>
    </r>
    <r>
      <rPr>
        <sz val="11"/>
        <color theme="1"/>
        <rFont val="Calibri"/>
        <family val="2"/>
      </rPr>
      <t xml:space="preserve"> each record only </t>
    </r>
    <r>
      <rPr>
        <b/>
        <sz val="11"/>
        <color theme="1"/>
        <rFont val="Calibri"/>
        <family val="2"/>
      </rPr>
      <t>1 Outdoor sport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0 Indoor sports</t>
    </r>
    <r>
      <rPr>
        <sz val="11"/>
        <color theme="1"/>
        <rFont val="Calibri"/>
        <family val="2"/>
      </rPr>
      <t>, highlighting limited participation variety.</t>
    </r>
  </si>
  <si>
    <t>3. Regional Patterns &amp; Insights</t>
  </si>
  <si>
    <r>
      <t>Europe</t>
    </r>
    <r>
      <rPr>
        <sz val="11"/>
        <color theme="1"/>
        <rFont val="Calibri"/>
        <family val="2"/>
      </rPr>
      <t xml:space="preserve"> (France, Germany, Netherlands, Spain, UK, Sweden, Austria) generally shows moderate participation (1–4 total), with Spain and UK leaning Outdoor.</t>
    </r>
  </si>
  <si>
    <r>
      <t>Oceania</t>
    </r>
    <r>
      <rPr>
        <sz val="11"/>
        <color theme="1"/>
        <rFont val="Calibri"/>
        <family val="2"/>
      </rPr>
      <t xml:space="preserve"> (Australia) dominates in Outdoor sports, possibly due to climate and cultural emphasis on outdoor activities like cricket, rugby, and surfing.</t>
    </r>
  </si>
  <si>
    <r>
      <t>North America</t>
    </r>
    <r>
      <rPr>
        <sz val="11"/>
        <color theme="1"/>
        <rFont val="Calibri"/>
        <family val="2"/>
      </rPr>
      <t xml:space="preserve"> (USA) shows well-rounded engagement across both categories.</t>
    </r>
  </si>
  <si>
    <t>4. Recommendations</t>
  </si>
  <si>
    <r>
      <t>For low-participation countries:</t>
    </r>
    <r>
      <rPr>
        <sz val="11"/>
        <color theme="1"/>
        <rFont val="Calibri"/>
        <family val="2"/>
      </rPr>
      <t xml:space="preserve"> Increase promotion of Indoor sports where outdoor facilities or weather may be limiting factors.</t>
    </r>
  </si>
  <si>
    <r>
      <t>For Outdoor-heavy nations:</t>
    </r>
    <r>
      <rPr>
        <sz val="11"/>
        <color theme="1"/>
        <rFont val="Calibri"/>
        <family val="2"/>
      </rPr>
      <t xml:space="preserve"> Encourage indoor activities for year-round participation and weather resilience.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</si>
</sst>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##.#"/>
  </numFmts>
  <fonts count="18" x14ac:knownFonts="1">
    <font>
      <sz val="10"/>
      <color theme="1"/>
      <name val="Calibri"/>
    </font>
    <font>
      <b/>
      <i/>
      <sz val="18"/>
      <color theme="1"/>
      <name val="Calibri"/>
    </font>
    <font>
      <sz val="10"/>
      <name val="Calibri"/>
    </font>
    <font>
      <b/>
      <i/>
      <sz val="12"/>
      <color theme="1"/>
      <name val="Calibri"/>
    </font>
    <font>
      <i/>
      <sz val="10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18"/>
      <color theme="1"/>
      <name val="Calibri"/>
    </font>
    <font>
      <b/>
      <sz val="10"/>
      <color rgb="FF722810"/>
      <name val="Calibri"/>
    </font>
    <font>
      <b/>
      <sz val="10"/>
      <color rgb="FFC29400"/>
      <name val="Calibri"/>
    </font>
    <font>
      <sz val="10"/>
      <color rgb="FFC29400"/>
      <name val="Calibri"/>
    </font>
    <font>
      <sz val="10"/>
      <color theme="1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7228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0D0E2"/>
        <bgColor rgb="FFB0D0E2"/>
      </patternFill>
    </fill>
    <fill>
      <patternFill patternType="solid">
        <fgColor rgb="FFFEE69B"/>
        <bgColor rgb="FFFEE69B"/>
      </patternFill>
    </fill>
    <fill>
      <patternFill patternType="solid">
        <fgColor rgb="FFCDCDCD"/>
        <bgColor rgb="FFCDCDCD"/>
      </patternFill>
    </fill>
    <fill>
      <patternFill patternType="solid">
        <fgColor rgb="FFFFBE60"/>
        <bgColor rgb="FFFFBE60"/>
      </patternFill>
    </fill>
    <fill>
      <patternFill patternType="solid">
        <fgColor rgb="FF89B9D4"/>
        <bgColor rgb="FF89B9D4"/>
      </patternFill>
    </fill>
    <fill>
      <patternFill patternType="solid">
        <fgColor rgb="FFD3E070"/>
        <bgColor rgb="FFD3E070"/>
      </patternFill>
    </fill>
    <fill>
      <patternFill patternType="solid">
        <fgColor rgb="FFF8DCD3"/>
        <bgColor rgb="FFF8DC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rgb="FFD3E070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12" fillId="0" borderId="9"/>
  </cellStyleXfs>
  <cellXfs count="11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2" borderId="6" xfId="0" applyFont="1" applyFill="1" applyBorder="1"/>
    <xf numFmtId="0" fontId="3" fillId="3" borderId="6" xfId="0" applyFont="1" applyFill="1" applyBorder="1"/>
    <xf numFmtId="0" fontId="3" fillId="4" borderId="6" xfId="0" applyFont="1" applyFill="1" applyBorder="1" applyAlignment="1">
      <alignment vertical="center" wrapText="1"/>
    </xf>
    <xf numFmtId="0" fontId="4" fillId="0" borderId="7" xfId="0" applyFont="1" applyBorder="1"/>
    <xf numFmtId="0" fontId="4" fillId="0" borderId="0" xfId="0" applyFont="1"/>
    <xf numFmtId="0" fontId="0" fillId="0" borderId="8" xfId="0" applyFont="1" applyBorder="1"/>
    <xf numFmtId="0" fontId="0" fillId="0" borderId="0" xfId="0" applyFont="1"/>
    <xf numFmtId="0" fontId="0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10" xfId="0" applyFont="1" applyBorder="1"/>
    <xf numFmtId="0" fontId="7" fillId="0" borderId="0" xfId="0" applyFont="1" applyAlignment="1">
      <alignment horizontal="center" textRotation="90"/>
    </xf>
    <xf numFmtId="0" fontId="7" fillId="2" borderId="9" xfId="0" applyFont="1" applyFill="1" applyBorder="1" applyAlignment="1">
      <alignment horizontal="center" textRotation="90"/>
    </xf>
    <xf numFmtId="0" fontId="3" fillId="3" borderId="9" xfId="0" applyFont="1" applyFill="1" applyBorder="1" applyAlignment="1">
      <alignment textRotation="90"/>
    </xf>
    <xf numFmtId="0" fontId="0" fillId="5" borderId="11" xfId="0" applyFont="1" applyFill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0" borderId="2" xfId="0" applyFont="1" applyBorder="1" applyAlignment="1">
      <alignment wrapText="1"/>
    </xf>
    <xf numFmtId="0" fontId="0" fillId="0" borderId="7" xfId="0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14" xfId="0" applyFont="1" applyBorder="1"/>
    <xf numFmtId="0" fontId="0" fillId="0" borderId="15" xfId="0" applyFont="1" applyBorder="1"/>
    <xf numFmtId="0" fontId="0" fillId="0" borderId="15" xfId="0" applyFont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1" fillId="0" borderId="15" xfId="0" applyFont="1" applyBorder="1" applyAlignment="1">
      <alignment wrapText="1"/>
    </xf>
    <xf numFmtId="0" fontId="0" fillId="0" borderId="17" xfId="0" applyFont="1" applyBorder="1"/>
    <xf numFmtId="0" fontId="0" fillId="0" borderId="10" xfId="0" applyFont="1" applyBorder="1" applyAlignment="1">
      <alignment horizontal="right"/>
    </xf>
    <xf numFmtId="0" fontId="9" fillId="0" borderId="15" xfId="0" applyFont="1" applyBorder="1" applyAlignment="1">
      <alignment wrapText="1"/>
    </xf>
    <xf numFmtId="0" fontId="7" fillId="6" borderId="9" xfId="0" applyFont="1" applyFill="1" applyBorder="1"/>
    <xf numFmtId="0" fontId="0" fillId="6" borderId="9" xfId="0" applyFont="1" applyFill="1" applyBorder="1"/>
    <xf numFmtId="0" fontId="7" fillId="6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textRotation="90"/>
    </xf>
    <xf numFmtId="164" fontId="7" fillId="4" borderId="9" xfId="0" applyNumberFormat="1" applyFont="1" applyFill="1" applyBorder="1" applyAlignment="1">
      <alignment textRotation="90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12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 textRotation="90"/>
    </xf>
    <xf numFmtId="0" fontId="7" fillId="0" borderId="19" xfId="0" applyFont="1" applyBorder="1" applyAlignment="1">
      <alignment horizontal="center" textRotation="90"/>
    </xf>
    <xf numFmtId="0" fontId="7" fillId="0" borderId="20" xfId="0" applyFont="1" applyBorder="1" applyAlignment="1">
      <alignment horizontal="center" textRotation="90"/>
    </xf>
    <xf numFmtId="0" fontId="0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2" fontId="14" fillId="0" borderId="0" xfId="0" applyNumberFormat="1" applyFont="1"/>
    <xf numFmtId="164" fontId="14" fillId="0" borderId="0" xfId="0" applyNumberFormat="1" applyFont="1"/>
    <xf numFmtId="0" fontId="13" fillId="2" borderId="9" xfId="0" applyFont="1" applyFill="1" applyBorder="1" applyAlignment="1">
      <alignment horizontal="center" textRotation="90"/>
    </xf>
    <xf numFmtId="0" fontId="13" fillId="7" borderId="9" xfId="0" applyFont="1" applyFill="1" applyBorder="1" applyAlignment="1">
      <alignment horizontal="center" textRotation="90"/>
    </xf>
    <xf numFmtId="165" fontId="13" fillId="2" borderId="9" xfId="0" applyNumberFormat="1" applyFont="1" applyFill="1" applyBorder="1" applyAlignment="1">
      <alignment horizontal="center" textRotation="90"/>
    </xf>
    <xf numFmtId="164" fontId="13" fillId="2" borderId="9" xfId="0" applyNumberFormat="1" applyFont="1" applyFill="1" applyBorder="1" applyAlignment="1">
      <alignment horizontal="center" textRotation="90"/>
    </xf>
    <xf numFmtId="164" fontId="13" fillId="7" borderId="9" xfId="0" applyNumberFormat="1" applyFont="1" applyFill="1" applyBorder="1" applyAlignment="1">
      <alignment horizontal="center" textRotation="90"/>
    </xf>
    <xf numFmtId="0" fontId="14" fillId="0" borderId="0" xfId="0" applyFont="1" applyAlignment="1">
      <alignment horizontal="center" textRotation="90"/>
    </xf>
    <xf numFmtId="0" fontId="7" fillId="0" borderId="8" xfId="0" applyFont="1" applyBorder="1" applyAlignment="1">
      <alignment textRotation="90"/>
    </xf>
    <xf numFmtId="0" fontId="7" fillId="0" borderId="0" xfId="0" applyFont="1" applyAlignment="1">
      <alignment textRotation="90"/>
    </xf>
    <xf numFmtId="0" fontId="7" fillId="0" borderId="0" xfId="0" applyFont="1" applyAlignment="1">
      <alignment textRotation="90" wrapText="1"/>
    </xf>
    <xf numFmtId="0" fontId="7" fillId="0" borderId="10" xfId="0" applyFont="1" applyBorder="1" applyAlignment="1">
      <alignment textRotation="90" wrapText="1"/>
    </xf>
    <xf numFmtId="0" fontId="0" fillId="0" borderId="0" xfId="0" applyFont="1" applyAlignment="1">
      <alignment textRotation="90"/>
    </xf>
    <xf numFmtId="164" fontId="14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27" xfId="0" pivotButton="1" applyFont="1" applyBorder="1" applyAlignment="1"/>
    <xf numFmtId="0" fontId="0" fillId="0" borderId="27" xfId="0" applyFont="1" applyBorder="1" applyAlignment="1"/>
    <xf numFmtId="166" fontId="0" fillId="0" borderId="27" xfId="0" applyNumberFormat="1" applyFont="1" applyBorder="1" applyAlignment="1"/>
    <xf numFmtId="14" fontId="0" fillId="0" borderId="0" xfId="0" applyNumberFormat="1" applyFont="1" applyAlignment="1"/>
    <xf numFmtId="1" fontId="0" fillId="0" borderId="27" xfId="0" applyNumberFormat="1" applyFont="1" applyBorder="1" applyAlignment="1"/>
    <xf numFmtId="0" fontId="0" fillId="0" borderId="29" xfId="0" applyFont="1" applyBorder="1" applyAlignment="1"/>
    <xf numFmtId="0" fontId="0" fillId="0" borderId="28" xfId="0" applyFont="1" applyBorder="1" applyAlignment="1"/>
    <xf numFmtId="0" fontId="0" fillId="0" borderId="30" xfId="0" applyFont="1" applyBorder="1" applyAlignment="1"/>
    <xf numFmtId="1" fontId="0" fillId="0" borderId="29" xfId="0" applyNumberFormat="1" applyFont="1" applyBorder="1" applyAlignment="1"/>
    <xf numFmtId="0" fontId="0" fillId="9" borderId="27" xfId="0" applyFont="1" applyFill="1" applyBorder="1" applyAlignment="1"/>
    <xf numFmtId="1" fontId="0" fillId="9" borderId="27" xfId="0" applyNumberFormat="1" applyFont="1" applyFill="1" applyBorder="1" applyAlignment="1"/>
    <xf numFmtId="0" fontId="13" fillId="10" borderId="9" xfId="0" applyFont="1" applyFill="1" applyBorder="1" applyAlignment="1"/>
    <xf numFmtId="0" fontId="8" fillId="5" borderId="12" xfId="0" applyFont="1" applyFill="1" applyBorder="1" applyAlignment="1">
      <alignment horizontal="center" wrapText="1"/>
    </xf>
    <xf numFmtId="0" fontId="2" fillId="0" borderId="1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0" fillId="0" borderId="27" xfId="1" applyFont="1" applyBorder="1" applyAlignment="1"/>
    <xf numFmtId="0" fontId="0" fillId="0" borderId="9" xfId="1" applyFont="1" applyAlignment="1"/>
    <xf numFmtId="0" fontId="0" fillId="0" borderId="27" xfId="1" applyFont="1" applyBorder="1" applyAlignment="1">
      <alignment horizontal="left"/>
    </xf>
    <xf numFmtId="0" fontId="0" fillId="0" borderId="27" xfId="1" applyNumberFormat="1" applyFont="1" applyBorder="1" applyAlignment="1"/>
    <xf numFmtId="0" fontId="16" fillId="0" borderId="9" xfId="1" applyFont="1" applyAlignment="1">
      <alignment vertical="center"/>
    </xf>
    <xf numFmtId="0" fontId="17" fillId="0" borderId="9" xfId="1" applyFont="1" applyAlignment="1">
      <alignment horizontal="left" wrapText="1"/>
    </xf>
    <xf numFmtId="0" fontId="17" fillId="0" borderId="9" xfId="1" applyFont="1" applyAlignment="1"/>
    <xf numFmtId="0" fontId="16" fillId="0" borderId="9" xfId="1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9"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right style="thin">
          <color theme="2" tint="-0.499984740745262"/>
        </right>
        <top style="thin">
          <color theme="2" tint="-0.499984740745262"/>
        </top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right style="thin">
          <color theme="2" tint="-0.499984740745262"/>
        </right>
        <top style="thin">
          <color theme="2" tint="-0.499984740745262"/>
        </top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" formatCode="0"/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Test - Copy.xlsx]ALL_FEMALE_SPORTS!PivotTable3</c:name>
    <c:fmtId val="6"/>
  </c:pivotSource>
  <c:chart>
    <c:title>
      <c:tx>
        <c:rich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en-US" sz="1400" b="1" i="0" u="sng" strike="noStrike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Sports Participation by Country &amp; Location (Female)</a:t>
            </a:r>
            <a:endParaRPr lang="en-US" sz="1400" u="sng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</c:spPr>
          <c:txPr>
            <a:bodyPr/>
            <a:lstStyle/>
            <a:p>
              <a:pPr>
                <a:defRPr b="1">
                  <a:solidFill>
                    <a:schemeClr val="accent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</c:spPr>
          <c:txPr>
            <a:bodyPr/>
            <a:lstStyle/>
            <a:p>
              <a:pPr>
                <a:defRPr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>
            <a:solidFill>
              <a:schemeClr val="accent1">
                <a:lumMod val="20000"/>
                <a:lumOff val="80000"/>
              </a:schemeClr>
            </a:solidFill>
          </c:spPr>
          <c:txPr>
            <a:bodyPr/>
            <a:lstStyle/>
            <a:p>
              <a:pPr>
                <a:defRPr b="1">
                  <a:solidFill>
                    <a:schemeClr val="accent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>
            <a:solidFill>
              <a:schemeClr val="accent2">
                <a:lumMod val="40000"/>
                <a:lumOff val="60000"/>
              </a:schemeClr>
            </a:solidFill>
          </c:spPr>
          <c:txPr>
            <a:bodyPr/>
            <a:lstStyle/>
            <a:p>
              <a:pPr>
                <a:defRPr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ALL_FEMALE_SPORTS!$M$2:$M$3</c:f>
              <c:strCache>
                <c:ptCount val="1"/>
                <c:pt idx="0">
                  <c:v>INDOOR</c:v>
                </c:pt>
              </c:strCache>
            </c:strRef>
          </c:tx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ALL_FEMALE_SPORTS!$L$4:$L$14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ALL_FEMALE_SPORTS!$M$4:$M$14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ALL_FEMALE_SPORTS!$N$2:$N$3</c:f>
              <c:strCache>
                <c:ptCount val="1"/>
                <c:pt idx="0">
                  <c:v>OUTDOOR</c:v>
                </c:pt>
              </c:strCache>
            </c:strRef>
          </c:tx>
          <c:invertIfNegative val="0"/>
          <c:dLbls>
            <c:spPr>
              <a:solidFill>
                <a:schemeClr val="accent2">
                  <a:lumMod val="40000"/>
                  <a:lumOff val="60000"/>
                </a:schemeClr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ALL_FEMALE_SPORTS!$L$4:$L$14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ALL_FEMALE_SPORTS!$N$4:$N$14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23616"/>
        <c:axId val="149425152"/>
      </c:barChart>
      <c:catAx>
        <c:axId val="149423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49425152"/>
        <c:crosses val="autoZero"/>
        <c:auto val="1"/>
        <c:lblAlgn val="ctr"/>
        <c:lblOffset val="100"/>
        <c:noMultiLvlLbl val="0"/>
      </c:catAx>
      <c:valAx>
        <c:axId val="149425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494236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57150</xdr:rowOff>
    </xdr:from>
    <xdr:to>
      <xdr:col>9</xdr:col>
      <xdr:colOff>219074</xdr:colOff>
      <xdr:row>22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IS%20Tes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full PC" refreshedDate="45883.978089930555" createdVersion="4" refreshedVersion="4" minRefreshableVersion="3" recordCount="50">
  <cacheSource type="worksheet">
    <worksheetSource ref="A2:AC52" sheet="CLUBDATA"/>
  </cacheSource>
  <cacheFields count="30">
    <cacheField name="INDEX" numFmtId="0">
      <sharedItems containsSemiMixedTypes="0" containsString="0" containsNumber="1" containsInteger="1" minValue="1" maxValue="50"/>
    </cacheField>
    <cacheField name="FULL NAME" numFmtId="0">
      <sharedItems/>
    </cacheField>
    <cacheField name="PREFIX" numFmtId="0">
      <sharedItems/>
    </cacheField>
    <cacheField name="FIRSTNAME" numFmtId="0">
      <sharedItems/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/>
    </cacheField>
    <cacheField name="BIRTHDATE" numFmtId="165">
      <sharedItems containsSemiMixedTypes="0" containsNonDate="0" containsDate="1" containsString="0" minDate="1955-07-30T00:00:00" maxDate="1999-08-29T00:00:00" count="50">
        <d v="1997-09-26T00:00:00"/>
        <d v="1992-02-07T00:00:00"/>
        <d v="1969-07-10T00:00:00"/>
        <d v="1975-05-18T00:00:00"/>
        <d v="1970-05-18T00:00:00"/>
        <d v="1992-12-06T00:00:00"/>
        <d v="1999-07-29T00:00:00"/>
        <d v="1963-05-10T00:00:00"/>
        <d v="1971-02-01T00:00:00"/>
        <d v="1964-12-21T00:00:00"/>
        <d v="1986-11-17T00:00:00"/>
        <d v="1977-10-14T00:00:00"/>
        <d v="1977-02-12T00:00:00"/>
        <d v="1959-08-26T00:00:00"/>
        <d v="1965-03-03T00:00:00"/>
        <d v="1969-07-21T00:00:00"/>
        <d v="1972-10-10T00:00:00"/>
        <d v="1959-08-31T00:00:00"/>
        <d v="1977-05-17T00:00:00"/>
        <d v="1976-01-08T00:00:00"/>
        <d v="1996-07-22T00:00:00"/>
        <d v="1964-04-16T00:00:00"/>
        <d v="1955-12-14T00:00:00"/>
        <d v="1999-08-28T00:00:00"/>
        <d v="1966-07-21T00:00:00"/>
        <d v="1978-03-21T00:00:00"/>
        <d v="1970-07-18T00:00:00"/>
        <d v="1982-03-10T00:00:00"/>
        <d v="1994-01-27T00:00:00"/>
        <d v="1979-10-09T00:00:00"/>
        <d v="1989-12-25T00:00:00"/>
        <d v="1970-12-23T00:00:00"/>
        <d v="1980-11-04T00:00:00"/>
        <d v="1981-10-16T00:00:00"/>
        <d v="1955-07-30T00:00:00"/>
        <d v="1975-02-03T00:00:00"/>
        <d v="1986-06-22T00:00:00"/>
        <d v="1983-01-11T00:00:00"/>
        <d v="1984-11-30T00:00:00"/>
        <d v="1988-06-20T00:00:00"/>
        <d v="1974-02-16T00:00:00"/>
        <d v="1990-03-09T00:00:00"/>
        <d v="1960-01-12T00:00:00"/>
        <d v="1965-07-29T00:00:00"/>
        <d v="1960-05-08T00:00:00"/>
        <d v="1973-10-03T00:00:00"/>
        <d v="1968-04-08T00:00:00"/>
        <d v="1997-05-17T00:00:00"/>
        <d v="1987-02-24T00:00:00"/>
        <d v="1993-07-28T00:00:00"/>
      </sharedItems>
      <fieldGroup par="29" base="7">
        <rangePr groupBy="months" startDate="1955-07-30T00:00:00" endDate="1999-08-29T00:00:00"/>
        <groupItems count="14">
          <s v="&lt;7/30/195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1999"/>
        </groupItems>
      </fieldGroup>
    </cacheField>
    <cacheField name="ZODIAC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6" maxValue="206"/>
    </cacheField>
    <cacheField name="WEIGHT (KGS)" numFmtId="164">
      <sharedItems containsSemiMixedTypes="0" containsString="0" containsNumber="1" minValue="45.9" maxValue="105.9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/>
    </cacheField>
    <cacheField name="SPORTS" numFmtId="0">
      <sharedItems/>
    </cacheField>
    <cacheField name="FAVORITE COLOR" numFmtId="0">
      <sharedItems/>
    </cacheField>
    <cacheField name="SEX" numFmtId="0">
      <sharedItems count="2">
        <s v="Female"/>
        <s v="Male"/>
      </sharedItems>
    </cacheField>
    <cacheField name="LANGUAGE" numFmtId="0">
      <sharedItems/>
    </cacheField>
    <cacheField name="COUNTRY" numFmtId="0">
      <sharedItems count="11"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COUNTRYCODE" numFmtId="0">
      <sharedItems/>
    </cacheField>
    <cacheField name="HEIGHT (INCHES)" numFmtId="164">
      <sharedItems containsSemiMixedTypes="0" containsString="0" containsNumber="1" minValue="57.480314960399994" maxValue="81.102362204399995"/>
    </cacheField>
    <cacheField name="WEIGHT (LBS)" numFmtId="2">
      <sharedItems containsSemiMixedTypes="0" containsString="0" containsNumber="1" minValue="101.19217834062" maxValue="233.46953564862002"/>
    </cacheField>
    <cacheField name="PECI-SCORE" numFmtId="164">
      <sharedItems containsSemiMixedTypes="0" containsString="0" containsNumber="1" minValue="11.5" maxValue="44.6"/>
    </cacheField>
    <cacheField name="PECI-CODE" numFmtId="164">
      <sharedItems/>
    </cacheField>
    <cacheField name="STATUS" numFmtId="0">
      <sharedItems/>
    </cacheField>
    <cacheField name="Years" numFmtId="0" databaseField="0">
      <fieldGroup base="7">
        <rangePr groupBy="years" startDate="1955-07-30T00:00:00" endDate="1999-08-29T00:00:00"/>
        <groupItems count="47">
          <s v="&lt;7/30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&gt;8/29/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full PC" refreshedDate="45883.997919791669" createdVersion="4" refreshedVersion="4" minRefreshableVersion="3" recordCount="25">
  <cacheSource type="worksheet">
    <worksheetSource name="Table2" r:id="rId2"/>
  </cacheSource>
  <cacheFields count="30">
    <cacheField name="INDEX" numFmtId="0">
      <sharedItems containsSemiMixedTypes="0" containsString="0" containsNumber="1" containsInteger="1" minValue="1" maxValue="48"/>
    </cacheField>
    <cacheField name="FULL NAME" numFmtId="0">
      <sharedItems/>
    </cacheField>
    <cacheField name="PREFIX" numFmtId="0">
      <sharedItems/>
    </cacheField>
    <cacheField name="FIRSTNAME" numFmtId="0">
      <sharedItems/>
    </cacheField>
    <cacheField name="MIDDLENAME" numFmtId="0">
      <sharedItems containsNonDate="0" containsString="0" containsBlank="1"/>
    </cacheField>
    <cacheField name="LASTNAME" numFmtId="0">
      <sharedItems/>
    </cacheField>
    <cacheField name="SUFFIX" numFmtId="0">
      <sharedItems containsBlank="1"/>
    </cacheField>
    <cacheField name="BIRTHDATE" numFmtId="14">
      <sharedItems containsSemiMixedTypes="0" containsNonDate="0" containsDate="1" containsString="0" minDate="1955-12-14T00:00:00" maxDate="1999-08-29T00:00:00"/>
    </cacheField>
    <cacheField name="ZODIAC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7" maxValue="206"/>
    </cacheField>
    <cacheField name="WEIGHT (KGS)" numFmtId="0">
      <sharedItems containsSemiMixedTypes="0" containsString="0" containsNumber="1" minValue="48.9" maxValue="105.3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 count="2">
        <s v="OUTDOOR"/>
        <s v="INDOOR"/>
      </sharedItems>
    </cacheField>
    <cacheField name="SPORTS" numFmtId="0">
      <sharedItems/>
    </cacheField>
    <cacheField name="FAVORITE COLOR" numFmtId="0">
      <sharedItems/>
    </cacheField>
    <cacheField name="SEX" numFmtId="0">
      <sharedItems/>
    </cacheField>
    <cacheField name="LANGUAGE" numFmtId="0">
      <sharedItems/>
    </cacheField>
    <cacheField name="COUNTRY" numFmtId="0">
      <sharedItems count="10">
        <s v="UK"/>
        <s v="AUSTRALIA"/>
        <s v="SWEDEN"/>
        <s v="GERMANY"/>
        <s v="NETHERLANDS"/>
        <s v="AUSTRIA"/>
        <s v="ARGENTINA"/>
        <s v="FRANCE"/>
        <s v="SPAIN"/>
        <s v="USA"/>
      </sharedItems>
    </cacheField>
    <cacheField name="COUNTRYCODE" numFmtId="0">
      <sharedItems/>
    </cacheField>
    <cacheField name="HEIGHT (INCHES)" numFmtId="0">
      <sharedItems containsSemiMixedTypes="0" containsString="0" containsNumber="1" minValue="57.874015747799994" maxValue="81.102362204399995"/>
    </cacheField>
    <cacheField name="WEIGHT (LBS)" numFmtId="0">
      <sharedItems containsSemiMixedTypes="0" containsString="0" containsNumber="1" minValue="107.80604620602" maxValue="232.14676207553998"/>
    </cacheField>
    <cacheField name="PECI-SCORE" numFmtId="0">
      <sharedItems containsSemiMixedTypes="0" containsString="0" containsNumber="1" minValue="12.3" maxValue="43.3"/>
    </cacheField>
    <cacheField name="PECI-CODE" numFmtId="0">
      <sharedItems/>
    </cacheField>
    <cacheField name="STATUS" numFmtId="0">
      <sharedItems/>
    </cacheField>
    <cacheField name="YEAR" numFmtId="0">
      <sharedItems containsSemiMixedTypes="0" containsString="0" containsNumber="1" containsInteger="1" minValue="1955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MS. ANNIE ABBOTT"/>
    <s v="Ms."/>
    <s v="Annie"/>
    <m/>
    <s v="Abbott"/>
    <s v="DVM"/>
    <x v="0"/>
    <s v="Libra"/>
    <s v="abbott.annie@pecinow.org"/>
    <s v=""/>
    <n v="205"/>
    <n v="94"/>
    <s v="Green"/>
    <s v="A−"/>
    <s v="Strands"/>
    <s v="Black"/>
    <s v="INDOOR"/>
    <s v="Cycling Track"/>
    <s v="silver"/>
    <x v="0"/>
    <s v="English"/>
    <x v="0"/>
    <s v="US"/>
    <n v="80.708661416999988"/>
    <n v="207.23452644919999"/>
    <n v="22.4"/>
    <s v="F"/>
    <s v="ADMIT"/>
  </r>
  <r>
    <n v="2"/>
    <s v="MS. AURELIE LIESUCHKE"/>
    <s v="Ms."/>
    <s v="Aurelie"/>
    <m/>
    <s v="Liesuchke"/>
    <m/>
    <x v="1"/>
    <s v="Aquarius"/>
    <s v="liesuchke.aurelie@pecinow.org"/>
    <s v=""/>
    <n v="205"/>
    <n v="84.2"/>
    <s v="Brown"/>
    <s v="O−"/>
    <s v="Curly"/>
    <s v="Blond"/>
    <s v="INDOOR"/>
    <s v="Boxing"/>
    <s v="blue"/>
    <x v="0"/>
    <s v="English"/>
    <x v="0"/>
    <s v="US"/>
    <n v="80.708661416999988"/>
    <n v="185.62922475556002"/>
    <n v="20"/>
    <s v="F"/>
    <s v="ADMIT"/>
  </r>
  <r>
    <n v="3"/>
    <s v="SR. TOMAS FILHO"/>
    <s v="Sr."/>
    <s v="Tomas"/>
    <s v="Ferreira"/>
    <s v="Filho"/>
    <m/>
    <x v="2"/>
    <s v="Cancer"/>
    <s v=""/>
    <s v="TfilhoBRAZIL.3"/>
    <n v="185"/>
    <n v="52.9"/>
    <s v="Amber"/>
    <s v="A−"/>
    <s v="Straight"/>
    <s v="Blond"/>
    <s v="OUTDOOR"/>
    <s v="Football"/>
    <s v="teal"/>
    <x v="1"/>
    <s v="Portuguese"/>
    <x v="1"/>
    <s v="BR"/>
    <n v="72.834645668999997"/>
    <n v="116.62453669321999"/>
    <n v="15.5"/>
    <s v="W"/>
    <s v="POSTPONE"/>
  </r>
  <r>
    <n v="4"/>
    <s v="MS. DARBY CRUICKSHANK"/>
    <s v="Ms."/>
    <s v="Darby"/>
    <m/>
    <s v="Cruickshank"/>
    <s v="Sr."/>
    <x v="3"/>
    <s v="Taurus"/>
    <s v="cruickshank.darby@pecinow.org"/>
    <s v=""/>
    <n v="175"/>
    <n v="48.9"/>
    <s v="Green"/>
    <s v="O−"/>
    <s v="Strands"/>
    <s v="Black"/>
    <s v="OUTDOOR"/>
    <s v="Alpine Skiing"/>
    <s v="aqua"/>
    <x v="0"/>
    <s v="English"/>
    <x v="0"/>
    <s v="US"/>
    <n v="68.897637794999994"/>
    <n v="107.80604620602"/>
    <n v="16"/>
    <s v="W"/>
    <s v="POSTPONE"/>
  </r>
  <r>
    <n v="5"/>
    <s v="DR. JAYDON BORER"/>
    <s v="Dr."/>
    <s v="Jaydon"/>
    <m/>
    <s v="Borer"/>
    <s v="MD"/>
    <x v="4"/>
    <s v="Taurus"/>
    <s v="borer.jaydon@pecinow.org"/>
    <s v=""/>
    <n v="168"/>
    <n v="84.8"/>
    <s v="Blue"/>
    <s v="B−"/>
    <s v="Wavy"/>
    <s v="Brown"/>
    <s v="INDOOR"/>
    <s v="Water Polo"/>
    <s v="gray"/>
    <x v="1"/>
    <s v="English"/>
    <x v="0"/>
    <s v="US"/>
    <n v="66.1417322832"/>
    <n v="186.95199832864"/>
    <n v="30"/>
    <s v="U"/>
    <s v="EXAMINE"/>
  </r>
  <r>
    <n v="6"/>
    <s v="MR. MORIAH  LYNCH"/>
    <s v="Mr."/>
    <s v="Moriah "/>
    <m/>
    <s v="Lynch"/>
    <m/>
    <x v="5"/>
    <s v="Sagittarius"/>
    <s v="lynch.moriah @pecinow.org"/>
    <s v=""/>
    <n v="201"/>
    <n v="83.2"/>
    <s v="Blue"/>
    <s v="O−"/>
    <s v="Wavy"/>
    <s v="Black"/>
    <s v="INDOOR"/>
    <s v="Fencing"/>
    <s v="teal"/>
    <x v="1"/>
    <s v="English"/>
    <x v="0"/>
    <s v="US"/>
    <n v="79.133858267400001"/>
    <n v="183.42460213376"/>
    <n v="20.6"/>
    <s v="F"/>
    <s v="ADMIT"/>
  </r>
  <r>
    <n v="7"/>
    <s v="MS. AMIYA EICHMANN"/>
    <s v="Ms."/>
    <s v="Amiya"/>
    <m/>
    <s v="Eichmann"/>
    <m/>
    <x v="6"/>
    <s v="Leo"/>
    <s v="eichmann.amiya@pecinow.org"/>
    <s v=""/>
    <n v="164"/>
    <n v="61.1"/>
    <s v="Blue"/>
    <s v="B−"/>
    <s v="Wavy"/>
    <s v="Brown"/>
    <s v="OUTDOOR"/>
    <s v="Cycling Road"/>
    <s v="olive"/>
    <x v="0"/>
    <s v="English"/>
    <x v="0"/>
    <s v="US"/>
    <n v="64.566929133599999"/>
    <n v="134.70244219198"/>
    <n v="22.7"/>
    <s v="F"/>
    <s v="ADMIT"/>
  </r>
  <r>
    <n v="8"/>
    <s v="MR. PIERCE RAU"/>
    <s v="Mr."/>
    <s v="Pierce"/>
    <m/>
    <s v="Rau"/>
    <m/>
    <x v="7"/>
    <s v="Taurus"/>
    <s v="rau.pierce@pecinow.org"/>
    <s v=""/>
    <n v="191"/>
    <n v="105.7"/>
    <s v="Amber"/>
    <s v="A+"/>
    <s v="Straight"/>
    <s v="Auburn"/>
    <s v="INDOOR"/>
    <s v="Curling"/>
    <s v="black"/>
    <x v="1"/>
    <s v="English"/>
    <x v="0"/>
    <s v="US"/>
    <n v="75.196850393399998"/>
    <n v="233.02861112426001"/>
    <n v="29"/>
    <s v="U"/>
    <s v="EXAMINE"/>
  </r>
  <r>
    <n v="9"/>
    <s v="MS. AMELIA STEVENS"/>
    <s v="Ms."/>
    <s v="Amelia"/>
    <m/>
    <s v="Stevens"/>
    <m/>
    <x v="8"/>
    <s v="Aquarius"/>
    <s v="stevens.amelia@pecinow.org"/>
    <s v=""/>
    <n v="167"/>
    <n v="65.3"/>
    <s v="Blue"/>
    <s v="A+"/>
    <s v="Wavy"/>
    <s v="Blond"/>
    <s v="INDOOR"/>
    <s v="Shooting"/>
    <s v="silver"/>
    <x v="0"/>
    <s v="English"/>
    <x v="2"/>
    <s v="GB"/>
    <n v="65.748031495799992"/>
    <n v="143.96185720354001"/>
    <n v="23.4"/>
    <s v="F"/>
    <s v="ADMIT"/>
  </r>
  <r>
    <n v="10"/>
    <s v="MR. TOBY SIMPSON"/>
    <s v="Mr."/>
    <s v="Toby"/>
    <m/>
    <s v="Simpson"/>
    <m/>
    <x v="9"/>
    <s v="Sagittarius"/>
    <s v="simpson.toby@pecinow.org"/>
    <s v=""/>
    <n v="160"/>
    <n v="62.9"/>
    <s v="Amber"/>
    <s v="O+"/>
    <s v="Straight"/>
    <s v="Brown"/>
    <s v="OUTDOOR"/>
    <s v="Cycling Road"/>
    <s v="blue"/>
    <x v="1"/>
    <s v="English"/>
    <x v="2"/>
    <s v="GB"/>
    <n v="62.992125983999998"/>
    <n v="138.67076291122001"/>
    <n v="24.6"/>
    <s v="F"/>
    <s v="ADMIT"/>
  </r>
  <r>
    <n v="11"/>
    <s v="SIR ETHAN MURPHY"/>
    <s v="Sir"/>
    <s v="Ethan"/>
    <m/>
    <s v="Murphy"/>
    <m/>
    <x v="10"/>
    <s v="Scorpio"/>
    <s v="murphy.ethan@pecinow.org"/>
    <s v=""/>
    <n v="190"/>
    <n v="104.3"/>
    <s v="Brown"/>
    <s v="O+"/>
    <s v="Curly"/>
    <s v="Auburn"/>
    <s v="OUTDOOR"/>
    <s v="Freestyle Skiing"/>
    <s v="maroon"/>
    <x v="1"/>
    <s v="English"/>
    <x v="2"/>
    <s v="GB"/>
    <n v="74.803149605999991"/>
    <n v="229.94213945374"/>
    <n v="28.9"/>
    <s v="U"/>
    <s v="EXAMINE"/>
  </r>
  <r>
    <n v="12"/>
    <s v="MRS. ASHLEY WOOD"/>
    <s v="Mrs."/>
    <s v="Ashley"/>
    <m/>
    <s v="Wood"/>
    <m/>
    <x v="11"/>
    <s v="Libra"/>
    <s v="wood.ashley@pecinow.org"/>
    <s v=""/>
    <n v="181"/>
    <n v="100.7"/>
    <s v="Brown"/>
    <s v="O+"/>
    <s v="Curly"/>
    <s v="Black"/>
    <s v="OUTDOOR"/>
    <s v="Archery"/>
    <s v="black"/>
    <x v="0"/>
    <s v="English"/>
    <x v="2"/>
    <s v="GB"/>
    <n v="71.259842519399996"/>
    <n v="222.00549801526"/>
    <n v="30.7"/>
    <s v="U"/>
    <s v="EXAMINE"/>
  </r>
  <r>
    <n v="13"/>
    <s v="MS. MEGAN SCOTT"/>
    <s v="Ms."/>
    <s v="Megan"/>
    <m/>
    <s v="Scott"/>
    <m/>
    <x v="12"/>
    <s v="Aquarius"/>
    <s v="scott.megan@pecinow.org"/>
    <s v=""/>
    <n v="183"/>
    <n v="70.900000000000006"/>
    <s v="Green"/>
    <s v="A−"/>
    <s v="Strands"/>
    <s v="Blond"/>
    <s v="OUTDOOR"/>
    <s v="Rugby"/>
    <s v="white"/>
    <x v="0"/>
    <s v="English"/>
    <x v="2"/>
    <s v="GB"/>
    <n v="72.047244094199996"/>
    <n v="156.30774388562003"/>
    <n v="21.2"/>
    <s v="F"/>
    <s v="ADMIT"/>
  </r>
  <r>
    <n v="14"/>
    <s v="HR. HELMUT WEINHAE"/>
    <s v="Hr."/>
    <s v="Helmut"/>
    <m/>
    <s v="Weinhae"/>
    <m/>
    <x v="13"/>
    <s v="Virgo"/>
    <s v=""/>
    <s v="HweinhaeGERMANY.14"/>
    <n v="156"/>
    <n v="68.3"/>
    <s v="Gray"/>
    <s v="A+"/>
    <s v="Very curly"/>
    <s v="Brown"/>
    <s v="OUTDOOR"/>
    <s v="Canoe Sprint"/>
    <s v="green"/>
    <x v="1"/>
    <s v="German"/>
    <x v="3"/>
    <s v="DE"/>
    <n v="61.417322834399997"/>
    <n v="150.57572506893999"/>
    <n v="28.1"/>
    <s v="U"/>
    <s v="EXAMINE"/>
  </r>
  <r>
    <n v="15"/>
    <s v="PROF. MILENA SCHOTIN"/>
    <s v="Prof."/>
    <s v="Milena"/>
    <m/>
    <s v="Schotin"/>
    <m/>
    <x v="14"/>
    <s v="Pisces"/>
    <s v=""/>
    <s v="MschotinGERMANY.15"/>
    <n v="156"/>
    <n v="105.3"/>
    <s v="Gray"/>
    <s v="O+"/>
    <s v="Very curly"/>
    <s v="Auburn"/>
    <s v="INDOOR"/>
    <s v="Cycling BMX"/>
    <s v="gray"/>
    <x v="0"/>
    <s v="German"/>
    <x v="3"/>
    <s v="DE"/>
    <n v="61.417322834399997"/>
    <n v="232.14676207553998"/>
    <n v="43.3"/>
    <s v="P"/>
    <s v="REFUSE"/>
  </r>
  <r>
    <n v="16"/>
    <s v="HR. LOTHAR BIRNBAUM"/>
    <s v="Hr."/>
    <s v="Lothar"/>
    <m/>
    <s v="Birnbaum"/>
    <m/>
    <x v="15"/>
    <s v="Cancer"/>
    <s v=""/>
    <s v="LbirnbaumGERMANY.16"/>
    <n v="165"/>
    <n v="48.6"/>
    <s v="Blue"/>
    <s v="O+"/>
    <s v="Wavy"/>
    <s v="Brown"/>
    <s v="OUTDOOR"/>
    <s v="Alpine Skiing"/>
    <s v="blue"/>
    <x v="1"/>
    <s v="German"/>
    <x v="3"/>
    <s v="DE"/>
    <n v="64.960629920999992"/>
    <n v="107.14465941948001"/>
    <n v="17.8"/>
    <s v="W"/>
    <s v="POSTPONE"/>
  </r>
  <r>
    <n v="17"/>
    <s v="HR. PIETRO STOLZE"/>
    <s v="Hr."/>
    <s v="Pietro"/>
    <m/>
    <s v="Stolze"/>
    <m/>
    <x v="16"/>
    <s v="Libra"/>
    <s v=""/>
    <s v="PstolzeGERMANY.17"/>
    <n v="154"/>
    <n v="105.9"/>
    <s v="Blue"/>
    <s v="A−"/>
    <s v="Wavy"/>
    <s v="Blond"/>
    <s v="INDOOR"/>
    <s v="Handball"/>
    <s v="silver"/>
    <x v="1"/>
    <s v="German"/>
    <x v="3"/>
    <s v="DE"/>
    <n v="60.629921259599996"/>
    <n v="233.46953564862002"/>
    <n v="44.6"/>
    <s v="P"/>
    <s v="REFUSE"/>
  </r>
  <r>
    <n v="18"/>
    <s v="HR. RICHARD  TLUSTEK"/>
    <s v="Hr."/>
    <s v="Richard "/>
    <m/>
    <s v="Tlustek"/>
    <s v="B.A."/>
    <x v="17"/>
    <s v="Virgo"/>
    <s v=""/>
    <s v="RtlustekGERMANY.18"/>
    <n v="184"/>
    <n v="71.099999999999994"/>
    <s v="Blue"/>
    <s v="A−"/>
    <s v="Wavy"/>
    <s v="Auburn"/>
    <s v="OUTDOOR"/>
    <s v="Cycling Mountain Bike"/>
    <s v="fuchsia"/>
    <x v="1"/>
    <s v="German"/>
    <x v="3"/>
    <s v="DE"/>
    <n v="72.440944881599989"/>
    <n v="156.74866840997998"/>
    <n v="21"/>
    <s v="F"/>
    <s v="ADMIT"/>
  </r>
  <r>
    <n v="19"/>
    <s v="DR. EARNESTINE RAYNOR"/>
    <s v="Dr."/>
    <s v="Earnestine"/>
    <m/>
    <s v="Raynor"/>
    <s v="DVM"/>
    <x v="18"/>
    <s v="Taurus"/>
    <s v="raynor.earnestine@pecinow.org"/>
    <s v=""/>
    <n v="155"/>
    <n v="70.3"/>
    <s v="Blue"/>
    <s v="A+"/>
    <s v="Wavy"/>
    <s v="Blond"/>
    <s v="INDOOR"/>
    <s v="Short Track Speed Skating"/>
    <s v="navy"/>
    <x v="0"/>
    <s v="English"/>
    <x v="4"/>
    <s v="OZ"/>
    <n v="61.023622046999996"/>
    <n v="154.98497031253999"/>
    <n v="29.3"/>
    <s v="U"/>
    <s v="EXAMINE"/>
  </r>
  <r>
    <n v="20"/>
    <s v="MR. JASON GAYLORD"/>
    <s v="Mr."/>
    <s v="Jason"/>
    <m/>
    <s v="Gaylord"/>
    <m/>
    <x v="19"/>
    <s v="Capricorn"/>
    <s v="gaylord.jason@pecinow.org"/>
    <s v=""/>
    <n v="170"/>
    <n v="54.7"/>
    <s v="Brown"/>
    <s v="O−"/>
    <s v="Curly"/>
    <s v="Blond"/>
    <s v="INDOOR"/>
    <s v="Basketball"/>
    <s v="purple"/>
    <x v="1"/>
    <s v="English"/>
    <x v="4"/>
    <s v="OZ"/>
    <n v="66.929133858"/>
    <n v="120.59285741246001"/>
    <n v="18.899999999999999"/>
    <s v="W"/>
    <s v="POSTPONE"/>
  </r>
  <r>
    <n v="21"/>
    <s v="MR. KENDRICK SAUER"/>
    <s v="Mr."/>
    <s v="Kendrick"/>
    <m/>
    <s v="Sauer"/>
    <m/>
    <x v="20"/>
    <s v="Cancer"/>
    <s v="sauer.kendrick@pecinow.org"/>
    <s v=""/>
    <n v="161"/>
    <n v="100.9"/>
    <s v="Blue"/>
    <s v="B−"/>
    <s v="Wavy"/>
    <s v="Black"/>
    <s v="OUTDOOR"/>
    <s v="Triathlon"/>
    <s v="olive"/>
    <x v="1"/>
    <s v="English"/>
    <x v="4"/>
    <s v="OZ"/>
    <n v="63.385826771399998"/>
    <n v="222.44642253962002"/>
    <n v="38.9"/>
    <s v="P"/>
    <s v="REFUSE"/>
  </r>
  <r>
    <n v="22"/>
    <s v="DR. ANNABELL OLSON"/>
    <s v="Dr."/>
    <s v="Annabell"/>
    <m/>
    <s v="Olson"/>
    <m/>
    <x v="21"/>
    <s v="Aries"/>
    <s v="olson.annabell@pecinow.org"/>
    <s v=""/>
    <n v="193"/>
    <n v="84.3"/>
    <s v="Green"/>
    <s v="A+"/>
    <s v="Strands"/>
    <s v="Black"/>
    <s v="OUTDOOR"/>
    <s v="Equestrian / Dressage"/>
    <s v="blue"/>
    <x v="0"/>
    <s v="English"/>
    <x v="4"/>
    <s v="OZ"/>
    <n v="75.984251968199999"/>
    <n v="185.84968701774"/>
    <n v="22.6"/>
    <s v="F"/>
    <s v="ADMIT"/>
  </r>
  <r>
    <n v="23"/>
    <s v="DR. JENA UPTON"/>
    <s v="Dr."/>
    <s v="Jena"/>
    <m/>
    <s v="Upton"/>
    <m/>
    <x v="22"/>
    <s v="Sagittarius"/>
    <s v="upton.jena@pecinow.org"/>
    <s v=""/>
    <n v="164"/>
    <n v="66.8"/>
    <s v="Blue"/>
    <s v="O+"/>
    <s v="Wavy"/>
    <s v="Auburn"/>
    <s v="OUTDOOR"/>
    <s v="Beach Volleyball"/>
    <s v="olive"/>
    <x v="0"/>
    <s v="English"/>
    <x v="4"/>
    <s v="OZ"/>
    <n v="64.566929133599999"/>
    <n v="147.26879113624"/>
    <n v="24.8"/>
    <s v="F"/>
    <s v="ADMIT"/>
  </r>
  <r>
    <n v="24"/>
    <s v="DR. SHANNY BINS"/>
    <s v="Dr."/>
    <s v="Shanny"/>
    <m/>
    <s v="Bins"/>
    <m/>
    <x v="23"/>
    <s v="Virgo"/>
    <s v="bins.shanny@pecinow.org"/>
    <s v=""/>
    <n v="206"/>
    <n v="59.4"/>
    <s v="Amber"/>
    <s v="B−"/>
    <s v="Straight"/>
    <s v="Blond"/>
    <s v="OUTDOOR"/>
    <s v="Canoe Slalom"/>
    <s v="silver"/>
    <x v="0"/>
    <s v="English"/>
    <x v="4"/>
    <s v="OZ"/>
    <n v="81.102362204399995"/>
    <n v="130.95458373491999"/>
    <n v="14"/>
    <s v="W"/>
    <s v="POSTPONE"/>
  </r>
  <r>
    <n v="25"/>
    <s v="DR. TIA ABSHIRE"/>
    <s v="Dr."/>
    <s v="Tia"/>
    <m/>
    <s v="Abshire"/>
    <m/>
    <x v="24"/>
    <s v="Cancer"/>
    <s v="abshire.tia@pecinow.org"/>
    <s v=""/>
    <n v="203"/>
    <n v="77.8"/>
    <s v="Amber"/>
    <s v="A+"/>
    <s v="Straight"/>
    <s v="Brown"/>
    <s v="OUTDOOR"/>
    <s v="Cycling Road"/>
    <s v="navy"/>
    <x v="0"/>
    <s v="English"/>
    <x v="4"/>
    <s v="OZ"/>
    <n v="79.921259842200001"/>
    <n v="171.51963997604"/>
    <n v="18.899999999999999"/>
    <s v="W"/>
    <s v="POSTPONE"/>
  </r>
  <r>
    <n v="26"/>
    <s v="MS. ISABEL RUNOLFSDOTTIR"/>
    <s v="Ms."/>
    <s v="Isabel"/>
    <m/>
    <s v="Runolfsdottir"/>
    <m/>
    <x v="25"/>
    <s v="Aries"/>
    <s v="runolfsdottir.isabel@pecinow.org"/>
    <s v=""/>
    <n v="201"/>
    <n v="85.9"/>
    <s v="Blue"/>
    <s v="B+"/>
    <s v="Wavy"/>
    <s v="Blond"/>
    <s v="INDOOR"/>
    <s v="Cycling Track"/>
    <s v="aqua"/>
    <x v="0"/>
    <s v="English"/>
    <x v="4"/>
    <s v="OZ"/>
    <n v="79.133858267400001"/>
    <n v="189.37708321262002"/>
    <n v="21.3"/>
    <s v="F"/>
    <s v="ADMIT"/>
  </r>
  <r>
    <n v="27"/>
    <s v="HR. BARNEY WESACK"/>
    <s v="Hr."/>
    <s v="Barney"/>
    <m/>
    <s v="Wesack"/>
    <s v="B.A."/>
    <x v="26"/>
    <s v="Cancer"/>
    <s v=""/>
    <s v="BwesackAUSTRIA.27"/>
    <n v="199"/>
    <n v="93.4"/>
    <s v="Amber"/>
    <s v="B+"/>
    <s v="Straight"/>
    <s v="Black"/>
    <s v="INDOOR"/>
    <s v="Volleyball"/>
    <s v="white"/>
    <x v="1"/>
    <s v="German"/>
    <x v="5"/>
    <s v="AU"/>
    <n v="78.3464566926"/>
    <n v="205.91175287612"/>
    <n v="23.6"/>
    <s v="F"/>
    <s v="ADMIT"/>
  </r>
  <r>
    <n v="28"/>
    <s v="HR. BARUCH KADE"/>
    <s v="Hr."/>
    <s v="Baruch"/>
    <m/>
    <s v="Kade"/>
    <m/>
    <x v="27"/>
    <s v="Pisces"/>
    <s v=""/>
    <s v="BkadeAUSTRIA.28"/>
    <n v="174"/>
    <n v="95.5"/>
    <s v="Gray"/>
    <s v="O−"/>
    <s v="Very curly"/>
    <s v="Chestnut"/>
    <s v="OUTDOOR"/>
    <s v="Rugby"/>
    <s v="teal"/>
    <x v="1"/>
    <s v="German"/>
    <x v="5"/>
    <s v="AU"/>
    <n v="68.503937007600001"/>
    <n v="210.54146038190001"/>
    <n v="31.5"/>
    <s v="P"/>
    <s v="REFUSE"/>
  </r>
  <r>
    <n v="29"/>
    <s v="PROF. LIESBETH ROSEMANN"/>
    <s v="Prof."/>
    <s v="Liesbeth"/>
    <m/>
    <s v="Rosemann"/>
    <s v="MBA."/>
    <x v="28"/>
    <s v="Aquarius"/>
    <s v=""/>
    <s v="LrosemannAUSTRIA.29"/>
    <n v="206"/>
    <n v="52.2"/>
    <s v="Blue"/>
    <s v="O+"/>
    <s v="Wavy"/>
    <s v="Blond"/>
    <s v="OUTDOOR"/>
    <s v="Cycling Road"/>
    <s v="green"/>
    <x v="0"/>
    <s v="German"/>
    <x v="5"/>
    <s v="AU"/>
    <n v="81.102362204399995"/>
    <n v="115.08130085796"/>
    <n v="12.3"/>
    <s v="W"/>
    <s v="POSTPONE"/>
  </r>
  <r>
    <n v="30"/>
    <s v="MME. VALENTINE MOREAU"/>
    <s v="Mme."/>
    <s v="Valentine"/>
    <m/>
    <s v="Moreau"/>
    <m/>
    <x v="29"/>
    <s v="Libra"/>
    <s v=""/>
    <s v="VmoreauFRANCE.30"/>
    <n v="147"/>
    <n v="74.599999999999994"/>
    <s v="Blue"/>
    <s v="B+"/>
    <s v="Wavy"/>
    <s v="Brown"/>
    <s v="OUTDOOR"/>
    <s v="Golf"/>
    <s v="maroon"/>
    <x v="0"/>
    <s v="French"/>
    <x v="6"/>
    <s v="FR"/>
    <n v="57.874015747799994"/>
    <n v="164.46484758628"/>
    <n v="34.5"/>
    <s v="P"/>
    <s v="REFUSE"/>
  </r>
  <r>
    <n v="31"/>
    <s v="MME. PAULETTE DURAND"/>
    <s v="Mme."/>
    <s v="Paulette"/>
    <m/>
    <s v="Durand"/>
    <m/>
    <x v="30"/>
    <s v="Capricorn"/>
    <s v=""/>
    <s v="PdurandFRANCE.31"/>
    <n v="180"/>
    <n v="81.7"/>
    <s v="Amber"/>
    <s v="O−"/>
    <s v="Straight"/>
    <s v="Chestnut"/>
    <s v="INDOOR"/>
    <s v="Volleyball"/>
    <s v="aqua"/>
    <x v="0"/>
    <s v="French"/>
    <x v="6"/>
    <s v="FR"/>
    <n v="70.866141731999988"/>
    <n v="180.11766820106001"/>
    <n v="25.2"/>
    <s v="U"/>
    <s v="EXAMINE"/>
  </r>
  <r>
    <n v="32"/>
    <s v="MME. LAURE-ALIX CHEVALIER"/>
    <s v="Mme."/>
    <s v="Laure-Alix"/>
    <m/>
    <s v="Chevalier"/>
    <m/>
    <x v="31"/>
    <s v="Capricorn"/>
    <s v=""/>
    <s v="LchevalierFRANCE.32"/>
    <n v="181"/>
    <n v="78.099999999999994"/>
    <s v="Blue"/>
    <s v="O+"/>
    <s v="Wavy"/>
    <s v="Brown"/>
    <s v="OUTDOOR"/>
    <s v="Beach Volleyball"/>
    <s v="yellow"/>
    <x v="0"/>
    <s v="French"/>
    <x v="6"/>
    <s v="FR"/>
    <n v="71.259842519399996"/>
    <n v="172.18102676257999"/>
    <n v="23.8"/>
    <s v="F"/>
    <s v="ADMIT"/>
  </r>
  <r>
    <n v="33"/>
    <s v="M. CLAUDE TOUSSAINT"/>
    <s v="M."/>
    <s v="Claude"/>
    <m/>
    <s v="Toussaint"/>
    <m/>
    <x v="32"/>
    <s v="Scorpio"/>
    <s v=""/>
    <s v="CtoussaintFRANCE.33"/>
    <n v="149"/>
    <n v="57.1"/>
    <s v="Green"/>
    <s v="O+"/>
    <s v="Strands"/>
    <s v="Blond"/>
    <s v="INDOOR"/>
    <s v="Diving"/>
    <s v="gray"/>
    <x v="1"/>
    <s v="French"/>
    <x v="6"/>
    <s v="FR"/>
    <n v="58.661417322599995"/>
    <n v="125.88395170478"/>
    <n v="25.7"/>
    <s v="U"/>
    <s v="EXAMINE"/>
  </r>
  <r>
    <n v="34"/>
    <s v="M. VICTOR LENOIR"/>
    <s v="M."/>
    <s v="Victor"/>
    <m/>
    <s v="Lenoir"/>
    <m/>
    <x v="33"/>
    <s v="Libra"/>
    <s v=""/>
    <s v="VlenoirFRANCE.34"/>
    <n v="146"/>
    <n v="56"/>
    <s v="Blue"/>
    <s v="B+"/>
    <s v="Wavy"/>
    <s v="Brown"/>
    <s v="OUTDOOR"/>
    <s v="Triathlon"/>
    <s v="fuchsia"/>
    <x v="1"/>
    <s v="French"/>
    <x v="6"/>
    <s v="FR"/>
    <n v="57.480314960399994"/>
    <n v="123.4588668208"/>
    <n v="26.3"/>
    <s v="U"/>
    <s v="EXAMINE"/>
  </r>
  <r>
    <n v="35"/>
    <s v="M. ARTHUR LENOIR"/>
    <s v="M."/>
    <s v="Arthur"/>
    <m/>
    <s v="Lenoir"/>
    <m/>
    <x v="34"/>
    <s v="Leo"/>
    <s v=""/>
    <s v="AlenoirFRANCE.35"/>
    <n v="189"/>
    <n v="88.6"/>
    <s v="Amber"/>
    <s v="O+"/>
    <s v="Straight"/>
    <s v="Brown"/>
    <s v="OUTDOOR"/>
    <s v="Hockey"/>
    <s v="aqua"/>
    <x v="1"/>
    <s v="French"/>
    <x v="6"/>
    <s v="FR"/>
    <n v="74.409448818599998"/>
    <n v="195.32956429147998"/>
    <n v="24.8"/>
    <s v="F"/>
    <s v="ADMIT"/>
  </r>
  <r>
    <n v="36"/>
    <s v="M. BENJAMIN LEBRUN-BRUN"/>
    <s v="M."/>
    <s v="Benjamin"/>
    <m/>
    <s v="Lebrun-Brun"/>
    <m/>
    <x v="35"/>
    <s v="Aquarius"/>
    <s v=""/>
    <s v="Blebrun-brunFRANCE.36"/>
    <n v="155"/>
    <n v="78.2"/>
    <s v="Brown"/>
    <s v="O−"/>
    <s v="Curly"/>
    <s v="Auburn"/>
    <s v="OUTDOOR"/>
    <s v="Triathlon"/>
    <s v="black"/>
    <x v="1"/>
    <s v="French"/>
    <x v="6"/>
    <s v="FR"/>
    <n v="61.023622046999996"/>
    <n v="172.40148902476"/>
    <n v="32.5"/>
    <s v="P"/>
    <s v="REFUSE"/>
  </r>
  <r>
    <n v="37"/>
    <s v="M. ANTOINE MAILLARD"/>
    <s v="M."/>
    <s v="Antoine"/>
    <m/>
    <s v="Maillard"/>
    <m/>
    <x v="36"/>
    <s v="Cancer"/>
    <s v=""/>
    <s v="AmaillardFRANCE.37"/>
    <n v="197"/>
    <n v="95.8"/>
    <s v="Blue"/>
    <s v="B−"/>
    <s v="Wavy"/>
    <s v="Brown"/>
    <s v="OUTDOOR"/>
    <s v="Sailing"/>
    <s v="olive"/>
    <x v="1"/>
    <s v="French"/>
    <x v="6"/>
    <s v="FR"/>
    <n v="77.5590551178"/>
    <n v="211.20284716844"/>
    <n v="24.7"/>
    <s v="F"/>
    <s v="ADMIT"/>
  </r>
  <r>
    <n v="38"/>
    <s v="M. BERNARD HOARAU-GUYON"/>
    <s v="M."/>
    <s v="Bernard"/>
    <m/>
    <s v="Hoarau-Guyon"/>
    <m/>
    <x v="37"/>
    <s v="Capricorn"/>
    <s v=""/>
    <s v="Bhoarau-guyonFRANCE.38"/>
    <n v="179"/>
    <n v="59.7"/>
    <s v="Gray"/>
    <s v="O−"/>
    <s v="Very curly"/>
    <s v="Blond"/>
    <s v="INDOOR"/>
    <s v="Cycling Track"/>
    <s v="navy"/>
    <x v="1"/>
    <s v="French"/>
    <x v="6"/>
    <s v="FR"/>
    <n v="70.472440944599995"/>
    <n v="131.61597052146001"/>
    <n v="18.600000000000001"/>
    <s v="W"/>
    <s v="POSTPONE"/>
  </r>
  <r>
    <n v="39"/>
    <s v="SR. HIDALGO TERCERO"/>
    <s v="Sr."/>
    <s v="Hidalgo"/>
    <s v="Cantu"/>
    <s v="Tercero"/>
    <m/>
    <x v="38"/>
    <s v="Sagittarius"/>
    <s v=""/>
    <s v="HterceroARGENTINA.39"/>
    <n v="196"/>
    <n v="77.7"/>
    <s v="Gray"/>
    <s v="B−"/>
    <s v="Very curly"/>
    <s v="Black"/>
    <s v="OUTDOOR"/>
    <s v="Canoe Slalom"/>
    <s v="lime"/>
    <x v="1"/>
    <s v="Spanish"/>
    <x v="7"/>
    <s v="AG"/>
    <n v="77.165354330399992"/>
    <n v="171.29917771386002"/>
    <n v="20.2"/>
    <s v="F"/>
    <s v="ADMIT"/>
  </r>
  <r>
    <n v="40"/>
    <s v="SR. HADALGO POLANCO"/>
    <s v="Sr."/>
    <s v="Hadalgo"/>
    <m/>
    <s v="Polanco"/>
    <m/>
    <x v="39"/>
    <s v="Gemini"/>
    <s v=""/>
    <s v="HpolancoARGENTINA.40"/>
    <n v="159"/>
    <n v="98"/>
    <s v="Blue"/>
    <s v="A−"/>
    <s v="Wavy"/>
    <s v="Black"/>
    <s v="OUTDOOR"/>
    <s v="Beach Volleyball"/>
    <s v="olive"/>
    <x v="1"/>
    <s v="Spanish"/>
    <x v="7"/>
    <s v="AG"/>
    <n v="62.598425196599997"/>
    <n v="216.05301693640001"/>
    <n v="38.799999999999997"/>
    <s v="P"/>
    <s v="REFUSE"/>
  </r>
  <r>
    <n v="41"/>
    <s v="SRA. LAURA OLIVIERA"/>
    <s v="Sra."/>
    <s v="Laura"/>
    <m/>
    <s v="Oliviera"/>
    <m/>
    <x v="40"/>
    <s v="Aquarius"/>
    <s v=""/>
    <s v="LolivieraARGENTINA.41"/>
    <n v="154"/>
    <n v="51.9"/>
    <s v="Amber"/>
    <s v="O−"/>
    <s v="Straight"/>
    <s v="Auburn"/>
    <s v="OUTDOOR"/>
    <s v="Athletics"/>
    <s v="navy"/>
    <x v="0"/>
    <s v="Spanish"/>
    <x v="7"/>
    <s v="AG"/>
    <n v="60.629921259599996"/>
    <n v="114.41991407142"/>
    <n v="21.9"/>
    <s v="F"/>
    <s v="ADMIT"/>
  </r>
  <r>
    <n v="42"/>
    <s v="SRA. AINHOA GARZA"/>
    <s v="Sra."/>
    <s v="Ainhoa"/>
    <m/>
    <s v="Garza"/>
    <m/>
    <x v="41"/>
    <s v="Pisces"/>
    <s v=""/>
    <s v="AgarzaSPAIN.42"/>
    <n v="185"/>
    <n v="55.6"/>
    <s v="Brown"/>
    <s v="O+"/>
    <s v="Curly"/>
    <s v="Blond"/>
    <s v="INDOOR"/>
    <s v="Gymnastics Artistic"/>
    <s v="blue"/>
    <x v="0"/>
    <s v="Spanish"/>
    <x v="8"/>
    <s v="ES"/>
    <n v="72.834645668999997"/>
    <n v="122.57701777208"/>
    <n v="16.2"/>
    <s v="W"/>
    <s v="POSTPONE"/>
  </r>
  <r>
    <n v="43"/>
    <s v="SRA. ISABEL BANDA"/>
    <s v="Sra."/>
    <s v="Isabel"/>
    <m/>
    <s v="Banda"/>
    <m/>
    <x v="42"/>
    <s v="Capricorn"/>
    <s v=""/>
    <s v="IbandaSPAIN.43"/>
    <n v="178"/>
    <n v="102.3"/>
    <s v="Amber"/>
    <s v="O+"/>
    <s v="Straight"/>
    <s v="Brown"/>
    <s v="OUTDOOR"/>
    <s v="Canoe Slalom"/>
    <s v="gray"/>
    <x v="0"/>
    <s v="Spanish"/>
    <x v="8"/>
    <s v="ES"/>
    <n v="70.078740157200002"/>
    <n v="225.53289421014"/>
    <n v="32.299999999999997"/>
    <s v="P"/>
    <s v="REFUSE"/>
  </r>
  <r>
    <n v="44"/>
    <s v="SRA. CAROLOTA MATEOS"/>
    <s v="Sra."/>
    <s v="Carolota"/>
    <m/>
    <s v="Mateos"/>
    <m/>
    <x v="43"/>
    <s v="Leo"/>
    <s v=""/>
    <s v="CmateosSPAIN.44"/>
    <n v="187"/>
    <n v="58.8"/>
    <s v="Gray"/>
    <s v="O−"/>
    <s v="Very curly"/>
    <s v="Brown"/>
    <s v="OUTDOOR"/>
    <s v="Athletics"/>
    <s v="purple"/>
    <x v="0"/>
    <s v="Spanish"/>
    <x v="8"/>
    <s v="ES"/>
    <n v="73.622047243799997"/>
    <n v="129.63181016184001"/>
    <n v="16.8"/>
    <s v="W"/>
    <s v="POSTPONE"/>
  </r>
  <r>
    <n v="45"/>
    <s v="MW. ELIZE PRINS"/>
    <s v="Mw."/>
    <s v="Elize"/>
    <m/>
    <s v="Prins"/>
    <m/>
    <x v="44"/>
    <s v="Taurus"/>
    <s v=""/>
    <s v="EprinsNETHERLANDS.45"/>
    <n v="160"/>
    <n v="63.8"/>
    <s v="Blue"/>
    <s v="O+"/>
    <s v="Wavy"/>
    <s v="Brown"/>
    <s v="INDOOR"/>
    <s v="Judo"/>
    <s v="donkergroen"/>
    <x v="0"/>
    <s v="Dutch"/>
    <x v="9"/>
    <s v="DU"/>
    <n v="62.992125983999998"/>
    <n v="140.65492327083999"/>
    <n v="24.9"/>
    <s v="F"/>
    <s v="ADMIT"/>
  </r>
  <r>
    <n v="46"/>
    <s v="DHR. RYAN PHAM"/>
    <s v="dhr."/>
    <s v="Ryan"/>
    <m/>
    <s v="Pham"/>
    <m/>
    <x v="45"/>
    <s v="Libra"/>
    <s v=""/>
    <s v="RphamNETHERLANDS.46"/>
    <n v="172"/>
    <n v="98.6"/>
    <s v="Amber"/>
    <s v="B+"/>
    <s v="Straight"/>
    <s v="Auburn"/>
    <s v="OUTDOOR"/>
    <s v="Beach Volleyball"/>
    <s v="groenblauw"/>
    <x v="1"/>
    <s v="Dutch"/>
    <x v="9"/>
    <s v="DU"/>
    <n v="67.716535432800001"/>
    <n v="217.37579050948"/>
    <n v="33.299999999999997"/>
    <s v="P"/>
    <s v="REFUSE"/>
  </r>
  <r>
    <n v="47"/>
    <s v="MW ELISE ROTTEVEEL"/>
    <s v="Mw"/>
    <s v="Elise"/>
    <m/>
    <s v="Rotteveel"/>
    <m/>
    <x v="46"/>
    <s v="Aries"/>
    <s v=""/>
    <s v="ErotteveelNETHERLANDS.47"/>
    <n v="184"/>
    <n v="61.8"/>
    <s v="Gray"/>
    <s v="O−"/>
    <s v="Very curly"/>
    <s v="Brown"/>
    <s v="OUTDOOR"/>
    <s v="Beach Volleyball"/>
    <s v="zwart"/>
    <x v="0"/>
    <s v="Dutch"/>
    <x v="9"/>
    <s v="DU"/>
    <n v="72.440944881599989"/>
    <n v="136.24567802723999"/>
    <n v="18.3"/>
    <s v="W"/>
    <s v="POSTPONE"/>
  </r>
  <r>
    <n v="48"/>
    <s v="FRU. MIRJAM SODERBERG"/>
    <s v="Fru."/>
    <s v="Mirjam"/>
    <m/>
    <s v="Soderberg"/>
    <m/>
    <x v="47"/>
    <s v="Taurus"/>
    <s v=""/>
    <s v="MsoderbergSWEDEN.48"/>
    <n v="158"/>
    <n v="50"/>
    <s v="Amber"/>
    <s v="O+"/>
    <s v="Straight"/>
    <s v="Brown"/>
    <s v="OUTDOOR"/>
    <s v="Football"/>
    <s v="purple"/>
    <x v="0"/>
    <s v="Swedish"/>
    <x v="10"/>
    <s v="SV"/>
    <n v="62.204724409199997"/>
    <n v="110.23113109000001"/>
    <n v="20"/>
    <s v="F"/>
    <s v="ADMIT"/>
  </r>
  <r>
    <n v="49"/>
    <s v="H. BERNDT PALSSON"/>
    <s v="H."/>
    <s v="Berndt"/>
    <m/>
    <s v="Palsson"/>
    <m/>
    <x v="48"/>
    <s v="Pisces"/>
    <s v=""/>
    <s v="BpalssonSWEDEN.49"/>
    <n v="200"/>
    <n v="45.9"/>
    <s v="Blue"/>
    <s v="A−"/>
    <s v="Wavy"/>
    <s v="Brown"/>
    <s v="OUTDOOR"/>
    <s v="Biathlon"/>
    <s v="blue"/>
    <x v="1"/>
    <s v="Swedish"/>
    <x v="10"/>
    <s v="SV"/>
    <n v="78.740157479999993"/>
    <n v="101.19217834062"/>
    <n v="11.5"/>
    <s v="W"/>
    <s v="POSTPONE"/>
  </r>
  <r>
    <n v="50"/>
    <s v="SR. ADRIANO SOBRINHO"/>
    <s v="Sr."/>
    <s v="Adriano"/>
    <s v="Pontes"/>
    <s v="Sobrinho"/>
    <m/>
    <x v="49"/>
    <s v="Leo"/>
    <s v=""/>
    <s v="AsobrinhoBRAZIL.50"/>
    <n v="203"/>
    <n v="92.5"/>
    <s v="Green"/>
    <s v="A+"/>
    <s v="Strands"/>
    <s v="Blond"/>
    <s v="INDOOR"/>
    <s v="Swimming"/>
    <s v="maroon"/>
    <x v="1"/>
    <s v="Portuguese"/>
    <x v="1"/>
    <s v="PR"/>
    <n v="79.921259842200001"/>
    <n v="203.9275925165"/>
    <n v="22.4"/>
    <s v="F"/>
    <s v="ADM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12"/>
    <s v="MRS. ASHLEY WOOD"/>
    <s v="Mrs."/>
    <s v="Ashley"/>
    <m/>
    <s v="Wood"/>
    <m/>
    <d v="1977-10-14T00:00:00"/>
    <s v="Libra"/>
    <s v="wood.ashley@pecinow.org"/>
    <s v=""/>
    <n v="181"/>
    <n v="100.7"/>
    <s v="Brown"/>
    <s v="O+"/>
    <s v="Curly"/>
    <s v="Black"/>
    <x v="0"/>
    <s v="Archery"/>
    <s v="black"/>
    <s v="Female"/>
    <s v="English"/>
    <x v="0"/>
    <s v="GB"/>
    <n v="71.259842519399996"/>
    <n v="222.00549801526"/>
    <n v="30.7"/>
    <s v="U"/>
    <s v="EXAMINE"/>
    <n v="1977"/>
  </r>
  <r>
    <n v="23"/>
    <s v="DR. JENA UPTON"/>
    <s v="Dr."/>
    <s v="Jena"/>
    <m/>
    <s v="Upton"/>
    <m/>
    <d v="1955-12-14T00:00:00"/>
    <s v="Sagittarius"/>
    <s v="upton.jena@pecinow.org"/>
    <s v=""/>
    <n v="164"/>
    <n v="66.8"/>
    <s v="Blue"/>
    <s v="O+"/>
    <s v="Wavy"/>
    <s v="Auburn"/>
    <x v="0"/>
    <s v="Beach Volleyball"/>
    <s v="olive"/>
    <s v="Female"/>
    <s v="English"/>
    <x v="1"/>
    <s v="OZ"/>
    <n v="64.566929133599999"/>
    <n v="147.26879113624"/>
    <n v="24.8"/>
    <s v="F"/>
    <s v="ADMIT"/>
    <n v="1955"/>
  </r>
  <r>
    <n v="9"/>
    <s v="MS. AMELIA STEVENS"/>
    <s v="Ms."/>
    <s v="Amelia"/>
    <m/>
    <s v="Stevens"/>
    <m/>
    <d v="1971-02-01T00:00:00"/>
    <s v="Aquarius"/>
    <s v="stevens.amelia@pecinow.org"/>
    <s v=""/>
    <n v="167"/>
    <n v="65.3"/>
    <s v="Blue"/>
    <s v="A+"/>
    <s v="Wavy"/>
    <s v="Blond"/>
    <x v="1"/>
    <s v="Shooting"/>
    <s v="silver"/>
    <s v="Female"/>
    <s v="English"/>
    <x v="0"/>
    <s v="GB"/>
    <n v="65.748031495799992"/>
    <n v="143.96185720354001"/>
    <n v="23.4"/>
    <s v="F"/>
    <s v="ADMIT"/>
    <n v="1971"/>
  </r>
  <r>
    <n v="48"/>
    <s v="FRU. MIRJAM SODERBERG"/>
    <s v="Fru."/>
    <s v="Mirjam"/>
    <m/>
    <s v="Soderberg"/>
    <m/>
    <d v="1997-05-17T00:00:00"/>
    <s v="Taurus"/>
    <s v=""/>
    <s v="MsoderbergSWEDEN.48"/>
    <n v="158"/>
    <n v="50"/>
    <s v="Amber"/>
    <s v="O+"/>
    <s v="Straight"/>
    <s v="Brown"/>
    <x v="0"/>
    <s v="Football"/>
    <s v="purple"/>
    <s v="Female"/>
    <s v="Swedish"/>
    <x v="2"/>
    <s v="SV"/>
    <n v="62.204724409199997"/>
    <n v="110.23113109000001"/>
    <n v="20"/>
    <s v="F"/>
    <s v="ADMIT"/>
    <n v="1997"/>
  </r>
  <r>
    <n v="13"/>
    <s v="MS. MEGAN SCOTT"/>
    <s v="Ms."/>
    <s v="Megan"/>
    <m/>
    <s v="Scott"/>
    <m/>
    <d v="1977-02-12T00:00:00"/>
    <s v="Aquarius"/>
    <s v="scott.megan@pecinow.org"/>
    <s v=""/>
    <n v="183"/>
    <n v="70.900000000000006"/>
    <s v="Green"/>
    <s v="A−"/>
    <s v="Strands"/>
    <s v="Blond"/>
    <x v="0"/>
    <s v="Rugby"/>
    <s v="white"/>
    <s v="Female"/>
    <s v="English"/>
    <x v="0"/>
    <s v="GB"/>
    <n v="72.047244094199996"/>
    <n v="156.30774388562003"/>
    <n v="21.2"/>
    <s v="F"/>
    <s v="ADMIT"/>
    <n v="1977"/>
  </r>
  <r>
    <n v="15"/>
    <s v="PROF. MILENA SCHOTIN"/>
    <s v="Prof."/>
    <s v="Milena"/>
    <m/>
    <s v="Schotin"/>
    <m/>
    <d v="1965-03-03T00:00:00"/>
    <s v="Pisces"/>
    <s v=""/>
    <s v="MschotinGERMANY.15"/>
    <n v="156"/>
    <n v="105.3"/>
    <s v="Gray"/>
    <s v="O+"/>
    <s v="Very curly"/>
    <s v="Auburn"/>
    <x v="1"/>
    <s v="Cycling BMX"/>
    <s v="gray"/>
    <s v="Female"/>
    <s v="German"/>
    <x v="3"/>
    <s v="DE"/>
    <n v="61.417322834399997"/>
    <n v="232.14676207553998"/>
    <n v="43.3"/>
    <s v="P"/>
    <s v="REFUSE"/>
    <n v="1965"/>
  </r>
  <r>
    <n v="26"/>
    <s v="MS. ISABEL RUNOLFSDOTTIR"/>
    <s v="Ms."/>
    <s v="Isabel"/>
    <m/>
    <s v="Runolfsdottir"/>
    <m/>
    <d v="1978-03-21T00:00:00"/>
    <s v="Aries"/>
    <s v="runolfsdottir.isabel@pecinow.org"/>
    <s v=""/>
    <n v="201"/>
    <n v="85.9"/>
    <s v="Blue"/>
    <s v="B+"/>
    <s v="Wavy"/>
    <s v="Blond"/>
    <x v="1"/>
    <s v="Cycling Track"/>
    <s v="aqua"/>
    <s v="Female"/>
    <s v="English"/>
    <x v="1"/>
    <s v="OZ"/>
    <n v="79.133858267400001"/>
    <n v="189.37708321262002"/>
    <n v="21.3"/>
    <s v="F"/>
    <s v="ADMIT"/>
    <n v="1978"/>
  </r>
  <r>
    <n v="47"/>
    <s v="MW ELISE ROTTEVEEL"/>
    <s v="Mw"/>
    <s v="Elise"/>
    <m/>
    <s v="Rotteveel"/>
    <m/>
    <d v="1968-04-08T00:00:00"/>
    <s v="Aries"/>
    <s v=""/>
    <s v="ErotteveelNETHERLANDS.47"/>
    <n v="184"/>
    <n v="61.8"/>
    <s v="Gray"/>
    <s v="O−"/>
    <s v="Very curly"/>
    <s v="Brown"/>
    <x v="0"/>
    <s v="Beach Volleyball"/>
    <s v="zwart"/>
    <s v="Female"/>
    <s v="Dutch"/>
    <x v="4"/>
    <s v="DU"/>
    <n v="72.440944881599989"/>
    <n v="136.24567802723999"/>
    <n v="18.3"/>
    <s v="W"/>
    <s v="POSTPONE"/>
    <n v="1968"/>
  </r>
  <r>
    <n v="29"/>
    <s v="PROF. LIESBETH ROSEMANN"/>
    <s v="Prof."/>
    <s v="Liesbeth"/>
    <m/>
    <s v="Rosemann"/>
    <s v="MBA."/>
    <d v="1994-01-27T00:00:00"/>
    <s v="Aquarius"/>
    <s v=""/>
    <s v="LrosemannAUSTRIA.29"/>
    <n v="206"/>
    <n v="52.2"/>
    <s v="Blue"/>
    <s v="O+"/>
    <s v="Wavy"/>
    <s v="Blond"/>
    <x v="0"/>
    <s v="Cycling Road"/>
    <s v="green"/>
    <s v="Female"/>
    <s v="German"/>
    <x v="5"/>
    <s v="AU"/>
    <n v="81.102362204399995"/>
    <n v="115.08130085796"/>
    <n v="12.3"/>
    <s v="W"/>
    <s v="POSTPONE"/>
    <n v="1994"/>
  </r>
  <r>
    <n v="19"/>
    <s v="DR. EARNESTINE RAYNOR"/>
    <s v="Dr."/>
    <s v="Earnestine"/>
    <m/>
    <s v="Raynor"/>
    <s v="DVM"/>
    <d v="1977-05-17T00:00:00"/>
    <s v="Taurus"/>
    <s v="raynor.earnestine@pecinow.org"/>
    <s v=""/>
    <n v="155"/>
    <n v="70.3"/>
    <s v="Blue"/>
    <s v="A+"/>
    <s v="Wavy"/>
    <s v="Blond"/>
    <x v="1"/>
    <s v="Short Track Speed Skating"/>
    <s v="navy"/>
    <s v="Female"/>
    <s v="English"/>
    <x v="1"/>
    <s v="OZ"/>
    <n v="61.023622046999996"/>
    <n v="154.98497031253999"/>
    <n v="29.3"/>
    <s v="U"/>
    <s v="EXAMINE"/>
    <n v="1977"/>
  </r>
  <r>
    <n v="45"/>
    <s v="MW. ELIZE PRINS"/>
    <s v="Mw."/>
    <s v="Elize"/>
    <m/>
    <s v="Prins"/>
    <m/>
    <d v="1960-05-08T00:00:00"/>
    <s v="Taurus"/>
    <s v=""/>
    <s v="EprinsNETHERLANDS.45"/>
    <n v="160"/>
    <n v="63.8"/>
    <s v="Blue"/>
    <s v="O+"/>
    <s v="Wavy"/>
    <s v="Brown"/>
    <x v="1"/>
    <s v="Judo"/>
    <s v="donkergroen"/>
    <s v="Female"/>
    <s v="Dutch"/>
    <x v="4"/>
    <s v="DU"/>
    <n v="62.992125983999998"/>
    <n v="140.65492327083999"/>
    <n v="24.9"/>
    <s v="F"/>
    <s v="ADMIT"/>
    <n v="1960"/>
  </r>
  <r>
    <n v="22"/>
    <s v="DR. ANNABELL OLSON"/>
    <s v="Dr."/>
    <s v="Annabell"/>
    <m/>
    <s v="Olson"/>
    <m/>
    <d v="1964-04-16T00:00:00"/>
    <s v="Aries"/>
    <s v="olson.annabell@pecinow.org"/>
    <s v=""/>
    <n v="193"/>
    <n v="84.3"/>
    <s v="Green"/>
    <s v="A+"/>
    <s v="Strands"/>
    <s v="Black"/>
    <x v="0"/>
    <s v="Equestrian / Dressage"/>
    <s v="blue"/>
    <s v="Female"/>
    <s v="English"/>
    <x v="1"/>
    <s v="OZ"/>
    <n v="75.984251968199999"/>
    <n v="185.84968701774"/>
    <n v="22.6"/>
    <s v="F"/>
    <s v="ADMIT"/>
    <n v="1964"/>
  </r>
  <r>
    <n v="41"/>
    <s v="SRA. LAURA OLIVIERA"/>
    <s v="Sra."/>
    <s v="Laura"/>
    <m/>
    <s v="Oliviera"/>
    <m/>
    <d v="1974-02-16T00:00:00"/>
    <s v="Aquarius"/>
    <s v=""/>
    <s v="LolivieraARGENTINA.41"/>
    <n v="154"/>
    <n v="51.9"/>
    <s v="Amber"/>
    <s v="O−"/>
    <s v="Straight"/>
    <s v="Auburn"/>
    <x v="0"/>
    <s v="Athletics"/>
    <s v="navy"/>
    <s v="Female"/>
    <s v="Spanish"/>
    <x v="6"/>
    <s v="AG"/>
    <n v="60.629921259599996"/>
    <n v="114.41991407142"/>
    <n v="21.9"/>
    <s v="F"/>
    <s v="ADMIT"/>
    <n v="1974"/>
  </r>
  <r>
    <n v="30"/>
    <s v="MME. VALENTINE MOREAU"/>
    <s v="Mme."/>
    <s v="Valentine"/>
    <m/>
    <s v="Moreau"/>
    <m/>
    <d v="1979-10-09T00:00:00"/>
    <s v="Libra"/>
    <s v=""/>
    <s v="VmoreauFRANCE.30"/>
    <n v="147"/>
    <n v="74.599999999999994"/>
    <s v="Blue"/>
    <s v="B+"/>
    <s v="Wavy"/>
    <s v="Brown"/>
    <x v="0"/>
    <s v="Golf"/>
    <s v="maroon"/>
    <s v="Female"/>
    <s v="French"/>
    <x v="7"/>
    <s v="FR"/>
    <n v="57.874015747799994"/>
    <n v="164.46484758628"/>
    <n v="34.5"/>
    <s v="P"/>
    <s v="REFUSE"/>
    <n v="1979"/>
  </r>
  <r>
    <n v="44"/>
    <s v="SRA. CAROLOTA MATEOS"/>
    <s v="Sra."/>
    <s v="Carolota"/>
    <m/>
    <s v="Mateos"/>
    <m/>
    <d v="1965-07-29T00:00:00"/>
    <s v="Leo"/>
    <s v=""/>
    <s v="CmateosSPAIN.44"/>
    <n v="187"/>
    <n v="58.8"/>
    <s v="Gray"/>
    <s v="O−"/>
    <s v="Very curly"/>
    <s v="Brown"/>
    <x v="0"/>
    <s v="Athletics"/>
    <s v="purple"/>
    <s v="Female"/>
    <s v="Spanish"/>
    <x v="8"/>
    <s v="ES"/>
    <n v="73.622047243799997"/>
    <n v="129.63181016184001"/>
    <n v="16.8"/>
    <s v="W"/>
    <s v="POSTPONE"/>
    <n v="1965"/>
  </r>
  <r>
    <n v="2"/>
    <s v="MS. AURELIE LIESUCHKE"/>
    <s v="Ms."/>
    <s v="Aurelie"/>
    <m/>
    <s v="Liesuchke"/>
    <m/>
    <d v="1992-02-07T00:00:00"/>
    <s v="Aquarius"/>
    <s v="liesuchke.aurelie@pecinow.org"/>
    <s v=""/>
    <n v="205"/>
    <n v="84.2"/>
    <s v="Brown"/>
    <s v="O−"/>
    <s v="Curly"/>
    <s v="Blond"/>
    <x v="1"/>
    <s v="Boxing"/>
    <s v="blue"/>
    <s v="Female"/>
    <s v="English"/>
    <x v="9"/>
    <s v="US"/>
    <n v="80.708661416999988"/>
    <n v="185.62922475556002"/>
    <n v="20"/>
    <s v="F"/>
    <s v="ADMIT"/>
    <n v="1992"/>
  </r>
  <r>
    <n v="42"/>
    <s v="SRA. AINHOA GARZA"/>
    <s v="Sra."/>
    <s v="Ainhoa"/>
    <m/>
    <s v="Garza"/>
    <m/>
    <d v="1990-03-09T00:00:00"/>
    <s v="Pisces"/>
    <s v=""/>
    <s v="AgarzaSPAIN.42"/>
    <n v="185"/>
    <n v="55.6"/>
    <s v="Brown"/>
    <s v="O+"/>
    <s v="Curly"/>
    <s v="Blond"/>
    <x v="1"/>
    <s v="Gymnastics Artistic"/>
    <s v="blue"/>
    <s v="Female"/>
    <s v="Spanish"/>
    <x v="8"/>
    <s v="ES"/>
    <n v="72.834645668999997"/>
    <n v="122.57701777208"/>
    <n v="16.2"/>
    <s v="W"/>
    <s v="POSTPONE"/>
    <n v="1990"/>
  </r>
  <r>
    <n v="7"/>
    <s v="MS. AMIYA EICHMANN"/>
    <s v="Ms."/>
    <s v="Amiya"/>
    <m/>
    <s v="Eichmann"/>
    <m/>
    <d v="1999-07-29T00:00:00"/>
    <s v="Leo"/>
    <s v="eichmann.amiya@pecinow.org"/>
    <s v=""/>
    <n v="164"/>
    <n v="61.1"/>
    <s v="Blue"/>
    <s v="B−"/>
    <s v="Wavy"/>
    <s v="Brown"/>
    <x v="0"/>
    <s v="Cycling Road"/>
    <s v="olive"/>
    <s v="Female"/>
    <s v="English"/>
    <x v="9"/>
    <s v="US"/>
    <n v="64.566929133599999"/>
    <n v="134.70244219198"/>
    <n v="22.7"/>
    <s v="F"/>
    <s v="ADMIT"/>
    <n v="1999"/>
  </r>
  <r>
    <n v="31"/>
    <s v="MME. PAULETTE DURAND"/>
    <s v="Mme."/>
    <s v="Paulette"/>
    <m/>
    <s v="Durand"/>
    <m/>
    <d v="1989-12-25T00:00:00"/>
    <s v="Capricorn"/>
    <s v=""/>
    <s v="PdurandFRANCE.31"/>
    <n v="180"/>
    <n v="81.7"/>
    <s v="Amber"/>
    <s v="O−"/>
    <s v="Straight"/>
    <s v="Chestnut"/>
    <x v="1"/>
    <s v="Volleyball"/>
    <s v="aqua"/>
    <s v="Female"/>
    <s v="French"/>
    <x v="7"/>
    <s v="FR"/>
    <n v="70.866141731999988"/>
    <n v="180.11766820106001"/>
    <n v="25.2"/>
    <s v="U"/>
    <s v="EXAMINE"/>
    <n v="1989"/>
  </r>
  <r>
    <n v="4"/>
    <s v="MS. DARBY CRUICKSHANK"/>
    <s v="Ms."/>
    <s v="Darby"/>
    <m/>
    <s v="Cruickshank"/>
    <s v="Sr."/>
    <d v="1975-05-18T00:00:00"/>
    <s v="Taurus"/>
    <s v="cruickshank.darby@pecinow.org"/>
    <s v=""/>
    <n v="175"/>
    <n v="48.9"/>
    <s v="Green"/>
    <s v="O−"/>
    <s v="Strands"/>
    <s v="Black"/>
    <x v="0"/>
    <s v="Alpine Skiing"/>
    <s v="aqua"/>
    <s v="Female"/>
    <s v="English"/>
    <x v="9"/>
    <s v="US"/>
    <n v="68.897637794999994"/>
    <n v="107.80604620602"/>
    <n v="16"/>
    <s v="W"/>
    <s v="POSTPONE"/>
    <n v="1975"/>
  </r>
  <r>
    <n v="32"/>
    <s v="MME. LAURE-ALIX CHEVALIER"/>
    <s v="Mme."/>
    <s v="Laure-Alix"/>
    <m/>
    <s v="Chevalier"/>
    <m/>
    <d v="1970-12-23T00:00:00"/>
    <s v="Capricorn"/>
    <s v=""/>
    <s v="LchevalierFRANCE.32"/>
    <n v="181"/>
    <n v="78.099999999999994"/>
    <s v="Blue"/>
    <s v="O+"/>
    <s v="Wavy"/>
    <s v="Brown"/>
    <x v="0"/>
    <s v="Beach Volleyball"/>
    <s v="yellow"/>
    <s v="Female"/>
    <s v="French"/>
    <x v="7"/>
    <s v="FR"/>
    <n v="71.259842519399996"/>
    <n v="172.18102676257999"/>
    <n v="23.8"/>
    <s v="F"/>
    <s v="ADMIT"/>
    <n v="1970"/>
  </r>
  <r>
    <n v="24"/>
    <s v="DR. SHANNY BINS"/>
    <s v="Dr."/>
    <s v="Shanny"/>
    <m/>
    <s v="Bins"/>
    <m/>
    <d v="1999-08-28T00:00:00"/>
    <s v="Virgo"/>
    <s v="bins.shanny@pecinow.org"/>
    <s v=""/>
    <n v="206"/>
    <n v="59.4"/>
    <s v="Amber"/>
    <s v="B−"/>
    <s v="Straight"/>
    <s v="Blond"/>
    <x v="0"/>
    <s v="Canoe Slalom"/>
    <s v="silver"/>
    <s v="Female"/>
    <s v="English"/>
    <x v="1"/>
    <s v="OZ"/>
    <n v="81.102362204399995"/>
    <n v="130.95458373491999"/>
    <n v="14"/>
    <s v="W"/>
    <s v="POSTPONE"/>
    <n v="1999"/>
  </r>
  <r>
    <n v="43"/>
    <s v="SRA. ISABEL BANDA"/>
    <s v="Sra."/>
    <s v="Isabel"/>
    <m/>
    <s v="Banda"/>
    <m/>
    <d v="1960-01-12T00:00:00"/>
    <s v="Capricorn"/>
    <s v=""/>
    <s v="IbandaSPAIN.43"/>
    <n v="178"/>
    <n v="102.3"/>
    <s v="Amber"/>
    <s v="O+"/>
    <s v="Straight"/>
    <s v="Brown"/>
    <x v="0"/>
    <s v="Canoe Slalom"/>
    <s v="gray"/>
    <s v="Female"/>
    <s v="Spanish"/>
    <x v="8"/>
    <s v="ES"/>
    <n v="70.078740157200002"/>
    <n v="225.53289421014"/>
    <n v="32.299999999999997"/>
    <s v="P"/>
    <s v="REFUSE"/>
    <n v="1960"/>
  </r>
  <r>
    <n v="25"/>
    <s v="DR. TIA ABSHIRE"/>
    <s v="Dr."/>
    <s v="Tia"/>
    <m/>
    <s v="Abshire"/>
    <m/>
    <d v="1966-07-21T00:00:00"/>
    <s v="Cancer"/>
    <s v="abshire.tia@pecinow.org"/>
    <s v=""/>
    <n v="203"/>
    <n v="77.8"/>
    <s v="Amber"/>
    <s v="A+"/>
    <s v="Straight"/>
    <s v="Brown"/>
    <x v="0"/>
    <s v="Cycling Road"/>
    <s v="navy"/>
    <s v="Female"/>
    <s v="English"/>
    <x v="1"/>
    <s v="OZ"/>
    <n v="79.921259842200001"/>
    <n v="171.51963997604"/>
    <n v="18.899999999999999"/>
    <s v="W"/>
    <s v="POSTPONE"/>
    <n v="1966"/>
  </r>
  <r>
    <n v="1"/>
    <s v="MS. ANNIE ABBOTT"/>
    <s v="Ms."/>
    <s v="Annie"/>
    <m/>
    <s v="Abbott"/>
    <s v="DVM"/>
    <d v="1997-09-26T00:00:00"/>
    <s v="Libra"/>
    <s v="abbott.annie@pecinow.org"/>
    <s v=""/>
    <n v="205"/>
    <n v="94"/>
    <s v="Green"/>
    <s v="A−"/>
    <s v="Strands"/>
    <s v="Black"/>
    <x v="1"/>
    <s v="Cycling Track"/>
    <s v="silver"/>
    <s v="Female"/>
    <s v="English"/>
    <x v="9"/>
    <s v="US"/>
    <n v="80.708661416999988"/>
    <n v="207.23452644919999"/>
    <n v="22.4"/>
    <s v="F"/>
    <s v="ADMIT"/>
    <n v="1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3:AL24" firstHeaderRow="1" firstDataRow="2" firstDataCol="2"/>
  <pivotFields count="3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11">
        <item x="7"/>
        <item x="4"/>
        <item x="5"/>
        <item x="1"/>
        <item x="6"/>
        <item x="3"/>
        <item x="9"/>
        <item x="8"/>
        <item x="10"/>
        <item x="2"/>
        <item x="0"/>
      </items>
    </pivotField>
    <pivotField compact="0" outline="0" showAll="0" defaultSubtotal="0"/>
    <pivotField dataField="1" compact="0" numFmtId="164" outline="0" showAll="0" defaultSubtotal="0"/>
    <pivotField compact="0" numFmtId="2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2">
    <field x="20"/>
    <field x="22"/>
  </rowFields>
  <rowItems count="20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</rowItems>
  <colFields count="1">
    <field x="29"/>
  </colFields>
  <colItems count="35">
    <i>
      <x v="1"/>
    </i>
    <i>
      <x v="5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5"/>
    </i>
  </colItems>
  <dataFields count="1">
    <dataField name="Average of HEIGHT (INCHES)" fld="24" subtotal="average" baseField="20" baseItem="0" numFmtId="166"/>
  </dataFields>
  <formats count="6">
    <format dxfId="28">
      <pivotArea outline="0" collapsedLevelsAreSubtotals="1" fieldPosition="0"/>
    </format>
    <format dxfId="27">
      <pivotArea field="20" type="button" dataOnly="0" labelOnly="1" outline="0" axis="axisRow" fieldPosition="0"/>
    </format>
    <format dxfId="26">
      <pivotArea field="22" type="button" dataOnly="0" labelOnly="1" outline="0" axis="axisRow" fieldPosition="1"/>
    </format>
    <format dxfId="25">
      <pivotArea dataOnly="0" labelOnly="1" outline="0" fieldPosition="0">
        <references count="1">
          <reference field="20" count="0"/>
        </references>
      </pivotArea>
    </format>
    <format dxfId="24">
      <pivotArea dataOnly="0" labelOnly="1" outline="0" fieldPosition="0">
        <references count="2">
          <reference field="20" count="1" selected="0">
            <x v="0"/>
          </reference>
          <reference field="2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23">
      <pivotArea dataOnly="0" labelOnly="1" outline="0" fieldPosition="0">
        <references count="2">
          <reference field="20" count="1" selected="0">
            <x v="1"/>
          </reference>
          <reference field="22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B3:AM27" firstHeaderRow="1" firstDataRow="2" firstDataCol="2"/>
  <pivotFields count="30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65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compact="0" outline="0" subtotalTop="0" showAll="0"/>
    <pivotField dataField="1" compact="0" numFmtId="164" outline="0" subtotalTop="0" showAll="0"/>
    <pivotField compact="0" numFmtId="2" outline="0" subtotalTop="0" showAll="0"/>
    <pivotField compact="0" numFmtId="164" outline="0" subtotalTop="0" showAll="0"/>
    <pivotField compact="0" outline="0" subtotalTop="0" showAll="0"/>
    <pivotField compact="0" outline="0" subtotalTop="0" showAll="0"/>
    <pivotField axis="axisCol" compact="0" outline="0" subtotalTop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2">
    <field x="20"/>
    <field x="22"/>
  </rowFields>
  <rowItems count="23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t="default">
      <x v="1"/>
    </i>
    <i t="grand">
      <x/>
    </i>
  </rowItems>
  <colFields count="1">
    <field x="29"/>
  </colFields>
  <colItems count="36">
    <i>
      <x v="1"/>
    </i>
    <i>
      <x v="5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5"/>
    </i>
    <i t="grand">
      <x/>
    </i>
  </colItems>
  <dataFields count="1">
    <dataField name="Count of HEIGHT (INCHES)" fld="24" subtotal="count" baseField="20" baseItem="0" numFmtId="1"/>
  </dataFields>
  <formats count="20">
    <format dxfId="22">
      <pivotArea outline="0" collapsedLevelsAreSubtotals="1" fieldPosition="0"/>
    </format>
    <format dxfId="21">
      <pivotArea field="20" type="button" dataOnly="0" labelOnly="1" outline="0" axis="axisRow" fieldPosition="0"/>
    </format>
    <format dxfId="20">
      <pivotArea field="22" type="button" dataOnly="0" labelOnly="1" outline="0" axis="axisRow" fieldPosition="1"/>
    </format>
    <format dxfId="19">
      <pivotArea dataOnly="0" labelOnly="1" outline="0" fieldPosition="0">
        <references count="1">
          <reference field="20" count="0"/>
        </references>
      </pivotArea>
    </format>
    <format dxfId="18">
      <pivotArea dataOnly="0" labelOnly="1" outline="0" fieldPosition="0">
        <references count="2">
          <reference field="20" count="1" selected="0">
            <x v="0"/>
          </reference>
          <reference field="2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17">
      <pivotArea dataOnly="0" labelOnly="1" outline="0" fieldPosition="0">
        <references count="2">
          <reference field="20" count="1" selected="0">
            <x v="1"/>
          </reference>
          <reference field="22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16">
      <pivotArea dataOnly="0" labelOnly="1" outline="0" fieldPosition="0">
        <references count="1">
          <reference field="29" count="35">
            <x v="1"/>
            <x v="5"/>
            <x v="6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8"/>
            <x v="39"/>
            <x v="40"/>
            <x v="42"/>
            <x v="43"/>
            <x v="45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grandRow="1" outline="0" fieldPosition="0"/>
    </format>
    <format dxfId="13">
      <pivotArea grandCol="1" outline="0" collapsedLevelsAreSubtotals="1" fieldPosition="0"/>
    </format>
    <format dxfId="12">
      <pivotArea dataOnly="0" labelOnly="1" grandCol="1" outline="0" fieldPosition="0"/>
    </format>
    <format dxfId="11">
      <pivotArea outline="0" collapsedLevelsAreSubtotals="1" fieldPosition="0">
        <references count="1">
          <reference field="20" count="1" selected="0" defaultSubtotal="1">
            <x v="0"/>
          </reference>
        </references>
      </pivotArea>
    </format>
    <format dxfId="10">
      <pivotArea outline="0" collapsedLevelsAreSubtotals="1" fieldPosition="0">
        <references count="1">
          <reference field="20" count="1" selected="0" defaultSubtotal="1">
            <x v="1"/>
          </reference>
        </references>
      </pivotArea>
    </format>
    <format dxfId="9">
      <pivotArea dataOnly="0" labelOnly="1" outline="0" fieldPosition="0">
        <references count="1">
          <reference field="20" count="1">
            <x v="1"/>
          </reference>
        </references>
      </pivotArea>
    </format>
    <format dxfId="8">
      <pivotArea dataOnly="0" labelOnly="1" outline="0" fieldPosition="0">
        <references count="1">
          <reference field="20" count="0" defaultSubtotal="1"/>
        </references>
      </pivotArea>
    </format>
    <format dxfId="7">
      <pivotArea dataOnly="0" labelOnly="1" outline="0" fieldPosition="0">
        <references count="2">
          <reference field="20" count="1" selected="0">
            <x v="1"/>
          </reference>
          <reference field="22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6">
      <pivotArea outline="0" collapsedLevelsAreSubtotals="1" fieldPosition="0">
        <references count="1">
          <reference field="20" count="1" selected="0" defaultSubtotal="1">
            <x v="0"/>
          </reference>
        </references>
      </pivotArea>
    </format>
    <format dxfId="5">
      <pivotArea dataOnly="0" labelOnly="1" outline="0" fieldPosition="0">
        <references count="1">
          <reference field="20" count="1" defaultSubtotal="1">
            <x v="0"/>
          </reference>
        </references>
      </pivotArea>
    </format>
    <format dxfId="4">
      <pivotArea outline="0" collapsedLevelsAreSubtotals="1" fieldPosition="0">
        <references count="1">
          <reference field="20" count="1" selected="0" defaultSubtotal="1">
            <x v="1"/>
          </reference>
        </references>
      </pivotArea>
    </format>
    <format dxfId="3">
      <pivotArea dataOnly="0" labelOnly="1" outline="0" fieldPosition="0">
        <references count="1">
          <reference field="20" count="1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L2:O14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 sortType="ascending">
      <items count="11">
        <item x="6"/>
        <item x="1"/>
        <item x="5"/>
        <item x="7"/>
        <item x="3"/>
        <item x="4"/>
        <item x="8"/>
        <item x="2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SPORTS" fld="18" subtotal="count" baseField="0" baseItem="0"/>
  </dataFields>
  <formats count="1">
    <format dxfId="0">
      <pivotArea type="all" dataOnly="0" outline="0" fieldPosition="0"/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D26" totalsRowShown="0">
  <autoFilter ref="A1:AD26"/>
  <sortState ref="A2:AC26">
    <sortCondition descending="1" ref="F2:F26"/>
    <sortCondition descending="1" ref="H2:H26"/>
  </sortState>
  <tableColumns count="30">
    <tableColumn id="1" name="INDEX"/>
    <tableColumn id="2" name="FULL NAME"/>
    <tableColumn id="3" name="PREFIX"/>
    <tableColumn id="4" name="FIRSTNAME"/>
    <tableColumn id="5" name="MIDDLENAME"/>
    <tableColumn id="6" name="LASTNAME"/>
    <tableColumn id="7" name="SUFFIX"/>
    <tableColumn id="8" name="BIRTHDATE" dataDxfId="2"/>
    <tableColumn id="9" name="ZODIAC"/>
    <tableColumn id="10" name="EMAIL ADDRESS"/>
    <tableColumn id="11" name="USERNAME"/>
    <tableColumn id="12" name="HEIGHT (CMS)"/>
    <tableColumn id="13" name="WEIGHT (KGS)"/>
    <tableColumn id="14" name="EYECOLOR"/>
    <tableColumn id="15" name="BLOODTYPE"/>
    <tableColumn id="16" name="HAIRTYPE"/>
    <tableColumn id="17" name="HAIRCOLOR"/>
    <tableColumn id="18" name="SPORTS LOCATION"/>
    <tableColumn id="19" name="SPORTS"/>
    <tableColumn id="20" name="FAVORITE COLOR"/>
    <tableColumn id="21" name="SEX"/>
    <tableColumn id="22" name="LANGUAGE"/>
    <tableColumn id="23" name="COUNTRY"/>
    <tableColumn id="24" name="COUNTRYCODE"/>
    <tableColumn id="25" name="HEIGHT (INCHES)"/>
    <tableColumn id="26" name="WEIGHT (LBS)"/>
    <tableColumn id="27" name="PECI-SCORE"/>
    <tableColumn id="28" name="PECI-CODE"/>
    <tableColumn id="29" name="STATUS"/>
    <tableColumn id="30" name="YEAR" dataDxfId="1">
      <calculatedColumnFormula>YEAR(Table2[[#This Row],[BIRTHDATE]])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E60"/>
  </sheetPr>
  <dimension ref="A1:Z1000"/>
  <sheetViews>
    <sheetView zoomScale="130" zoomScaleNormal="130" workbookViewId="0">
      <pane xSplit="13" ySplit="4" topLeftCell="N5" activePane="bottomRight" state="frozen"/>
      <selection activeCell="P34" sqref="P34"/>
      <selection pane="topRight" activeCell="P34" sqref="P34"/>
      <selection pane="bottomLeft" activeCell="P34" sqref="P34"/>
      <selection pane="bottomRight" activeCell="C2" sqref="C2:M2"/>
    </sheetView>
  </sheetViews>
  <sheetFormatPr defaultColWidth="14.42578125" defaultRowHeight="12.75" outlineLevelCol="1" x14ac:dyDescent="0.2"/>
  <cols>
    <col min="1" max="1" width="24.7109375" bestFit="1" customWidth="1"/>
    <col min="2" max="2" width="6.28515625" bestFit="1" customWidth="1"/>
    <col min="3" max="13" width="3.28515625" customWidth="1" outlineLevel="1"/>
    <col min="14" max="14" width="4.42578125" customWidth="1"/>
    <col min="15" max="15" width="4.28515625" bestFit="1" customWidth="1"/>
    <col min="16" max="16" width="123.5703125" bestFit="1" customWidth="1"/>
    <col min="17" max="17" width="19" bestFit="1" customWidth="1"/>
    <col min="18" max="26" width="8.7109375" customWidth="1"/>
  </cols>
  <sheetData>
    <row r="1" spans="1:26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26" ht="78.75" x14ac:dyDescent="0.25">
      <c r="A2" s="102" t="s">
        <v>0</v>
      </c>
      <c r="B2" s="103"/>
      <c r="C2" s="104" t="s">
        <v>1</v>
      </c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3"/>
      <c r="O2" s="4"/>
      <c r="P2" s="5" t="s">
        <v>2</v>
      </c>
      <c r="Q2" s="6"/>
      <c r="R2" s="7"/>
      <c r="S2" s="7"/>
      <c r="T2" s="7"/>
      <c r="U2" s="7"/>
      <c r="V2" s="7"/>
      <c r="W2" s="7"/>
      <c r="X2" s="7"/>
      <c r="Y2" s="7"/>
      <c r="Z2" s="7"/>
    </row>
    <row r="3" spans="1:26" ht="18.75" x14ac:dyDescent="0.3">
      <c r="A3" s="8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0"/>
      <c r="O3" s="11"/>
      <c r="P3" s="12" t="s">
        <v>3</v>
      </c>
      <c r="Q3" s="13"/>
    </row>
    <row r="4" spans="1:26" s="85" customFormat="1" ht="13.5" customHeight="1" x14ac:dyDescent="0.2">
      <c r="A4" s="81" t="s">
        <v>4</v>
      </c>
      <c r="B4" s="82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4" t="s">
        <v>16</v>
      </c>
      <c r="N4" s="15"/>
      <c r="O4" s="16" t="s">
        <v>17</v>
      </c>
      <c r="P4" s="83" t="s">
        <v>18</v>
      </c>
      <c r="Q4" s="84" t="s">
        <v>19</v>
      </c>
      <c r="R4" s="82"/>
      <c r="S4" s="82"/>
      <c r="T4" s="82"/>
      <c r="U4" s="82"/>
      <c r="V4" s="82"/>
      <c r="W4" s="82"/>
      <c r="X4" s="82"/>
      <c r="Y4" s="82"/>
      <c r="Z4" s="82"/>
    </row>
    <row r="5" spans="1:26" ht="17.25" x14ac:dyDescent="0.35">
      <c r="A5" s="1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100" t="s">
        <v>20</v>
      </c>
      <c r="Q5" s="101"/>
    </row>
    <row r="6" spans="1:26" ht="15.75" x14ac:dyDescent="0.25">
      <c r="A6" s="21" t="s">
        <v>21</v>
      </c>
      <c r="B6" s="22" t="s">
        <v>22</v>
      </c>
      <c r="C6" s="23" t="s">
        <v>23</v>
      </c>
      <c r="D6" s="23" t="s">
        <v>23</v>
      </c>
      <c r="E6" s="23"/>
      <c r="F6" s="23" t="s">
        <v>23</v>
      </c>
      <c r="G6" s="23"/>
      <c r="H6" s="23"/>
      <c r="I6" s="23"/>
      <c r="J6" s="23"/>
      <c r="K6" s="23"/>
      <c r="L6" s="23"/>
      <c r="M6" s="23"/>
      <c r="N6" s="24"/>
      <c r="O6" s="25">
        <v>1</v>
      </c>
      <c r="P6" s="26" t="s">
        <v>24</v>
      </c>
      <c r="Q6" s="27" t="s">
        <v>25</v>
      </c>
    </row>
    <row r="7" spans="1:26" ht="15.75" x14ac:dyDescent="0.25">
      <c r="A7" s="8" t="s">
        <v>21</v>
      </c>
      <c r="B7" s="9" t="s">
        <v>26</v>
      </c>
      <c r="C7" s="1" t="s">
        <v>23</v>
      </c>
      <c r="D7" s="1" t="s">
        <v>23</v>
      </c>
      <c r="E7" s="1"/>
      <c r="F7" s="1" t="s">
        <v>23</v>
      </c>
      <c r="G7" s="1"/>
      <c r="H7" s="1" t="s">
        <v>23</v>
      </c>
      <c r="I7" s="1"/>
      <c r="J7" s="1"/>
      <c r="K7" s="1"/>
      <c r="L7" s="1"/>
      <c r="M7" s="1"/>
      <c r="N7" s="10"/>
      <c r="O7" s="11">
        <v>2</v>
      </c>
      <c r="P7" s="28" t="s">
        <v>27</v>
      </c>
      <c r="Q7" s="13" t="s">
        <v>28</v>
      </c>
    </row>
    <row r="8" spans="1:26" ht="26.25" x14ac:dyDescent="0.25">
      <c r="A8" s="8" t="s">
        <v>21</v>
      </c>
      <c r="B8" s="9" t="s">
        <v>29</v>
      </c>
      <c r="C8" s="1" t="s">
        <v>23</v>
      </c>
      <c r="D8" s="1" t="s">
        <v>23</v>
      </c>
      <c r="E8" s="1"/>
      <c r="F8" s="1" t="s">
        <v>23</v>
      </c>
      <c r="G8" s="1"/>
      <c r="H8" s="1" t="s">
        <v>23</v>
      </c>
      <c r="I8" s="1"/>
      <c r="J8" s="1"/>
      <c r="K8" s="1"/>
      <c r="L8" s="1"/>
      <c r="M8" s="1"/>
      <c r="N8" s="10"/>
      <c r="O8" s="11">
        <v>3</v>
      </c>
      <c r="P8" s="28" t="s">
        <v>30</v>
      </c>
      <c r="Q8" s="13" t="s">
        <v>31</v>
      </c>
    </row>
    <row r="9" spans="1:26" ht="15.75" x14ac:dyDescent="0.25">
      <c r="A9" s="8" t="s">
        <v>21</v>
      </c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0"/>
      <c r="O9" s="11">
        <v>4</v>
      </c>
      <c r="P9" s="71" t="s">
        <v>32</v>
      </c>
      <c r="Q9" s="13"/>
    </row>
    <row r="10" spans="1:26" ht="15.75" x14ac:dyDescent="0.25">
      <c r="A10" s="8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0"/>
      <c r="O10" s="11"/>
      <c r="P10" s="29" t="s">
        <v>33</v>
      </c>
      <c r="Q10" s="13"/>
    </row>
    <row r="11" spans="1:26" ht="15.75" x14ac:dyDescent="0.25">
      <c r="A11" s="8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0"/>
      <c r="O11" s="11"/>
      <c r="P11" s="30" t="s">
        <v>34</v>
      </c>
      <c r="Q11" s="13"/>
    </row>
    <row r="12" spans="1:26" ht="15.75" x14ac:dyDescent="0.25">
      <c r="A12" s="8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/>
      <c r="O12" s="11"/>
      <c r="P12" s="30" t="s">
        <v>35</v>
      </c>
      <c r="Q12" s="13"/>
    </row>
    <row r="13" spans="1:26" ht="15.75" x14ac:dyDescent="0.25">
      <c r="A13" s="31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6" t="s">
        <v>36</v>
      </c>
      <c r="Q13" s="37"/>
    </row>
    <row r="14" spans="1:26" ht="17.25" x14ac:dyDescent="0.35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  <c r="P14" s="100" t="s">
        <v>37</v>
      </c>
      <c r="Q14" s="101"/>
    </row>
    <row r="15" spans="1:26" ht="26.25" x14ac:dyDescent="0.25">
      <c r="A15" s="21" t="s">
        <v>21</v>
      </c>
      <c r="B15" s="22" t="s">
        <v>38</v>
      </c>
      <c r="C15" s="23"/>
      <c r="D15" s="23"/>
      <c r="E15" s="23"/>
      <c r="F15" s="23" t="s">
        <v>23</v>
      </c>
      <c r="G15" s="23"/>
      <c r="H15" s="23"/>
      <c r="I15" s="23"/>
      <c r="J15" s="23"/>
      <c r="K15" s="23"/>
      <c r="L15" s="23"/>
      <c r="M15" s="23"/>
      <c r="N15" s="24"/>
      <c r="O15" s="25">
        <v>5</v>
      </c>
      <c r="P15" s="72" t="s">
        <v>39</v>
      </c>
      <c r="Q15" s="27">
        <v>60.6</v>
      </c>
    </row>
    <row r="16" spans="1:26" ht="26.25" x14ac:dyDescent="0.25">
      <c r="A16" s="8" t="s">
        <v>21</v>
      </c>
      <c r="B16" s="9" t="s">
        <v>40</v>
      </c>
      <c r="C16" s="1"/>
      <c r="D16" s="1"/>
      <c r="E16" s="1"/>
      <c r="F16" s="1" t="s">
        <v>23</v>
      </c>
      <c r="G16" s="1"/>
      <c r="H16" s="1"/>
      <c r="I16" s="1"/>
      <c r="J16" s="1"/>
      <c r="K16" s="1"/>
      <c r="L16" s="1"/>
      <c r="M16" s="1"/>
      <c r="N16" s="10"/>
      <c r="O16" s="11">
        <v>6</v>
      </c>
      <c r="P16" s="28" t="s">
        <v>41</v>
      </c>
      <c r="Q16" s="13">
        <v>233.47</v>
      </c>
    </row>
    <row r="17" spans="1:17" ht="26.25" x14ac:dyDescent="0.25">
      <c r="A17" s="8" t="s">
        <v>21</v>
      </c>
      <c r="B17" s="9" t="s">
        <v>42</v>
      </c>
      <c r="C17" s="1"/>
      <c r="D17" s="1"/>
      <c r="E17" s="1"/>
      <c r="F17" s="1" t="s">
        <v>23</v>
      </c>
      <c r="G17" s="1"/>
      <c r="H17" s="1"/>
      <c r="I17" s="1"/>
      <c r="J17" s="1"/>
      <c r="K17" s="1"/>
      <c r="L17" s="1"/>
      <c r="M17" s="1"/>
      <c r="N17" s="10"/>
      <c r="O17" s="11">
        <v>7</v>
      </c>
      <c r="P17" s="28" t="s">
        <v>43</v>
      </c>
      <c r="Q17" s="13">
        <v>45</v>
      </c>
    </row>
    <row r="18" spans="1:17" ht="15.75" x14ac:dyDescent="0.25">
      <c r="A18" s="8" t="s">
        <v>21</v>
      </c>
      <c r="B18" s="9" t="s">
        <v>44</v>
      </c>
      <c r="C18" s="1"/>
      <c r="D18" s="1" t="s">
        <v>23</v>
      </c>
      <c r="E18" s="1"/>
      <c r="F18" s="1" t="s">
        <v>23</v>
      </c>
      <c r="G18" s="1"/>
      <c r="H18" s="1"/>
      <c r="I18" s="1"/>
      <c r="J18" s="1"/>
      <c r="K18" s="1" t="s">
        <v>23</v>
      </c>
      <c r="L18" s="1" t="s">
        <v>23</v>
      </c>
      <c r="M18" s="1"/>
      <c r="N18" s="10"/>
      <c r="O18" s="11">
        <v>8</v>
      </c>
      <c r="P18" s="28" t="s">
        <v>45</v>
      </c>
      <c r="Q18" s="38" t="s">
        <v>46</v>
      </c>
    </row>
    <row r="19" spans="1:17" ht="26.25" x14ac:dyDescent="0.25">
      <c r="A19" s="8" t="s">
        <v>21</v>
      </c>
      <c r="B19" s="9" t="s">
        <v>47</v>
      </c>
      <c r="C19" s="1"/>
      <c r="D19" s="1" t="s">
        <v>23</v>
      </c>
      <c r="E19" s="1"/>
      <c r="F19" s="1"/>
      <c r="G19" s="1"/>
      <c r="H19" s="1"/>
      <c r="I19" s="1"/>
      <c r="J19" s="1"/>
      <c r="K19" s="1"/>
      <c r="L19" s="1" t="s">
        <v>23</v>
      </c>
      <c r="M19" s="1" t="s">
        <v>23</v>
      </c>
      <c r="N19" s="10"/>
      <c r="O19" s="11">
        <v>9</v>
      </c>
      <c r="P19" s="28" t="s">
        <v>48</v>
      </c>
      <c r="Q19" s="38" t="s">
        <v>49</v>
      </c>
    </row>
    <row r="20" spans="1:17" ht="15.75" x14ac:dyDescent="0.25">
      <c r="A20" s="8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/>
      <c r="O20" s="11"/>
      <c r="P20" s="29" t="s">
        <v>33</v>
      </c>
      <c r="Q20" s="13"/>
    </row>
    <row r="21" spans="1:17" ht="15.75" x14ac:dyDescent="0.25">
      <c r="A21" s="8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0"/>
      <c r="O21" s="11"/>
      <c r="P21" s="30" t="s">
        <v>50</v>
      </c>
      <c r="Q21" s="13"/>
    </row>
    <row r="22" spans="1:17" ht="15.75" x14ac:dyDescent="0.25">
      <c r="A22" s="8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0"/>
      <c r="O22" s="11"/>
      <c r="P22" s="30" t="s">
        <v>51</v>
      </c>
      <c r="Q22" s="13"/>
    </row>
    <row r="23" spans="1:17" ht="15.75" x14ac:dyDescent="0.25">
      <c r="A23" s="8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0"/>
      <c r="O23" s="11"/>
      <c r="P23" s="30" t="s">
        <v>52</v>
      </c>
      <c r="Q23" s="13"/>
    </row>
    <row r="24" spans="1:17" ht="15.75" x14ac:dyDescent="0.25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  <c r="O24" s="35"/>
      <c r="P24" s="36" t="s">
        <v>53</v>
      </c>
      <c r="Q24" s="37"/>
    </row>
    <row r="25" spans="1:17" ht="17.25" x14ac:dyDescent="0.35">
      <c r="A25" s="1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100" t="s">
        <v>54</v>
      </c>
      <c r="Q25" s="101"/>
    </row>
    <row r="26" spans="1:17" ht="15.75" x14ac:dyDescent="0.25">
      <c r="A26" s="21" t="s">
        <v>55</v>
      </c>
      <c r="B26" s="22"/>
      <c r="C26" s="23"/>
      <c r="D26" s="23"/>
      <c r="E26" s="23" t="s">
        <v>23</v>
      </c>
      <c r="F26" s="23"/>
      <c r="G26" s="23" t="s">
        <v>23</v>
      </c>
      <c r="H26" s="23"/>
      <c r="I26" s="23"/>
      <c r="J26" s="23"/>
      <c r="K26" s="23"/>
      <c r="L26" s="23"/>
      <c r="M26" s="23"/>
      <c r="N26" s="24"/>
      <c r="O26" s="25">
        <v>10</v>
      </c>
      <c r="P26" s="26" t="s">
        <v>56</v>
      </c>
      <c r="Q26" s="27"/>
    </row>
    <row r="27" spans="1:17" ht="15.75" x14ac:dyDescent="0.25">
      <c r="A27" s="8" t="s">
        <v>55</v>
      </c>
      <c r="B27" s="9"/>
      <c r="C27" s="1"/>
      <c r="D27" s="1"/>
      <c r="E27" s="1"/>
      <c r="F27" s="1"/>
      <c r="G27" s="1" t="s">
        <v>23</v>
      </c>
      <c r="H27" s="1"/>
      <c r="I27" s="1"/>
      <c r="J27" s="1"/>
      <c r="K27" s="1"/>
      <c r="L27" s="1"/>
      <c r="M27" s="1"/>
      <c r="N27" s="10"/>
      <c r="O27" s="11"/>
      <c r="P27" s="28" t="s">
        <v>57</v>
      </c>
      <c r="Q27" s="13"/>
    </row>
    <row r="28" spans="1:17" ht="15.75" x14ac:dyDescent="0.25">
      <c r="A28" s="8" t="s">
        <v>55</v>
      </c>
      <c r="B28" s="9"/>
      <c r="C28" s="1"/>
      <c r="D28" s="1"/>
      <c r="E28" s="1"/>
      <c r="F28" s="1"/>
      <c r="G28" s="1" t="s">
        <v>23</v>
      </c>
      <c r="H28" s="1"/>
      <c r="I28" s="1"/>
      <c r="J28" s="1"/>
      <c r="K28" s="1"/>
      <c r="L28" s="1"/>
      <c r="M28" s="1"/>
      <c r="N28" s="10"/>
      <c r="O28" s="11"/>
      <c r="P28" s="28" t="s">
        <v>58</v>
      </c>
      <c r="Q28" s="13"/>
    </row>
    <row r="29" spans="1:17" ht="15.75" x14ac:dyDescent="0.25">
      <c r="A29" s="8" t="s">
        <v>55</v>
      </c>
      <c r="B29" s="9"/>
      <c r="C29" s="1"/>
      <c r="D29" s="1"/>
      <c r="E29" s="1"/>
      <c r="F29" s="1"/>
      <c r="G29" s="1" t="s">
        <v>23</v>
      </c>
      <c r="H29" s="1"/>
      <c r="I29" s="1"/>
      <c r="J29" s="1"/>
      <c r="K29" s="1"/>
      <c r="L29" s="1"/>
      <c r="M29" s="1"/>
      <c r="N29" s="10"/>
      <c r="O29" s="11"/>
      <c r="P29" s="28" t="s">
        <v>59</v>
      </c>
      <c r="Q29" s="13"/>
    </row>
    <row r="30" spans="1:17" ht="15.75" x14ac:dyDescent="0.25">
      <c r="A30" s="8" t="s">
        <v>55</v>
      </c>
      <c r="B30" s="9"/>
      <c r="C30" s="1"/>
      <c r="D30" s="1"/>
      <c r="E30" s="1"/>
      <c r="F30" s="1"/>
      <c r="G30" s="1" t="s">
        <v>23</v>
      </c>
      <c r="H30" s="1"/>
      <c r="I30" s="1"/>
      <c r="J30" s="1"/>
      <c r="K30" s="1"/>
      <c r="L30" s="1"/>
      <c r="M30" s="1"/>
      <c r="N30" s="10"/>
      <c r="O30" s="11"/>
      <c r="P30" s="28" t="s">
        <v>60</v>
      </c>
      <c r="Q30" s="13"/>
    </row>
    <row r="31" spans="1:17" ht="15.75" x14ac:dyDescent="0.25">
      <c r="A31" s="8" t="s">
        <v>55</v>
      </c>
      <c r="B31" s="9"/>
      <c r="C31" s="1"/>
      <c r="D31" s="1"/>
      <c r="E31" s="1"/>
      <c r="F31" s="1"/>
      <c r="G31" s="1" t="s">
        <v>23</v>
      </c>
      <c r="H31" s="1"/>
      <c r="I31" s="1"/>
      <c r="J31" s="1"/>
      <c r="K31" s="1"/>
      <c r="L31" s="1"/>
      <c r="M31" s="1"/>
      <c r="N31" s="10"/>
      <c r="O31" s="11"/>
      <c r="P31" s="28" t="s">
        <v>61</v>
      </c>
      <c r="Q31" s="13"/>
    </row>
    <row r="32" spans="1:17" ht="15.75" x14ac:dyDescent="0.25">
      <c r="A32" s="31" t="s">
        <v>55</v>
      </c>
      <c r="B32" s="32"/>
      <c r="C32" s="33"/>
      <c r="D32" s="33"/>
      <c r="E32" s="33"/>
      <c r="F32" s="33"/>
      <c r="G32" s="33" t="s">
        <v>23</v>
      </c>
      <c r="H32" s="33"/>
      <c r="I32" s="33"/>
      <c r="J32" s="33"/>
      <c r="K32" s="33"/>
      <c r="L32" s="33"/>
      <c r="M32" s="33"/>
      <c r="N32" s="34"/>
      <c r="O32" s="35"/>
      <c r="P32" s="39" t="s">
        <v>62</v>
      </c>
      <c r="Q32" s="37"/>
    </row>
    <row r="33" spans="1:17" ht="17.25" x14ac:dyDescent="0.35">
      <c r="A33" s="17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  <c r="P33" s="100" t="s">
        <v>63</v>
      </c>
      <c r="Q33" s="101"/>
    </row>
    <row r="34" spans="1:17" ht="15.75" x14ac:dyDescent="0.25">
      <c r="A34" s="21" t="s">
        <v>55</v>
      </c>
      <c r="B34" s="22"/>
      <c r="C34" s="23"/>
      <c r="D34" s="23"/>
      <c r="E34" s="23" t="s">
        <v>23</v>
      </c>
      <c r="F34" s="23"/>
      <c r="G34" s="23"/>
      <c r="H34" s="23"/>
      <c r="I34" s="23"/>
      <c r="J34" s="23"/>
      <c r="K34" s="23"/>
      <c r="L34" s="23"/>
      <c r="M34" s="23"/>
      <c r="N34" s="24"/>
      <c r="O34" s="25">
        <v>11</v>
      </c>
      <c r="P34" s="26" t="s">
        <v>64</v>
      </c>
      <c r="Q34" s="27"/>
    </row>
    <row r="35" spans="1:17" ht="15.75" x14ac:dyDescent="0.25">
      <c r="A35" s="8" t="s">
        <v>65</v>
      </c>
      <c r="B35" s="9"/>
      <c r="C35" s="1"/>
      <c r="D35" s="1"/>
      <c r="E35" s="1" t="s">
        <v>23</v>
      </c>
      <c r="F35" s="1"/>
      <c r="G35" s="1"/>
      <c r="H35" s="1"/>
      <c r="I35" s="1"/>
      <c r="J35" s="1"/>
      <c r="K35" s="1"/>
      <c r="L35" s="1"/>
      <c r="M35" s="1"/>
      <c r="N35" s="10"/>
      <c r="O35" s="11"/>
      <c r="P35" s="28" t="s">
        <v>66</v>
      </c>
      <c r="Q35" s="13"/>
    </row>
    <row r="36" spans="1:17" ht="15.75" x14ac:dyDescent="0.25">
      <c r="A36" s="8" t="s">
        <v>65</v>
      </c>
      <c r="B36" s="9"/>
      <c r="C36" s="1"/>
      <c r="D36" s="1"/>
      <c r="E36" s="1" t="s">
        <v>23</v>
      </c>
      <c r="F36" s="1"/>
      <c r="G36" s="1"/>
      <c r="H36" s="1"/>
      <c r="I36" s="1"/>
      <c r="J36" s="1"/>
      <c r="K36" s="1"/>
      <c r="L36" s="1"/>
      <c r="M36" s="1"/>
      <c r="N36" s="10"/>
      <c r="O36" s="11">
        <v>12</v>
      </c>
      <c r="P36" s="28" t="s">
        <v>67</v>
      </c>
      <c r="Q36" s="13"/>
    </row>
    <row r="37" spans="1:17" ht="15.75" x14ac:dyDescent="0.25">
      <c r="A37" s="31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5"/>
      <c r="P37" s="39" t="s">
        <v>68</v>
      </c>
      <c r="Q37" s="37"/>
    </row>
    <row r="38" spans="1:17" ht="17.25" x14ac:dyDescent="0.35">
      <c r="A38" s="1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  <c r="P38" s="100" t="s">
        <v>69</v>
      </c>
      <c r="Q38" s="101"/>
    </row>
    <row r="39" spans="1:17" ht="26.25" x14ac:dyDescent="0.25">
      <c r="A39" s="21" t="s">
        <v>70</v>
      </c>
      <c r="B39" s="22"/>
      <c r="C39" s="23"/>
      <c r="D39" s="23"/>
      <c r="E39" s="23" t="s">
        <v>23</v>
      </c>
      <c r="F39" s="23"/>
      <c r="G39" s="23"/>
      <c r="H39" s="23" t="s">
        <v>23</v>
      </c>
      <c r="I39" s="23"/>
      <c r="J39" s="23"/>
      <c r="K39" s="23"/>
      <c r="L39" s="23"/>
      <c r="M39" s="23"/>
      <c r="N39" s="24"/>
      <c r="O39" s="25">
        <v>13</v>
      </c>
      <c r="P39" s="26" t="s">
        <v>71</v>
      </c>
      <c r="Q39" s="27"/>
    </row>
    <row r="40" spans="1:17" ht="15.75" x14ac:dyDescent="0.25">
      <c r="A40" s="8" t="s">
        <v>70</v>
      </c>
      <c r="B40" s="9"/>
      <c r="C40" s="1"/>
      <c r="D40" s="1"/>
      <c r="E40" s="1"/>
      <c r="F40" s="1" t="s">
        <v>23</v>
      </c>
      <c r="G40" s="1"/>
      <c r="H40" s="1"/>
      <c r="I40" s="1" t="s">
        <v>23</v>
      </c>
      <c r="J40" s="1"/>
      <c r="K40" s="1"/>
      <c r="L40" s="1"/>
      <c r="M40" s="1"/>
      <c r="N40" s="10"/>
      <c r="O40" s="11">
        <v>14</v>
      </c>
      <c r="P40" s="28" t="s">
        <v>72</v>
      </c>
      <c r="Q40" s="13"/>
    </row>
    <row r="41" spans="1:17" ht="15.75" x14ac:dyDescent="0.25">
      <c r="A41" s="8" t="s">
        <v>70</v>
      </c>
      <c r="B41" s="9"/>
      <c r="C41" s="1"/>
      <c r="D41" s="1" t="s">
        <v>23</v>
      </c>
      <c r="E41" s="1" t="s">
        <v>23</v>
      </c>
      <c r="F41" s="1"/>
      <c r="G41" s="1"/>
      <c r="H41" s="1"/>
      <c r="I41" s="1"/>
      <c r="J41" s="1"/>
      <c r="K41" s="1"/>
      <c r="L41" s="1"/>
      <c r="M41" s="1"/>
      <c r="N41" s="10"/>
      <c r="O41" s="11">
        <v>15</v>
      </c>
      <c r="P41" s="28" t="s">
        <v>73</v>
      </c>
      <c r="Q41" s="13"/>
    </row>
    <row r="42" spans="1:17" ht="26.25" x14ac:dyDescent="0.25">
      <c r="A42" s="8" t="s">
        <v>70</v>
      </c>
      <c r="B42" s="9"/>
      <c r="C42" s="1"/>
      <c r="D42" s="1"/>
      <c r="E42" s="1" t="s">
        <v>23</v>
      </c>
      <c r="F42" s="1"/>
      <c r="G42" s="1"/>
      <c r="H42" s="1"/>
      <c r="I42" s="1" t="s">
        <v>23</v>
      </c>
      <c r="J42" s="1"/>
      <c r="K42" s="1"/>
      <c r="L42" s="1"/>
      <c r="M42" s="1"/>
      <c r="N42" s="10"/>
      <c r="O42" s="11">
        <v>16</v>
      </c>
      <c r="P42" s="28" t="s">
        <v>74</v>
      </c>
      <c r="Q42" s="13"/>
    </row>
    <row r="43" spans="1:17" ht="15.75" x14ac:dyDescent="0.25">
      <c r="A43" s="8" t="s">
        <v>75</v>
      </c>
      <c r="B43" s="9"/>
      <c r="C43" s="1"/>
      <c r="D43" s="1"/>
      <c r="E43" s="1"/>
      <c r="F43" s="1"/>
      <c r="G43" s="1"/>
      <c r="H43" s="1"/>
      <c r="I43" s="1" t="s">
        <v>23</v>
      </c>
      <c r="J43" s="1"/>
      <c r="K43" s="1"/>
      <c r="L43" s="1"/>
      <c r="M43" s="1"/>
      <c r="N43" s="10"/>
      <c r="O43" s="11"/>
      <c r="P43" s="28" t="s">
        <v>76</v>
      </c>
      <c r="Q43" s="13"/>
    </row>
    <row r="44" spans="1:17" ht="15.75" x14ac:dyDescent="0.25">
      <c r="A44" s="8" t="s">
        <v>75</v>
      </c>
      <c r="B44" s="9"/>
      <c r="C44" s="1"/>
      <c r="D44" s="1"/>
      <c r="E44" s="1"/>
      <c r="F44" s="1"/>
      <c r="G44" s="1"/>
      <c r="H44" s="1"/>
      <c r="I44" s="1" t="s">
        <v>23</v>
      </c>
      <c r="J44" s="1"/>
      <c r="K44" s="1"/>
      <c r="L44" s="1"/>
      <c r="M44" s="1"/>
      <c r="N44" s="10"/>
      <c r="O44" s="11"/>
      <c r="P44" s="28" t="s">
        <v>77</v>
      </c>
      <c r="Q44" s="13"/>
    </row>
    <row r="45" spans="1:17" ht="15.75" x14ac:dyDescent="0.25">
      <c r="A45" s="8" t="s">
        <v>75</v>
      </c>
      <c r="B45" s="9"/>
      <c r="C45" s="1"/>
      <c r="D45" s="1"/>
      <c r="E45" s="1"/>
      <c r="F45" s="1"/>
      <c r="G45" s="1"/>
      <c r="H45" s="1"/>
      <c r="I45" s="1" t="s">
        <v>23</v>
      </c>
      <c r="J45" s="1"/>
      <c r="K45" s="1"/>
      <c r="L45" s="1"/>
      <c r="M45" s="1"/>
      <c r="N45" s="10"/>
      <c r="O45" s="11"/>
      <c r="P45" s="28" t="s">
        <v>78</v>
      </c>
      <c r="Q45" s="13"/>
    </row>
    <row r="46" spans="1:17" ht="15.75" x14ac:dyDescent="0.25">
      <c r="A46" s="8" t="s">
        <v>75</v>
      </c>
      <c r="B46" s="9"/>
      <c r="C46" s="1"/>
      <c r="D46" s="1"/>
      <c r="E46" s="1"/>
      <c r="F46" s="1"/>
      <c r="G46" s="1"/>
      <c r="H46" s="1"/>
      <c r="I46" s="1" t="s">
        <v>23</v>
      </c>
      <c r="J46" s="1"/>
      <c r="K46" s="1"/>
      <c r="L46" s="1"/>
      <c r="M46" s="1"/>
      <c r="N46" s="10"/>
      <c r="O46" s="11"/>
      <c r="P46" s="28" t="s">
        <v>79</v>
      </c>
      <c r="Q46" s="13"/>
    </row>
    <row r="47" spans="1:17" ht="15.75" x14ac:dyDescent="0.25">
      <c r="A47" s="31" t="s">
        <v>75</v>
      </c>
      <c r="B47" s="32"/>
      <c r="C47" s="33"/>
      <c r="D47" s="33" t="s">
        <v>23</v>
      </c>
      <c r="E47" s="33"/>
      <c r="F47" s="33"/>
      <c r="G47" s="33"/>
      <c r="H47" s="33"/>
      <c r="I47" s="33" t="s">
        <v>23</v>
      </c>
      <c r="J47" s="33"/>
      <c r="K47" s="33"/>
      <c r="L47" s="33"/>
      <c r="M47" s="33"/>
      <c r="N47" s="34"/>
      <c r="O47" s="35"/>
      <c r="P47" s="39" t="s">
        <v>80</v>
      </c>
      <c r="Q47" s="37"/>
    </row>
    <row r="48" spans="1:17" ht="17.25" x14ac:dyDescent="0.35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  <c r="P48" s="100" t="s">
        <v>81</v>
      </c>
      <c r="Q48" s="101"/>
    </row>
    <row r="49" spans="1:17" ht="15.75" x14ac:dyDescent="0.25">
      <c r="A49" s="21" t="s">
        <v>75</v>
      </c>
      <c r="B49" s="22"/>
      <c r="C49" s="23"/>
      <c r="D49" s="23"/>
      <c r="E49" s="23"/>
      <c r="F49" s="23"/>
      <c r="G49" s="23"/>
      <c r="H49" s="23"/>
      <c r="I49" s="23"/>
      <c r="J49" s="23" t="s">
        <v>23</v>
      </c>
      <c r="K49" s="23"/>
      <c r="L49" s="23"/>
      <c r="M49" s="23"/>
      <c r="N49" s="24"/>
      <c r="O49" s="25"/>
      <c r="P49" s="26" t="s">
        <v>82</v>
      </c>
      <c r="Q49" s="27"/>
    </row>
    <row r="50" spans="1:17" ht="15.75" x14ac:dyDescent="0.25">
      <c r="A50" s="8" t="s">
        <v>75</v>
      </c>
      <c r="B50" s="9"/>
      <c r="C50" s="1" t="s">
        <v>23</v>
      </c>
      <c r="D50" s="1" t="s">
        <v>23</v>
      </c>
      <c r="E50" s="1"/>
      <c r="F50" s="1"/>
      <c r="G50" s="1"/>
      <c r="H50" s="1"/>
      <c r="I50" s="1"/>
      <c r="J50" s="1" t="s">
        <v>23</v>
      </c>
      <c r="K50" s="1"/>
      <c r="L50" s="1"/>
      <c r="M50" s="1"/>
      <c r="N50" s="10"/>
      <c r="O50" s="11"/>
      <c r="P50" s="28" t="s">
        <v>83</v>
      </c>
      <c r="Q50" s="13"/>
    </row>
    <row r="51" spans="1:17" ht="15.75" x14ac:dyDescent="0.25">
      <c r="A51" s="8" t="s">
        <v>75</v>
      </c>
      <c r="B51" s="9"/>
      <c r="C51" s="1" t="s">
        <v>23</v>
      </c>
      <c r="D51" s="1" t="s">
        <v>23</v>
      </c>
      <c r="E51" s="1"/>
      <c r="F51" s="1"/>
      <c r="G51" s="1"/>
      <c r="H51" s="1"/>
      <c r="I51" s="1"/>
      <c r="J51" s="1" t="s">
        <v>23</v>
      </c>
      <c r="K51" s="1"/>
      <c r="L51" s="1"/>
      <c r="M51" s="1"/>
      <c r="N51" s="10"/>
      <c r="O51" s="11"/>
      <c r="P51" s="28" t="s">
        <v>84</v>
      </c>
      <c r="Q51" s="13"/>
    </row>
    <row r="52" spans="1:17" ht="15.75" x14ac:dyDescent="0.25">
      <c r="A52" s="8" t="s">
        <v>75</v>
      </c>
      <c r="B52" s="9"/>
      <c r="C52" s="1" t="s">
        <v>23</v>
      </c>
      <c r="D52" s="1" t="s">
        <v>23</v>
      </c>
      <c r="E52" s="1"/>
      <c r="F52" s="1"/>
      <c r="G52" s="1"/>
      <c r="H52" s="1"/>
      <c r="I52" s="1"/>
      <c r="J52" s="1" t="s">
        <v>23</v>
      </c>
      <c r="K52" s="1"/>
      <c r="L52" s="1"/>
      <c r="M52" s="1"/>
      <c r="N52" s="10"/>
      <c r="O52" s="11"/>
      <c r="P52" s="28" t="s">
        <v>85</v>
      </c>
      <c r="Q52" s="13"/>
    </row>
    <row r="53" spans="1:17" ht="15.75" x14ac:dyDescent="0.25">
      <c r="A53" s="8" t="s">
        <v>75</v>
      </c>
      <c r="B53" s="9"/>
      <c r="C53" s="1" t="s">
        <v>23</v>
      </c>
      <c r="D53" s="1" t="s">
        <v>23</v>
      </c>
      <c r="E53" s="1"/>
      <c r="F53" s="1"/>
      <c r="G53" s="1"/>
      <c r="H53" s="1"/>
      <c r="I53" s="1"/>
      <c r="J53" s="1" t="s">
        <v>23</v>
      </c>
      <c r="K53" s="1"/>
      <c r="L53" s="1"/>
      <c r="M53" s="1"/>
      <c r="N53" s="10"/>
      <c r="O53" s="11"/>
      <c r="P53" s="28" t="s">
        <v>86</v>
      </c>
      <c r="Q53" s="13"/>
    </row>
    <row r="54" spans="1:17" ht="15.75" x14ac:dyDescent="0.25">
      <c r="A54" s="8" t="s">
        <v>75</v>
      </c>
      <c r="B54" s="9"/>
      <c r="C54" s="1" t="s">
        <v>23</v>
      </c>
      <c r="D54" s="1" t="s">
        <v>23</v>
      </c>
      <c r="E54" s="1"/>
      <c r="F54" s="1"/>
      <c r="G54" s="1"/>
      <c r="H54" s="1"/>
      <c r="I54" s="1"/>
      <c r="J54" s="1" t="s">
        <v>23</v>
      </c>
      <c r="K54" s="1"/>
      <c r="L54" s="1"/>
      <c r="M54" s="1"/>
      <c r="N54" s="10"/>
      <c r="O54" s="11"/>
      <c r="P54" s="28" t="s">
        <v>87</v>
      </c>
      <c r="Q54" s="13"/>
    </row>
    <row r="55" spans="1:17" ht="26.25" x14ac:dyDescent="0.25">
      <c r="A55" s="31" t="s">
        <v>75</v>
      </c>
      <c r="B55" s="32"/>
      <c r="C55" s="33" t="s">
        <v>23</v>
      </c>
      <c r="D55" s="33" t="s">
        <v>23</v>
      </c>
      <c r="E55" s="33"/>
      <c r="F55" s="33"/>
      <c r="G55" s="33"/>
      <c r="H55" s="33"/>
      <c r="I55" s="33"/>
      <c r="J55" s="33" t="s">
        <v>23</v>
      </c>
      <c r="K55" s="33"/>
      <c r="L55" s="33"/>
      <c r="M55" s="33"/>
      <c r="N55" s="34"/>
      <c r="O55" s="35">
        <v>17</v>
      </c>
      <c r="P55" s="39" t="s">
        <v>88</v>
      </c>
      <c r="Q55" s="37"/>
    </row>
    <row r="56" spans="1:17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0"/>
      <c r="O56" s="1"/>
      <c r="P56" s="2"/>
    </row>
    <row r="57" spans="1:17" x14ac:dyDescent="0.2">
      <c r="A57" s="40" t="s">
        <v>89</v>
      </c>
      <c r="B57" s="41"/>
      <c r="C57" s="42">
        <f t="shared" ref="C57:M57" si="0">COUNTA(C5:C56)</f>
        <v>9</v>
      </c>
      <c r="D57" s="42">
        <f t="shared" si="0"/>
        <v>13</v>
      </c>
      <c r="E57" s="42">
        <f t="shared" si="0"/>
        <v>7</v>
      </c>
      <c r="F57" s="42">
        <f t="shared" si="0"/>
        <v>8</v>
      </c>
      <c r="G57" s="42">
        <f t="shared" si="0"/>
        <v>7</v>
      </c>
      <c r="H57" s="42">
        <f t="shared" si="0"/>
        <v>3</v>
      </c>
      <c r="I57" s="42">
        <f t="shared" si="0"/>
        <v>7</v>
      </c>
      <c r="J57" s="42">
        <f t="shared" si="0"/>
        <v>7</v>
      </c>
      <c r="K57" s="42">
        <f t="shared" si="0"/>
        <v>1</v>
      </c>
      <c r="L57" s="42">
        <f t="shared" si="0"/>
        <v>2</v>
      </c>
      <c r="M57" s="42">
        <f t="shared" si="0"/>
        <v>1</v>
      </c>
      <c r="N57" s="43"/>
      <c r="O57" s="1"/>
      <c r="P57" s="2"/>
    </row>
    <row r="58" spans="1:17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7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7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spans="1:17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spans="1:17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7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7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3:16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3:16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spans="3:16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spans="3:16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3:16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3:16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3:16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3:16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spans="3:16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spans="3:16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3:16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3:16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3:16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3:16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spans="3:16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spans="3:16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spans="3:16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spans="3:16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spans="3:16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spans="3:16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spans="3:16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spans="3:16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spans="3:16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spans="3:16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spans="3:16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spans="3:16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spans="3:16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spans="3:16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spans="3:16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spans="3:16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spans="3:16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spans="3:16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spans="3:16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spans="3:16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spans="3:16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spans="3:16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spans="3:16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spans="3:16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spans="3:16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spans="3:16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spans="3:16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spans="3:16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spans="3:16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spans="3:16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spans="3:16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spans="3:16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spans="3:16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spans="3:16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spans="3:16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spans="3:16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spans="3:16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spans="3:16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spans="3:16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spans="3:16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spans="3:16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spans="3:16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spans="3:16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spans="3:16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spans="3:16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spans="3:16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spans="3:16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spans="3:16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spans="3:16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spans="3:16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spans="3:16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spans="3:16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spans="3:16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spans="3:16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spans="3:16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spans="3:16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spans="3:16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spans="3:16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spans="3:16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spans="3:16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spans="3:16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spans="3:16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spans="3:16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spans="3:16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spans="3:16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spans="3:16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spans="3:16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spans="3:16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spans="3:16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spans="3:16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spans="3:16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spans="3:16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spans="3:16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spans="3:16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spans="3:16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spans="3:16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spans="3:16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spans="3:16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spans="3:16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spans="3:16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spans="3:16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spans="3:16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spans="3:16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spans="3:16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spans="3:16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spans="3:16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spans="3:16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spans="3:16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spans="3:16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spans="3:16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spans="3:16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spans="3:16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spans="3:16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spans="3:16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spans="3:16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spans="3:16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spans="3:16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spans="3:16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spans="3:16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spans="3:16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spans="3:16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spans="3:16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spans="3:16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spans="3:16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spans="3:16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spans="3:16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spans="3:16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spans="3:16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spans="3:16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spans="3:16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spans="3:16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spans="3:16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spans="3:16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spans="3:16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spans="3:16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spans="3:16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spans="3:16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spans="3:16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spans="3:16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spans="3:16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spans="3:16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spans="3:16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spans="3:16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spans="3:16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spans="3:16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spans="3:16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spans="3:16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spans="3:16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spans="3:16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spans="3:16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spans="3:16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spans="3:16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spans="3:16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spans="3:16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spans="3:16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spans="3:16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spans="3:16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spans="3:16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spans="3:16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spans="3:16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spans="3:16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spans="3:16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spans="3:16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spans="3:16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spans="3:16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spans="3:16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spans="3:16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spans="3:16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spans="3:16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spans="3:16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spans="3:16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spans="3:16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spans="3:16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spans="3:16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spans="3:16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spans="3:16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spans="3:16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spans="3:16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spans="3:16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spans="3:16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spans="3:16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spans="3:16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spans="3:16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spans="3:16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spans="3:16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spans="3:16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spans="3:16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spans="3:16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spans="3:16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spans="3:16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spans="3:16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spans="3:16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spans="3:16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spans="3:16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spans="3:16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spans="3:16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spans="3:16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spans="3:16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spans="3:16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spans="3:16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spans="3:16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spans="3:16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spans="3:16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spans="3:16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spans="3:16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spans="3:16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spans="3:16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spans="3:16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spans="3:16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spans="3:16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spans="3:16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spans="3:16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spans="3:16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spans="3:16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spans="3:16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spans="3:16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spans="3:16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spans="3:16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spans="3:16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spans="3:16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spans="3:16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spans="3:16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spans="3:16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spans="3:16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spans="3:16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spans="3:16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spans="3:16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spans="3:16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spans="3:16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spans="3:16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spans="3:16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spans="3:16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spans="3:16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spans="3:16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spans="3:16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spans="3:16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spans="3:16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spans="3:16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spans="3:16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spans="3:16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spans="3:16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spans="3:16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spans="3:16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spans="3:16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spans="3:16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spans="3:16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spans="3:16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spans="3:16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spans="3:16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spans="3:16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spans="3:16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spans="3:16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spans="3:16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spans="3:16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spans="3:16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spans="3:16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spans="3:16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spans="3:16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spans="3:16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spans="3:16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spans="3:16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spans="3:16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spans="3:16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spans="3:16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spans="3:16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spans="3:16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spans="3:16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spans="3:16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spans="3:16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spans="3:16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spans="3:16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spans="3:16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spans="3:16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spans="3:16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spans="3:16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spans="3:16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spans="3:16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spans="3:16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spans="3:16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spans="3:16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spans="3:16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spans="3:16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spans="3:16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spans="3:16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spans="3:16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spans="3:16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spans="3:16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spans="3:16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spans="3:16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spans="3:16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spans="3:16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spans="3:16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spans="3:16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spans="3:16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spans="3:16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spans="3:16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spans="3:16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spans="3:16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spans="3:16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spans="3:16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spans="3:16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spans="3:16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spans="3:16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spans="3:16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spans="3:16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spans="3:16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spans="3:16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spans="3:16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spans="3:16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spans="3:16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spans="3:16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spans="3:16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spans="3:16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spans="3:16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spans="3:16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spans="3:16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spans="3:16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spans="3:16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spans="3:16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spans="3:16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spans="3:16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spans="3:16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spans="3:16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spans="3:16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spans="3:16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spans="3:16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spans="3:16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spans="3:16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spans="3:16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spans="3:16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spans="3:16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spans="3:16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spans="3:16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spans="3:16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spans="3:16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spans="3:16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spans="3:16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spans="3:16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spans="3:16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spans="3:16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spans="3:16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spans="3:16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spans="3:16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spans="3:16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spans="3:16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spans="3:16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spans="3:16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spans="3:16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spans="3:16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spans="3:16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spans="3:16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spans="3:16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spans="3:16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spans="3:16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spans="3:16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spans="3:16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spans="3:16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spans="3:16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spans="3:16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spans="3:16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spans="3:16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spans="3:16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spans="3:16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spans="3:16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spans="3:16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spans="3:16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spans="3:16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spans="3:16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spans="3:16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spans="3:16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spans="3:16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spans="3:16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spans="3:16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spans="3:16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spans="3:16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spans="3:16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spans="3:16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spans="3:16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spans="3:16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spans="3:16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spans="3:16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spans="3:16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spans="3:16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spans="3:16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spans="3:16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spans="3:16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spans="3:16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spans="3:16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spans="3:16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spans="3:16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spans="3:16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spans="3:16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spans="3:16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spans="3:16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spans="3:16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spans="3:16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spans="3:16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spans="3:16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spans="3:16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spans="3:16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spans="3:16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spans="3:16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spans="3:16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spans="3:16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spans="3:16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spans="3:16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spans="3:16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spans="3:16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spans="3:16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spans="3:16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spans="3:16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spans="3:16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spans="3:16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spans="3:16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spans="3:16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spans="3:16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spans="3:16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spans="3:16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spans="3:16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spans="3:16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spans="3:16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</row>
    <row r="480" spans="3:16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</row>
    <row r="481" spans="3:16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</row>
    <row r="482" spans="3:16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</row>
    <row r="483" spans="3:16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</row>
    <row r="484" spans="3:16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</row>
    <row r="485" spans="3:16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</row>
    <row r="486" spans="3:16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</row>
    <row r="487" spans="3:16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</row>
    <row r="488" spans="3:16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</row>
    <row r="489" spans="3:16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</row>
    <row r="490" spans="3:16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</row>
    <row r="491" spans="3:16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</row>
    <row r="492" spans="3:16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</row>
    <row r="493" spans="3:16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</row>
    <row r="494" spans="3:16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</row>
    <row r="495" spans="3:16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</row>
    <row r="496" spans="3:16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</row>
    <row r="497" spans="3:16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</row>
    <row r="498" spans="3:16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</row>
    <row r="499" spans="3:16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</row>
    <row r="500" spans="3:16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</row>
    <row r="501" spans="3:16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</row>
    <row r="502" spans="3:16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</row>
    <row r="503" spans="3:16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</row>
    <row r="504" spans="3:16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</row>
    <row r="505" spans="3:16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</row>
    <row r="506" spans="3:16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</row>
    <row r="507" spans="3:16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</row>
    <row r="508" spans="3:16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</row>
    <row r="509" spans="3:16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</row>
    <row r="510" spans="3:16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</row>
    <row r="511" spans="3:16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</row>
    <row r="512" spans="3:16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</row>
    <row r="513" spans="3:16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</row>
    <row r="514" spans="3:16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</row>
    <row r="515" spans="3:16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</row>
    <row r="516" spans="3:16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</row>
    <row r="517" spans="3:16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</row>
    <row r="518" spans="3:16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</row>
    <row r="519" spans="3:16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</row>
    <row r="520" spans="3:16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</row>
    <row r="521" spans="3:16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</row>
    <row r="522" spans="3:16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</row>
    <row r="523" spans="3:16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</row>
    <row r="524" spans="3:16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</row>
    <row r="525" spans="3:16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</row>
    <row r="526" spans="3:16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</row>
    <row r="527" spans="3:16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</row>
    <row r="528" spans="3:16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</row>
    <row r="529" spans="3:16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</row>
    <row r="530" spans="3:16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</row>
    <row r="531" spans="3:16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</row>
    <row r="532" spans="3:16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</row>
    <row r="533" spans="3:16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</row>
    <row r="534" spans="3:16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</row>
    <row r="535" spans="3:16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</row>
    <row r="536" spans="3:16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</row>
    <row r="537" spans="3:16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</row>
    <row r="538" spans="3:16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</row>
    <row r="539" spans="3:16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</row>
    <row r="540" spans="3:16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</row>
    <row r="541" spans="3:16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</row>
    <row r="542" spans="3:16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</row>
    <row r="543" spans="3:16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</row>
    <row r="544" spans="3:16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</row>
    <row r="545" spans="3:16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</row>
    <row r="546" spans="3:16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</row>
    <row r="547" spans="3:16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</row>
    <row r="548" spans="3:16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</row>
    <row r="549" spans="3:16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</row>
    <row r="550" spans="3:16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</row>
    <row r="551" spans="3:16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</row>
    <row r="552" spans="3:16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</row>
    <row r="553" spans="3:16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</row>
    <row r="554" spans="3:16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</row>
    <row r="555" spans="3:16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</row>
    <row r="556" spans="3:16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</row>
    <row r="557" spans="3:16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</row>
    <row r="558" spans="3:16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</row>
    <row r="559" spans="3:16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</row>
    <row r="560" spans="3:16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</row>
    <row r="561" spans="3:16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</row>
    <row r="562" spans="3:16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</row>
    <row r="563" spans="3:16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</row>
    <row r="564" spans="3:16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</row>
    <row r="565" spans="3:16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</row>
    <row r="566" spans="3:16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</row>
    <row r="567" spans="3:16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</row>
    <row r="568" spans="3:16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</row>
    <row r="569" spans="3:16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</row>
    <row r="570" spans="3:16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</row>
    <row r="571" spans="3:16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</row>
    <row r="572" spans="3:16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</row>
    <row r="573" spans="3:16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</row>
    <row r="574" spans="3:16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</row>
    <row r="575" spans="3:16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</row>
    <row r="576" spans="3:16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</row>
    <row r="577" spans="3:16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</row>
    <row r="578" spans="3:16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</row>
    <row r="579" spans="3:16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</row>
    <row r="580" spans="3:16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</row>
    <row r="581" spans="3:16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</row>
    <row r="582" spans="3:16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</row>
    <row r="583" spans="3:16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</row>
    <row r="584" spans="3:16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</row>
    <row r="585" spans="3:16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</row>
    <row r="586" spans="3:16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</row>
    <row r="587" spans="3:16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</row>
    <row r="588" spans="3:16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</row>
    <row r="589" spans="3:16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</row>
    <row r="590" spans="3:16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</row>
    <row r="591" spans="3:16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</row>
    <row r="592" spans="3:16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</row>
    <row r="593" spans="3:16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</row>
    <row r="594" spans="3:16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</row>
    <row r="595" spans="3:16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</row>
    <row r="596" spans="3:16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</row>
    <row r="597" spans="3:16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</row>
    <row r="598" spans="3:16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</row>
    <row r="599" spans="3:16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</row>
    <row r="600" spans="3:16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</row>
    <row r="601" spans="3:16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</row>
    <row r="602" spans="3:16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</row>
    <row r="603" spans="3:16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</row>
    <row r="604" spans="3:16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</row>
    <row r="605" spans="3:16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</row>
    <row r="606" spans="3:16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</row>
    <row r="607" spans="3:16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</row>
    <row r="608" spans="3:16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</row>
    <row r="609" spans="3:16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</row>
    <row r="610" spans="3:16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</row>
    <row r="611" spans="3:16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</row>
    <row r="612" spans="3:16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</row>
    <row r="613" spans="3:16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</row>
    <row r="614" spans="3:16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</row>
    <row r="615" spans="3:16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</row>
    <row r="616" spans="3:16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</row>
    <row r="617" spans="3:16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</row>
    <row r="618" spans="3:16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</row>
    <row r="619" spans="3:16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</row>
    <row r="620" spans="3:16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</row>
    <row r="621" spans="3:16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</row>
    <row r="622" spans="3:16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</row>
    <row r="623" spans="3:16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</row>
    <row r="624" spans="3:16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</row>
    <row r="625" spans="3:16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</row>
    <row r="626" spans="3:16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</row>
    <row r="627" spans="3:16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</row>
    <row r="628" spans="3:16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</row>
    <row r="629" spans="3:16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</row>
    <row r="630" spans="3:16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</row>
    <row r="631" spans="3:16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</row>
    <row r="632" spans="3:16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</row>
    <row r="633" spans="3:16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</row>
    <row r="634" spans="3:16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</row>
    <row r="635" spans="3:16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</row>
    <row r="636" spans="3:16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</row>
    <row r="637" spans="3:16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</row>
    <row r="638" spans="3:16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</row>
    <row r="639" spans="3:16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</row>
    <row r="640" spans="3:16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</row>
    <row r="641" spans="3:16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</row>
    <row r="642" spans="3:16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</row>
    <row r="643" spans="3:16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</row>
    <row r="644" spans="3:16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</row>
    <row r="645" spans="3:16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</row>
    <row r="646" spans="3:16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</row>
    <row r="647" spans="3:16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</row>
    <row r="648" spans="3:16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</row>
    <row r="649" spans="3:16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</row>
    <row r="650" spans="3:16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</row>
    <row r="651" spans="3:16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</row>
    <row r="652" spans="3:16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</row>
    <row r="653" spans="3:16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</row>
    <row r="654" spans="3:16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</row>
    <row r="655" spans="3:16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</row>
    <row r="656" spans="3:16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</row>
    <row r="657" spans="3:16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</row>
    <row r="658" spans="3:16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</row>
    <row r="659" spans="3:16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</row>
    <row r="660" spans="3:16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</row>
    <row r="661" spans="3:16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</row>
    <row r="662" spans="3:16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</row>
    <row r="663" spans="3:16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</row>
    <row r="664" spans="3:16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</row>
    <row r="665" spans="3:16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</row>
    <row r="666" spans="3:16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</row>
    <row r="667" spans="3:16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</row>
    <row r="668" spans="3:16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</row>
    <row r="669" spans="3:16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</row>
    <row r="670" spans="3:16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</row>
    <row r="671" spans="3:16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</row>
    <row r="672" spans="3:16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</row>
    <row r="673" spans="3:16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</row>
    <row r="674" spans="3:16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</row>
    <row r="675" spans="3:16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</row>
    <row r="676" spans="3:16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</row>
    <row r="677" spans="3:16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</row>
    <row r="678" spans="3:16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</row>
    <row r="679" spans="3:16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</row>
    <row r="680" spans="3:16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</row>
    <row r="681" spans="3:16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</row>
    <row r="682" spans="3:16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</row>
    <row r="683" spans="3:16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</row>
    <row r="684" spans="3:16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</row>
    <row r="685" spans="3:16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</row>
    <row r="686" spans="3:16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</row>
    <row r="687" spans="3:16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</row>
    <row r="688" spans="3:16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</row>
    <row r="689" spans="3:16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</row>
    <row r="690" spans="3:16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</row>
    <row r="691" spans="3:16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</row>
    <row r="692" spans="3:16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</row>
    <row r="693" spans="3:16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</row>
    <row r="694" spans="3:16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</row>
    <row r="695" spans="3:16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</row>
    <row r="696" spans="3:16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</row>
    <row r="697" spans="3:16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</row>
    <row r="698" spans="3:16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</row>
    <row r="699" spans="3:16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</row>
    <row r="700" spans="3:16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</row>
    <row r="701" spans="3:16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</row>
    <row r="702" spans="3:16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</row>
    <row r="703" spans="3:16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</row>
    <row r="704" spans="3:16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</row>
    <row r="705" spans="3:16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</row>
    <row r="706" spans="3:16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</row>
    <row r="707" spans="3:16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</row>
    <row r="708" spans="3:16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</row>
    <row r="709" spans="3:16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</row>
    <row r="710" spans="3:16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</row>
    <row r="711" spans="3:16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</row>
    <row r="712" spans="3:16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</row>
    <row r="713" spans="3:16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</row>
    <row r="714" spans="3:16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</row>
    <row r="715" spans="3:16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</row>
    <row r="716" spans="3:16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</row>
    <row r="717" spans="3:16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</row>
    <row r="718" spans="3:16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</row>
    <row r="719" spans="3:16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</row>
    <row r="720" spans="3:16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</row>
    <row r="721" spans="3:16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</row>
    <row r="722" spans="3:16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</row>
    <row r="723" spans="3:16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</row>
    <row r="724" spans="3:16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</row>
    <row r="725" spans="3:16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</row>
    <row r="726" spans="3:16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</row>
    <row r="727" spans="3:16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</row>
    <row r="728" spans="3:16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</row>
    <row r="729" spans="3:16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</row>
    <row r="730" spans="3:16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</row>
    <row r="731" spans="3:16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</row>
    <row r="732" spans="3:16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</row>
    <row r="733" spans="3:16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</row>
    <row r="734" spans="3:16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</row>
    <row r="735" spans="3:16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</row>
    <row r="736" spans="3:16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</row>
    <row r="737" spans="3:16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</row>
    <row r="738" spans="3:16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</row>
    <row r="739" spans="3:16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</row>
    <row r="740" spans="3:16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</row>
    <row r="741" spans="3:16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</row>
    <row r="742" spans="3:16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</row>
    <row r="743" spans="3:16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</row>
    <row r="744" spans="3:16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</row>
    <row r="745" spans="3:16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</row>
    <row r="746" spans="3:16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</row>
    <row r="747" spans="3:16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</row>
    <row r="748" spans="3:16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</row>
    <row r="749" spans="3:16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</row>
    <row r="750" spans="3:16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</row>
    <row r="751" spans="3:16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</row>
    <row r="752" spans="3:16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</row>
    <row r="753" spans="3:16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</row>
    <row r="754" spans="3:16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</row>
    <row r="755" spans="3:16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</row>
    <row r="756" spans="3:16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</row>
    <row r="757" spans="3:16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</row>
    <row r="758" spans="3:16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</row>
    <row r="759" spans="3:16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</row>
    <row r="760" spans="3:16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</row>
    <row r="761" spans="3:16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</row>
    <row r="762" spans="3:16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</row>
    <row r="763" spans="3:16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</row>
    <row r="764" spans="3:16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</row>
    <row r="765" spans="3:16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</row>
    <row r="766" spans="3:16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</row>
    <row r="767" spans="3:16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</row>
    <row r="768" spans="3:16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</row>
    <row r="769" spans="3:16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</row>
    <row r="770" spans="3:16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</row>
    <row r="771" spans="3:16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</row>
    <row r="772" spans="3:16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</row>
    <row r="773" spans="3:16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</row>
    <row r="774" spans="3:16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</row>
    <row r="775" spans="3:16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</row>
    <row r="776" spans="3:16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</row>
    <row r="777" spans="3:16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</row>
    <row r="778" spans="3:16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</row>
    <row r="779" spans="3:16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</row>
    <row r="780" spans="3:16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</row>
    <row r="781" spans="3:16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</row>
    <row r="782" spans="3:16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</row>
    <row r="783" spans="3:16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</row>
    <row r="784" spans="3:16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</row>
    <row r="785" spans="3:16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</row>
    <row r="786" spans="3:16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</row>
    <row r="787" spans="3:16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</row>
    <row r="788" spans="3:16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</row>
    <row r="789" spans="3:16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</row>
    <row r="790" spans="3:16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</row>
    <row r="791" spans="3:16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</row>
    <row r="792" spans="3:16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</row>
    <row r="793" spans="3:16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</row>
    <row r="794" spans="3:16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</row>
    <row r="795" spans="3:16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</row>
    <row r="796" spans="3:16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</row>
    <row r="797" spans="3:16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</row>
    <row r="798" spans="3:16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</row>
    <row r="799" spans="3:16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</row>
    <row r="800" spans="3:16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</row>
    <row r="801" spans="3:16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</row>
    <row r="802" spans="3:16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</row>
    <row r="803" spans="3:16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</row>
    <row r="804" spans="3:16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</row>
    <row r="805" spans="3:16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</row>
    <row r="806" spans="3:16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</row>
    <row r="807" spans="3:16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</row>
    <row r="808" spans="3:16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</row>
    <row r="809" spans="3:16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</row>
    <row r="810" spans="3:16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</row>
    <row r="811" spans="3:16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</row>
    <row r="812" spans="3:16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</row>
    <row r="813" spans="3:16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</row>
    <row r="814" spans="3:16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</row>
    <row r="815" spans="3:16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</row>
    <row r="816" spans="3:16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</row>
    <row r="817" spans="3:16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</row>
    <row r="818" spans="3:16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</row>
    <row r="819" spans="3:16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</row>
    <row r="820" spans="3:16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</row>
    <row r="821" spans="3:16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</row>
    <row r="822" spans="3:16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</row>
    <row r="823" spans="3:16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</row>
    <row r="824" spans="3:16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</row>
    <row r="825" spans="3:16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</row>
    <row r="826" spans="3:16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</row>
    <row r="827" spans="3:16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</row>
    <row r="828" spans="3:16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</row>
    <row r="829" spans="3:16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</row>
    <row r="830" spans="3:16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</row>
    <row r="831" spans="3:16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</row>
    <row r="832" spans="3:16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</row>
    <row r="833" spans="3:16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</row>
    <row r="834" spans="3:16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</row>
    <row r="835" spans="3:16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</row>
    <row r="836" spans="3:16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</row>
    <row r="837" spans="3:16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</row>
    <row r="838" spans="3:16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</row>
    <row r="839" spans="3:16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</row>
    <row r="840" spans="3:16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</row>
    <row r="841" spans="3:16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</row>
    <row r="842" spans="3:16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</row>
    <row r="843" spans="3:16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</row>
    <row r="844" spans="3:16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</row>
    <row r="845" spans="3:16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</row>
    <row r="846" spans="3:16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</row>
    <row r="847" spans="3:16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</row>
    <row r="848" spans="3:16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</row>
    <row r="849" spans="3:16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</row>
    <row r="850" spans="3:16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</row>
    <row r="851" spans="3:16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</row>
    <row r="852" spans="3:16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</row>
    <row r="853" spans="3:16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</row>
    <row r="854" spans="3:16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</row>
    <row r="855" spans="3:16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</row>
    <row r="856" spans="3:16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</row>
    <row r="857" spans="3:16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</row>
    <row r="858" spans="3:16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</row>
    <row r="859" spans="3:16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</row>
    <row r="860" spans="3:16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</row>
    <row r="861" spans="3:16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</row>
    <row r="862" spans="3:16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</row>
    <row r="863" spans="3:16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</row>
    <row r="864" spans="3:16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</row>
    <row r="865" spans="3:16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</row>
    <row r="866" spans="3:16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</row>
    <row r="867" spans="3:16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</row>
    <row r="868" spans="3:16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</row>
    <row r="869" spans="3:16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</row>
    <row r="870" spans="3:16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</row>
    <row r="871" spans="3:16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</row>
    <row r="872" spans="3:16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</row>
    <row r="873" spans="3:16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</row>
    <row r="874" spans="3:16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</row>
    <row r="875" spans="3:16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</row>
    <row r="876" spans="3:16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</row>
    <row r="877" spans="3:16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</row>
    <row r="878" spans="3:16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</row>
    <row r="879" spans="3:16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</row>
    <row r="880" spans="3:16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</row>
    <row r="881" spans="3:16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</row>
    <row r="882" spans="3:16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</row>
    <row r="883" spans="3:16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</row>
    <row r="884" spans="3:16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</row>
    <row r="885" spans="3:16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</row>
    <row r="886" spans="3:16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</row>
    <row r="887" spans="3:16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</row>
    <row r="888" spans="3:16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</row>
    <row r="889" spans="3:16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</row>
    <row r="890" spans="3:16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</row>
    <row r="891" spans="3:16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</row>
    <row r="892" spans="3:16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</row>
    <row r="893" spans="3:16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</row>
    <row r="894" spans="3:16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</row>
    <row r="895" spans="3:16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</row>
    <row r="896" spans="3:16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</row>
    <row r="897" spans="3:16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</row>
    <row r="898" spans="3:16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</row>
    <row r="899" spans="3:16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</row>
    <row r="900" spans="3:16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</row>
    <row r="901" spans="3:16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</row>
    <row r="902" spans="3:16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</row>
    <row r="903" spans="3:16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</row>
    <row r="904" spans="3:16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</row>
    <row r="905" spans="3:16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</row>
    <row r="906" spans="3:16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</row>
    <row r="907" spans="3:16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</row>
    <row r="908" spans="3:16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</row>
    <row r="909" spans="3:16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</row>
    <row r="910" spans="3:16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</row>
    <row r="911" spans="3:16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</row>
    <row r="912" spans="3:16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</row>
    <row r="913" spans="3:16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</row>
    <row r="914" spans="3:16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</row>
    <row r="915" spans="3:16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</row>
    <row r="916" spans="3:16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</row>
    <row r="917" spans="3:16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</row>
    <row r="918" spans="3:16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</row>
    <row r="919" spans="3:16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</row>
    <row r="920" spans="3:16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</row>
    <row r="921" spans="3:16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</row>
    <row r="922" spans="3:16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</row>
    <row r="923" spans="3:16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</row>
    <row r="924" spans="3:16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</row>
    <row r="925" spans="3:16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</row>
    <row r="926" spans="3:16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</row>
    <row r="927" spans="3:16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</row>
    <row r="928" spans="3:16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</row>
    <row r="929" spans="3:16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</row>
    <row r="930" spans="3:16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</row>
    <row r="931" spans="3:16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</row>
    <row r="932" spans="3:16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</row>
    <row r="933" spans="3:16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</row>
    <row r="934" spans="3:16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</row>
    <row r="935" spans="3:16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</row>
    <row r="936" spans="3:16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</row>
    <row r="937" spans="3:16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</row>
    <row r="938" spans="3:16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</row>
    <row r="939" spans="3:16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</row>
    <row r="940" spans="3:16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</row>
    <row r="941" spans="3:16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</row>
    <row r="942" spans="3:16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</row>
    <row r="943" spans="3:16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</row>
    <row r="944" spans="3:16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</row>
    <row r="945" spans="3:16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</row>
    <row r="946" spans="3:16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</row>
    <row r="947" spans="3:16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</row>
    <row r="948" spans="3:16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</row>
    <row r="949" spans="3:16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</row>
    <row r="950" spans="3:16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</row>
    <row r="951" spans="3:16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</row>
    <row r="952" spans="3:16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</row>
    <row r="953" spans="3:16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</row>
    <row r="954" spans="3:16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</row>
    <row r="955" spans="3:16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</row>
    <row r="956" spans="3:16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</row>
    <row r="957" spans="3:16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</row>
    <row r="958" spans="3:16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</row>
    <row r="959" spans="3:16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</row>
    <row r="960" spans="3:16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</row>
    <row r="961" spans="3:16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</row>
    <row r="962" spans="3:16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</row>
    <row r="963" spans="3:16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</row>
    <row r="964" spans="3:16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</row>
    <row r="965" spans="3:16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</row>
    <row r="966" spans="3:16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</row>
    <row r="967" spans="3:16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</row>
    <row r="968" spans="3:16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</row>
    <row r="969" spans="3:16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</row>
    <row r="970" spans="3:16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</row>
    <row r="971" spans="3:16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</row>
    <row r="972" spans="3:16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</row>
    <row r="973" spans="3:16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</row>
    <row r="974" spans="3:16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</row>
    <row r="975" spans="3:16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</row>
    <row r="976" spans="3:16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</row>
    <row r="977" spans="3:16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</row>
    <row r="978" spans="3:16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</row>
    <row r="979" spans="3:16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</row>
    <row r="980" spans="3:16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</row>
    <row r="981" spans="3:16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</row>
    <row r="982" spans="3:16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</row>
    <row r="983" spans="3:16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</row>
    <row r="984" spans="3:16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</row>
    <row r="985" spans="3:16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</row>
    <row r="986" spans="3:16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</row>
    <row r="987" spans="3:16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</row>
    <row r="988" spans="3:16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</row>
    <row r="989" spans="3:16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</row>
    <row r="990" spans="3:16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</row>
    <row r="991" spans="3:16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</row>
    <row r="992" spans="3:16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</row>
    <row r="993" spans="3:16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</row>
    <row r="994" spans="3:16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</row>
    <row r="995" spans="3:16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</row>
    <row r="996" spans="3:16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</row>
    <row r="997" spans="3:16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</row>
    <row r="998" spans="3:16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</row>
    <row r="999" spans="3:16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</row>
    <row r="1000" spans="3:16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</row>
  </sheetData>
  <mergeCells count="8">
    <mergeCell ref="P33:Q33"/>
    <mergeCell ref="P38:Q38"/>
    <mergeCell ref="P48:Q48"/>
    <mergeCell ref="A2:B2"/>
    <mergeCell ref="C2:M2"/>
    <mergeCell ref="P5:Q5"/>
    <mergeCell ref="P14:Q14"/>
    <mergeCell ref="P25:Q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3E070"/>
  </sheetPr>
  <dimension ref="A1:AC1000"/>
  <sheetViews>
    <sheetView workbookViewId="0">
      <pane xSplit="7" ySplit="2" topLeftCell="H3" activePane="bottomRight" state="frozen"/>
      <selection activeCell="D4" sqref="D4"/>
      <selection pane="topRight" activeCell="D4" sqref="D4"/>
      <selection pane="bottomLeft" activeCell="D4" sqref="D4"/>
      <selection pane="bottomRight" activeCell="A2" sqref="A2"/>
    </sheetView>
  </sheetViews>
  <sheetFormatPr defaultColWidth="14.42578125" defaultRowHeight="15" customHeight="1" x14ac:dyDescent="0.2"/>
  <cols>
    <col min="1" max="1" width="8" bestFit="1" customWidth="1"/>
    <col min="2" max="2" width="24.5703125" bestFit="1" customWidth="1"/>
    <col min="3" max="3" width="8.42578125" bestFit="1" customWidth="1"/>
    <col min="4" max="4" width="12.140625" bestFit="1" customWidth="1"/>
    <col min="5" max="5" width="14" bestFit="1" customWidth="1"/>
    <col min="6" max="6" width="12.140625" bestFit="1" customWidth="1"/>
    <col min="7" max="7" width="8.42578125" bestFit="1" customWidth="1"/>
    <col min="8" max="8" width="10.42578125" bestFit="1" customWidth="1"/>
    <col min="9" max="9" width="9.140625" bestFit="1" customWidth="1"/>
    <col min="10" max="10" width="27" bestFit="1" customWidth="1"/>
    <col min="11" max="11" width="22.28515625" bestFit="1" customWidth="1"/>
    <col min="12" max="12" width="13.85546875" bestFit="1" customWidth="1"/>
    <col min="13" max="13" width="14" bestFit="1" customWidth="1"/>
    <col min="14" max="14" width="11.28515625" bestFit="1" customWidth="1"/>
    <col min="15" max="15" width="12.42578125" bestFit="1" customWidth="1"/>
    <col min="16" max="16" width="10.7109375" bestFit="1" customWidth="1"/>
    <col min="17" max="17" width="12.28515625" bestFit="1" customWidth="1"/>
    <col min="18" max="18" width="17.7109375" bestFit="1" customWidth="1"/>
    <col min="19" max="19" width="20.7109375" bestFit="1" customWidth="1"/>
    <col min="20" max="20" width="16.7109375" bestFit="1" customWidth="1"/>
    <col min="21" max="21" width="6.28515625" bestFit="1" customWidth="1"/>
    <col min="22" max="23" width="11.85546875" bestFit="1" customWidth="1"/>
    <col min="24" max="24" width="12.85546875" bestFit="1" customWidth="1"/>
    <col min="25" max="25" width="16.140625" bestFit="1" customWidth="1"/>
    <col min="26" max="26" width="13.5703125" bestFit="1" customWidth="1"/>
    <col min="27" max="27" width="12.140625" bestFit="1" customWidth="1"/>
    <col min="28" max="28" width="11.42578125" bestFit="1" customWidth="1"/>
    <col min="29" max="29" width="9" bestFit="1" customWidth="1"/>
  </cols>
  <sheetData>
    <row r="1" spans="1:29" ht="13.5" customHeight="1" x14ac:dyDescent="0.2">
      <c r="A1" s="44" t="s">
        <v>90</v>
      </c>
      <c r="B1" s="44" t="s">
        <v>91</v>
      </c>
      <c r="C1" s="44" t="s">
        <v>92</v>
      </c>
      <c r="D1" s="44" t="s">
        <v>93</v>
      </c>
      <c r="E1" s="44" t="s">
        <v>94</v>
      </c>
      <c r="F1" s="44" t="s">
        <v>95</v>
      </c>
      <c r="G1" s="44" t="s">
        <v>96</v>
      </c>
      <c r="H1" s="44" t="s">
        <v>97</v>
      </c>
      <c r="I1" s="44" t="s">
        <v>98</v>
      </c>
      <c r="J1" s="44" t="s">
        <v>99</v>
      </c>
      <c r="K1" s="44" t="s">
        <v>100</v>
      </c>
      <c r="L1" s="44" t="s">
        <v>101</v>
      </c>
      <c r="M1" s="44" t="s">
        <v>102</v>
      </c>
      <c r="N1" s="44" t="s">
        <v>103</v>
      </c>
      <c r="O1" s="44" t="s">
        <v>104</v>
      </c>
      <c r="P1" s="44" t="s">
        <v>105</v>
      </c>
      <c r="Q1" s="44" t="s">
        <v>106</v>
      </c>
      <c r="R1" s="44" t="s">
        <v>107</v>
      </c>
      <c r="S1" s="44" t="s">
        <v>108</v>
      </c>
      <c r="T1" s="44" t="s">
        <v>109</v>
      </c>
      <c r="U1" s="44" t="s">
        <v>110</v>
      </c>
      <c r="V1" s="44" t="s">
        <v>111</v>
      </c>
      <c r="W1" s="44" t="s">
        <v>112</v>
      </c>
      <c r="X1" s="44" t="s">
        <v>113</v>
      </c>
      <c r="Y1" s="44" t="s">
        <v>38</v>
      </c>
      <c r="Z1" s="44" t="s">
        <v>40</v>
      </c>
      <c r="AA1" s="45" t="s">
        <v>42</v>
      </c>
      <c r="AB1" s="44" t="s">
        <v>44</v>
      </c>
      <c r="AC1" s="44" t="s">
        <v>47</v>
      </c>
    </row>
    <row r="2" spans="1:29" s="80" customFormat="1" ht="13.5" customHeight="1" x14ac:dyDescent="0.2">
      <c r="A2" s="75" t="s">
        <v>114</v>
      </c>
      <c r="B2" s="76" t="s">
        <v>115</v>
      </c>
      <c r="C2" s="75" t="s">
        <v>116</v>
      </c>
      <c r="D2" s="75" t="s">
        <v>117</v>
      </c>
      <c r="E2" s="75" t="s">
        <v>118</v>
      </c>
      <c r="F2" s="75" t="s">
        <v>119</v>
      </c>
      <c r="G2" s="75" t="s">
        <v>120</v>
      </c>
      <c r="H2" s="77" t="s">
        <v>121</v>
      </c>
      <c r="I2" s="75" t="s">
        <v>122</v>
      </c>
      <c r="J2" s="76" t="s">
        <v>123</v>
      </c>
      <c r="K2" s="76" t="s">
        <v>124</v>
      </c>
      <c r="L2" s="75" t="s">
        <v>125</v>
      </c>
      <c r="M2" s="78" t="s">
        <v>126</v>
      </c>
      <c r="N2" s="75" t="s">
        <v>127</v>
      </c>
      <c r="O2" s="75" t="s">
        <v>128</v>
      </c>
      <c r="P2" s="75" t="s">
        <v>129</v>
      </c>
      <c r="Q2" s="75" t="s">
        <v>130</v>
      </c>
      <c r="R2" s="75" t="s">
        <v>131</v>
      </c>
      <c r="S2" s="75" t="s">
        <v>132</v>
      </c>
      <c r="T2" s="75" t="s">
        <v>133</v>
      </c>
      <c r="U2" s="75" t="s">
        <v>134</v>
      </c>
      <c r="V2" s="75" t="s">
        <v>135</v>
      </c>
      <c r="W2" s="75" t="s">
        <v>136</v>
      </c>
      <c r="X2" s="75" t="s">
        <v>137</v>
      </c>
      <c r="Y2" s="76" t="s">
        <v>138</v>
      </c>
      <c r="Z2" s="79" t="s">
        <v>139</v>
      </c>
      <c r="AA2" s="79" t="s">
        <v>140</v>
      </c>
      <c r="AB2" s="76" t="s">
        <v>141</v>
      </c>
      <c r="AC2" s="76" t="s">
        <v>142</v>
      </c>
    </row>
    <row r="3" spans="1:29" ht="13.5" customHeight="1" x14ac:dyDescent="0.2">
      <c r="A3" s="9">
        <v>1</v>
      </c>
      <c r="B3" s="46" t="str">
        <f>UPPER(C3&amp;" "&amp;D3&amp;" "&amp;F3)</f>
        <v>MS. ANNIE ABBOTT</v>
      </c>
      <c r="C3" s="46" t="s">
        <v>143</v>
      </c>
      <c r="D3" s="46" t="s">
        <v>144</v>
      </c>
      <c r="E3" s="46"/>
      <c r="F3" s="46" t="s">
        <v>145</v>
      </c>
      <c r="G3" s="46" t="s">
        <v>146</v>
      </c>
      <c r="H3" s="47">
        <v>35699</v>
      </c>
      <c r="I3" s="46" t="s">
        <v>147</v>
      </c>
      <c r="J3" s="70" t="str">
        <f>IF(V3="English",LOWER(F3&amp;"."&amp;D3&amp;"@pecinow.org"),"")</f>
        <v>abbott.annie@pecinow.org</v>
      </c>
      <c r="K3" s="46" t="str">
        <f>IF(V3="English","",(UPPER(LEFT(D3,1))&amp;(LOWER(F3))&amp;(UPPER(W3))&amp;"."&amp;A3))</f>
        <v/>
      </c>
      <c r="L3" s="48">
        <v>205</v>
      </c>
      <c r="M3" s="49">
        <v>94</v>
      </c>
      <c r="N3" s="46" t="s">
        <v>148</v>
      </c>
      <c r="O3" s="46" t="s">
        <v>149</v>
      </c>
      <c r="P3" s="46" t="s">
        <v>150</v>
      </c>
      <c r="Q3" s="46" t="s">
        <v>151</v>
      </c>
      <c r="R3" s="46" t="s">
        <v>152</v>
      </c>
      <c r="S3" s="46" t="s">
        <v>153</v>
      </c>
      <c r="T3" s="46" t="s">
        <v>154</v>
      </c>
      <c r="U3" s="46" t="s">
        <v>155</v>
      </c>
      <c r="V3" s="9" t="s">
        <v>156</v>
      </c>
      <c r="W3" s="48" t="s">
        <v>157</v>
      </c>
      <c r="X3" s="50" t="s">
        <v>158</v>
      </c>
      <c r="Y3" s="49">
        <f>0.3937007874*L3</f>
        <v>80.708661416999988</v>
      </c>
      <c r="Z3" s="73">
        <f>2.2046226218*M3</f>
        <v>207.23452644919999</v>
      </c>
      <c r="AA3" s="74">
        <f>ROUND((703*Z3/Y3^2),1)</f>
        <v>22.4</v>
      </c>
      <c r="AB3" s="86" t="str">
        <f>VLOOKUP(INT(AA3),'FITNESS TABLE'!A:C,3,0)</f>
        <v>F</v>
      </c>
      <c r="AC3" s="50" t="str">
        <f>IF(AB3="W","POSTPONE",
IF(AB3="U","EXAMINE",
IF(AB3="P","REFUSE",
IF(AB3="F","ADMIT",""))))</f>
        <v>ADMIT</v>
      </c>
    </row>
    <row r="4" spans="1:29" ht="13.5" customHeight="1" x14ac:dyDescent="0.2">
      <c r="A4" s="9">
        <v>2</v>
      </c>
      <c r="B4" s="46" t="str">
        <f t="shared" ref="B4:B52" si="0">UPPER(C4&amp;" "&amp;D4&amp;" "&amp;F4)</f>
        <v>MS. AURELIE LIESUCHKE</v>
      </c>
      <c r="C4" s="48" t="s">
        <v>143</v>
      </c>
      <c r="D4" s="48" t="s">
        <v>159</v>
      </c>
      <c r="F4" s="48" t="s">
        <v>160</v>
      </c>
      <c r="H4" s="47">
        <v>33641</v>
      </c>
      <c r="I4" s="48" t="s">
        <v>161</v>
      </c>
      <c r="J4" s="70" t="str">
        <f t="shared" ref="J4:J52" si="1">IF(V4="English",LOWER(F4&amp;"."&amp;D4&amp;"@pecinow.org"),"")</f>
        <v>liesuchke.aurelie@pecinow.org</v>
      </c>
      <c r="K4" s="46" t="str">
        <f t="shared" ref="K4:K52" si="2">IF(V4="English","",(UPPER(LEFT(D4,1))&amp;(LOWER(F4))&amp;(UPPER(W4))&amp;"."&amp;A4))</f>
        <v/>
      </c>
      <c r="L4" s="48">
        <v>205</v>
      </c>
      <c r="M4" s="49">
        <v>84.2</v>
      </c>
      <c r="N4" s="48" t="s">
        <v>162</v>
      </c>
      <c r="O4" s="48" t="s">
        <v>163</v>
      </c>
      <c r="P4" s="48" t="s">
        <v>164</v>
      </c>
      <c r="Q4" s="48" t="s">
        <v>165</v>
      </c>
      <c r="R4" s="48" t="s">
        <v>152</v>
      </c>
      <c r="S4" s="48" t="s">
        <v>166</v>
      </c>
      <c r="T4" s="48" t="s">
        <v>167</v>
      </c>
      <c r="U4" s="48" t="s">
        <v>155</v>
      </c>
      <c r="V4" s="48" t="s">
        <v>156</v>
      </c>
      <c r="W4" s="48" t="s">
        <v>157</v>
      </c>
      <c r="X4" s="50" t="s">
        <v>158</v>
      </c>
      <c r="Y4" s="49">
        <f t="shared" ref="Y4:Y52" si="3">0.3937007874*L4</f>
        <v>80.708661416999988</v>
      </c>
      <c r="Z4" s="73">
        <f t="shared" ref="Z4:Z52" si="4">2.2046226218*M4</f>
        <v>185.62922475556002</v>
      </c>
      <c r="AA4" s="74">
        <f t="shared" ref="AA4:AA52" si="5">ROUND((703*Z4/Y4^2),1)</f>
        <v>20</v>
      </c>
      <c r="AB4" s="86" t="str">
        <f>VLOOKUP(INT(AA4),'FITNESS TABLE'!A:C,3,0)</f>
        <v>F</v>
      </c>
      <c r="AC4" s="50" t="str">
        <f t="shared" ref="AC4:AC52" si="6">IF(AB4="W","POSTPONE",
IF(AB4="U","EXAMINE",
IF(AB4="P","REFUSE",
IF(AB4="F","ADMIT",""))))</f>
        <v>ADMIT</v>
      </c>
    </row>
    <row r="5" spans="1:29" ht="13.5" customHeight="1" x14ac:dyDescent="0.2">
      <c r="A5" s="9">
        <v>3</v>
      </c>
      <c r="B5" s="46" t="str">
        <f t="shared" si="0"/>
        <v>SR. TOMAS FILHO</v>
      </c>
      <c r="C5" s="48" t="s">
        <v>168</v>
      </c>
      <c r="D5" s="48" t="s">
        <v>169</v>
      </c>
      <c r="E5" s="48" t="s">
        <v>170</v>
      </c>
      <c r="F5" s="48" t="s">
        <v>171</v>
      </c>
      <c r="H5" s="47">
        <v>25394</v>
      </c>
      <c r="I5" s="48" t="s">
        <v>172</v>
      </c>
      <c r="J5" s="70" t="str">
        <f t="shared" si="1"/>
        <v/>
      </c>
      <c r="K5" s="46" t="str">
        <f t="shared" si="2"/>
        <v>TfilhoBRAZIL.3</v>
      </c>
      <c r="L5" s="48">
        <v>185</v>
      </c>
      <c r="M5" s="49">
        <v>52.9</v>
      </c>
      <c r="N5" s="48" t="s">
        <v>173</v>
      </c>
      <c r="O5" s="48" t="s">
        <v>149</v>
      </c>
      <c r="P5" s="48" t="s">
        <v>174</v>
      </c>
      <c r="Q5" s="48" t="s">
        <v>165</v>
      </c>
      <c r="R5" s="48" t="s">
        <v>175</v>
      </c>
      <c r="S5" s="48" t="s">
        <v>176</v>
      </c>
      <c r="T5" s="48" t="s">
        <v>177</v>
      </c>
      <c r="U5" s="48" t="s">
        <v>178</v>
      </c>
      <c r="V5" s="48" t="s">
        <v>179</v>
      </c>
      <c r="W5" s="48" t="s">
        <v>180</v>
      </c>
      <c r="X5" s="50" t="s">
        <v>181</v>
      </c>
      <c r="Y5" s="49">
        <f t="shared" si="3"/>
        <v>72.834645668999997</v>
      </c>
      <c r="Z5" s="73">
        <f t="shared" si="4"/>
        <v>116.62453669321999</v>
      </c>
      <c r="AA5" s="74">
        <f t="shared" si="5"/>
        <v>15.5</v>
      </c>
      <c r="AB5" s="86" t="str">
        <f>VLOOKUP(INT(AA5),'FITNESS TABLE'!A:C,3,0)</f>
        <v>W</v>
      </c>
      <c r="AC5" s="50" t="str">
        <f t="shared" si="6"/>
        <v>POSTPONE</v>
      </c>
    </row>
    <row r="6" spans="1:29" ht="13.5" customHeight="1" x14ac:dyDescent="0.2">
      <c r="A6" s="9">
        <v>4</v>
      </c>
      <c r="B6" s="46" t="str">
        <f t="shared" si="0"/>
        <v>MS. DARBY CRUICKSHANK</v>
      </c>
      <c r="C6" s="48" t="s">
        <v>143</v>
      </c>
      <c r="D6" s="48" t="s">
        <v>182</v>
      </c>
      <c r="F6" s="48" t="s">
        <v>183</v>
      </c>
      <c r="G6" s="48" t="s">
        <v>168</v>
      </c>
      <c r="H6" s="47">
        <v>27532</v>
      </c>
      <c r="I6" s="48" t="s">
        <v>184</v>
      </c>
      <c r="J6" s="70" t="str">
        <f t="shared" si="1"/>
        <v>cruickshank.darby@pecinow.org</v>
      </c>
      <c r="K6" s="46" t="str">
        <f t="shared" si="2"/>
        <v/>
      </c>
      <c r="L6" s="48">
        <v>175</v>
      </c>
      <c r="M6" s="49">
        <v>48.9</v>
      </c>
      <c r="N6" s="48" t="s">
        <v>148</v>
      </c>
      <c r="O6" s="48" t="s">
        <v>163</v>
      </c>
      <c r="P6" s="48" t="s">
        <v>150</v>
      </c>
      <c r="Q6" s="48" t="s">
        <v>151</v>
      </c>
      <c r="R6" s="48" t="s">
        <v>175</v>
      </c>
      <c r="S6" s="48" t="s">
        <v>185</v>
      </c>
      <c r="T6" s="48" t="s">
        <v>186</v>
      </c>
      <c r="U6" s="48" t="s">
        <v>155</v>
      </c>
      <c r="V6" s="48" t="s">
        <v>156</v>
      </c>
      <c r="W6" s="48" t="s">
        <v>157</v>
      </c>
      <c r="X6" s="50" t="s">
        <v>158</v>
      </c>
      <c r="Y6" s="49">
        <f t="shared" si="3"/>
        <v>68.897637794999994</v>
      </c>
      <c r="Z6" s="73">
        <f t="shared" si="4"/>
        <v>107.80604620602</v>
      </c>
      <c r="AA6" s="74">
        <f t="shared" si="5"/>
        <v>16</v>
      </c>
      <c r="AB6" s="86" t="str">
        <f>VLOOKUP(INT(AA6),'FITNESS TABLE'!A:C,3,0)</f>
        <v>W</v>
      </c>
      <c r="AC6" s="50" t="str">
        <f t="shared" si="6"/>
        <v>POSTPONE</v>
      </c>
    </row>
    <row r="7" spans="1:29" ht="13.5" customHeight="1" x14ac:dyDescent="0.2">
      <c r="A7" s="9">
        <v>5</v>
      </c>
      <c r="B7" s="46" t="str">
        <f t="shared" si="0"/>
        <v>DR. JAYDON BORER</v>
      </c>
      <c r="C7" s="48" t="s">
        <v>187</v>
      </c>
      <c r="D7" s="48" t="s">
        <v>188</v>
      </c>
      <c r="F7" s="48" t="s">
        <v>189</v>
      </c>
      <c r="G7" s="48" t="s">
        <v>190</v>
      </c>
      <c r="H7" s="47">
        <v>25706</v>
      </c>
      <c r="I7" s="48" t="s">
        <v>184</v>
      </c>
      <c r="J7" s="70" t="str">
        <f t="shared" si="1"/>
        <v>borer.jaydon@pecinow.org</v>
      </c>
      <c r="K7" s="46" t="str">
        <f t="shared" si="2"/>
        <v/>
      </c>
      <c r="L7" s="48">
        <v>168</v>
      </c>
      <c r="M7" s="49">
        <v>84.8</v>
      </c>
      <c r="N7" s="48" t="s">
        <v>191</v>
      </c>
      <c r="O7" s="48" t="s">
        <v>192</v>
      </c>
      <c r="P7" s="48" t="s">
        <v>193</v>
      </c>
      <c r="Q7" s="48" t="s">
        <v>162</v>
      </c>
      <c r="R7" s="48" t="s">
        <v>152</v>
      </c>
      <c r="S7" s="48" t="s">
        <v>194</v>
      </c>
      <c r="T7" s="48" t="s">
        <v>195</v>
      </c>
      <c r="U7" s="48" t="s">
        <v>178</v>
      </c>
      <c r="V7" s="48" t="s">
        <v>156</v>
      </c>
      <c r="W7" s="48" t="s">
        <v>157</v>
      </c>
      <c r="X7" s="50" t="s">
        <v>158</v>
      </c>
      <c r="Y7" s="49">
        <f t="shared" si="3"/>
        <v>66.1417322832</v>
      </c>
      <c r="Z7" s="73">
        <f t="shared" si="4"/>
        <v>186.95199832864</v>
      </c>
      <c r="AA7" s="74">
        <f t="shared" si="5"/>
        <v>30</v>
      </c>
      <c r="AB7" s="86" t="str">
        <f>VLOOKUP(INT(AA7),'FITNESS TABLE'!A:C,3,0)</f>
        <v>U</v>
      </c>
      <c r="AC7" s="50" t="str">
        <f t="shared" si="6"/>
        <v>EXAMINE</v>
      </c>
    </row>
    <row r="8" spans="1:29" ht="13.5" customHeight="1" x14ac:dyDescent="0.2">
      <c r="A8" s="9">
        <v>6</v>
      </c>
      <c r="B8" s="46" t="str">
        <f t="shared" si="0"/>
        <v>MR. MORIAH  LYNCH</v>
      </c>
      <c r="C8" s="48" t="s">
        <v>196</v>
      </c>
      <c r="D8" s="48" t="s">
        <v>197</v>
      </c>
      <c r="F8" s="48" t="s">
        <v>198</v>
      </c>
      <c r="H8" s="47">
        <v>33944</v>
      </c>
      <c r="I8" s="48" t="s">
        <v>199</v>
      </c>
      <c r="J8" s="70" t="str">
        <f t="shared" si="1"/>
        <v>lynch.moriah @pecinow.org</v>
      </c>
      <c r="K8" s="46" t="str">
        <f t="shared" si="2"/>
        <v/>
      </c>
      <c r="L8" s="48">
        <v>201</v>
      </c>
      <c r="M8" s="49">
        <v>83.2</v>
      </c>
      <c r="N8" s="48" t="s">
        <v>191</v>
      </c>
      <c r="O8" s="48" t="s">
        <v>163</v>
      </c>
      <c r="P8" s="48" t="s">
        <v>193</v>
      </c>
      <c r="Q8" s="48" t="s">
        <v>151</v>
      </c>
      <c r="R8" s="48" t="s">
        <v>152</v>
      </c>
      <c r="S8" s="48" t="s">
        <v>200</v>
      </c>
      <c r="T8" s="48" t="s">
        <v>177</v>
      </c>
      <c r="U8" s="48" t="s">
        <v>178</v>
      </c>
      <c r="V8" s="48" t="s">
        <v>156</v>
      </c>
      <c r="W8" s="48" t="s">
        <v>157</v>
      </c>
      <c r="X8" s="50" t="s">
        <v>158</v>
      </c>
      <c r="Y8" s="49">
        <f t="shared" si="3"/>
        <v>79.133858267400001</v>
      </c>
      <c r="Z8" s="73">
        <f t="shared" si="4"/>
        <v>183.42460213376</v>
      </c>
      <c r="AA8" s="74">
        <f t="shared" si="5"/>
        <v>20.6</v>
      </c>
      <c r="AB8" s="86" t="str">
        <f>VLOOKUP(INT(AA8),'FITNESS TABLE'!A:C,3,0)</f>
        <v>F</v>
      </c>
      <c r="AC8" s="50" t="str">
        <f t="shared" si="6"/>
        <v>ADMIT</v>
      </c>
    </row>
    <row r="9" spans="1:29" ht="13.5" customHeight="1" x14ac:dyDescent="0.2">
      <c r="A9" s="9">
        <v>7</v>
      </c>
      <c r="B9" s="46" t="str">
        <f t="shared" si="0"/>
        <v>MS. AMIYA EICHMANN</v>
      </c>
      <c r="C9" s="48" t="s">
        <v>143</v>
      </c>
      <c r="D9" s="48" t="s">
        <v>201</v>
      </c>
      <c r="F9" s="48" t="s">
        <v>202</v>
      </c>
      <c r="H9" s="47">
        <v>36370</v>
      </c>
      <c r="I9" s="48" t="s">
        <v>203</v>
      </c>
      <c r="J9" s="70" t="str">
        <f t="shared" si="1"/>
        <v>eichmann.amiya@pecinow.org</v>
      </c>
      <c r="K9" s="46" t="str">
        <f t="shared" si="2"/>
        <v/>
      </c>
      <c r="L9" s="48">
        <v>164</v>
      </c>
      <c r="M9" s="49">
        <v>61.1</v>
      </c>
      <c r="N9" s="48" t="s">
        <v>191</v>
      </c>
      <c r="O9" s="48" t="s">
        <v>192</v>
      </c>
      <c r="P9" s="48" t="s">
        <v>193</v>
      </c>
      <c r="Q9" s="48" t="s">
        <v>162</v>
      </c>
      <c r="R9" s="48" t="s">
        <v>175</v>
      </c>
      <c r="S9" s="48" t="s">
        <v>204</v>
      </c>
      <c r="T9" s="48" t="s">
        <v>205</v>
      </c>
      <c r="U9" s="48" t="s">
        <v>155</v>
      </c>
      <c r="V9" s="48" t="s">
        <v>156</v>
      </c>
      <c r="W9" s="48" t="s">
        <v>157</v>
      </c>
      <c r="X9" s="50" t="s">
        <v>158</v>
      </c>
      <c r="Y9" s="49">
        <f t="shared" si="3"/>
        <v>64.566929133599999</v>
      </c>
      <c r="Z9" s="73">
        <f t="shared" si="4"/>
        <v>134.70244219198</v>
      </c>
      <c r="AA9" s="74">
        <f t="shared" si="5"/>
        <v>22.7</v>
      </c>
      <c r="AB9" s="86" t="str">
        <f>VLOOKUP(INT(AA9),'FITNESS TABLE'!A:C,3,0)</f>
        <v>F</v>
      </c>
      <c r="AC9" s="50" t="str">
        <f t="shared" si="6"/>
        <v>ADMIT</v>
      </c>
    </row>
    <row r="10" spans="1:29" ht="13.5" customHeight="1" x14ac:dyDescent="0.2">
      <c r="A10" s="9">
        <v>8</v>
      </c>
      <c r="B10" s="46" t="str">
        <f t="shared" si="0"/>
        <v>MR. PIERCE RAU</v>
      </c>
      <c r="C10" s="48" t="s">
        <v>196</v>
      </c>
      <c r="D10" s="48" t="s">
        <v>206</v>
      </c>
      <c r="F10" s="48" t="s">
        <v>207</v>
      </c>
      <c r="H10" s="47">
        <v>23141</v>
      </c>
      <c r="I10" s="48" t="s">
        <v>184</v>
      </c>
      <c r="J10" s="70" t="str">
        <f t="shared" si="1"/>
        <v>rau.pierce@pecinow.org</v>
      </c>
      <c r="K10" s="46" t="str">
        <f t="shared" si="2"/>
        <v/>
      </c>
      <c r="L10" s="48">
        <v>191</v>
      </c>
      <c r="M10" s="49">
        <v>105.7</v>
      </c>
      <c r="N10" s="48" t="s">
        <v>173</v>
      </c>
      <c r="O10" s="48" t="s">
        <v>208</v>
      </c>
      <c r="P10" s="48" t="s">
        <v>174</v>
      </c>
      <c r="Q10" s="48" t="s">
        <v>209</v>
      </c>
      <c r="R10" s="48" t="s">
        <v>152</v>
      </c>
      <c r="S10" s="48" t="s">
        <v>210</v>
      </c>
      <c r="T10" s="48" t="s">
        <v>211</v>
      </c>
      <c r="U10" s="48" t="s">
        <v>178</v>
      </c>
      <c r="V10" s="48" t="s">
        <v>156</v>
      </c>
      <c r="W10" s="48" t="s">
        <v>157</v>
      </c>
      <c r="X10" s="50" t="s">
        <v>158</v>
      </c>
      <c r="Y10" s="49">
        <f t="shared" si="3"/>
        <v>75.196850393399998</v>
      </c>
      <c r="Z10" s="73">
        <f t="shared" si="4"/>
        <v>233.02861112426001</v>
      </c>
      <c r="AA10" s="74">
        <f t="shared" si="5"/>
        <v>29</v>
      </c>
      <c r="AB10" s="86" t="str">
        <f>VLOOKUP(INT(AA10),'FITNESS TABLE'!A:C,3,0)</f>
        <v>U</v>
      </c>
      <c r="AC10" s="50" t="str">
        <f t="shared" si="6"/>
        <v>EXAMINE</v>
      </c>
    </row>
    <row r="11" spans="1:29" ht="13.5" customHeight="1" x14ac:dyDescent="0.2">
      <c r="A11" s="9">
        <v>9</v>
      </c>
      <c r="B11" s="46" t="str">
        <f t="shared" si="0"/>
        <v>MS. AMELIA STEVENS</v>
      </c>
      <c r="C11" s="48" t="s">
        <v>143</v>
      </c>
      <c r="D11" s="48" t="s">
        <v>212</v>
      </c>
      <c r="F11" s="48" t="s">
        <v>213</v>
      </c>
      <c r="H11" s="47">
        <v>25965</v>
      </c>
      <c r="I11" s="48" t="s">
        <v>161</v>
      </c>
      <c r="J11" s="70" t="str">
        <f t="shared" si="1"/>
        <v>stevens.amelia@pecinow.org</v>
      </c>
      <c r="K11" s="46" t="str">
        <f t="shared" si="2"/>
        <v/>
      </c>
      <c r="L11" s="48">
        <v>167</v>
      </c>
      <c r="M11" s="49">
        <v>65.3</v>
      </c>
      <c r="N11" s="48" t="s">
        <v>191</v>
      </c>
      <c r="O11" s="48" t="s">
        <v>208</v>
      </c>
      <c r="P11" s="48" t="s">
        <v>193</v>
      </c>
      <c r="Q11" s="48" t="s">
        <v>165</v>
      </c>
      <c r="R11" s="48" t="s">
        <v>152</v>
      </c>
      <c r="S11" s="48" t="s">
        <v>214</v>
      </c>
      <c r="T11" s="48" t="s">
        <v>154</v>
      </c>
      <c r="U11" s="48" t="s">
        <v>155</v>
      </c>
      <c r="V11" s="48" t="s">
        <v>156</v>
      </c>
      <c r="W11" s="48" t="s">
        <v>215</v>
      </c>
      <c r="X11" s="50" t="s">
        <v>216</v>
      </c>
      <c r="Y11" s="49">
        <f t="shared" si="3"/>
        <v>65.748031495799992</v>
      </c>
      <c r="Z11" s="73">
        <f t="shared" si="4"/>
        <v>143.96185720354001</v>
      </c>
      <c r="AA11" s="74">
        <f t="shared" si="5"/>
        <v>23.4</v>
      </c>
      <c r="AB11" s="86" t="str">
        <f>VLOOKUP(INT(AA11),'FITNESS TABLE'!A:C,3,0)</f>
        <v>F</v>
      </c>
      <c r="AC11" s="50" t="str">
        <f t="shared" si="6"/>
        <v>ADMIT</v>
      </c>
    </row>
    <row r="12" spans="1:29" ht="13.5" customHeight="1" x14ac:dyDescent="0.2">
      <c r="A12" s="9">
        <v>10</v>
      </c>
      <c r="B12" s="46" t="str">
        <f t="shared" si="0"/>
        <v>MR. TOBY SIMPSON</v>
      </c>
      <c r="C12" s="48" t="s">
        <v>196</v>
      </c>
      <c r="D12" s="48" t="s">
        <v>217</v>
      </c>
      <c r="F12" s="48" t="s">
        <v>218</v>
      </c>
      <c r="H12" s="47">
        <v>23732</v>
      </c>
      <c r="I12" s="48" t="s">
        <v>199</v>
      </c>
      <c r="J12" s="70" t="str">
        <f t="shared" si="1"/>
        <v>simpson.toby@pecinow.org</v>
      </c>
      <c r="K12" s="46" t="str">
        <f t="shared" si="2"/>
        <v/>
      </c>
      <c r="L12" s="48">
        <v>160</v>
      </c>
      <c r="M12" s="49">
        <v>62.9</v>
      </c>
      <c r="N12" s="48" t="s">
        <v>173</v>
      </c>
      <c r="O12" s="48" t="s">
        <v>219</v>
      </c>
      <c r="P12" s="48" t="s">
        <v>174</v>
      </c>
      <c r="Q12" s="48" t="s">
        <v>162</v>
      </c>
      <c r="R12" s="48" t="s">
        <v>175</v>
      </c>
      <c r="S12" s="48" t="s">
        <v>204</v>
      </c>
      <c r="T12" s="48" t="s">
        <v>167</v>
      </c>
      <c r="U12" s="48" t="s">
        <v>178</v>
      </c>
      <c r="V12" s="48" t="s">
        <v>156</v>
      </c>
      <c r="W12" s="48" t="s">
        <v>215</v>
      </c>
      <c r="X12" s="50" t="s">
        <v>216</v>
      </c>
      <c r="Y12" s="49">
        <f t="shared" si="3"/>
        <v>62.992125983999998</v>
      </c>
      <c r="Z12" s="73">
        <f t="shared" si="4"/>
        <v>138.67076291122001</v>
      </c>
      <c r="AA12" s="74">
        <f t="shared" si="5"/>
        <v>24.6</v>
      </c>
      <c r="AB12" s="86" t="str">
        <f>VLOOKUP(INT(AA12),'FITNESS TABLE'!A:C,3,0)</f>
        <v>F</v>
      </c>
      <c r="AC12" s="50" t="str">
        <f t="shared" si="6"/>
        <v>ADMIT</v>
      </c>
    </row>
    <row r="13" spans="1:29" ht="13.5" customHeight="1" x14ac:dyDescent="0.2">
      <c r="A13" s="9">
        <v>11</v>
      </c>
      <c r="B13" s="46" t="str">
        <f t="shared" si="0"/>
        <v>SIR ETHAN MURPHY</v>
      </c>
      <c r="C13" s="48" t="s">
        <v>220</v>
      </c>
      <c r="D13" s="48" t="s">
        <v>221</v>
      </c>
      <c r="F13" s="48" t="s">
        <v>222</v>
      </c>
      <c r="H13" s="47">
        <v>31733</v>
      </c>
      <c r="I13" s="48" t="s">
        <v>223</v>
      </c>
      <c r="J13" s="70" t="str">
        <f t="shared" si="1"/>
        <v>murphy.ethan@pecinow.org</v>
      </c>
      <c r="K13" s="46" t="str">
        <f t="shared" si="2"/>
        <v/>
      </c>
      <c r="L13" s="48">
        <v>190</v>
      </c>
      <c r="M13" s="49">
        <v>104.3</v>
      </c>
      <c r="N13" s="48" t="s">
        <v>162</v>
      </c>
      <c r="O13" s="48" t="s">
        <v>219</v>
      </c>
      <c r="P13" s="48" t="s">
        <v>164</v>
      </c>
      <c r="Q13" s="48" t="s">
        <v>209</v>
      </c>
      <c r="R13" s="48" t="s">
        <v>175</v>
      </c>
      <c r="S13" s="48" t="s">
        <v>224</v>
      </c>
      <c r="T13" s="48" t="s">
        <v>225</v>
      </c>
      <c r="U13" s="48" t="s">
        <v>178</v>
      </c>
      <c r="V13" s="48" t="s">
        <v>156</v>
      </c>
      <c r="W13" s="48" t="s">
        <v>215</v>
      </c>
      <c r="X13" s="50" t="s">
        <v>216</v>
      </c>
      <c r="Y13" s="49">
        <f t="shared" si="3"/>
        <v>74.803149605999991</v>
      </c>
      <c r="Z13" s="73">
        <f t="shared" si="4"/>
        <v>229.94213945374</v>
      </c>
      <c r="AA13" s="74">
        <f t="shared" si="5"/>
        <v>28.9</v>
      </c>
      <c r="AB13" s="86" t="str">
        <f>VLOOKUP(INT(AA13),'FITNESS TABLE'!A:C,3,0)</f>
        <v>U</v>
      </c>
      <c r="AC13" s="50" t="str">
        <f t="shared" si="6"/>
        <v>EXAMINE</v>
      </c>
    </row>
    <row r="14" spans="1:29" ht="13.5" customHeight="1" x14ac:dyDescent="0.2">
      <c r="A14" s="9">
        <v>12</v>
      </c>
      <c r="B14" s="46" t="str">
        <f t="shared" si="0"/>
        <v>MRS. ASHLEY WOOD</v>
      </c>
      <c r="C14" s="48" t="s">
        <v>226</v>
      </c>
      <c r="D14" s="48" t="s">
        <v>227</v>
      </c>
      <c r="F14" s="48" t="s">
        <v>228</v>
      </c>
      <c r="H14" s="47">
        <v>28412</v>
      </c>
      <c r="I14" s="48" t="s">
        <v>147</v>
      </c>
      <c r="J14" s="70" t="str">
        <f t="shared" si="1"/>
        <v>wood.ashley@pecinow.org</v>
      </c>
      <c r="K14" s="46" t="str">
        <f t="shared" si="2"/>
        <v/>
      </c>
      <c r="L14" s="48">
        <v>181</v>
      </c>
      <c r="M14" s="49">
        <v>100.7</v>
      </c>
      <c r="N14" s="48" t="s">
        <v>162</v>
      </c>
      <c r="O14" s="48" t="s">
        <v>219</v>
      </c>
      <c r="P14" s="48" t="s">
        <v>164</v>
      </c>
      <c r="Q14" s="48" t="s">
        <v>151</v>
      </c>
      <c r="R14" s="48" t="s">
        <v>175</v>
      </c>
      <c r="S14" s="48" t="s">
        <v>229</v>
      </c>
      <c r="T14" s="48" t="s">
        <v>211</v>
      </c>
      <c r="U14" s="48" t="s">
        <v>155</v>
      </c>
      <c r="V14" s="48" t="s">
        <v>156</v>
      </c>
      <c r="W14" s="48" t="s">
        <v>215</v>
      </c>
      <c r="X14" s="50" t="s">
        <v>216</v>
      </c>
      <c r="Y14" s="49">
        <f t="shared" si="3"/>
        <v>71.259842519399996</v>
      </c>
      <c r="Z14" s="73">
        <f t="shared" si="4"/>
        <v>222.00549801526</v>
      </c>
      <c r="AA14" s="74">
        <f t="shared" si="5"/>
        <v>30.7</v>
      </c>
      <c r="AB14" s="86" t="str">
        <f>VLOOKUP(INT(AA14),'FITNESS TABLE'!A:C,3,0)</f>
        <v>U</v>
      </c>
      <c r="AC14" s="50" t="str">
        <f t="shared" si="6"/>
        <v>EXAMINE</v>
      </c>
    </row>
    <row r="15" spans="1:29" ht="13.5" customHeight="1" x14ac:dyDescent="0.2">
      <c r="A15" s="9">
        <v>13</v>
      </c>
      <c r="B15" s="46" t="str">
        <f t="shared" si="0"/>
        <v>MS. MEGAN SCOTT</v>
      </c>
      <c r="C15" s="48" t="s">
        <v>143</v>
      </c>
      <c r="D15" s="48" t="s">
        <v>230</v>
      </c>
      <c r="F15" s="48" t="s">
        <v>231</v>
      </c>
      <c r="H15" s="47">
        <v>28168</v>
      </c>
      <c r="I15" s="48" t="s">
        <v>161</v>
      </c>
      <c r="J15" s="70" t="str">
        <f t="shared" si="1"/>
        <v>scott.megan@pecinow.org</v>
      </c>
      <c r="K15" s="46" t="str">
        <f t="shared" si="2"/>
        <v/>
      </c>
      <c r="L15" s="48">
        <v>183</v>
      </c>
      <c r="M15" s="49">
        <v>70.900000000000006</v>
      </c>
      <c r="N15" s="48" t="s">
        <v>148</v>
      </c>
      <c r="O15" s="48" t="s">
        <v>149</v>
      </c>
      <c r="P15" s="48" t="s">
        <v>150</v>
      </c>
      <c r="Q15" s="48" t="s">
        <v>165</v>
      </c>
      <c r="R15" s="48" t="s">
        <v>175</v>
      </c>
      <c r="S15" s="48" t="s">
        <v>232</v>
      </c>
      <c r="T15" s="48" t="s">
        <v>233</v>
      </c>
      <c r="U15" s="48" t="s">
        <v>155</v>
      </c>
      <c r="V15" s="48" t="s">
        <v>156</v>
      </c>
      <c r="W15" s="48" t="s">
        <v>215</v>
      </c>
      <c r="X15" s="50" t="s">
        <v>216</v>
      </c>
      <c r="Y15" s="49">
        <f t="shared" si="3"/>
        <v>72.047244094199996</v>
      </c>
      <c r="Z15" s="73">
        <f t="shared" si="4"/>
        <v>156.30774388562003</v>
      </c>
      <c r="AA15" s="74">
        <f t="shared" si="5"/>
        <v>21.2</v>
      </c>
      <c r="AB15" s="86" t="str">
        <f>VLOOKUP(INT(AA15),'FITNESS TABLE'!A:C,3,0)</f>
        <v>F</v>
      </c>
      <c r="AC15" s="50" t="str">
        <f t="shared" si="6"/>
        <v>ADMIT</v>
      </c>
    </row>
    <row r="16" spans="1:29" ht="13.5" customHeight="1" x14ac:dyDescent="0.2">
      <c r="A16" s="9">
        <v>14</v>
      </c>
      <c r="B16" s="46" t="str">
        <f t="shared" si="0"/>
        <v>HR. HELMUT WEINHAE</v>
      </c>
      <c r="C16" s="48" t="s">
        <v>234</v>
      </c>
      <c r="D16" s="48" t="s">
        <v>235</v>
      </c>
      <c r="F16" s="48" t="s">
        <v>236</v>
      </c>
      <c r="H16" s="47">
        <v>21788</v>
      </c>
      <c r="I16" s="48" t="s">
        <v>237</v>
      </c>
      <c r="J16" s="70" t="str">
        <f t="shared" si="1"/>
        <v/>
      </c>
      <c r="K16" s="46" t="str">
        <f t="shared" si="2"/>
        <v>HweinhaeGERMANY.14</v>
      </c>
      <c r="L16" s="48">
        <v>156</v>
      </c>
      <c r="M16" s="49">
        <v>68.3</v>
      </c>
      <c r="N16" s="48" t="s">
        <v>238</v>
      </c>
      <c r="O16" s="48" t="s">
        <v>208</v>
      </c>
      <c r="P16" s="48" t="s">
        <v>239</v>
      </c>
      <c r="Q16" s="48" t="s">
        <v>162</v>
      </c>
      <c r="R16" s="48" t="s">
        <v>175</v>
      </c>
      <c r="S16" s="48" t="s">
        <v>240</v>
      </c>
      <c r="T16" s="48" t="s">
        <v>241</v>
      </c>
      <c r="U16" s="48" t="s">
        <v>178</v>
      </c>
      <c r="V16" s="48" t="s">
        <v>242</v>
      </c>
      <c r="W16" s="48" t="s">
        <v>243</v>
      </c>
      <c r="X16" s="50" t="s">
        <v>244</v>
      </c>
      <c r="Y16" s="49">
        <f t="shared" si="3"/>
        <v>61.417322834399997</v>
      </c>
      <c r="Z16" s="73">
        <f t="shared" si="4"/>
        <v>150.57572506893999</v>
      </c>
      <c r="AA16" s="74">
        <f t="shared" si="5"/>
        <v>28.1</v>
      </c>
      <c r="AB16" s="86" t="str">
        <f>VLOOKUP(INT(AA16),'FITNESS TABLE'!A:C,3,0)</f>
        <v>U</v>
      </c>
      <c r="AC16" s="50" t="str">
        <f t="shared" si="6"/>
        <v>EXAMINE</v>
      </c>
    </row>
    <row r="17" spans="1:29" ht="13.5" customHeight="1" x14ac:dyDescent="0.2">
      <c r="A17" s="9">
        <v>15</v>
      </c>
      <c r="B17" s="46" t="str">
        <f t="shared" si="0"/>
        <v>PROF. MILENA SCHOTIN</v>
      </c>
      <c r="C17" s="48" t="s">
        <v>245</v>
      </c>
      <c r="D17" s="48" t="s">
        <v>246</v>
      </c>
      <c r="F17" s="48" t="s">
        <v>247</v>
      </c>
      <c r="H17" s="47">
        <v>23804</v>
      </c>
      <c r="I17" s="48" t="s">
        <v>248</v>
      </c>
      <c r="J17" s="70" t="str">
        <f t="shared" si="1"/>
        <v/>
      </c>
      <c r="K17" s="46" t="str">
        <f t="shared" si="2"/>
        <v>MschotinGERMANY.15</v>
      </c>
      <c r="L17" s="48">
        <v>156</v>
      </c>
      <c r="M17" s="49">
        <v>105.3</v>
      </c>
      <c r="N17" s="48" t="s">
        <v>238</v>
      </c>
      <c r="O17" s="48" t="s">
        <v>219</v>
      </c>
      <c r="P17" s="48" t="s">
        <v>239</v>
      </c>
      <c r="Q17" s="48" t="s">
        <v>209</v>
      </c>
      <c r="R17" s="48" t="s">
        <v>152</v>
      </c>
      <c r="S17" s="48" t="s">
        <v>249</v>
      </c>
      <c r="T17" s="48" t="s">
        <v>195</v>
      </c>
      <c r="U17" s="48" t="s">
        <v>155</v>
      </c>
      <c r="V17" s="48" t="s">
        <v>242</v>
      </c>
      <c r="W17" s="48" t="s">
        <v>243</v>
      </c>
      <c r="X17" s="50" t="s">
        <v>244</v>
      </c>
      <c r="Y17" s="49">
        <f t="shared" si="3"/>
        <v>61.417322834399997</v>
      </c>
      <c r="Z17" s="73">
        <f t="shared" si="4"/>
        <v>232.14676207553998</v>
      </c>
      <c r="AA17" s="74">
        <f t="shared" si="5"/>
        <v>43.3</v>
      </c>
      <c r="AB17" s="86" t="str">
        <f>VLOOKUP(INT(AA17),'FITNESS TABLE'!A:C,3,0)</f>
        <v>P</v>
      </c>
      <c r="AC17" s="50" t="str">
        <f t="shared" si="6"/>
        <v>REFUSE</v>
      </c>
    </row>
    <row r="18" spans="1:29" ht="13.5" customHeight="1" x14ac:dyDescent="0.2">
      <c r="A18" s="9">
        <v>16</v>
      </c>
      <c r="B18" s="46" t="str">
        <f t="shared" si="0"/>
        <v>HR. LOTHAR BIRNBAUM</v>
      </c>
      <c r="C18" s="48" t="s">
        <v>234</v>
      </c>
      <c r="D18" s="48" t="s">
        <v>250</v>
      </c>
      <c r="F18" s="48" t="s">
        <v>251</v>
      </c>
      <c r="H18" s="47">
        <v>25405</v>
      </c>
      <c r="I18" s="48" t="s">
        <v>172</v>
      </c>
      <c r="J18" s="70" t="str">
        <f t="shared" si="1"/>
        <v/>
      </c>
      <c r="K18" s="46" t="str">
        <f t="shared" si="2"/>
        <v>LbirnbaumGERMANY.16</v>
      </c>
      <c r="L18" s="48">
        <v>165</v>
      </c>
      <c r="M18" s="49">
        <v>48.6</v>
      </c>
      <c r="N18" s="48" t="s">
        <v>191</v>
      </c>
      <c r="O18" s="48" t="s">
        <v>219</v>
      </c>
      <c r="P18" s="48" t="s">
        <v>193</v>
      </c>
      <c r="Q18" s="48" t="s">
        <v>162</v>
      </c>
      <c r="R18" s="48" t="s">
        <v>175</v>
      </c>
      <c r="S18" s="48" t="s">
        <v>185</v>
      </c>
      <c r="T18" s="48" t="s">
        <v>167</v>
      </c>
      <c r="U18" s="48" t="s">
        <v>178</v>
      </c>
      <c r="V18" s="48" t="s">
        <v>242</v>
      </c>
      <c r="W18" s="48" t="s">
        <v>243</v>
      </c>
      <c r="X18" s="50" t="s">
        <v>244</v>
      </c>
      <c r="Y18" s="49">
        <f t="shared" si="3"/>
        <v>64.960629920999992</v>
      </c>
      <c r="Z18" s="73">
        <f t="shared" si="4"/>
        <v>107.14465941948001</v>
      </c>
      <c r="AA18" s="74">
        <f t="shared" si="5"/>
        <v>17.8</v>
      </c>
      <c r="AB18" s="86" t="str">
        <f>VLOOKUP(INT(AA18),'FITNESS TABLE'!A:C,3,0)</f>
        <v>W</v>
      </c>
      <c r="AC18" s="50" t="str">
        <f t="shared" si="6"/>
        <v>POSTPONE</v>
      </c>
    </row>
    <row r="19" spans="1:29" ht="13.5" customHeight="1" x14ac:dyDescent="0.2">
      <c r="A19" s="9">
        <v>17</v>
      </c>
      <c r="B19" s="46" t="str">
        <f t="shared" si="0"/>
        <v>HR. PIETRO STOLZE</v>
      </c>
      <c r="C19" s="48" t="s">
        <v>234</v>
      </c>
      <c r="D19" s="48" t="s">
        <v>252</v>
      </c>
      <c r="F19" s="48" t="s">
        <v>253</v>
      </c>
      <c r="H19" s="47">
        <v>26582</v>
      </c>
      <c r="I19" s="48" t="s">
        <v>147</v>
      </c>
      <c r="J19" s="70" t="str">
        <f t="shared" si="1"/>
        <v/>
      </c>
      <c r="K19" s="46" t="str">
        <f t="shared" si="2"/>
        <v>PstolzeGERMANY.17</v>
      </c>
      <c r="L19" s="48">
        <v>154</v>
      </c>
      <c r="M19" s="49">
        <v>105.9</v>
      </c>
      <c r="N19" s="48" t="s">
        <v>191</v>
      </c>
      <c r="O19" s="48" t="s">
        <v>149</v>
      </c>
      <c r="P19" s="48" t="s">
        <v>193</v>
      </c>
      <c r="Q19" s="48" t="s">
        <v>165</v>
      </c>
      <c r="R19" s="48" t="s">
        <v>152</v>
      </c>
      <c r="S19" s="48" t="s">
        <v>254</v>
      </c>
      <c r="T19" s="48" t="s">
        <v>154</v>
      </c>
      <c r="U19" s="48" t="s">
        <v>178</v>
      </c>
      <c r="V19" s="48" t="s">
        <v>242</v>
      </c>
      <c r="W19" s="48" t="s">
        <v>243</v>
      </c>
      <c r="X19" s="50" t="s">
        <v>244</v>
      </c>
      <c r="Y19" s="49">
        <f t="shared" si="3"/>
        <v>60.629921259599996</v>
      </c>
      <c r="Z19" s="73">
        <f t="shared" si="4"/>
        <v>233.46953564862002</v>
      </c>
      <c r="AA19" s="74">
        <f t="shared" si="5"/>
        <v>44.6</v>
      </c>
      <c r="AB19" s="86" t="str">
        <f>VLOOKUP(INT(AA19),'FITNESS TABLE'!A:C,3,0)</f>
        <v>P</v>
      </c>
      <c r="AC19" s="50" t="str">
        <f t="shared" si="6"/>
        <v>REFUSE</v>
      </c>
    </row>
    <row r="20" spans="1:29" ht="13.5" customHeight="1" x14ac:dyDescent="0.2">
      <c r="A20" s="9">
        <v>18</v>
      </c>
      <c r="B20" s="46" t="str">
        <f t="shared" si="0"/>
        <v>HR. RICHARD  TLUSTEK</v>
      </c>
      <c r="C20" s="48" t="s">
        <v>234</v>
      </c>
      <c r="D20" s="48" t="s">
        <v>255</v>
      </c>
      <c r="F20" s="48" t="s">
        <v>256</v>
      </c>
      <c r="G20" s="48" t="s">
        <v>257</v>
      </c>
      <c r="H20" s="47">
        <v>21793</v>
      </c>
      <c r="I20" s="48" t="s">
        <v>237</v>
      </c>
      <c r="J20" s="70" t="str">
        <f t="shared" si="1"/>
        <v/>
      </c>
      <c r="K20" s="46" t="str">
        <f t="shared" si="2"/>
        <v>RtlustekGERMANY.18</v>
      </c>
      <c r="L20" s="48">
        <v>184</v>
      </c>
      <c r="M20" s="49">
        <v>71.099999999999994</v>
      </c>
      <c r="N20" s="48" t="s">
        <v>191</v>
      </c>
      <c r="O20" s="48" t="s">
        <v>149</v>
      </c>
      <c r="P20" s="48" t="s">
        <v>193</v>
      </c>
      <c r="Q20" s="48" t="s">
        <v>209</v>
      </c>
      <c r="R20" s="48" t="s">
        <v>175</v>
      </c>
      <c r="S20" s="48" t="s">
        <v>258</v>
      </c>
      <c r="T20" s="48" t="s">
        <v>259</v>
      </c>
      <c r="U20" s="48" t="s">
        <v>178</v>
      </c>
      <c r="V20" s="48" t="s">
        <v>242</v>
      </c>
      <c r="W20" s="48" t="s">
        <v>243</v>
      </c>
      <c r="X20" s="50" t="s">
        <v>244</v>
      </c>
      <c r="Y20" s="49">
        <f t="shared" si="3"/>
        <v>72.440944881599989</v>
      </c>
      <c r="Z20" s="73">
        <f t="shared" si="4"/>
        <v>156.74866840997998</v>
      </c>
      <c r="AA20" s="74">
        <f t="shared" si="5"/>
        <v>21</v>
      </c>
      <c r="AB20" s="86" t="str">
        <f>VLOOKUP(INT(AA20),'FITNESS TABLE'!A:C,3,0)</f>
        <v>F</v>
      </c>
      <c r="AC20" s="50" t="str">
        <f t="shared" si="6"/>
        <v>ADMIT</v>
      </c>
    </row>
    <row r="21" spans="1:29" ht="13.5" customHeight="1" x14ac:dyDescent="0.2">
      <c r="A21" s="9">
        <v>19</v>
      </c>
      <c r="B21" s="46" t="str">
        <f t="shared" si="0"/>
        <v>DR. EARNESTINE RAYNOR</v>
      </c>
      <c r="C21" s="48" t="s">
        <v>187</v>
      </c>
      <c r="D21" s="48" t="s">
        <v>260</v>
      </c>
      <c r="F21" s="48" t="s">
        <v>261</v>
      </c>
      <c r="G21" s="48" t="s">
        <v>146</v>
      </c>
      <c r="H21" s="47">
        <v>28262</v>
      </c>
      <c r="I21" s="48" t="s">
        <v>184</v>
      </c>
      <c r="J21" s="70" t="str">
        <f t="shared" si="1"/>
        <v>raynor.earnestine@pecinow.org</v>
      </c>
      <c r="K21" s="46" t="str">
        <f t="shared" si="2"/>
        <v/>
      </c>
      <c r="L21" s="48">
        <v>155</v>
      </c>
      <c r="M21" s="49">
        <v>70.3</v>
      </c>
      <c r="N21" s="48" t="s">
        <v>191</v>
      </c>
      <c r="O21" s="48" t="s">
        <v>208</v>
      </c>
      <c r="P21" s="48" t="s">
        <v>193</v>
      </c>
      <c r="Q21" s="48" t="s">
        <v>165</v>
      </c>
      <c r="R21" s="48" t="s">
        <v>152</v>
      </c>
      <c r="S21" s="48" t="s">
        <v>262</v>
      </c>
      <c r="T21" s="48" t="s">
        <v>263</v>
      </c>
      <c r="U21" s="48" t="s">
        <v>155</v>
      </c>
      <c r="V21" s="48" t="s">
        <v>156</v>
      </c>
      <c r="W21" s="48" t="s">
        <v>264</v>
      </c>
      <c r="X21" s="50" t="s">
        <v>265</v>
      </c>
      <c r="Y21" s="49">
        <f t="shared" si="3"/>
        <v>61.023622046999996</v>
      </c>
      <c r="Z21" s="73">
        <f t="shared" si="4"/>
        <v>154.98497031253999</v>
      </c>
      <c r="AA21" s="74">
        <f t="shared" si="5"/>
        <v>29.3</v>
      </c>
      <c r="AB21" s="86" t="str">
        <f>VLOOKUP(INT(AA21),'FITNESS TABLE'!A:C,3,0)</f>
        <v>U</v>
      </c>
      <c r="AC21" s="50" t="str">
        <f t="shared" si="6"/>
        <v>EXAMINE</v>
      </c>
    </row>
    <row r="22" spans="1:29" ht="13.5" customHeight="1" x14ac:dyDescent="0.2">
      <c r="A22" s="9">
        <v>20</v>
      </c>
      <c r="B22" s="46" t="str">
        <f t="shared" si="0"/>
        <v>MR. JASON GAYLORD</v>
      </c>
      <c r="C22" s="48" t="s">
        <v>196</v>
      </c>
      <c r="D22" s="48" t="s">
        <v>266</v>
      </c>
      <c r="F22" s="48" t="s">
        <v>267</v>
      </c>
      <c r="H22" s="47">
        <v>27767</v>
      </c>
      <c r="I22" s="48" t="s">
        <v>268</v>
      </c>
      <c r="J22" s="70" t="str">
        <f t="shared" si="1"/>
        <v>gaylord.jason@pecinow.org</v>
      </c>
      <c r="K22" s="46" t="str">
        <f t="shared" si="2"/>
        <v/>
      </c>
      <c r="L22" s="48">
        <v>170</v>
      </c>
      <c r="M22" s="49">
        <v>54.7</v>
      </c>
      <c r="N22" s="48" t="s">
        <v>162</v>
      </c>
      <c r="O22" s="48" t="s">
        <v>163</v>
      </c>
      <c r="P22" s="48" t="s">
        <v>164</v>
      </c>
      <c r="Q22" s="48" t="s">
        <v>165</v>
      </c>
      <c r="R22" s="48" t="s">
        <v>152</v>
      </c>
      <c r="S22" s="48" t="s">
        <v>269</v>
      </c>
      <c r="T22" s="48" t="s">
        <v>270</v>
      </c>
      <c r="U22" s="48" t="s">
        <v>178</v>
      </c>
      <c r="V22" s="48" t="s">
        <v>156</v>
      </c>
      <c r="W22" s="48" t="s">
        <v>264</v>
      </c>
      <c r="X22" s="50" t="s">
        <v>265</v>
      </c>
      <c r="Y22" s="49">
        <f t="shared" si="3"/>
        <v>66.929133858</v>
      </c>
      <c r="Z22" s="73">
        <f t="shared" si="4"/>
        <v>120.59285741246001</v>
      </c>
      <c r="AA22" s="74">
        <f t="shared" si="5"/>
        <v>18.899999999999999</v>
      </c>
      <c r="AB22" s="86" t="str">
        <f>VLOOKUP(INT(AA22),'FITNESS TABLE'!A:C,3,0)</f>
        <v>W</v>
      </c>
      <c r="AC22" s="50" t="str">
        <f t="shared" si="6"/>
        <v>POSTPONE</v>
      </c>
    </row>
    <row r="23" spans="1:29" ht="13.5" customHeight="1" x14ac:dyDescent="0.2">
      <c r="A23" s="9">
        <v>21</v>
      </c>
      <c r="B23" s="46" t="str">
        <f t="shared" si="0"/>
        <v>MR. KENDRICK SAUER</v>
      </c>
      <c r="C23" s="48" t="s">
        <v>196</v>
      </c>
      <c r="D23" s="48" t="s">
        <v>271</v>
      </c>
      <c r="F23" s="48" t="s">
        <v>272</v>
      </c>
      <c r="H23" s="47">
        <v>35268</v>
      </c>
      <c r="I23" s="48" t="s">
        <v>172</v>
      </c>
      <c r="J23" s="70" t="str">
        <f t="shared" si="1"/>
        <v>sauer.kendrick@pecinow.org</v>
      </c>
      <c r="K23" s="46" t="str">
        <f t="shared" si="2"/>
        <v/>
      </c>
      <c r="L23" s="48">
        <v>161</v>
      </c>
      <c r="M23" s="49">
        <v>100.9</v>
      </c>
      <c r="N23" s="48" t="s">
        <v>191</v>
      </c>
      <c r="O23" s="48" t="s">
        <v>192</v>
      </c>
      <c r="P23" s="48" t="s">
        <v>193</v>
      </c>
      <c r="Q23" s="48" t="s">
        <v>151</v>
      </c>
      <c r="R23" s="48" t="s">
        <v>175</v>
      </c>
      <c r="S23" s="48" t="s">
        <v>273</v>
      </c>
      <c r="T23" s="48" t="s">
        <v>205</v>
      </c>
      <c r="U23" s="48" t="s">
        <v>178</v>
      </c>
      <c r="V23" s="48" t="s">
        <v>156</v>
      </c>
      <c r="W23" s="48" t="s">
        <v>264</v>
      </c>
      <c r="X23" s="50" t="s">
        <v>265</v>
      </c>
      <c r="Y23" s="49">
        <f t="shared" si="3"/>
        <v>63.385826771399998</v>
      </c>
      <c r="Z23" s="73">
        <f t="shared" si="4"/>
        <v>222.44642253962002</v>
      </c>
      <c r="AA23" s="74">
        <f t="shared" si="5"/>
        <v>38.9</v>
      </c>
      <c r="AB23" s="86" t="str">
        <f>VLOOKUP(INT(AA23),'FITNESS TABLE'!A:C,3,0)</f>
        <v>P</v>
      </c>
      <c r="AC23" s="50" t="str">
        <f t="shared" si="6"/>
        <v>REFUSE</v>
      </c>
    </row>
    <row r="24" spans="1:29" ht="13.5" customHeight="1" x14ac:dyDescent="0.2">
      <c r="A24" s="9">
        <v>22</v>
      </c>
      <c r="B24" s="46" t="str">
        <f t="shared" si="0"/>
        <v>DR. ANNABELL OLSON</v>
      </c>
      <c r="C24" s="48" t="s">
        <v>187</v>
      </c>
      <c r="D24" s="48" t="s">
        <v>274</v>
      </c>
      <c r="F24" s="48" t="s">
        <v>275</v>
      </c>
      <c r="H24" s="47">
        <v>23483</v>
      </c>
      <c r="I24" s="48" t="s">
        <v>276</v>
      </c>
      <c r="J24" s="70" t="str">
        <f t="shared" si="1"/>
        <v>olson.annabell@pecinow.org</v>
      </c>
      <c r="K24" s="46" t="str">
        <f t="shared" si="2"/>
        <v/>
      </c>
      <c r="L24" s="48">
        <v>193</v>
      </c>
      <c r="M24" s="49">
        <v>84.3</v>
      </c>
      <c r="N24" s="48" t="s">
        <v>148</v>
      </c>
      <c r="O24" s="48" t="s">
        <v>208</v>
      </c>
      <c r="P24" s="48" t="s">
        <v>150</v>
      </c>
      <c r="Q24" s="48" t="s">
        <v>151</v>
      </c>
      <c r="R24" s="48" t="s">
        <v>175</v>
      </c>
      <c r="S24" s="48" t="s">
        <v>277</v>
      </c>
      <c r="T24" s="48" t="s">
        <v>167</v>
      </c>
      <c r="U24" s="48" t="s">
        <v>155</v>
      </c>
      <c r="V24" s="48" t="s">
        <v>156</v>
      </c>
      <c r="W24" s="48" t="s">
        <v>264</v>
      </c>
      <c r="X24" s="50" t="s">
        <v>265</v>
      </c>
      <c r="Y24" s="49">
        <f t="shared" si="3"/>
        <v>75.984251968199999</v>
      </c>
      <c r="Z24" s="73">
        <f t="shared" si="4"/>
        <v>185.84968701774</v>
      </c>
      <c r="AA24" s="74">
        <f t="shared" si="5"/>
        <v>22.6</v>
      </c>
      <c r="AB24" s="86" t="str">
        <f>VLOOKUP(INT(AA24),'FITNESS TABLE'!A:C,3,0)</f>
        <v>F</v>
      </c>
      <c r="AC24" s="50" t="str">
        <f t="shared" si="6"/>
        <v>ADMIT</v>
      </c>
    </row>
    <row r="25" spans="1:29" ht="13.5" customHeight="1" x14ac:dyDescent="0.2">
      <c r="A25" s="9">
        <v>23</v>
      </c>
      <c r="B25" s="46" t="str">
        <f t="shared" si="0"/>
        <v>DR. JENA UPTON</v>
      </c>
      <c r="C25" s="48" t="s">
        <v>187</v>
      </c>
      <c r="D25" s="48" t="s">
        <v>278</v>
      </c>
      <c r="F25" s="48" t="s">
        <v>279</v>
      </c>
      <c r="H25" s="47">
        <v>20437</v>
      </c>
      <c r="I25" s="48" t="s">
        <v>199</v>
      </c>
      <c r="J25" s="70" t="str">
        <f t="shared" si="1"/>
        <v>upton.jena@pecinow.org</v>
      </c>
      <c r="K25" s="46" t="str">
        <f t="shared" si="2"/>
        <v/>
      </c>
      <c r="L25" s="48">
        <v>164</v>
      </c>
      <c r="M25" s="49">
        <v>66.8</v>
      </c>
      <c r="N25" s="48" t="s">
        <v>191</v>
      </c>
      <c r="O25" s="48" t="s">
        <v>219</v>
      </c>
      <c r="P25" s="48" t="s">
        <v>193</v>
      </c>
      <c r="Q25" s="48" t="s">
        <v>209</v>
      </c>
      <c r="R25" s="48" t="s">
        <v>175</v>
      </c>
      <c r="S25" s="48" t="s">
        <v>280</v>
      </c>
      <c r="T25" s="48" t="s">
        <v>205</v>
      </c>
      <c r="U25" s="48" t="s">
        <v>155</v>
      </c>
      <c r="V25" s="48" t="s">
        <v>156</v>
      </c>
      <c r="W25" s="48" t="s">
        <v>264</v>
      </c>
      <c r="X25" s="50" t="s">
        <v>265</v>
      </c>
      <c r="Y25" s="49">
        <f t="shared" si="3"/>
        <v>64.566929133599999</v>
      </c>
      <c r="Z25" s="73">
        <f t="shared" si="4"/>
        <v>147.26879113624</v>
      </c>
      <c r="AA25" s="74">
        <f t="shared" si="5"/>
        <v>24.8</v>
      </c>
      <c r="AB25" s="86" t="str">
        <f>VLOOKUP(INT(AA25),'FITNESS TABLE'!A:C,3,0)</f>
        <v>F</v>
      </c>
      <c r="AC25" s="50" t="str">
        <f t="shared" si="6"/>
        <v>ADMIT</v>
      </c>
    </row>
    <row r="26" spans="1:29" ht="13.5" customHeight="1" x14ac:dyDescent="0.2">
      <c r="A26" s="9">
        <v>24</v>
      </c>
      <c r="B26" s="46" t="str">
        <f t="shared" si="0"/>
        <v>DR. SHANNY BINS</v>
      </c>
      <c r="C26" s="48" t="s">
        <v>187</v>
      </c>
      <c r="D26" s="48" t="s">
        <v>281</v>
      </c>
      <c r="F26" s="48" t="s">
        <v>282</v>
      </c>
      <c r="H26" s="47">
        <v>36400</v>
      </c>
      <c r="I26" s="48" t="s">
        <v>237</v>
      </c>
      <c r="J26" s="70" t="str">
        <f t="shared" si="1"/>
        <v>bins.shanny@pecinow.org</v>
      </c>
      <c r="K26" s="46" t="str">
        <f t="shared" si="2"/>
        <v/>
      </c>
      <c r="L26" s="48">
        <v>206</v>
      </c>
      <c r="M26" s="49">
        <v>59.4</v>
      </c>
      <c r="N26" s="48" t="s">
        <v>173</v>
      </c>
      <c r="O26" s="48" t="s">
        <v>192</v>
      </c>
      <c r="P26" s="48" t="s">
        <v>174</v>
      </c>
      <c r="Q26" s="48" t="s">
        <v>165</v>
      </c>
      <c r="R26" s="48" t="s">
        <v>175</v>
      </c>
      <c r="S26" s="48" t="s">
        <v>283</v>
      </c>
      <c r="T26" s="48" t="s">
        <v>154</v>
      </c>
      <c r="U26" s="48" t="s">
        <v>155</v>
      </c>
      <c r="V26" s="48" t="s">
        <v>156</v>
      </c>
      <c r="W26" s="48" t="s">
        <v>264</v>
      </c>
      <c r="X26" s="50" t="s">
        <v>265</v>
      </c>
      <c r="Y26" s="49">
        <f t="shared" si="3"/>
        <v>81.102362204399995</v>
      </c>
      <c r="Z26" s="73">
        <f t="shared" si="4"/>
        <v>130.95458373491999</v>
      </c>
      <c r="AA26" s="74">
        <f t="shared" si="5"/>
        <v>14</v>
      </c>
      <c r="AB26" s="86" t="str">
        <f>VLOOKUP(INT(AA26),'FITNESS TABLE'!A:C,3,0)</f>
        <v>W</v>
      </c>
      <c r="AC26" s="50" t="str">
        <f t="shared" si="6"/>
        <v>POSTPONE</v>
      </c>
    </row>
    <row r="27" spans="1:29" ht="13.5" customHeight="1" x14ac:dyDescent="0.2">
      <c r="A27" s="9">
        <v>25</v>
      </c>
      <c r="B27" s="46" t="str">
        <f t="shared" si="0"/>
        <v>DR. TIA ABSHIRE</v>
      </c>
      <c r="C27" s="48" t="s">
        <v>187</v>
      </c>
      <c r="D27" s="48" t="s">
        <v>284</v>
      </c>
      <c r="F27" s="48" t="s">
        <v>285</v>
      </c>
      <c r="H27" s="47">
        <v>24309</v>
      </c>
      <c r="I27" s="48" t="s">
        <v>172</v>
      </c>
      <c r="J27" s="70" t="str">
        <f t="shared" si="1"/>
        <v>abshire.tia@pecinow.org</v>
      </c>
      <c r="K27" s="46" t="str">
        <f t="shared" si="2"/>
        <v/>
      </c>
      <c r="L27" s="48">
        <v>203</v>
      </c>
      <c r="M27" s="49">
        <v>77.8</v>
      </c>
      <c r="N27" s="48" t="s">
        <v>173</v>
      </c>
      <c r="O27" s="48" t="s">
        <v>208</v>
      </c>
      <c r="P27" s="48" t="s">
        <v>174</v>
      </c>
      <c r="Q27" s="48" t="s">
        <v>162</v>
      </c>
      <c r="R27" s="48" t="s">
        <v>175</v>
      </c>
      <c r="S27" s="48" t="s">
        <v>204</v>
      </c>
      <c r="T27" s="48" t="s">
        <v>263</v>
      </c>
      <c r="U27" s="48" t="s">
        <v>155</v>
      </c>
      <c r="V27" s="48" t="s">
        <v>156</v>
      </c>
      <c r="W27" s="48" t="s">
        <v>264</v>
      </c>
      <c r="X27" s="50" t="s">
        <v>265</v>
      </c>
      <c r="Y27" s="49">
        <f t="shared" si="3"/>
        <v>79.921259842200001</v>
      </c>
      <c r="Z27" s="73">
        <f t="shared" si="4"/>
        <v>171.51963997604</v>
      </c>
      <c r="AA27" s="74">
        <f t="shared" si="5"/>
        <v>18.899999999999999</v>
      </c>
      <c r="AB27" s="86" t="str">
        <f>VLOOKUP(INT(AA27),'FITNESS TABLE'!A:C,3,0)</f>
        <v>W</v>
      </c>
      <c r="AC27" s="50" t="str">
        <f t="shared" si="6"/>
        <v>POSTPONE</v>
      </c>
    </row>
    <row r="28" spans="1:29" ht="13.5" customHeight="1" x14ac:dyDescent="0.2">
      <c r="A28" s="9">
        <v>26</v>
      </c>
      <c r="B28" s="46" t="str">
        <f t="shared" si="0"/>
        <v>MS. ISABEL RUNOLFSDOTTIR</v>
      </c>
      <c r="C28" s="48" t="s">
        <v>143</v>
      </c>
      <c r="D28" s="48" t="s">
        <v>286</v>
      </c>
      <c r="F28" s="48" t="s">
        <v>287</v>
      </c>
      <c r="H28" s="47">
        <v>28570</v>
      </c>
      <c r="I28" s="48" t="s">
        <v>276</v>
      </c>
      <c r="J28" s="70" t="str">
        <f t="shared" si="1"/>
        <v>runolfsdottir.isabel@pecinow.org</v>
      </c>
      <c r="K28" s="46" t="str">
        <f t="shared" si="2"/>
        <v/>
      </c>
      <c r="L28" s="48">
        <v>201</v>
      </c>
      <c r="M28" s="49">
        <v>85.9</v>
      </c>
      <c r="N28" s="48" t="s">
        <v>191</v>
      </c>
      <c r="O28" s="48" t="s">
        <v>288</v>
      </c>
      <c r="P28" s="48" t="s">
        <v>193</v>
      </c>
      <c r="Q28" s="48" t="s">
        <v>165</v>
      </c>
      <c r="R28" s="48" t="s">
        <v>152</v>
      </c>
      <c r="S28" s="48" t="s">
        <v>153</v>
      </c>
      <c r="T28" s="48" t="s">
        <v>186</v>
      </c>
      <c r="U28" s="48" t="s">
        <v>155</v>
      </c>
      <c r="V28" s="48" t="s">
        <v>156</v>
      </c>
      <c r="W28" s="48" t="s">
        <v>264</v>
      </c>
      <c r="X28" s="50" t="s">
        <v>265</v>
      </c>
      <c r="Y28" s="49">
        <f t="shared" si="3"/>
        <v>79.133858267400001</v>
      </c>
      <c r="Z28" s="73">
        <f t="shared" si="4"/>
        <v>189.37708321262002</v>
      </c>
      <c r="AA28" s="74">
        <f t="shared" si="5"/>
        <v>21.3</v>
      </c>
      <c r="AB28" s="86" t="str">
        <f>VLOOKUP(INT(AA28),'FITNESS TABLE'!A:C,3,0)</f>
        <v>F</v>
      </c>
      <c r="AC28" s="50" t="str">
        <f t="shared" si="6"/>
        <v>ADMIT</v>
      </c>
    </row>
    <row r="29" spans="1:29" ht="13.5" customHeight="1" x14ac:dyDescent="0.2">
      <c r="A29" s="9">
        <v>27</v>
      </c>
      <c r="B29" s="46" t="str">
        <f t="shared" si="0"/>
        <v>HR. BARNEY WESACK</v>
      </c>
      <c r="C29" s="48" t="s">
        <v>234</v>
      </c>
      <c r="D29" s="48" t="s">
        <v>289</v>
      </c>
      <c r="F29" s="48" t="s">
        <v>290</v>
      </c>
      <c r="G29" s="48" t="s">
        <v>257</v>
      </c>
      <c r="H29" s="47">
        <v>25767</v>
      </c>
      <c r="I29" s="48" t="s">
        <v>172</v>
      </c>
      <c r="J29" s="70" t="str">
        <f t="shared" si="1"/>
        <v/>
      </c>
      <c r="K29" s="46" t="str">
        <f t="shared" si="2"/>
        <v>BwesackAUSTRIA.27</v>
      </c>
      <c r="L29" s="48">
        <v>199</v>
      </c>
      <c r="M29" s="49">
        <v>93.4</v>
      </c>
      <c r="N29" s="48" t="s">
        <v>173</v>
      </c>
      <c r="O29" s="48" t="s">
        <v>288</v>
      </c>
      <c r="P29" s="48" t="s">
        <v>174</v>
      </c>
      <c r="Q29" s="48" t="s">
        <v>151</v>
      </c>
      <c r="R29" s="48" t="s">
        <v>152</v>
      </c>
      <c r="S29" s="48" t="s">
        <v>291</v>
      </c>
      <c r="T29" s="48" t="s">
        <v>233</v>
      </c>
      <c r="U29" s="48" t="s">
        <v>178</v>
      </c>
      <c r="V29" s="48" t="s">
        <v>242</v>
      </c>
      <c r="W29" s="48" t="s">
        <v>292</v>
      </c>
      <c r="X29" s="50" t="s">
        <v>293</v>
      </c>
      <c r="Y29" s="49">
        <f t="shared" si="3"/>
        <v>78.3464566926</v>
      </c>
      <c r="Z29" s="73">
        <f t="shared" si="4"/>
        <v>205.91175287612</v>
      </c>
      <c r="AA29" s="74">
        <f t="shared" si="5"/>
        <v>23.6</v>
      </c>
      <c r="AB29" s="86" t="str">
        <f>VLOOKUP(INT(AA29),'FITNESS TABLE'!A:C,3,0)</f>
        <v>F</v>
      </c>
      <c r="AC29" s="50" t="str">
        <f t="shared" si="6"/>
        <v>ADMIT</v>
      </c>
    </row>
    <row r="30" spans="1:29" ht="13.5" customHeight="1" x14ac:dyDescent="0.2">
      <c r="A30" s="9">
        <v>28</v>
      </c>
      <c r="B30" s="46" t="str">
        <f t="shared" si="0"/>
        <v>HR. BARUCH KADE</v>
      </c>
      <c r="C30" s="48" t="s">
        <v>234</v>
      </c>
      <c r="D30" s="48" t="s">
        <v>294</v>
      </c>
      <c r="F30" s="48" t="s">
        <v>295</v>
      </c>
      <c r="H30" s="47">
        <v>30020</v>
      </c>
      <c r="I30" s="48" t="s">
        <v>248</v>
      </c>
      <c r="J30" s="70" t="str">
        <f t="shared" si="1"/>
        <v/>
      </c>
      <c r="K30" s="46" t="str">
        <f t="shared" si="2"/>
        <v>BkadeAUSTRIA.28</v>
      </c>
      <c r="L30" s="48">
        <v>174</v>
      </c>
      <c r="M30" s="49">
        <v>95.5</v>
      </c>
      <c r="N30" s="48" t="s">
        <v>238</v>
      </c>
      <c r="O30" s="48" t="s">
        <v>163</v>
      </c>
      <c r="P30" s="48" t="s">
        <v>239</v>
      </c>
      <c r="Q30" s="48" t="s">
        <v>296</v>
      </c>
      <c r="R30" s="48" t="s">
        <v>175</v>
      </c>
      <c r="S30" s="48" t="s">
        <v>232</v>
      </c>
      <c r="T30" s="48" t="s">
        <v>177</v>
      </c>
      <c r="U30" s="48" t="s">
        <v>178</v>
      </c>
      <c r="V30" s="48" t="s">
        <v>242</v>
      </c>
      <c r="W30" s="48" t="s">
        <v>292</v>
      </c>
      <c r="X30" s="50" t="s">
        <v>293</v>
      </c>
      <c r="Y30" s="49">
        <f t="shared" si="3"/>
        <v>68.503937007600001</v>
      </c>
      <c r="Z30" s="73">
        <f t="shared" si="4"/>
        <v>210.54146038190001</v>
      </c>
      <c r="AA30" s="74">
        <f t="shared" si="5"/>
        <v>31.5</v>
      </c>
      <c r="AB30" s="86" t="str">
        <f>VLOOKUP(INT(AA30),'FITNESS TABLE'!A:C,3,0)</f>
        <v>P</v>
      </c>
      <c r="AC30" s="50" t="str">
        <f t="shared" si="6"/>
        <v>REFUSE</v>
      </c>
    </row>
    <row r="31" spans="1:29" ht="13.5" customHeight="1" x14ac:dyDescent="0.2">
      <c r="A31" s="9">
        <v>29</v>
      </c>
      <c r="B31" s="46" t="str">
        <f t="shared" si="0"/>
        <v>PROF. LIESBETH ROSEMANN</v>
      </c>
      <c r="C31" s="48" t="s">
        <v>245</v>
      </c>
      <c r="D31" s="48" t="s">
        <v>297</v>
      </c>
      <c r="F31" s="48" t="s">
        <v>298</v>
      </c>
      <c r="G31" s="48" t="s">
        <v>299</v>
      </c>
      <c r="H31" s="47">
        <v>34361</v>
      </c>
      <c r="I31" s="48" t="s">
        <v>161</v>
      </c>
      <c r="J31" s="70" t="str">
        <f t="shared" si="1"/>
        <v/>
      </c>
      <c r="K31" s="46" t="str">
        <f t="shared" si="2"/>
        <v>LrosemannAUSTRIA.29</v>
      </c>
      <c r="L31" s="48">
        <v>206</v>
      </c>
      <c r="M31" s="49">
        <v>52.2</v>
      </c>
      <c r="N31" s="48" t="s">
        <v>191</v>
      </c>
      <c r="O31" s="48" t="s">
        <v>219</v>
      </c>
      <c r="P31" s="48" t="s">
        <v>193</v>
      </c>
      <c r="Q31" s="48" t="s">
        <v>165</v>
      </c>
      <c r="R31" s="48" t="s">
        <v>175</v>
      </c>
      <c r="S31" s="48" t="s">
        <v>204</v>
      </c>
      <c r="T31" s="48" t="s">
        <v>241</v>
      </c>
      <c r="U31" s="48" t="s">
        <v>155</v>
      </c>
      <c r="V31" s="48" t="s">
        <v>242</v>
      </c>
      <c r="W31" s="48" t="s">
        <v>292</v>
      </c>
      <c r="X31" s="50" t="s">
        <v>293</v>
      </c>
      <c r="Y31" s="49">
        <f t="shared" si="3"/>
        <v>81.102362204399995</v>
      </c>
      <c r="Z31" s="73">
        <f t="shared" si="4"/>
        <v>115.08130085796</v>
      </c>
      <c r="AA31" s="74">
        <f t="shared" si="5"/>
        <v>12.3</v>
      </c>
      <c r="AB31" s="86" t="str">
        <f>VLOOKUP(INT(AA31),'FITNESS TABLE'!A:C,3,0)</f>
        <v>W</v>
      </c>
      <c r="AC31" s="50" t="str">
        <f t="shared" si="6"/>
        <v>POSTPONE</v>
      </c>
    </row>
    <row r="32" spans="1:29" ht="13.5" customHeight="1" x14ac:dyDescent="0.2">
      <c r="A32" s="9">
        <v>30</v>
      </c>
      <c r="B32" s="46" t="str">
        <f t="shared" si="0"/>
        <v>MME. VALENTINE MOREAU</v>
      </c>
      <c r="C32" s="48" t="s">
        <v>300</v>
      </c>
      <c r="D32" s="48" t="s">
        <v>301</v>
      </c>
      <c r="F32" s="48" t="s">
        <v>302</v>
      </c>
      <c r="H32" s="47">
        <v>29137</v>
      </c>
      <c r="I32" s="48" t="s">
        <v>147</v>
      </c>
      <c r="J32" s="70" t="str">
        <f t="shared" si="1"/>
        <v/>
      </c>
      <c r="K32" s="46" t="str">
        <f t="shared" si="2"/>
        <v>VmoreauFRANCE.30</v>
      </c>
      <c r="L32" s="48">
        <v>147</v>
      </c>
      <c r="M32" s="49">
        <v>74.599999999999994</v>
      </c>
      <c r="N32" s="48" t="s">
        <v>191</v>
      </c>
      <c r="O32" s="48" t="s">
        <v>288</v>
      </c>
      <c r="P32" s="48" t="s">
        <v>193</v>
      </c>
      <c r="Q32" s="48" t="s">
        <v>162</v>
      </c>
      <c r="R32" s="48" t="s">
        <v>175</v>
      </c>
      <c r="S32" s="48" t="s">
        <v>303</v>
      </c>
      <c r="T32" s="48" t="s">
        <v>225</v>
      </c>
      <c r="U32" s="48" t="s">
        <v>155</v>
      </c>
      <c r="V32" s="48" t="s">
        <v>304</v>
      </c>
      <c r="W32" s="48" t="s">
        <v>305</v>
      </c>
      <c r="X32" s="50" t="s">
        <v>306</v>
      </c>
      <c r="Y32" s="49">
        <f t="shared" si="3"/>
        <v>57.874015747799994</v>
      </c>
      <c r="Z32" s="73">
        <f t="shared" si="4"/>
        <v>164.46484758628</v>
      </c>
      <c r="AA32" s="74">
        <f t="shared" si="5"/>
        <v>34.5</v>
      </c>
      <c r="AB32" s="86" t="str">
        <f>VLOOKUP(INT(AA32),'FITNESS TABLE'!A:C,3,0)</f>
        <v>P</v>
      </c>
      <c r="AC32" s="50" t="str">
        <f t="shared" si="6"/>
        <v>REFUSE</v>
      </c>
    </row>
    <row r="33" spans="1:29" ht="13.5" customHeight="1" x14ac:dyDescent="0.2">
      <c r="A33" s="9">
        <v>31</v>
      </c>
      <c r="B33" s="46" t="str">
        <f t="shared" si="0"/>
        <v>MME. PAULETTE DURAND</v>
      </c>
      <c r="C33" s="48" t="s">
        <v>300</v>
      </c>
      <c r="D33" s="48" t="s">
        <v>307</v>
      </c>
      <c r="F33" s="48" t="s">
        <v>308</v>
      </c>
      <c r="H33" s="47">
        <v>32867</v>
      </c>
      <c r="I33" s="48" t="s">
        <v>268</v>
      </c>
      <c r="J33" s="70" t="str">
        <f t="shared" si="1"/>
        <v/>
      </c>
      <c r="K33" s="46" t="str">
        <f t="shared" si="2"/>
        <v>PdurandFRANCE.31</v>
      </c>
      <c r="L33" s="48">
        <v>180</v>
      </c>
      <c r="M33" s="49">
        <v>81.7</v>
      </c>
      <c r="N33" s="48" t="s">
        <v>173</v>
      </c>
      <c r="O33" s="48" t="s">
        <v>163</v>
      </c>
      <c r="P33" s="48" t="s">
        <v>174</v>
      </c>
      <c r="Q33" s="48" t="s">
        <v>296</v>
      </c>
      <c r="R33" s="48" t="s">
        <v>152</v>
      </c>
      <c r="S33" s="48" t="s">
        <v>291</v>
      </c>
      <c r="T33" s="48" t="s">
        <v>186</v>
      </c>
      <c r="U33" s="48" t="s">
        <v>155</v>
      </c>
      <c r="V33" s="48" t="s">
        <v>304</v>
      </c>
      <c r="W33" s="48" t="s">
        <v>305</v>
      </c>
      <c r="X33" s="50" t="s">
        <v>306</v>
      </c>
      <c r="Y33" s="49">
        <f t="shared" si="3"/>
        <v>70.866141731999988</v>
      </c>
      <c r="Z33" s="73">
        <f t="shared" si="4"/>
        <v>180.11766820106001</v>
      </c>
      <c r="AA33" s="74">
        <f t="shared" si="5"/>
        <v>25.2</v>
      </c>
      <c r="AB33" s="86" t="str">
        <f>VLOOKUP(INT(AA33),'FITNESS TABLE'!A:C,3,0)</f>
        <v>U</v>
      </c>
      <c r="AC33" s="50" t="str">
        <f t="shared" si="6"/>
        <v>EXAMINE</v>
      </c>
    </row>
    <row r="34" spans="1:29" ht="13.5" customHeight="1" x14ac:dyDescent="0.2">
      <c r="A34" s="9">
        <v>32</v>
      </c>
      <c r="B34" s="46" t="str">
        <f t="shared" si="0"/>
        <v>MME. LAURE-ALIX CHEVALIER</v>
      </c>
      <c r="C34" s="48" t="s">
        <v>300</v>
      </c>
      <c r="D34" s="48" t="s">
        <v>309</v>
      </c>
      <c r="F34" s="48" t="s">
        <v>310</v>
      </c>
      <c r="H34" s="47">
        <v>25925</v>
      </c>
      <c r="I34" s="48" t="s">
        <v>268</v>
      </c>
      <c r="J34" s="70" t="str">
        <f t="shared" si="1"/>
        <v/>
      </c>
      <c r="K34" s="46" t="str">
        <f t="shared" si="2"/>
        <v>LchevalierFRANCE.32</v>
      </c>
      <c r="L34" s="48">
        <v>181</v>
      </c>
      <c r="M34" s="49">
        <v>78.099999999999994</v>
      </c>
      <c r="N34" s="48" t="s">
        <v>191</v>
      </c>
      <c r="O34" s="48" t="s">
        <v>219</v>
      </c>
      <c r="P34" s="48" t="s">
        <v>193</v>
      </c>
      <c r="Q34" s="48" t="s">
        <v>162</v>
      </c>
      <c r="R34" s="48" t="s">
        <v>175</v>
      </c>
      <c r="S34" s="48" t="s">
        <v>280</v>
      </c>
      <c r="T34" s="48" t="s">
        <v>311</v>
      </c>
      <c r="U34" s="48" t="s">
        <v>155</v>
      </c>
      <c r="V34" s="48" t="s">
        <v>304</v>
      </c>
      <c r="W34" s="48" t="s">
        <v>305</v>
      </c>
      <c r="X34" s="50" t="s">
        <v>306</v>
      </c>
      <c r="Y34" s="49">
        <f t="shared" si="3"/>
        <v>71.259842519399996</v>
      </c>
      <c r="Z34" s="73">
        <f t="shared" si="4"/>
        <v>172.18102676257999</v>
      </c>
      <c r="AA34" s="74">
        <f t="shared" si="5"/>
        <v>23.8</v>
      </c>
      <c r="AB34" s="86" t="str">
        <f>VLOOKUP(INT(AA34),'FITNESS TABLE'!A:C,3,0)</f>
        <v>F</v>
      </c>
      <c r="AC34" s="50" t="str">
        <f t="shared" si="6"/>
        <v>ADMIT</v>
      </c>
    </row>
    <row r="35" spans="1:29" ht="13.5" customHeight="1" x14ac:dyDescent="0.2">
      <c r="A35" s="9">
        <v>33</v>
      </c>
      <c r="B35" s="46" t="str">
        <f t="shared" si="0"/>
        <v>M. CLAUDE TOUSSAINT</v>
      </c>
      <c r="C35" s="48" t="s">
        <v>312</v>
      </c>
      <c r="D35" s="48" t="s">
        <v>313</v>
      </c>
      <c r="F35" s="48" t="s">
        <v>314</v>
      </c>
      <c r="H35" s="47">
        <v>29529</v>
      </c>
      <c r="I35" s="48" t="s">
        <v>223</v>
      </c>
      <c r="J35" s="70" t="str">
        <f t="shared" si="1"/>
        <v/>
      </c>
      <c r="K35" s="46" t="str">
        <f t="shared" si="2"/>
        <v>CtoussaintFRANCE.33</v>
      </c>
      <c r="L35" s="48">
        <v>149</v>
      </c>
      <c r="M35" s="49">
        <v>57.1</v>
      </c>
      <c r="N35" s="48" t="s">
        <v>148</v>
      </c>
      <c r="O35" s="48" t="s">
        <v>219</v>
      </c>
      <c r="P35" s="48" t="s">
        <v>150</v>
      </c>
      <c r="Q35" s="48" t="s">
        <v>165</v>
      </c>
      <c r="R35" s="48" t="s">
        <v>152</v>
      </c>
      <c r="S35" s="48" t="s">
        <v>315</v>
      </c>
      <c r="T35" s="48" t="s">
        <v>195</v>
      </c>
      <c r="U35" s="48" t="s">
        <v>178</v>
      </c>
      <c r="V35" s="48" t="s">
        <v>304</v>
      </c>
      <c r="W35" s="48" t="s">
        <v>305</v>
      </c>
      <c r="X35" s="50" t="s">
        <v>306</v>
      </c>
      <c r="Y35" s="49">
        <f t="shared" si="3"/>
        <v>58.661417322599995</v>
      </c>
      <c r="Z35" s="73">
        <f t="shared" si="4"/>
        <v>125.88395170478</v>
      </c>
      <c r="AA35" s="74">
        <f t="shared" si="5"/>
        <v>25.7</v>
      </c>
      <c r="AB35" s="86" t="str">
        <f>VLOOKUP(INT(AA35),'FITNESS TABLE'!A:C,3,0)</f>
        <v>U</v>
      </c>
      <c r="AC35" s="50" t="str">
        <f t="shared" si="6"/>
        <v>EXAMINE</v>
      </c>
    </row>
    <row r="36" spans="1:29" ht="13.5" customHeight="1" x14ac:dyDescent="0.2">
      <c r="A36" s="9">
        <v>34</v>
      </c>
      <c r="B36" s="46" t="str">
        <f t="shared" si="0"/>
        <v>M. VICTOR LENOIR</v>
      </c>
      <c r="C36" s="48" t="s">
        <v>312</v>
      </c>
      <c r="D36" s="48" t="s">
        <v>316</v>
      </c>
      <c r="F36" s="48" t="s">
        <v>317</v>
      </c>
      <c r="H36" s="47">
        <v>29875</v>
      </c>
      <c r="I36" s="48" t="s">
        <v>147</v>
      </c>
      <c r="J36" s="70" t="str">
        <f t="shared" si="1"/>
        <v/>
      </c>
      <c r="K36" s="46" t="str">
        <f t="shared" si="2"/>
        <v>VlenoirFRANCE.34</v>
      </c>
      <c r="L36" s="48">
        <v>146</v>
      </c>
      <c r="M36" s="49">
        <v>56</v>
      </c>
      <c r="N36" s="48" t="s">
        <v>191</v>
      </c>
      <c r="O36" s="48" t="s">
        <v>288</v>
      </c>
      <c r="P36" s="48" t="s">
        <v>193</v>
      </c>
      <c r="Q36" s="48" t="s">
        <v>162</v>
      </c>
      <c r="R36" s="48" t="s">
        <v>175</v>
      </c>
      <c r="S36" s="48" t="s">
        <v>273</v>
      </c>
      <c r="T36" s="48" t="s">
        <v>259</v>
      </c>
      <c r="U36" s="48" t="s">
        <v>178</v>
      </c>
      <c r="V36" s="48" t="s">
        <v>304</v>
      </c>
      <c r="W36" s="48" t="s">
        <v>305</v>
      </c>
      <c r="X36" s="50" t="s">
        <v>306</v>
      </c>
      <c r="Y36" s="49">
        <f t="shared" si="3"/>
        <v>57.480314960399994</v>
      </c>
      <c r="Z36" s="73">
        <f t="shared" si="4"/>
        <v>123.4588668208</v>
      </c>
      <c r="AA36" s="74">
        <f t="shared" si="5"/>
        <v>26.3</v>
      </c>
      <c r="AB36" s="86" t="str">
        <f>VLOOKUP(INT(AA36),'FITNESS TABLE'!A:C,3,0)</f>
        <v>U</v>
      </c>
      <c r="AC36" s="50" t="str">
        <f t="shared" si="6"/>
        <v>EXAMINE</v>
      </c>
    </row>
    <row r="37" spans="1:29" ht="13.5" customHeight="1" x14ac:dyDescent="0.2">
      <c r="A37" s="9">
        <v>35</v>
      </c>
      <c r="B37" s="46" t="str">
        <f t="shared" si="0"/>
        <v>M. ARTHUR LENOIR</v>
      </c>
      <c r="C37" s="48" t="s">
        <v>312</v>
      </c>
      <c r="D37" s="48" t="s">
        <v>318</v>
      </c>
      <c r="F37" s="48" t="s">
        <v>317</v>
      </c>
      <c r="H37" s="47">
        <v>20300</v>
      </c>
      <c r="I37" s="48" t="s">
        <v>203</v>
      </c>
      <c r="J37" s="70" t="str">
        <f t="shared" si="1"/>
        <v/>
      </c>
      <c r="K37" s="46" t="str">
        <f t="shared" si="2"/>
        <v>AlenoirFRANCE.35</v>
      </c>
      <c r="L37" s="48">
        <v>189</v>
      </c>
      <c r="M37" s="49">
        <v>88.6</v>
      </c>
      <c r="N37" s="48" t="s">
        <v>173</v>
      </c>
      <c r="O37" s="48" t="s">
        <v>219</v>
      </c>
      <c r="P37" s="48" t="s">
        <v>174</v>
      </c>
      <c r="Q37" s="48" t="s">
        <v>162</v>
      </c>
      <c r="R37" s="48" t="s">
        <v>175</v>
      </c>
      <c r="S37" s="48" t="s">
        <v>319</v>
      </c>
      <c r="T37" s="48" t="s">
        <v>186</v>
      </c>
      <c r="U37" s="48" t="s">
        <v>178</v>
      </c>
      <c r="V37" s="48" t="s">
        <v>304</v>
      </c>
      <c r="W37" s="48" t="s">
        <v>305</v>
      </c>
      <c r="X37" s="50" t="s">
        <v>306</v>
      </c>
      <c r="Y37" s="49">
        <f t="shared" si="3"/>
        <v>74.409448818599998</v>
      </c>
      <c r="Z37" s="73">
        <f t="shared" si="4"/>
        <v>195.32956429147998</v>
      </c>
      <c r="AA37" s="74">
        <f t="shared" si="5"/>
        <v>24.8</v>
      </c>
      <c r="AB37" s="86" t="str">
        <f>VLOOKUP(INT(AA37),'FITNESS TABLE'!A:C,3,0)</f>
        <v>F</v>
      </c>
      <c r="AC37" s="50" t="str">
        <f t="shared" si="6"/>
        <v>ADMIT</v>
      </c>
    </row>
    <row r="38" spans="1:29" ht="13.5" customHeight="1" x14ac:dyDescent="0.2">
      <c r="A38" s="9">
        <v>36</v>
      </c>
      <c r="B38" s="46" t="str">
        <f t="shared" si="0"/>
        <v>M. BENJAMIN LEBRUN-BRUN</v>
      </c>
      <c r="C38" s="48" t="s">
        <v>312</v>
      </c>
      <c r="D38" s="48" t="s">
        <v>320</v>
      </c>
      <c r="F38" s="48" t="s">
        <v>321</v>
      </c>
      <c r="H38" s="47">
        <v>27428</v>
      </c>
      <c r="I38" s="48" t="s">
        <v>161</v>
      </c>
      <c r="J38" s="70" t="str">
        <f t="shared" si="1"/>
        <v/>
      </c>
      <c r="K38" s="46" t="str">
        <f t="shared" si="2"/>
        <v>Blebrun-brunFRANCE.36</v>
      </c>
      <c r="L38" s="48">
        <v>155</v>
      </c>
      <c r="M38" s="49">
        <v>78.2</v>
      </c>
      <c r="N38" s="48" t="s">
        <v>162</v>
      </c>
      <c r="O38" s="48" t="s">
        <v>163</v>
      </c>
      <c r="P38" s="48" t="s">
        <v>164</v>
      </c>
      <c r="Q38" s="48" t="s">
        <v>209</v>
      </c>
      <c r="R38" s="48" t="s">
        <v>175</v>
      </c>
      <c r="S38" s="48" t="s">
        <v>273</v>
      </c>
      <c r="T38" s="48" t="s">
        <v>211</v>
      </c>
      <c r="U38" s="48" t="s">
        <v>178</v>
      </c>
      <c r="V38" s="48" t="s">
        <v>304</v>
      </c>
      <c r="W38" s="48" t="s">
        <v>305</v>
      </c>
      <c r="X38" s="50" t="s">
        <v>306</v>
      </c>
      <c r="Y38" s="49">
        <f t="shared" si="3"/>
        <v>61.023622046999996</v>
      </c>
      <c r="Z38" s="73">
        <f t="shared" si="4"/>
        <v>172.40148902476</v>
      </c>
      <c r="AA38" s="74">
        <f t="shared" si="5"/>
        <v>32.5</v>
      </c>
      <c r="AB38" s="86" t="str">
        <f>VLOOKUP(INT(AA38),'FITNESS TABLE'!A:C,3,0)</f>
        <v>P</v>
      </c>
      <c r="AC38" s="50" t="str">
        <f t="shared" si="6"/>
        <v>REFUSE</v>
      </c>
    </row>
    <row r="39" spans="1:29" ht="13.5" customHeight="1" x14ac:dyDescent="0.2">
      <c r="A39" s="9">
        <v>37</v>
      </c>
      <c r="B39" s="46" t="str">
        <f t="shared" si="0"/>
        <v>M. ANTOINE MAILLARD</v>
      </c>
      <c r="C39" s="48" t="s">
        <v>312</v>
      </c>
      <c r="D39" s="48" t="s">
        <v>322</v>
      </c>
      <c r="F39" s="48" t="s">
        <v>323</v>
      </c>
      <c r="H39" s="47">
        <v>31585</v>
      </c>
      <c r="I39" s="48" t="s">
        <v>172</v>
      </c>
      <c r="J39" s="70" t="str">
        <f t="shared" si="1"/>
        <v/>
      </c>
      <c r="K39" s="46" t="str">
        <f t="shared" si="2"/>
        <v>AmaillardFRANCE.37</v>
      </c>
      <c r="L39" s="48">
        <v>197</v>
      </c>
      <c r="M39" s="49">
        <v>95.8</v>
      </c>
      <c r="N39" s="48" t="s">
        <v>191</v>
      </c>
      <c r="O39" s="48" t="s">
        <v>192</v>
      </c>
      <c r="P39" s="48" t="s">
        <v>193</v>
      </c>
      <c r="Q39" s="48" t="s">
        <v>162</v>
      </c>
      <c r="R39" s="48" t="s">
        <v>175</v>
      </c>
      <c r="S39" s="48" t="s">
        <v>324</v>
      </c>
      <c r="T39" s="48" t="s">
        <v>205</v>
      </c>
      <c r="U39" s="48" t="s">
        <v>178</v>
      </c>
      <c r="V39" s="48" t="s">
        <v>304</v>
      </c>
      <c r="W39" s="48" t="s">
        <v>305</v>
      </c>
      <c r="X39" s="50" t="s">
        <v>306</v>
      </c>
      <c r="Y39" s="49">
        <f t="shared" si="3"/>
        <v>77.5590551178</v>
      </c>
      <c r="Z39" s="73">
        <f t="shared" si="4"/>
        <v>211.20284716844</v>
      </c>
      <c r="AA39" s="74">
        <f t="shared" si="5"/>
        <v>24.7</v>
      </c>
      <c r="AB39" s="86" t="str">
        <f>VLOOKUP(INT(AA39),'FITNESS TABLE'!A:C,3,0)</f>
        <v>F</v>
      </c>
      <c r="AC39" s="50" t="str">
        <f t="shared" si="6"/>
        <v>ADMIT</v>
      </c>
    </row>
    <row r="40" spans="1:29" ht="13.5" customHeight="1" x14ac:dyDescent="0.2">
      <c r="A40" s="9">
        <v>38</v>
      </c>
      <c r="B40" s="46" t="str">
        <f t="shared" si="0"/>
        <v>M. BERNARD HOARAU-GUYON</v>
      </c>
      <c r="C40" s="48" t="s">
        <v>312</v>
      </c>
      <c r="D40" s="48" t="s">
        <v>325</v>
      </c>
      <c r="F40" s="48" t="s">
        <v>326</v>
      </c>
      <c r="H40" s="47">
        <v>30327</v>
      </c>
      <c r="I40" s="48" t="s">
        <v>268</v>
      </c>
      <c r="J40" s="70" t="str">
        <f t="shared" si="1"/>
        <v/>
      </c>
      <c r="K40" s="46" t="str">
        <f t="shared" si="2"/>
        <v>Bhoarau-guyonFRANCE.38</v>
      </c>
      <c r="L40" s="48">
        <v>179</v>
      </c>
      <c r="M40" s="49">
        <v>59.7</v>
      </c>
      <c r="N40" s="48" t="s">
        <v>238</v>
      </c>
      <c r="O40" s="48" t="s">
        <v>163</v>
      </c>
      <c r="P40" s="48" t="s">
        <v>239</v>
      </c>
      <c r="Q40" s="48" t="s">
        <v>165</v>
      </c>
      <c r="R40" s="48" t="s">
        <v>152</v>
      </c>
      <c r="S40" s="48" t="s">
        <v>153</v>
      </c>
      <c r="T40" s="48" t="s">
        <v>263</v>
      </c>
      <c r="U40" s="48" t="s">
        <v>178</v>
      </c>
      <c r="V40" s="48" t="s">
        <v>304</v>
      </c>
      <c r="W40" s="48" t="s">
        <v>305</v>
      </c>
      <c r="X40" s="50" t="s">
        <v>306</v>
      </c>
      <c r="Y40" s="49">
        <f t="shared" si="3"/>
        <v>70.472440944599995</v>
      </c>
      <c r="Z40" s="73">
        <f t="shared" si="4"/>
        <v>131.61597052146001</v>
      </c>
      <c r="AA40" s="74">
        <f t="shared" si="5"/>
        <v>18.600000000000001</v>
      </c>
      <c r="AB40" s="86" t="str">
        <f>VLOOKUP(INT(AA40),'FITNESS TABLE'!A:C,3,0)</f>
        <v>W</v>
      </c>
      <c r="AC40" s="50" t="str">
        <f t="shared" si="6"/>
        <v>POSTPONE</v>
      </c>
    </row>
    <row r="41" spans="1:29" ht="13.5" customHeight="1" x14ac:dyDescent="0.2">
      <c r="A41" s="9">
        <v>39</v>
      </c>
      <c r="B41" s="46" t="str">
        <f t="shared" si="0"/>
        <v>SR. HIDALGO TERCERO</v>
      </c>
      <c r="C41" s="48" t="s">
        <v>168</v>
      </c>
      <c r="D41" s="48" t="s">
        <v>327</v>
      </c>
      <c r="E41" s="48" t="s">
        <v>328</v>
      </c>
      <c r="F41" s="48" t="s">
        <v>329</v>
      </c>
      <c r="H41" s="47">
        <v>31016</v>
      </c>
      <c r="I41" s="48" t="s">
        <v>199</v>
      </c>
      <c r="J41" s="70" t="str">
        <f t="shared" si="1"/>
        <v/>
      </c>
      <c r="K41" s="46" t="str">
        <f t="shared" si="2"/>
        <v>HterceroARGENTINA.39</v>
      </c>
      <c r="L41" s="48">
        <v>196</v>
      </c>
      <c r="M41" s="49">
        <v>77.7</v>
      </c>
      <c r="N41" s="48" t="s">
        <v>238</v>
      </c>
      <c r="O41" s="48" t="s">
        <v>192</v>
      </c>
      <c r="P41" s="48" t="s">
        <v>239</v>
      </c>
      <c r="Q41" s="48" t="s">
        <v>151</v>
      </c>
      <c r="R41" s="48" t="s">
        <v>175</v>
      </c>
      <c r="S41" s="48" t="s">
        <v>283</v>
      </c>
      <c r="T41" s="48" t="s">
        <v>330</v>
      </c>
      <c r="U41" s="48" t="s">
        <v>178</v>
      </c>
      <c r="V41" s="48" t="s">
        <v>331</v>
      </c>
      <c r="W41" s="48" t="s">
        <v>332</v>
      </c>
      <c r="X41" s="50" t="s">
        <v>333</v>
      </c>
      <c r="Y41" s="49">
        <f t="shared" si="3"/>
        <v>77.165354330399992</v>
      </c>
      <c r="Z41" s="73">
        <f t="shared" si="4"/>
        <v>171.29917771386002</v>
      </c>
      <c r="AA41" s="74">
        <f t="shared" si="5"/>
        <v>20.2</v>
      </c>
      <c r="AB41" s="86" t="str">
        <f>VLOOKUP(INT(AA41),'FITNESS TABLE'!A:C,3,0)</f>
        <v>F</v>
      </c>
      <c r="AC41" s="50" t="str">
        <f t="shared" si="6"/>
        <v>ADMIT</v>
      </c>
    </row>
    <row r="42" spans="1:29" ht="13.5" customHeight="1" x14ac:dyDescent="0.2">
      <c r="A42" s="9">
        <v>40</v>
      </c>
      <c r="B42" s="46" t="str">
        <f t="shared" si="0"/>
        <v>SR. HADALGO POLANCO</v>
      </c>
      <c r="C42" s="48" t="s">
        <v>168</v>
      </c>
      <c r="D42" s="48" t="s">
        <v>334</v>
      </c>
      <c r="F42" s="48" t="s">
        <v>335</v>
      </c>
      <c r="H42" s="47">
        <v>32314</v>
      </c>
      <c r="I42" s="48" t="s">
        <v>336</v>
      </c>
      <c r="J42" s="70" t="str">
        <f t="shared" si="1"/>
        <v/>
      </c>
      <c r="K42" s="46" t="str">
        <f t="shared" si="2"/>
        <v>HpolancoARGENTINA.40</v>
      </c>
      <c r="L42" s="48">
        <v>159</v>
      </c>
      <c r="M42" s="49">
        <v>98</v>
      </c>
      <c r="N42" s="48" t="s">
        <v>191</v>
      </c>
      <c r="O42" s="48" t="s">
        <v>149</v>
      </c>
      <c r="P42" s="48" t="s">
        <v>193</v>
      </c>
      <c r="Q42" s="48" t="s">
        <v>151</v>
      </c>
      <c r="R42" s="48" t="s">
        <v>175</v>
      </c>
      <c r="S42" s="48" t="s">
        <v>280</v>
      </c>
      <c r="T42" s="48" t="s">
        <v>205</v>
      </c>
      <c r="U42" s="48" t="s">
        <v>178</v>
      </c>
      <c r="V42" s="48" t="s">
        <v>331</v>
      </c>
      <c r="W42" s="48" t="s">
        <v>332</v>
      </c>
      <c r="X42" s="50" t="s">
        <v>333</v>
      </c>
      <c r="Y42" s="49">
        <f t="shared" si="3"/>
        <v>62.598425196599997</v>
      </c>
      <c r="Z42" s="73">
        <f t="shared" si="4"/>
        <v>216.05301693640001</v>
      </c>
      <c r="AA42" s="74">
        <f t="shared" si="5"/>
        <v>38.799999999999997</v>
      </c>
      <c r="AB42" s="86" t="str">
        <f>VLOOKUP(INT(AA42),'FITNESS TABLE'!A:C,3,0)</f>
        <v>P</v>
      </c>
      <c r="AC42" s="50" t="str">
        <f t="shared" si="6"/>
        <v>REFUSE</v>
      </c>
    </row>
    <row r="43" spans="1:29" ht="13.5" customHeight="1" x14ac:dyDescent="0.2">
      <c r="A43" s="9">
        <v>41</v>
      </c>
      <c r="B43" s="46" t="str">
        <f t="shared" si="0"/>
        <v>SRA. LAURA OLIVIERA</v>
      </c>
      <c r="C43" s="48" t="s">
        <v>337</v>
      </c>
      <c r="D43" s="48" t="s">
        <v>338</v>
      </c>
      <c r="F43" s="48" t="s">
        <v>339</v>
      </c>
      <c r="H43" s="47">
        <v>27076</v>
      </c>
      <c r="I43" s="48" t="s">
        <v>161</v>
      </c>
      <c r="J43" s="70" t="str">
        <f t="shared" si="1"/>
        <v/>
      </c>
      <c r="K43" s="46" t="str">
        <f t="shared" si="2"/>
        <v>LolivieraARGENTINA.41</v>
      </c>
      <c r="L43" s="48">
        <v>154</v>
      </c>
      <c r="M43" s="49">
        <v>51.9</v>
      </c>
      <c r="N43" s="48" t="s">
        <v>173</v>
      </c>
      <c r="O43" s="48" t="s">
        <v>163</v>
      </c>
      <c r="P43" s="48" t="s">
        <v>174</v>
      </c>
      <c r="Q43" s="48" t="s">
        <v>209</v>
      </c>
      <c r="R43" s="48" t="s">
        <v>175</v>
      </c>
      <c r="S43" s="48" t="s">
        <v>340</v>
      </c>
      <c r="T43" s="48" t="s">
        <v>263</v>
      </c>
      <c r="U43" s="48" t="s">
        <v>155</v>
      </c>
      <c r="V43" s="48" t="s">
        <v>331</v>
      </c>
      <c r="W43" s="48" t="s">
        <v>332</v>
      </c>
      <c r="X43" s="50" t="s">
        <v>333</v>
      </c>
      <c r="Y43" s="49">
        <f t="shared" si="3"/>
        <v>60.629921259599996</v>
      </c>
      <c r="Z43" s="73">
        <f t="shared" si="4"/>
        <v>114.41991407142</v>
      </c>
      <c r="AA43" s="74">
        <f t="shared" si="5"/>
        <v>21.9</v>
      </c>
      <c r="AB43" s="86" t="str">
        <f>VLOOKUP(INT(AA43),'FITNESS TABLE'!A:C,3,0)</f>
        <v>F</v>
      </c>
      <c r="AC43" s="50" t="str">
        <f t="shared" si="6"/>
        <v>ADMIT</v>
      </c>
    </row>
    <row r="44" spans="1:29" ht="13.5" customHeight="1" x14ac:dyDescent="0.2">
      <c r="A44" s="9">
        <v>42</v>
      </c>
      <c r="B44" s="46" t="str">
        <f t="shared" si="0"/>
        <v>SRA. AINHOA GARZA</v>
      </c>
      <c r="C44" s="48" t="s">
        <v>337</v>
      </c>
      <c r="D44" s="48" t="s">
        <v>341</v>
      </c>
      <c r="F44" s="48" t="s">
        <v>342</v>
      </c>
      <c r="H44" s="47">
        <v>32941</v>
      </c>
      <c r="I44" s="48" t="s">
        <v>248</v>
      </c>
      <c r="J44" s="70" t="str">
        <f t="shared" si="1"/>
        <v/>
      </c>
      <c r="K44" s="46" t="str">
        <f t="shared" si="2"/>
        <v>AgarzaSPAIN.42</v>
      </c>
      <c r="L44" s="48">
        <v>185</v>
      </c>
      <c r="M44" s="49">
        <v>55.6</v>
      </c>
      <c r="N44" s="48" t="s">
        <v>162</v>
      </c>
      <c r="O44" s="48" t="s">
        <v>219</v>
      </c>
      <c r="P44" s="48" t="s">
        <v>164</v>
      </c>
      <c r="Q44" s="48" t="s">
        <v>165</v>
      </c>
      <c r="R44" s="48" t="s">
        <v>152</v>
      </c>
      <c r="S44" s="48" t="s">
        <v>343</v>
      </c>
      <c r="T44" s="48" t="s">
        <v>167</v>
      </c>
      <c r="U44" s="48" t="s">
        <v>155</v>
      </c>
      <c r="V44" s="48" t="s">
        <v>331</v>
      </c>
      <c r="W44" s="48" t="s">
        <v>344</v>
      </c>
      <c r="X44" s="50" t="s">
        <v>345</v>
      </c>
      <c r="Y44" s="49">
        <f t="shared" si="3"/>
        <v>72.834645668999997</v>
      </c>
      <c r="Z44" s="73">
        <f t="shared" si="4"/>
        <v>122.57701777208</v>
      </c>
      <c r="AA44" s="74">
        <f t="shared" si="5"/>
        <v>16.2</v>
      </c>
      <c r="AB44" s="86" t="str">
        <f>VLOOKUP(INT(AA44),'FITNESS TABLE'!A:C,3,0)</f>
        <v>W</v>
      </c>
      <c r="AC44" s="50" t="str">
        <f t="shared" si="6"/>
        <v>POSTPONE</v>
      </c>
    </row>
    <row r="45" spans="1:29" ht="13.5" customHeight="1" x14ac:dyDescent="0.2">
      <c r="A45" s="9">
        <v>43</v>
      </c>
      <c r="B45" s="46" t="str">
        <f t="shared" si="0"/>
        <v>SRA. ISABEL BANDA</v>
      </c>
      <c r="C45" s="48" t="s">
        <v>337</v>
      </c>
      <c r="D45" s="48" t="s">
        <v>286</v>
      </c>
      <c r="F45" s="48" t="s">
        <v>346</v>
      </c>
      <c r="H45" s="47">
        <v>21927</v>
      </c>
      <c r="I45" s="48" t="s">
        <v>268</v>
      </c>
      <c r="J45" s="70" t="str">
        <f t="shared" si="1"/>
        <v/>
      </c>
      <c r="K45" s="46" t="str">
        <f t="shared" si="2"/>
        <v>IbandaSPAIN.43</v>
      </c>
      <c r="L45" s="48">
        <v>178</v>
      </c>
      <c r="M45" s="49">
        <v>102.3</v>
      </c>
      <c r="N45" s="48" t="s">
        <v>173</v>
      </c>
      <c r="O45" s="48" t="s">
        <v>219</v>
      </c>
      <c r="P45" s="48" t="s">
        <v>174</v>
      </c>
      <c r="Q45" s="48" t="s">
        <v>162</v>
      </c>
      <c r="R45" s="48" t="s">
        <v>175</v>
      </c>
      <c r="S45" s="48" t="s">
        <v>283</v>
      </c>
      <c r="T45" s="48" t="s">
        <v>195</v>
      </c>
      <c r="U45" s="48" t="s">
        <v>155</v>
      </c>
      <c r="V45" s="48" t="s">
        <v>331</v>
      </c>
      <c r="W45" s="48" t="s">
        <v>344</v>
      </c>
      <c r="X45" s="50" t="s">
        <v>345</v>
      </c>
      <c r="Y45" s="49">
        <f t="shared" si="3"/>
        <v>70.078740157200002</v>
      </c>
      <c r="Z45" s="73">
        <f t="shared" si="4"/>
        <v>225.53289421014</v>
      </c>
      <c r="AA45" s="74">
        <f t="shared" si="5"/>
        <v>32.299999999999997</v>
      </c>
      <c r="AB45" s="86" t="str">
        <f>VLOOKUP(INT(AA45),'FITNESS TABLE'!A:C,3,0)</f>
        <v>P</v>
      </c>
      <c r="AC45" s="50" t="str">
        <f t="shared" si="6"/>
        <v>REFUSE</v>
      </c>
    </row>
    <row r="46" spans="1:29" ht="13.5" customHeight="1" x14ac:dyDescent="0.2">
      <c r="A46" s="9">
        <v>44</v>
      </c>
      <c r="B46" s="46" t="str">
        <f t="shared" si="0"/>
        <v>SRA. CAROLOTA MATEOS</v>
      </c>
      <c r="C46" s="48" t="s">
        <v>337</v>
      </c>
      <c r="D46" s="48" t="s">
        <v>347</v>
      </c>
      <c r="F46" s="48" t="s">
        <v>348</v>
      </c>
      <c r="H46" s="47">
        <v>23952</v>
      </c>
      <c r="I46" s="48" t="s">
        <v>203</v>
      </c>
      <c r="J46" s="70" t="str">
        <f t="shared" si="1"/>
        <v/>
      </c>
      <c r="K46" s="46" t="str">
        <f t="shared" si="2"/>
        <v>CmateosSPAIN.44</v>
      </c>
      <c r="L46" s="48">
        <v>187</v>
      </c>
      <c r="M46" s="49">
        <v>58.8</v>
      </c>
      <c r="N46" s="48" t="s">
        <v>238</v>
      </c>
      <c r="O46" s="48" t="s">
        <v>163</v>
      </c>
      <c r="P46" s="48" t="s">
        <v>239</v>
      </c>
      <c r="Q46" s="48" t="s">
        <v>162</v>
      </c>
      <c r="R46" s="48" t="s">
        <v>175</v>
      </c>
      <c r="S46" s="48" t="s">
        <v>340</v>
      </c>
      <c r="T46" s="48" t="s">
        <v>270</v>
      </c>
      <c r="U46" s="48" t="s">
        <v>155</v>
      </c>
      <c r="V46" s="48" t="s">
        <v>331</v>
      </c>
      <c r="W46" s="48" t="s">
        <v>344</v>
      </c>
      <c r="X46" s="50" t="s">
        <v>345</v>
      </c>
      <c r="Y46" s="49">
        <f t="shared" si="3"/>
        <v>73.622047243799997</v>
      </c>
      <c r="Z46" s="73">
        <f t="shared" si="4"/>
        <v>129.63181016184001</v>
      </c>
      <c r="AA46" s="74">
        <f t="shared" si="5"/>
        <v>16.8</v>
      </c>
      <c r="AB46" s="86" t="str">
        <f>VLOOKUP(INT(AA46),'FITNESS TABLE'!A:C,3,0)</f>
        <v>W</v>
      </c>
      <c r="AC46" s="50" t="str">
        <f t="shared" si="6"/>
        <v>POSTPONE</v>
      </c>
    </row>
    <row r="47" spans="1:29" ht="13.5" customHeight="1" x14ac:dyDescent="0.2">
      <c r="A47" s="9">
        <v>45</v>
      </c>
      <c r="B47" s="46" t="str">
        <f t="shared" si="0"/>
        <v>MW. ELIZE PRINS</v>
      </c>
      <c r="C47" s="48" t="s">
        <v>349</v>
      </c>
      <c r="D47" s="48" t="s">
        <v>350</v>
      </c>
      <c r="F47" s="48" t="s">
        <v>351</v>
      </c>
      <c r="H47" s="47">
        <v>22044</v>
      </c>
      <c r="I47" s="48" t="s">
        <v>184</v>
      </c>
      <c r="J47" s="70" t="str">
        <f t="shared" si="1"/>
        <v/>
      </c>
      <c r="K47" s="46" t="str">
        <f t="shared" si="2"/>
        <v>EprinsNETHERLANDS.45</v>
      </c>
      <c r="L47" s="48">
        <v>160</v>
      </c>
      <c r="M47" s="49">
        <v>63.8</v>
      </c>
      <c r="N47" s="48" t="s">
        <v>191</v>
      </c>
      <c r="O47" s="48" t="s">
        <v>219</v>
      </c>
      <c r="P47" s="48" t="s">
        <v>193</v>
      </c>
      <c r="Q47" s="48" t="s">
        <v>162</v>
      </c>
      <c r="R47" s="48" t="s">
        <v>152</v>
      </c>
      <c r="S47" s="48" t="s">
        <v>352</v>
      </c>
      <c r="T47" s="48" t="s">
        <v>353</v>
      </c>
      <c r="U47" s="48" t="s">
        <v>155</v>
      </c>
      <c r="V47" s="48" t="s">
        <v>354</v>
      </c>
      <c r="W47" s="48" t="s">
        <v>355</v>
      </c>
      <c r="X47" s="50" t="s">
        <v>356</v>
      </c>
      <c r="Y47" s="49">
        <f t="shared" si="3"/>
        <v>62.992125983999998</v>
      </c>
      <c r="Z47" s="73">
        <f t="shared" si="4"/>
        <v>140.65492327083999</v>
      </c>
      <c r="AA47" s="74">
        <f t="shared" si="5"/>
        <v>24.9</v>
      </c>
      <c r="AB47" s="86" t="str">
        <f>VLOOKUP(INT(AA47),'FITNESS TABLE'!A:C,3,0)</f>
        <v>F</v>
      </c>
      <c r="AC47" s="50" t="str">
        <f t="shared" si="6"/>
        <v>ADMIT</v>
      </c>
    </row>
    <row r="48" spans="1:29" ht="13.5" customHeight="1" x14ac:dyDescent="0.2">
      <c r="A48" s="9">
        <v>46</v>
      </c>
      <c r="B48" s="46" t="str">
        <f t="shared" si="0"/>
        <v>DHR. RYAN PHAM</v>
      </c>
      <c r="C48" s="48" t="s">
        <v>357</v>
      </c>
      <c r="D48" s="48" t="s">
        <v>358</v>
      </c>
      <c r="F48" s="48" t="s">
        <v>359</v>
      </c>
      <c r="H48" s="47">
        <v>26940</v>
      </c>
      <c r="I48" s="48" t="s">
        <v>147</v>
      </c>
      <c r="J48" s="70" t="str">
        <f t="shared" si="1"/>
        <v/>
      </c>
      <c r="K48" s="46" t="str">
        <f t="shared" si="2"/>
        <v>RphamNETHERLANDS.46</v>
      </c>
      <c r="L48" s="48">
        <v>172</v>
      </c>
      <c r="M48" s="49">
        <v>98.6</v>
      </c>
      <c r="N48" s="48" t="s">
        <v>173</v>
      </c>
      <c r="O48" s="48" t="s">
        <v>288</v>
      </c>
      <c r="P48" s="48" t="s">
        <v>174</v>
      </c>
      <c r="Q48" s="48" t="s">
        <v>209</v>
      </c>
      <c r="R48" s="48" t="s">
        <v>175</v>
      </c>
      <c r="S48" s="48" t="s">
        <v>280</v>
      </c>
      <c r="T48" s="48" t="s">
        <v>360</v>
      </c>
      <c r="U48" s="48" t="s">
        <v>178</v>
      </c>
      <c r="V48" s="48" t="s">
        <v>354</v>
      </c>
      <c r="W48" s="48" t="s">
        <v>355</v>
      </c>
      <c r="X48" s="50" t="s">
        <v>356</v>
      </c>
      <c r="Y48" s="49">
        <f t="shared" si="3"/>
        <v>67.716535432800001</v>
      </c>
      <c r="Z48" s="73">
        <f t="shared" si="4"/>
        <v>217.37579050948</v>
      </c>
      <c r="AA48" s="74">
        <f t="shared" si="5"/>
        <v>33.299999999999997</v>
      </c>
      <c r="AB48" s="86" t="str">
        <f>VLOOKUP(INT(AA48),'FITNESS TABLE'!A:C,3,0)</f>
        <v>P</v>
      </c>
      <c r="AC48" s="50" t="str">
        <f t="shared" si="6"/>
        <v>REFUSE</v>
      </c>
    </row>
    <row r="49" spans="1:29" ht="13.5" customHeight="1" x14ac:dyDescent="0.2">
      <c r="A49" s="9">
        <v>47</v>
      </c>
      <c r="B49" s="46" t="str">
        <f t="shared" si="0"/>
        <v>MW ELISE ROTTEVEEL</v>
      </c>
      <c r="C49" s="48" t="s">
        <v>361</v>
      </c>
      <c r="D49" s="48" t="s">
        <v>362</v>
      </c>
      <c r="F49" s="48" t="s">
        <v>363</v>
      </c>
      <c r="H49" s="47">
        <v>24936</v>
      </c>
      <c r="I49" s="48" t="s">
        <v>276</v>
      </c>
      <c r="J49" s="70" t="str">
        <f t="shared" si="1"/>
        <v/>
      </c>
      <c r="K49" s="46" t="str">
        <f t="shared" si="2"/>
        <v>ErotteveelNETHERLANDS.47</v>
      </c>
      <c r="L49" s="48">
        <v>184</v>
      </c>
      <c r="M49" s="49">
        <v>61.8</v>
      </c>
      <c r="N49" s="48" t="s">
        <v>238</v>
      </c>
      <c r="O49" s="48" t="s">
        <v>163</v>
      </c>
      <c r="P49" s="48" t="s">
        <v>239</v>
      </c>
      <c r="Q49" s="48" t="s">
        <v>162</v>
      </c>
      <c r="R49" s="48" t="s">
        <v>175</v>
      </c>
      <c r="S49" s="48" t="s">
        <v>280</v>
      </c>
      <c r="T49" s="48" t="s">
        <v>364</v>
      </c>
      <c r="U49" s="48" t="s">
        <v>155</v>
      </c>
      <c r="V49" s="48" t="s">
        <v>354</v>
      </c>
      <c r="W49" s="48" t="s">
        <v>355</v>
      </c>
      <c r="X49" s="50" t="s">
        <v>356</v>
      </c>
      <c r="Y49" s="49">
        <f t="shared" si="3"/>
        <v>72.440944881599989</v>
      </c>
      <c r="Z49" s="73">
        <f t="shared" si="4"/>
        <v>136.24567802723999</v>
      </c>
      <c r="AA49" s="74">
        <f t="shared" si="5"/>
        <v>18.3</v>
      </c>
      <c r="AB49" s="86" t="str">
        <f>VLOOKUP(INT(AA49),'FITNESS TABLE'!A:C,3,0)</f>
        <v>W</v>
      </c>
      <c r="AC49" s="50" t="str">
        <f t="shared" si="6"/>
        <v>POSTPONE</v>
      </c>
    </row>
    <row r="50" spans="1:29" ht="13.5" customHeight="1" x14ac:dyDescent="0.2">
      <c r="A50" s="9">
        <v>48</v>
      </c>
      <c r="B50" s="46" t="str">
        <f t="shared" si="0"/>
        <v>FRU. MIRJAM SODERBERG</v>
      </c>
      <c r="C50" s="48" t="s">
        <v>365</v>
      </c>
      <c r="D50" s="48" t="s">
        <v>366</v>
      </c>
      <c r="F50" s="48" t="s">
        <v>367</v>
      </c>
      <c r="H50" s="47">
        <v>35567</v>
      </c>
      <c r="I50" s="48" t="s">
        <v>184</v>
      </c>
      <c r="J50" s="70" t="str">
        <f t="shared" si="1"/>
        <v/>
      </c>
      <c r="K50" s="46" t="str">
        <f t="shared" si="2"/>
        <v>MsoderbergSWEDEN.48</v>
      </c>
      <c r="L50" s="48">
        <v>158</v>
      </c>
      <c r="M50" s="49">
        <v>50</v>
      </c>
      <c r="N50" s="48" t="s">
        <v>173</v>
      </c>
      <c r="O50" s="48" t="s">
        <v>219</v>
      </c>
      <c r="P50" s="48" t="s">
        <v>174</v>
      </c>
      <c r="Q50" s="48" t="s">
        <v>162</v>
      </c>
      <c r="R50" s="48" t="s">
        <v>175</v>
      </c>
      <c r="S50" s="48" t="s">
        <v>176</v>
      </c>
      <c r="T50" s="48" t="s">
        <v>270</v>
      </c>
      <c r="U50" s="48" t="s">
        <v>155</v>
      </c>
      <c r="V50" s="48" t="s">
        <v>368</v>
      </c>
      <c r="W50" s="48" t="s">
        <v>369</v>
      </c>
      <c r="X50" s="50" t="s">
        <v>370</v>
      </c>
      <c r="Y50" s="49">
        <f t="shared" si="3"/>
        <v>62.204724409199997</v>
      </c>
      <c r="Z50" s="73">
        <f t="shared" si="4"/>
        <v>110.23113109000001</v>
      </c>
      <c r="AA50" s="74">
        <f t="shared" si="5"/>
        <v>20</v>
      </c>
      <c r="AB50" s="86" t="str">
        <f>VLOOKUP(INT(AA50),'FITNESS TABLE'!A:C,3,0)</f>
        <v>F</v>
      </c>
      <c r="AC50" s="50" t="str">
        <f t="shared" si="6"/>
        <v>ADMIT</v>
      </c>
    </row>
    <row r="51" spans="1:29" ht="13.5" customHeight="1" x14ac:dyDescent="0.2">
      <c r="A51" s="9">
        <v>49</v>
      </c>
      <c r="B51" s="46" t="str">
        <f t="shared" si="0"/>
        <v>H. BERNDT PALSSON</v>
      </c>
      <c r="C51" s="48" t="s">
        <v>371</v>
      </c>
      <c r="D51" s="48" t="s">
        <v>372</v>
      </c>
      <c r="F51" s="48" t="s">
        <v>373</v>
      </c>
      <c r="H51" s="47">
        <v>31832</v>
      </c>
      <c r="I51" s="48" t="s">
        <v>248</v>
      </c>
      <c r="J51" s="70" t="str">
        <f t="shared" si="1"/>
        <v/>
      </c>
      <c r="K51" s="46" t="str">
        <f t="shared" si="2"/>
        <v>BpalssonSWEDEN.49</v>
      </c>
      <c r="L51" s="48">
        <v>200</v>
      </c>
      <c r="M51" s="49">
        <v>45.9</v>
      </c>
      <c r="N51" s="48" t="s">
        <v>191</v>
      </c>
      <c r="O51" s="48" t="s">
        <v>149</v>
      </c>
      <c r="P51" s="48" t="s">
        <v>193</v>
      </c>
      <c r="Q51" s="48" t="s">
        <v>162</v>
      </c>
      <c r="R51" s="48" t="s">
        <v>175</v>
      </c>
      <c r="S51" s="48" t="s">
        <v>374</v>
      </c>
      <c r="T51" s="48" t="s">
        <v>167</v>
      </c>
      <c r="U51" s="48" t="s">
        <v>178</v>
      </c>
      <c r="V51" s="48" t="s">
        <v>368</v>
      </c>
      <c r="W51" s="48" t="s">
        <v>369</v>
      </c>
      <c r="X51" s="50" t="s">
        <v>370</v>
      </c>
      <c r="Y51" s="49">
        <f t="shared" si="3"/>
        <v>78.740157479999993</v>
      </c>
      <c r="Z51" s="73">
        <f t="shared" si="4"/>
        <v>101.19217834062</v>
      </c>
      <c r="AA51" s="74">
        <f t="shared" si="5"/>
        <v>11.5</v>
      </c>
      <c r="AB51" s="86" t="str">
        <f>VLOOKUP(INT(AA51),'FITNESS TABLE'!A:C,3,0)</f>
        <v>W</v>
      </c>
      <c r="AC51" s="50" t="str">
        <f t="shared" si="6"/>
        <v>POSTPONE</v>
      </c>
    </row>
    <row r="52" spans="1:29" ht="13.5" customHeight="1" x14ac:dyDescent="0.2">
      <c r="A52" s="9">
        <v>50</v>
      </c>
      <c r="B52" s="46" t="str">
        <f t="shared" si="0"/>
        <v>SR. ADRIANO SOBRINHO</v>
      </c>
      <c r="C52" s="48" t="s">
        <v>168</v>
      </c>
      <c r="D52" s="48" t="s">
        <v>375</v>
      </c>
      <c r="E52" s="48" t="s">
        <v>376</v>
      </c>
      <c r="F52" s="48" t="s">
        <v>377</v>
      </c>
      <c r="H52" s="47">
        <v>34178</v>
      </c>
      <c r="I52" s="48" t="s">
        <v>203</v>
      </c>
      <c r="J52" s="70" t="str">
        <f t="shared" si="1"/>
        <v/>
      </c>
      <c r="K52" s="46" t="str">
        <f t="shared" si="2"/>
        <v>AsobrinhoBRAZIL.50</v>
      </c>
      <c r="L52" s="48">
        <v>203</v>
      </c>
      <c r="M52" s="49">
        <v>92.5</v>
      </c>
      <c r="N52" s="48" t="s">
        <v>148</v>
      </c>
      <c r="O52" s="48" t="s">
        <v>208</v>
      </c>
      <c r="P52" s="48" t="s">
        <v>150</v>
      </c>
      <c r="Q52" s="48" t="s">
        <v>165</v>
      </c>
      <c r="R52" s="48" t="s">
        <v>152</v>
      </c>
      <c r="S52" s="48" t="s">
        <v>378</v>
      </c>
      <c r="T52" s="48" t="s">
        <v>225</v>
      </c>
      <c r="U52" s="48" t="s">
        <v>178</v>
      </c>
      <c r="V52" s="48" t="s">
        <v>179</v>
      </c>
      <c r="W52" s="48" t="s">
        <v>180</v>
      </c>
      <c r="X52" s="50" t="s">
        <v>379</v>
      </c>
      <c r="Y52" s="49">
        <f t="shared" si="3"/>
        <v>79.921259842200001</v>
      </c>
      <c r="Z52" s="73">
        <f t="shared" si="4"/>
        <v>203.9275925165</v>
      </c>
      <c r="AA52" s="74">
        <f t="shared" si="5"/>
        <v>22.4</v>
      </c>
      <c r="AB52" s="86" t="str">
        <f>VLOOKUP(INT(AA52),'FITNESS TABLE'!A:C,3,0)</f>
        <v>F</v>
      </c>
      <c r="AC52" s="50" t="str">
        <f t="shared" si="6"/>
        <v>ADMIT</v>
      </c>
    </row>
    <row r="53" spans="1:29" ht="13.5" customHeight="1" x14ac:dyDescent="0.2">
      <c r="A53" s="9"/>
      <c r="H53" s="47"/>
      <c r="M53" s="49"/>
      <c r="X53" s="50"/>
      <c r="AA53" s="49"/>
    </row>
    <row r="54" spans="1:29" ht="13.5" customHeight="1" x14ac:dyDescent="0.2">
      <c r="A54" s="9"/>
      <c r="H54" s="47"/>
      <c r="M54" s="49"/>
      <c r="X54" s="50"/>
      <c r="AA54" s="49"/>
    </row>
    <row r="55" spans="1:29" ht="13.5" customHeight="1" x14ac:dyDescent="0.2">
      <c r="A55" s="9"/>
      <c r="H55" s="47"/>
      <c r="M55" s="49"/>
      <c r="X55" s="50"/>
      <c r="AA55" s="49"/>
    </row>
    <row r="56" spans="1:29" ht="13.5" customHeight="1" x14ac:dyDescent="0.2">
      <c r="A56" s="9"/>
      <c r="H56" s="47"/>
      <c r="M56" s="49"/>
      <c r="X56" s="50"/>
      <c r="AA56" s="49"/>
    </row>
    <row r="57" spans="1:29" ht="13.5" customHeight="1" x14ac:dyDescent="0.2">
      <c r="A57" s="9"/>
      <c r="H57" s="47"/>
      <c r="M57" s="49"/>
      <c r="X57" s="50"/>
      <c r="AA57" s="49"/>
    </row>
    <row r="58" spans="1:29" ht="13.5" customHeight="1" x14ac:dyDescent="0.2">
      <c r="A58" s="9"/>
      <c r="H58" s="47"/>
      <c r="M58" s="49"/>
      <c r="X58" s="50"/>
      <c r="AA58" s="49"/>
    </row>
    <row r="59" spans="1:29" ht="13.5" customHeight="1" x14ac:dyDescent="0.2">
      <c r="A59" s="9"/>
      <c r="H59" s="47"/>
      <c r="M59" s="49"/>
      <c r="X59" s="50"/>
      <c r="AA59" s="49"/>
    </row>
    <row r="60" spans="1:29" ht="13.5" customHeight="1" x14ac:dyDescent="0.2">
      <c r="A60" s="9"/>
      <c r="H60" s="47"/>
      <c r="M60" s="49"/>
      <c r="X60" s="50"/>
      <c r="AA60" s="49"/>
    </row>
    <row r="61" spans="1:29" ht="13.5" customHeight="1" x14ac:dyDescent="0.2">
      <c r="A61" s="9"/>
      <c r="H61" s="47"/>
      <c r="M61" s="49"/>
      <c r="X61" s="50"/>
      <c r="AA61" s="49"/>
    </row>
    <row r="62" spans="1:29" ht="13.5" customHeight="1" x14ac:dyDescent="0.2">
      <c r="A62" s="9"/>
      <c r="H62" s="47"/>
      <c r="M62" s="49"/>
      <c r="X62" s="50"/>
      <c r="AA62" s="49"/>
    </row>
    <row r="63" spans="1:29" ht="13.5" customHeight="1" x14ac:dyDescent="0.2">
      <c r="A63" s="9"/>
      <c r="H63" s="47"/>
      <c r="M63" s="49"/>
      <c r="X63" s="50"/>
      <c r="AA63" s="49"/>
    </row>
    <row r="64" spans="1:29" ht="13.5" customHeight="1" x14ac:dyDescent="0.2">
      <c r="A64" s="9"/>
      <c r="H64" s="47"/>
      <c r="M64" s="49"/>
      <c r="X64" s="50"/>
      <c r="AA64" s="49"/>
    </row>
    <row r="65" spans="1:27" ht="13.5" customHeight="1" x14ac:dyDescent="0.2">
      <c r="A65" s="9"/>
      <c r="H65" s="47"/>
      <c r="M65" s="49"/>
      <c r="X65" s="50"/>
      <c r="AA65" s="49"/>
    </row>
    <row r="66" spans="1:27" ht="13.5" customHeight="1" x14ac:dyDescent="0.2">
      <c r="A66" s="9"/>
      <c r="H66" s="47"/>
      <c r="M66" s="49"/>
      <c r="X66" s="50"/>
      <c r="AA66" s="49"/>
    </row>
    <row r="67" spans="1:27" ht="13.5" customHeight="1" x14ac:dyDescent="0.2">
      <c r="A67" s="9"/>
      <c r="H67" s="47"/>
      <c r="M67" s="49"/>
      <c r="X67" s="50"/>
      <c r="AA67" s="49"/>
    </row>
    <row r="68" spans="1:27" ht="13.5" customHeight="1" x14ac:dyDescent="0.2">
      <c r="A68" s="9"/>
      <c r="H68" s="47"/>
      <c r="M68" s="49"/>
      <c r="X68" s="50"/>
      <c r="AA68" s="49"/>
    </row>
    <row r="69" spans="1:27" ht="13.5" customHeight="1" x14ac:dyDescent="0.2">
      <c r="A69" s="9"/>
      <c r="H69" s="47"/>
      <c r="M69" s="49"/>
      <c r="X69" s="50"/>
      <c r="AA69" s="49"/>
    </row>
    <row r="70" spans="1:27" ht="13.5" customHeight="1" x14ac:dyDescent="0.2">
      <c r="A70" s="9"/>
      <c r="H70" s="47"/>
      <c r="M70" s="49"/>
      <c r="X70" s="50"/>
      <c r="AA70" s="49"/>
    </row>
    <row r="71" spans="1:27" ht="13.5" customHeight="1" x14ac:dyDescent="0.2">
      <c r="A71" s="9"/>
      <c r="H71" s="47"/>
      <c r="M71" s="49"/>
      <c r="X71" s="50"/>
      <c r="AA71" s="49"/>
    </row>
    <row r="72" spans="1:27" ht="13.5" customHeight="1" x14ac:dyDescent="0.2">
      <c r="A72" s="9"/>
      <c r="H72" s="47"/>
      <c r="M72" s="49"/>
      <c r="X72" s="50"/>
      <c r="AA72" s="49"/>
    </row>
    <row r="73" spans="1:27" ht="13.5" customHeight="1" x14ac:dyDescent="0.2">
      <c r="A73" s="9"/>
      <c r="H73" s="47"/>
      <c r="M73" s="49"/>
      <c r="X73" s="50"/>
      <c r="AA73" s="49"/>
    </row>
    <row r="74" spans="1:27" ht="13.5" customHeight="1" x14ac:dyDescent="0.2">
      <c r="A74" s="9"/>
      <c r="H74" s="47"/>
      <c r="M74" s="49"/>
      <c r="X74" s="50"/>
      <c r="AA74" s="49"/>
    </row>
    <row r="75" spans="1:27" ht="13.5" customHeight="1" x14ac:dyDescent="0.2">
      <c r="A75" s="9"/>
      <c r="H75" s="47"/>
      <c r="M75" s="49"/>
      <c r="X75" s="50"/>
      <c r="AA75" s="49"/>
    </row>
    <row r="76" spans="1:27" ht="13.5" customHeight="1" x14ac:dyDescent="0.2">
      <c r="A76" s="9"/>
      <c r="H76" s="47"/>
      <c r="M76" s="49"/>
      <c r="X76" s="50"/>
      <c r="AA76" s="49"/>
    </row>
    <row r="77" spans="1:27" ht="13.5" customHeight="1" x14ac:dyDescent="0.2">
      <c r="A77" s="9"/>
      <c r="H77" s="47"/>
      <c r="M77" s="49"/>
      <c r="X77" s="50"/>
      <c r="AA77" s="49"/>
    </row>
    <row r="78" spans="1:27" ht="13.5" customHeight="1" x14ac:dyDescent="0.2">
      <c r="A78" s="9"/>
      <c r="H78" s="47"/>
      <c r="M78" s="49"/>
      <c r="X78" s="50"/>
      <c r="AA78" s="49"/>
    </row>
    <row r="79" spans="1:27" ht="13.5" customHeight="1" x14ac:dyDescent="0.2">
      <c r="A79" s="9"/>
      <c r="H79" s="47"/>
      <c r="M79" s="49"/>
      <c r="X79" s="50"/>
      <c r="AA79" s="49"/>
    </row>
    <row r="80" spans="1:27" ht="13.5" customHeight="1" x14ac:dyDescent="0.2">
      <c r="A80" s="9"/>
      <c r="H80" s="47"/>
      <c r="M80" s="49"/>
      <c r="X80" s="50"/>
      <c r="AA80" s="49"/>
    </row>
    <row r="81" spans="1:27" ht="13.5" customHeight="1" x14ac:dyDescent="0.2">
      <c r="A81" s="9"/>
      <c r="H81" s="47"/>
      <c r="M81" s="49"/>
      <c r="X81" s="50"/>
      <c r="AA81" s="49"/>
    </row>
    <row r="82" spans="1:27" ht="13.5" customHeight="1" x14ac:dyDescent="0.2">
      <c r="A82" s="9"/>
      <c r="H82" s="47"/>
      <c r="M82" s="49"/>
      <c r="X82" s="50"/>
      <c r="AA82" s="49"/>
    </row>
    <row r="83" spans="1:27" ht="13.5" customHeight="1" x14ac:dyDescent="0.2">
      <c r="A83" s="9"/>
      <c r="H83" s="47"/>
      <c r="M83" s="49"/>
      <c r="X83" s="50"/>
      <c r="AA83" s="49"/>
    </row>
    <row r="84" spans="1:27" ht="13.5" customHeight="1" x14ac:dyDescent="0.2">
      <c r="A84" s="9"/>
      <c r="H84" s="47"/>
      <c r="M84" s="49"/>
      <c r="X84" s="50"/>
      <c r="AA84" s="49"/>
    </row>
    <row r="85" spans="1:27" ht="13.5" customHeight="1" x14ac:dyDescent="0.2">
      <c r="A85" s="9"/>
      <c r="H85" s="47"/>
      <c r="M85" s="49"/>
      <c r="X85" s="50"/>
      <c r="AA85" s="49"/>
    </row>
    <row r="86" spans="1:27" ht="13.5" customHeight="1" x14ac:dyDescent="0.2">
      <c r="A86" s="9"/>
      <c r="H86" s="47"/>
      <c r="M86" s="49"/>
      <c r="X86" s="50"/>
      <c r="AA86" s="49"/>
    </row>
    <row r="87" spans="1:27" ht="13.5" customHeight="1" x14ac:dyDescent="0.2">
      <c r="A87" s="9"/>
      <c r="H87" s="47"/>
      <c r="M87" s="49"/>
      <c r="X87" s="50"/>
      <c r="AA87" s="49"/>
    </row>
    <row r="88" spans="1:27" ht="13.5" customHeight="1" x14ac:dyDescent="0.2">
      <c r="A88" s="9"/>
      <c r="H88" s="47"/>
      <c r="M88" s="49"/>
      <c r="X88" s="50"/>
      <c r="AA88" s="49"/>
    </row>
    <row r="89" spans="1:27" ht="13.5" customHeight="1" x14ac:dyDescent="0.2">
      <c r="A89" s="9"/>
      <c r="H89" s="47"/>
      <c r="M89" s="49"/>
      <c r="X89" s="50"/>
      <c r="AA89" s="49"/>
    </row>
    <row r="90" spans="1:27" ht="13.5" customHeight="1" x14ac:dyDescent="0.2">
      <c r="A90" s="9"/>
      <c r="H90" s="47"/>
      <c r="M90" s="49"/>
      <c r="X90" s="50"/>
      <c r="AA90" s="49"/>
    </row>
    <row r="91" spans="1:27" ht="13.5" customHeight="1" x14ac:dyDescent="0.2">
      <c r="A91" s="9"/>
      <c r="H91" s="47"/>
      <c r="M91" s="49"/>
      <c r="X91" s="50"/>
      <c r="AA91" s="49"/>
    </row>
    <row r="92" spans="1:27" ht="13.5" customHeight="1" x14ac:dyDescent="0.2">
      <c r="A92" s="9"/>
      <c r="H92" s="47"/>
      <c r="M92" s="49"/>
      <c r="X92" s="50"/>
      <c r="AA92" s="49"/>
    </row>
    <row r="93" spans="1:27" ht="13.5" customHeight="1" x14ac:dyDescent="0.2">
      <c r="A93" s="9"/>
      <c r="H93" s="47"/>
      <c r="M93" s="49"/>
      <c r="X93" s="50"/>
      <c r="AA93" s="49"/>
    </row>
    <row r="94" spans="1:27" ht="13.5" customHeight="1" x14ac:dyDescent="0.2">
      <c r="A94" s="9"/>
      <c r="H94" s="47"/>
      <c r="M94" s="49"/>
      <c r="X94" s="50"/>
      <c r="AA94" s="49"/>
    </row>
    <row r="95" spans="1:27" ht="13.5" customHeight="1" x14ac:dyDescent="0.2">
      <c r="A95" s="9"/>
      <c r="H95" s="47"/>
      <c r="M95" s="49"/>
      <c r="X95" s="50"/>
      <c r="AA95" s="49"/>
    </row>
    <row r="96" spans="1:27" ht="13.5" customHeight="1" x14ac:dyDescent="0.2">
      <c r="A96" s="9"/>
      <c r="H96" s="47"/>
      <c r="M96" s="49"/>
      <c r="X96" s="50"/>
      <c r="AA96" s="49"/>
    </row>
    <row r="97" spans="1:27" ht="13.5" customHeight="1" x14ac:dyDescent="0.2">
      <c r="A97" s="9"/>
      <c r="H97" s="47"/>
      <c r="M97" s="49"/>
      <c r="X97" s="50"/>
      <c r="AA97" s="49"/>
    </row>
    <row r="98" spans="1:27" ht="13.5" customHeight="1" x14ac:dyDescent="0.2">
      <c r="A98" s="9"/>
      <c r="H98" s="47"/>
      <c r="M98" s="49"/>
      <c r="X98" s="50"/>
      <c r="AA98" s="49"/>
    </row>
    <row r="99" spans="1:27" ht="13.5" customHeight="1" x14ac:dyDescent="0.2">
      <c r="A99" s="9"/>
      <c r="H99" s="47"/>
      <c r="M99" s="49"/>
      <c r="X99" s="50"/>
      <c r="AA99" s="49"/>
    </row>
    <row r="100" spans="1:27" ht="13.5" customHeight="1" x14ac:dyDescent="0.2">
      <c r="A100" s="9"/>
      <c r="H100" s="47"/>
      <c r="M100" s="49"/>
      <c r="X100" s="50"/>
      <c r="AA100" s="49"/>
    </row>
    <row r="101" spans="1:27" ht="13.5" customHeight="1" x14ac:dyDescent="0.2">
      <c r="A101" s="9"/>
      <c r="H101" s="47"/>
      <c r="M101" s="49"/>
      <c r="X101" s="50"/>
      <c r="AA101" s="49"/>
    </row>
    <row r="102" spans="1:27" ht="13.5" customHeight="1" x14ac:dyDescent="0.2">
      <c r="A102" s="9"/>
      <c r="H102" s="47"/>
      <c r="M102" s="49"/>
      <c r="X102" s="50"/>
      <c r="AA102" s="49"/>
    </row>
    <row r="103" spans="1:27" ht="13.5" customHeight="1" x14ac:dyDescent="0.2">
      <c r="A103" s="9"/>
      <c r="H103" s="47"/>
      <c r="M103" s="49"/>
      <c r="X103" s="50"/>
      <c r="AA103" s="49"/>
    </row>
    <row r="104" spans="1:27" ht="13.5" customHeight="1" x14ac:dyDescent="0.2">
      <c r="A104" s="9"/>
      <c r="H104" s="47"/>
      <c r="M104" s="49"/>
      <c r="X104" s="50"/>
      <c r="AA104" s="49"/>
    </row>
    <row r="105" spans="1:27" ht="13.5" customHeight="1" x14ac:dyDescent="0.2">
      <c r="A105" s="9"/>
      <c r="H105" s="47"/>
      <c r="M105" s="49"/>
      <c r="X105" s="50"/>
      <c r="AA105" s="49"/>
    </row>
    <row r="106" spans="1:27" ht="13.5" customHeight="1" x14ac:dyDescent="0.2">
      <c r="A106" s="9"/>
      <c r="H106" s="47"/>
      <c r="M106" s="49"/>
      <c r="X106" s="50"/>
      <c r="AA106" s="49"/>
    </row>
    <row r="107" spans="1:27" ht="13.5" customHeight="1" x14ac:dyDescent="0.2">
      <c r="A107" s="9"/>
      <c r="H107" s="47"/>
      <c r="M107" s="49"/>
      <c r="X107" s="50"/>
      <c r="AA107" s="49"/>
    </row>
    <row r="108" spans="1:27" ht="13.5" customHeight="1" x14ac:dyDescent="0.2">
      <c r="A108" s="9"/>
      <c r="H108" s="47"/>
      <c r="M108" s="49"/>
      <c r="X108" s="50"/>
      <c r="AA108" s="49"/>
    </row>
    <row r="109" spans="1:27" ht="13.5" customHeight="1" x14ac:dyDescent="0.2">
      <c r="A109" s="9"/>
      <c r="H109" s="47"/>
      <c r="M109" s="49"/>
      <c r="X109" s="50"/>
      <c r="AA109" s="49"/>
    </row>
    <row r="110" spans="1:27" ht="13.5" customHeight="1" x14ac:dyDescent="0.2">
      <c r="A110" s="9"/>
      <c r="H110" s="47"/>
      <c r="M110" s="49"/>
      <c r="X110" s="50"/>
      <c r="AA110" s="49"/>
    </row>
    <row r="111" spans="1:27" ht="13.5" customHeight="1" x14ac:dyDescent="0.2">
      <c r="A111" s="9"/>
      <c r="H111" s="47"/>
      <c r="M111" s="49"/>
      <c r="X111" s="50"/>
      <c r="AA111" s="49"/>
    </row>
    <row r="112" spans="1:27" ht="13.5" customHeight="1" x14ac:dyDescent="0.2">
      <c r="A112" s="9"/>
      <c r="H112" s="47"/>
      <c r="M112" s="49"/>
      <c r="X112" s="50"/>
      <c r="AA112" s="49"/>
    </row>
    <row r="113" spans="1:27" ht="13.5" customHeight="1" x14ac:dyDescent="0.2">
      <c r="A113" s="9"/>
      <c r="H113" s="47"/>
      <c r="M113" s="49"/>
      <c r="X113" s="50"/>
      <c r="AA113" s="49"/>
    </row>
    <row r="114" spans="1:27" ht="13.5" customHeight="1" x14ac:dyDescent="0.2">
      <c r="A114" s="9"/>
      <c r="H114" s="47"/>
      <c r="M114" s="49"/>
      <c r="X114" s="50"/>
      <c r="AA114" s="49"/>
    </row>
    <row r="115" spans="1:27" ht="13.5" customHeight="1" x14ac:dyDescent="0.2">
      <c r="A115" s="9"/>
      <c r="H115" s="47"/>
      <c r="M115" s="49"/>
      <c r="X115" s="50"/>
      <c r="AA115" s="49"/>
    </row>
    <row r="116" spans="1:27" ht="13.5" customHeight="1" x14ac:dyDescent="0.2">
      <c r="A116" s="9"/>
      <c r="H116" s="47"/>
      <c r="M116" s="49"/>
      <c r="X116" s="50"/>
      <c r="AA116" s="49"/>
    </row>
    <row r="117" spans="1:27" ht="13.5" customHeight="1" x14ac:dyDescent="0.2">
      <c r="A117" s="9"/>
      <c r="H117" s="47"/>
      <c r="M117" s="49"/>
      <c r="X117" s="50"/>
      <c r="AA117" s="49"/>
    </row>
    <row r="118" spans="1:27" ht="13.5" customHeight="1" x14ac:dyDescent="0.2">
      <c r="A118" s="9"/>
      <c r="H118" s="47"/>
      <c r="M118" s="49"/>
      <c r="X118" s="50"/>
      <c r="AA118" s="49"/>
    </row>
    <row r="119" spans="1:27" ht="13.5" customHeight="1" x14ac:dyDescent="0.2">
      <c r="A119" s="9"/>
      <c r="H119" s="47"/>
      <c r="M119" s="49"/>
      <c r="X119" s="50"/>
      <c r="AA119" s="49"/>
    </row>
    <row r="120" spans="1:27" ht="13.5" customHeight="1" x14ac:dyDescent="0.2">
      <c r="A120" s="9"/>
      <c r="H120" s="47"/>
      <c r="M120" s="49"/>
      <c r="X120" s="50"/>
      <c r="AA120" s="49"/>
    </row>
    <row r="121" spans="1:27" ht="13.5" customHeight="1" x14ac:dyDescent="0.2">
      <c r="A121" s="9"/>
      <c r="H121" s="47"/>
      <c r="M121" s="49"/>
      <c r="X121" s="50"/>
      <c r="AA121" s="49"/>
    </row>
    <row r="122" spans="1:27" ht="13.5" customHeight="1" x14ac:dyDescent="0.2">
      <c r="A122" s="9"/>
      <c r="H122" s="47"/>
      <c r="M122" s="49"/>
      <c r="X122" s="50"/>
      <c r="AA122" s="49"/>
    </row>
    <row r="123" spans="1:27" ht="13.5" customHeight="1" x14ac:dyDescent="0.2">
      <c r="A123" s="9"/>
      <c r="H123" s="47"/>
      <c r="M123" s="49"/>
      <c r="X123" s="50"/>
      <c r="AA123" s="49"/>
    </row>
    <row r="124" spans="1:27" ht="13.5" customHeight="1" x14ac:dyDescent="0.2">
      <c r="A124" s="9"/>
      <c r="H124" s="47"/>
      <c r="M124" s="49"/>
      <c r="X124" s="50"/>
      <c r="AA124" s="49"/>
    </row>
    <row r="125" spans="1:27" ht="13.5" customHeight="1" x14ac:dyDescent="0.2">
      <c r="A125" s="9"/>
      <c r="H125" s="47"/>
      <c r="M125" s="49"/>
      <c r="X125" s="50"/>
      <c r="AA125" s="49"/>
    </row>
    <row r="126" spans="1:27" ht="13.5" customHeight="1" x14ac:dyDescent="0.2">
      <c r="A126" s="9"/>
      <c r="H126" s="47"/>
      <c r="M126" s="49"/>
      <c r="X126" s="50"/>
      <c r="AA126" s="49"/>
    </row>
    <row r="127" spans="1:27" ht="13.5" customHeight="1" x14ac:dyDescent="0.2">
      <c r="A127" s="9"/>
      <c r="H127" s="47"/>
      <c r="M127" s="49"/>
      <c r="X127" s="50"/>
      <c r="AA127" s="49"/>
    </row>
    <row r="128" spans="1:27" ht="13.5" customHeight="1" x14ac:dyDescent="0.2">
      <c r="A128" s="9"/>
      <c r="H128" s="47"/>
      <c r="M128" s="49"/>
      <c r="X128" s="50"/>
      <c r="AA128" s="49"/>
    </row>
    <row r="129" spans="1:27" ht="13.5" customHeight="1" x14ac:dyDescent="0.2">
      <c r="A129" s="9"/>
      <c r="H129" s="47"/>
      <c r="M129" s="49"/>
      <c r="X129" s="50"/>
      <c r="AA129" s="49"/>
    </row>
    <row r="130" spans="1:27" ht="13.5" customHeight="1" x14ac:dyDescent="0.2">
      <c r="A130" s="9"/>
      <c r="H130" s="47"/>
      <c r="M130" s="49"/>
      <c r="X130" s="50"/>
      <c r="AA130" s="49"/>
    </row>
    <row r="131" spans="1:27" ht="13.5" customHeight="1" x14ac:dyDescent="0.2">
      <c r="A131" s="9"/>
      <c r="H131" s="47"/>
      <c r="M131" s="49"/>
      <c r="X131" s="50"/>
      <c r="AA131" s="49"/>
    </row>
    <row r="132" spans="1:27" ht="13.5" customHeight="1" x14ac:dyDescent="0.2">
      <c r="A132" s="9"/>
      <c r="H132" s="47"/>
      <c r="M132" s="49"/>
      <c r="X132" s="50"/>
      <c r="AA132" s="49"/>
    </row>
    <row r="133" spans="1:27" ht="13.5" customHeight="1" x14ac:dyDescent="0.2">
      <c r="A133" s="9"/>
      <c r="H133" s="47"/>
      <c r="M133" s="49"/>
      <c r="X133" s="50"/>
      <c r="AA133" s="49"/>
    </row>
    <row r="134" spans="1:27" ht="13.5" customHeight="1" x14ac:dyDescent="0.2">
      <c r="A134" s="9"/>
      <c r="H134" s="47"/>
      <c r="M134" s="49"/>
      <c r="X134" s="50"/>
      <c r="AA134" s="49"/>
    </row>
    <row r="135" spans="1:27" ht="13.5" customHeight="1" x14ac:dyDescent="0.2">
      <c r="A135" s="9"/>
      <c r="H135" s="47"/>
      <c r="M135" s="49"/>
      <c r="X135" s="50"/>
      <c r="AA135" s="49"/>
    </row>
    <row r="136" spans="1:27" ht="13.5" customHeight="1" x14ac:dyDescent="0.2">
      <c r="A136" s="9"/>
      <c r="H136" s="47"/>
      <c r="M136" s="49"/>
      <c r="X136" s="50"/>
      <c r="AA136" s="49"/>
    </row>
    <row r="137" spans="1:27" ht="13.5" customHeight="1" x14ac:dyDescent="0.2">
      <c r="A137" s="9"/>
      <c r="H137" s="47"/>
      <c r="M137" s="49"/>
      <c r="X137" s="50"/>
      <c r="AA137" s="49"/>
    </row>
    <row r="138" spans="1:27" ht="13.5" customHeight="1" x14ac:dyDescent="0.2">
      <c r="A138" s="9"/>
      <c r="H138" s="47"/>
      <c r="M138" s="49"/>
      <c r="X138" s="50"/>
      <c r="AA138" s="49"/>
    </row>
    <row r="139" spans="1:27" ht="13.5" customHeight="1" x14ac:dyDescent="0.2">
      <c r="A139" s="9"/>
      <c r="H139" s="47"/>
      <c r="M139" s="49"/>
      <c r="X139" s="50"/>
      <c r="AA139" s="49"/>
    </row>
    <row r="140" spans="1:27" ht="13.5" customHeight="1" x14ac:dyDescent="0.2">
      <c r="A140" s="9"/>
      <c r="H140" s="47"/>
      <c r="M140" s="49"/>
      <c r="X140" s="50"/>
      <c r="AA140" s="49"/>
    </row>
    <row r="141" spans="1:27" ht="13.5" customHeight="1" x14ac:dyDescent="0.2">
      <c r="A141" s="9"/>
      <c r="H141" s="47"/>
      <c r="M141" s="49"/>
      <c r="X141" s="50"/>
      <c r="AA141" s="49"/>
    </row>
    <row r="142" spans="1:27" ht="13.5" customHeight="1" x14ac:dyDescent="0.2">
      <c r="A142" s="9"/>
      <c r="H142" s="47"/>
      <c r="M142" s="49"/>
      <c r="X142" s="50"/>
      <c r="AA142" s="49"/>
    </row>
    <row r="143" spans="1:27" ht="13.5" customHeight="1" x14ac:dyDescent="0.2">
      <c r="A143" s="9"/>
      <c r="H143" s="47"/>
      <c r="M143" s="49"/>
      <c r="X143" s="50"/>
      <c r="AA143" s="49"/>
    </row>
    <row r="144" spans="1:27" ht="13.5" customHeight="1" x14ac:dyDescent="0.2">
      <c r="A144" s="9"/>
      <c r="H144" s="47"/>
      <c r="M144" s="49"/>
      <c r="X144" s="50"/>
      <c r="AA144" s="49"/>
    </row>
    <row r="145" spans="1:27" ht="13.5" customHeight="1" x14ac:dyDescent="0.2">
      <c r="A145" s="9"/>
      <c r="H145" s="47"/>
      <c r="M145" s="49"/>
      <c r="X145" s="50"/>
      <c r="AA145" s="49"/>
    </row>
    <row r="146" spans="1:27" ht="13.5" customHeight="1" x14ac:dyDescent="0.2">
      <c r="A146" s="9"/>
      <c r="H146" s="47"/>
      <c r="M146" s="49"/>
      <c r="X146" s="50"/>
      <c r="AA146" s="49"/>
    </row>
    <row r="147" spans="1:27" ht="13.5" customHeight="1" x14ac:dyDescent="0.2">
      <c r="A147" s="9"/>
      <c r="H147" s="47"/>
      <c r="M147" s="49"/>
      <c r="X147" s="50"/>
      <c r="AA147" s="49"/>
    </row>
    <row r="148" spans="1:27" ht="13.5" customHeight="1" x14ac:dyDescent="0.2">
      <c r="A148" s="9"/>
      <c r="H148" s="47"/>
      <c r="M148" s="49"/>
      <c r="X148" s="50"/>
      <c r="AA148" s="49"/>
    </row>
    <row r="149" spans="1:27" ht="13.5" customHeight="1" x14ac:dyDescent="0.2">
      <c r="A149" s="9"/>
      <c r="H149" s="47"/>
      <c r="M149" s="49"/>
      <c r="X149" s="50"/>
      <c r="AA149" s="49"/>
    </row>
    <row r="150" spans="1:27" ht="13.5" customHeight="1" x14ac:dyDescent="0.2">
      <c r="A150" s="9"/>
      <c r="H150" s="47"/>
      <c r="M150" s="49"/>
      <c r="X150" s="50"/>
      <c r="AA150" s="49"/>
    </row>
    <row r="151" spans="1:27" ht="13.5" customHeight="1" x14ac:dyDescent="0.2">
      <c r="A151" s="9"/>
      <c r="H151" s="47"/>
      <c r="M151" s="49"/>
      <c r="X151" s="50"/>
      <c r="AA151" s="49"/>
    </row>
    <row r="152" spans="1:27" ht="13.5" customHeight="1" x14ac:dyDescent="0.2">
      <c r="A152" s="9"/>
      <c r="H152" s="47"/>
      <c r="M152" s="49"/>
      <c r="X152" s="50"/>
      <c r="AA152" s="49"/>
    </row>
    <row r="153" spans="1:27" ht="13.5" customHeight="1" x14ac:dyDescent="0.2">
      <c r="A153" s="9"/>
      <c r="H153" s="47"/>
      <c r="M153" s="49"/>
      <c r="X153" s="50"/>
      <c r="AA153" s="49"/>
    </row>
    <row r="154" spans="1:27" ht="13.5" customHeight="1" x14ac:dyDescent="0.2">
      <c r="A154" s="9"/>
      <c r="H154" s="47"/>
      <c r="M154" s="49"/>
      <c r="X154" s="50"/>
      <c r="AA154" s="49"/>
    </row>
    <row r="155" spans="1:27" ht="13.5" customHeight="1" x14ac:dyDescent="0.2">
      <c r="A155" s="9"/>
      <c r="H155" s="47"/>
      <c r="M155" s="49"/>
      <c r="X155" s="50"/>
      <c r="AA155" s="49"/>
    </row>
    <row r="156" spans="1:27" ht="13.5" customHeight="1" x14ac:dyDescent="0.2">
      <c r="A156" s="9"/>
      <c r="H156" s="47"/>
      <c r="M156" s="49"/>
      <c r="X156" s="50"/>
      <c r="AA156" s="49"/>
    </row>
    <row r="157" spans="1:27" ht="13.5" customHeight="1" x14ac:dyDescent="0.2">
      <c r="A157" s="9"/>
      <c r="H157" s="47"/>
      <c r="M157" s="49"/>
      <c r="X157" s="50"/>
      <c r="AA157" s="49"/>
    </row>
    <row r="158" spans="1:27" ht="13.5" customHeight="1" x14ac:dyDescent="0.2">
      <c r="A158" s="9"/>
      <c r="H158" s="47"/>
      <c r="M158" s="49"/>
      <c r="X158" s="50"/>
      <c r="AA158" s="49"/>
    </row>
    <row r="159" spans="1:27" ht="13.5" customHeight="1" x14ac:dyDescent="0.2">
      <c r="A159" s="9"/>
      <c r="H159" s="47"/>
      <c r="M159" s="49"/>
      <c r="X159" s="50"/>
      <c r="AA159" s="49"/>
    </row>
    <row r="160" spans="1:27" ht="13.5" customHeight="1" x14ac:dyDescent="0.2">
      <c r="A160" s="9"/>
      <c r="H160" s="47"/>
      <c r="M160" s="49"/>
      <c r="X160" s="50"/>
      <c r="AA160" s="49"/>
    </row>
    <row r="161" spans="1:27" ht="13.5" customHeight="1" x14ac:dyDescent="0.2">
      <c r="A161" s="9"/>
      <c r="H161" s="47"/>
      <c r="M161" s="49"/>
      <c r="X161" s="50"/>
      <c r="AA161" s="49"/>
    </row>
    <row r="162" spans="1:27" ht="13.5" customHeight="1" x14ac:dyDescent="0.2">
      <c r="A162" s="9"/>
      <c r="H162" s="47"/>
      <c r="M162" s="49"/>
      <c r="X162" s="50"/>
      <c r="AA162" s="49"/>
    </row>
    <row r="163" spans="1:27" ht="13.5" customHeight="1" x14ac:dyDescent="0.2">
      <c r="A163" s="9"/>
      <c r="H163" s="47"/>
      <c r="M163" s="49"/>
      <c r="X163" s="50"/>
      <c r="AA163" s="49"/>
    </row>
    <row r="164" spans="1:27" ht="13.5" customHeight="1" x14ac:dyDescent="0.2">
      <c r="A164" s="9"/>
      <c r="H164" s="47"/>
      <c r="M164" s="49"/>
      <c r="X164" s="50"/>
      <c r="AA164" s="49"/>
    </row>
    <row r="165" spans="1:27" ht="13.5" customHeight="1" x14ac:dyDescent="0.2">
      <c r="A165" s="9"/>
      <c r="H165" s="47"/>
      <c r="M165" s="49"/>
      <c r="X165" s="50"/>
      <c r="AA165" s="49"/>
    </row>
    <row r="166" spans="1:27" ht="13.5" customHeight="1" x14ac:dyDescent="0.2">
      <c r="A166" s="9"/>
      <c r="H166" s="47"/>
      <c r="M166" s="49"/>
      <c r="X166" s="50"/>
      <c r="AA166" s="49"/>
    </row>
    <row r="167" spans="1:27" ht="13.5" customHeight="1" x14ac:dyDescent="0.2">
      <c r="A167" s="9"/>
      <c r="H167" s="47"/>
      <c r="M167" s="49"/>
      <c r="X167" s="50"/>
      <c r="AA167" s="49"/>
    </row>
    <row r="168" spans="1:27" ht="13.5" customHeight="1" x14ac:dyDescent="0.2">
      <c r="A168" s="9"/>
      <c r="H168" s="47"/>
      <c r="M168" s="49"/>
      <c r="X168" s="50"/>
      <c r="AA168" s="49"/>
    </row>
    <row r="169" spans="1:27" ht="13.5" customHeight="1" x14ac:dyDescent="0.2">
      <c r="A169" s="9"/>
      <c r="H169" s="47"/>
      <c r="M169" s="49"/>
      <c r="X169" s="50"/>
      <c r="AA169" s="49"/>
    </row>
    <row r="170" spans="1:27" ht="13.5" customHeight="1" x14ac:dyDescent="0.2">
      <c r="A170" s="9"/>
      <c r="H170" s="47"/>
      <c r="M170" s="49"/>
      <c r="X170" s="50"/>
      <c r="AA170" s="49"/>
    </row>
    <row r="171" spans="1:27" ht="13.5" customHeight="1" x14ac:dyDescent="0.2">
      <c r="A171" s="9"/>
      <c r="H171" s="47"/>
      <c r="M171" s="49"/>
      <c r="X171" s="50"/>
      <c r="AA171" s="49"/>
    </row>
    <row r="172" spans="1:27" ht="13.5" customHeight="1" x14ac:dyDescent="0.2">
      <c r="A172" s="9"/>
      <c r="H172" s="47"/>
      <c r="M172" s="49"/>
      <c r="X172" s="50"/>
      <c r="AA172" s="49"/>
    </row>
    <row r="173" spans="1:27" ht="13.5" customHeight="1" x14ac:dyDescent="0.2">
      <c r="A173" s="9"/>
      <c r="H173" s="47"/>
      <c r="M173" s="49"/>
      <c r="X173" s="50"/>
      <c r="AA173" s="49"/>
    </row>
    <row r="174" spans="1:27" ht="13.5" customHeight="1" x14ac:dyDescent="0.2">
      <c r="A174" s="9"/>
      <c r="H174" s="47"/>
      <c r="M174" s="49"/>
      <c r="X174" s="50"/>
      <c r="AA174" s="49"/>
    </row>
    <row r="175" spans="1:27" ht="13.5" customHeight="1" x14ac:dyDescent="0.2">
      <c r="A175" s="9"/>
      <c r="H175" s="47"/>
      <c r="M175" s="49"/>
      <c r="X175" s="50"/>
      <c r="AA175" s="49"/>
    </row>
    <row r="176" spans="1:27" ht="13.5" customHeight="1" x14ac:dyDescent="0.2">
      <c r="A176" s="9"/>
      <c r="H176" s="47"/>
      <c r="M176" s="49"/>
      <c r="X176" s="50"/>
      <c r="AA176" s="49"/>
    </row>
    <row r="177" spans="1:27" ht="13.5" customHeight="1" x14ac:dyDescent="0.2">
      <c r="A177" s="9"/>
      <c r="H177" s="47"/>
      <c r="M177" s="49"/>
      <c r="X177" s="50"/>
      <c r="AA177" s="49"/>
    </row>
    <row r="178" spans="1:27" ht="13.5" customHeight="1" x14ac:dyDescent="0.2">
      <c r="A178" s="9"/>
      <c r="H178" s="47"/>
      <c r="M178" s="49"/>
      <c r="X178" s="50"/>
      <c r="AA178" s="49"/>
    </row>
    <row r="179" spans="1:27" ht="13.5" customHeight="1" x14ac:dyDescent="0.2">
      <c r="A179" s="9"/>
      <c r="H179" s="47"/>
      <c r="M179" s="49"/>
      <c r="X179" s="50"/>
      <c r="AA179" s="49"/>
    </row>
    <row r="180" spans="1:27" ht="13.5" customHeight="1" x14ac:dyDescent="0.2">
      <c r="A180" s="9"/>
      <c r="H180" s="47"/>
      <c r="M180" s="49"/>
      <c r="X180" s="50"/>
      <c r="AA180" s="49"/>
    </row>
    <row r="181" spans="1:27" ht="13.5" customHeight="1" x14ac:dyDescent="0.2">
      <c r="A181" s="9"/>
      <c r="H181" s="47"/>
      <c r="M181" s="49"/>
      <c r="X181" s="50"/>
      <c r="AA181" s="49"/>
    </row>
    <row r="182" spans="1:27" ht="13.5" customHeight="1" x14ac:dyDescent="0.2">
      <c r="A182" s="9"/>
      <c r="H182" s="47"/>
      <c r="M182" s="49"/>
      <c r="X182" s="50"/>
      <c r="AA182" s="49"/>
    </row>
    <row r="183" spans="1:27" ht="13.5" customHeight="1" x14ac:dyDescent="0.2">
      <c r="A183" s="9"/>
      <c r="H183" s="47"/>
      <c r="M183" s="49"/>
      <c r="X183" s="50"/>
      <c r="AA183" s="49"/>
    </row>
    <row r="184" spans="1:27" ht="13.5" customHeight="1" x14ac:dyDescent="0.2">
      <c r="A184" s="9"/>
      <c r="H184" s="47"/>
      <c r="M184" s="49"/>
      <c r="X184" s="50"/>
      <c r="AA184" s="49"/>
    </row>
    <row r="185" spans="1:27" ht="13.5" customHeight="1" x14ac:dyDescent="0.2">
      <c r="A185" s="9"/>
      <c r="H185" s="47"/>
      <c r="M185" s="49"/>
      <c r="X185" s="50"/>
      <c r="AA185" s="49"/>
    </row>
    <row r="186" spans="1:27" ht="13.5" customHeight="1" x14ac:dyDescent="0.2">
      <c r="A186" s="9"/>
      <c r="H186" s="47"/>
      <c r="M186" s="49"/>
      <c r="X186" s="50"/>
      <c r="AA186" s="49"/>
    </row>
    <row r="187" spans="1:27" ht="13.5" customHeight="1" x14ac:dyDescent="0.2">
      <c r="A187" s="9"/>
      <c r="H187" s="47"/>
      <c r="M187" s="49"/>
      <c r="X187" s="50"/>
      <c r="AA187" s="49"/>
    </row>
    <row r="188" spans="1:27" ht="13.5" customHeight="1" x14ac:dyDescent="0.2">
      <c r="A188" s="9"/>
      <c r="H188" s="47"/>
      <c r="M188" s="49"/>
      <c r="X188" s="50"/>
      <c r="AA188" s="49"/>
    </row>
    <row r="189" spans="1:27" ht="13.5" customHeight="1" x14ac:dyDescent="0.2">
      <c r="A189" s="9"/>
      <c r="H189" s="47"/>
      <c r="M189" s="49"/>
      <c r="X189" s="50"/>
      <c r="AA189" s="49"/>
    </row>
    <row r="190" spans="1:27" ht="13.5" customHeight="1" x14ac:dyDescent="0.2">
      <c r="A190" s="9"/>
      <c r="H190" s="47"/>
      <c r="M190" s="49"/>
      <c r="X190" s="50"/>
      <c r="AA190" s="49"/>
    </row>
    <row r="191" spans="1:27" ht="13.5" customHeight="1" x14ac:dyDescent="0.2">
      <c r="A191" s="9"/>
      <c r="H191" s="47"/>
      <c r="M191" s="49"/>
      <c r="X191" s="50"/>
      <c r="AA191" s="49"/>
    </row>
    <row r="192" spans="1:27" ht="13.5" customHeight="1" x14ac:dyDescent="0.2">
      <c r="A192" s="9"/>
      <c r="H192" s="47"/>
      <c r="M192" s="49"/>
      <c r="X192" s="50"/>
      <c r="AA192" s="49"/>
    </row>
    <row r="193" spans="1:27" ht="13.5" customHeight="1" x14ac:dyDescent="0.2">
      <c r="A193" s="9"/>
      <c r="H193" s="47"/>
      <c r="M193" s="49"/>
      <c r="X193" s="50"/>
      <c r="AA193" s="49"/>
    </row>
    <row r="194" spans="1:27" ht="13.5" customHeight="1" x14ac:dyDescent="0.2">
      <c r="A194" s="9"/>
      <c r="H194" s="47"/>
      <c r="M194" s="49"/>
      <c r="X194" s="50"/>
      <c r="AA194" s="49"/>
    </row>
    <row r="195" spans="1:27" ht="13.5" customHeight="1" x14ac:dyDescent="0.2">
      <c r="A195" s="9"/>
      <c r="H195" s="47"/>
      <c r="M195" s="49"/>
      <c r="X195" s="50"/>
      <c r="AA195" s="49"/>
    </row>
    <row r="196" spans="1:27" ht="13.5" customHeight="1" x14ac:dyDescent="0.2">
      <c r="A196" s="9"/>
      <c r="H196" s="47"/>
      <c r="M196" s="49"/>
      <c r="X196" s="50"/>
      <c r="AA196" s="49"/>
    </row>
    <row r="197" spans="1:27" ht="13.5" customHeight="1" x14ac:dyDescent="0.2">
      <c r="A197" s="9"/>
      <c r="H197" s="47"/>
      <c r="M197" s="49"/>
      <c r="X197" s="50"/>
      <c r="AA197" s="49"/>
    </row>
    <row r="198" spans="1:27" ht="13.5" customHeight="1" x14ac:dyDescent="0.2">
      <c r="A198" s="9"/>
      <c r="H198" s="47"/>
      <c r="M198" s="49"/>
      <c r="X198" s="50"/>
      <c r="AA198" s="49"/>
    </row>
    <row r="199" spans="1:27" ht="13.5" customHeight="1" x14ac:dyDescent="0.2">
      <c r="A199" s="9"/>
      <c r="H199" s="47"/>
      <c r="M199" s="49"/>
      <c r="X199" s="50"/>
      <c r="AA199" s="49"/>
    </row>
    <row r="200" spans="1:27" ht="13.5" customHeight="1" x14ac:dyDescent="0.2">
      <c r="A200" s="9"/>
      <c r="H200" s="47"/>
      <c r="M200" s="49"/>
      <c r="X200" s="50"/>
      <c r="AA200" s="49"/>
    </row>
    <row r="201" spans="1:27" ht="13.5" customHeight="1" x14ac:dyDescent="0.2">
      <c r="A201" s="9"/>
      <c r="H201" s="47"/>
      <c r="M201" s="49"/>
      <c r="X201" s="50"/>
      <c r="AA201" s="49"/>
    </row>
    <row r="202" spans="1:27" ht="13.5" customHeight="1" x14ac:dyDescent="0.2">
      <c r="A202" s="9"/>
      <c r="H202" s="47"/>
      <c r="M202" s="49"/>
      <c r="X202" s="50"/>
      <c r="AA202" s="49"/>
    </row>
    <row r="203" spans="1:27" ht="13.5" customHeight="1" x14ac:dyDescent="0.2">
      <c r="A203" s="9"/>
      <c r="H203" s="47"/>
      <c r="M203" s="49"/>
      <c r="X203" s="50"/>
      <c r="AA203" s="49"/>
    </row>
    <row r="204" spans="1:27" ht="13.5" customHeight="1" x14ac:dyDescent="0.2">
      <c r="A204" s="9"/>
      <c r="H204" s="47"/>
      <c r="M204" s="49"/>
      <c r="X204" s="50"/>
      <c r="AA204" s="49"/>
    </row>
    <row r="205" spans="1:27" ht="13.5" customHeight="1" x14ac:dyDescent="0.2">
      <c r="A205" s="9"/>
      <c r="H205" s="47"/>
      <c r="M205" s="49"/>
      <c r="X205" s="50"/>
      <c r="AA205" s="49"/>
    </row>
    <row r="206" spans="1:27" ht="13.5" customHeight="1" x14ac:dyDescent="0.2">
      <c r="A206" s="9"/>
      <c r="H206" s="47"/>
      <c r="M206" s="49"/>
      <c r="X206" s="50"/>
      <c r="AA206" s="49"/>
    </row>
    <row r="207" spans="1:27" ht="13.5" customHeight="1" x14ac:dyDescent="0.2">
      <c r="A207" s="9"/>
      <c r="H207" s="47"/>
      <c r="M207" s="49"/>
      <c r="X207" s="50"/>
      <c r="AA207" s="49"/>
    </row>
    <row r="208" spans="1:27" ht="13.5" customHeight="1" x14ac:dyDescent="0.2">
      <c r="A208" s="9"/>
      <c r="H208" s="47"/>
      <c r="M208" s="49"/>
      <c r="X208" s="50"/>
      <c r="AA208" s="49"/>
    </row>
    <row r="209" spans="1:27" ht="13.5" customHeight="1" x14ac:dyDescent="0.2">
      <c r="A209" s="9"/>
      <c r="H209" s="47"/>
      <c r="M209" s="49"/>
      <c r="X209" s="50"/>
      <c r="AA209" s="49"/>
    </row>
    <row r="210" spans="1:27" ht="13.5" customHeight="1" x14ac:dyDescent="0.2">
      <c r="A210" s="9"/>
      <c r="H210" s="47"/>
      <c r="M210" s="49"/>
      <c r="X210" s="50"/>
      <c r="AA210" s="49"/>
    </row>
    <row r="211" spans="1:27" ht="13.5" customHeight="1" x14ac:dyDescent="0.2">
      <c r="A211" s="9"/>
      <c r="H211" s="47"/>
      <c r="M211" s="49"/>
      <c r="X211" s="50"/>
      <c r="AA211" s="49"/>
    </row>
    <row r="212" spans="1:27" ht="13.5" customHeight="1" x14ac:dyDescent="0.2">
      <c r="A212" s="9"/>
      <c r="H212" s="47"/>
      <c r="M212" s="49"/>
      <c r="X212" s="50"/>
      <c r="AA212" s="49"/>
    </row>
    <row r="213" spans="1:27" ht="13.5" customHeight="1" x14ac:dyDescent="0.2">
      <c r="A213" s="9"/>
      <c r="H213" s="47"/>
      <c r="M213" s="49"/>
      <c r="X213" s="50"/>
      <c r="AA213" s="49"/>
    </row>
    <row r="214" spans="1:27" ht="13.5" customHeight="1" x14ac:dyDescent="0.2">
      <c r="A214" s="9"/>
      <c r="H214" s="47"/>
      <c r="M214" s="49"/>
      <c r="X214" s="50"/>
      <c r="AA214" s="49"/>
    </row>
    <row r="215" spans="1:27" ht="13.5" customHeight="1" x14ac:dyDescent="0.2">
      <c r="A215" s="9"/>
      <c r="H215" s="47"/>
      <c r="M215" s="49"/>
      <c r="X215" s="50"/>
      <c r="AA215" s="49"/>
    </row>
    <row r="216" spans="1:27" ht="13.5" customHeight="1" x14ac:dyDescent="0.2">
      <c r="A216" s="9"/>
      <c r="H216" s="47"/>
      <c r="M216" s="49"/>
      <c r="X216" s="50"/>
      <c r="AA216" s="49"/>
    </row>
    <row r="217" spans="1:27" ht="13.5" customHeight="1" x14ac:dyDescent="0.2">
      <c r="A217" s="9"/>
      <c r="H217" s="47"/>
      <c r="M217" s="49"/>
      <c r="X217" s="50"/>
      <c r="AA217" s="49"/>
    </row>
    <row r="218" spans="1:27" ht="13.5" customHeight="1" x14ac:dyDescent="0.2">
      <c r="A218" s="9"/>
      <c r="H218" s="47"/>
      <c r="M218" s="49"/>
      <c r="X218" s="50"/>
      <c r="AA218" s="49"/>
    </row>
    <row r="219" spans="1:27" ht="13.5" customHeight="1" x14ac:dyDescent="0.2">
      <c r="A219" s="9"/>
      <c r="H219" s="47"/>
      <c r="M219" s="49"/>
      <c r="X219" s="50"/>
      <c r="AA219" s="49"/>
    </row>
    <row r="220" spans="1:27" ht="13.5" customHeight="1" x14ac:dyDescent="0.2">
      <c r="A220" s="9"/>
      <c r="H220" s="47"/>
      <c r="M220" s="49"/>
      <c r="X220" s="50"/>
      <c r="AA220" s="49"/>
    </row>
    <row r="221" spans="1:27" ht="13.5" customHeight="1" x14ac:dyDescent="0.2">
      <c r="A221" s="9"/>
      <c r="H221" s="47"/>
      <c r="M221" s="49"/>
      <c r="X221" s="50"/>
      <c r="AA221" s="49"/>
    </row>
    <row r="222" spans="1:27" ht="13.5" customHeight="1" x14ac:dyDescent="0.2">
      <c r="A222" s="9"/>
      <c r="H222" s="47"/>
      <c r="M222" s="49"/>
      <c r="X222" s="50"/>
      <c r="AA222" s="49"/>
    </row>
    <row r="223" spans="1:27" ht="13.5" customHeight="1" x14ac:dyDescent="0.2">
      <c r="A223" s="9"/>
      <c r="H223" s="47"/>
      <c r="M223" s="49"/>
      <c r="X223" s="50"/>
      <c r="AA223" s="49"/>
    </row>
    <row r="224" spans="1:27" ht="13.5" customHeight="1" x14ac:dyDescent="0.2">
      <c r="A224" s="9"/>
      <c r="H224" s="47"/>
      <c r="M224" s="49"/>
      <c r="X224" s="50"/>
      <c r="AA224" s="49"/>
    </row>
    <row r="225" spans="1:27" ht="13.5" customHeight="1" x14ac:dyDescent="0.2">
      <c r="A225" s="9"/>
      <c r="H225" s="47"/>
      <c r="M225" s="49"/>
      <c r="X225" s="50"/>
      <c r="AA225" s="49"/>
    </row>
    <row r="226" spans="1:27" ht="13.5" customHeight="1" x14ac:dyDescent="0.2">
      <c r="A226" s="9"/>
      <c r="H226" s="47"/>
      <c r="M226" s="49"/>
      <c r="X226" s="50"/>
      <c r="AA226" s="49"/>
    </row>
    <row r="227" spans="1:27" ht="13.5" customHeight="1" x14ac:dyDescent="0.2">
      <c r="A227" s="9"/>
      <c r="H227" s="47"/>
      <c r="M227" s="49"/>
      <c r="X227" s="50"/>
      <c r="AA227" s="49"/>
    </row>
    <row r="228" spans="1:27" ht="13.5" customHeight="1" x14ac:dyDescent="0.2">
      <c r="A228" s="9"/>
      <c r="H228" s="47"/>
      <c r="M228" s="49"/>
      <c r="X228" s="50"/>
      <c r="AA228" s="49"/>
    </row>
    <row r="229" spans="1:27" ht="13.5" customHeight="1" x14ac:dyDescent="0.2">
      <c r="A229" s="9"/>
      <c r="H229" s="47"/>
      <c r="M229" s="49"/>
      <c r="X229" s="50"/>
      <c r="AA229" s="49"/>
    </row>
    <row r="230" spans="1:27" ht="13.5" customHeight="1" x14ac:dyDescent="0.2">
      <c r="A230" s="9"/>
      <c r="H230" s="47"/>
      <c r="M230" s="49"/>
      <c r="X230" s="50"/>
      <c r="AA230" s="49"/>
    </row>
    <row r="231" spans="1:27" ht="13.5" customHeight="1" x14ac:dyDescent="0.2">
      <c r="A231" s="9"/>
      <c r="H231" s="47"/>
      <c r="M231" s="49"/>
      <c r="X231" s="50"/>
      <c r="AA231" s="49"/>
    </row>
    <row r="232" spans="1:27" ht="13.5" customHeight="1" x14ac:dyDescent="0.2">
      <c r="A232" s="9"/>
      <c r="H232" s="47"/>
      <c r="M232" s="49"/>
      <c r="X232" s="50"/>
      <c r="AA232" s="49"/>
    </row>
    <row r="233" spans="1:27" ht="13.5" customHeight="1" x14ac:dyDescent="0.2">
      <c r="A233" s="9"/>
      <c r="H233" s="47"/>
      <c r="M233" s="49"/>
      <c r="X233" s="50"/>
      <c r="AA233" s="49"/>
    </row>
    <row r="234" spans="1:27" ht="13.5" customHeight="1" x14ac:dyDescent="0.2">
      <c r="A234" s="9"/>
      <c r="H234" s="47"/>
      <c r="M234" s="49"/>
      <c r="X234" s="50"/>
      <c r="AA234" s="49"/>
    </row>
    <row r="235" spans="1:27" ht="13.5" customHeight="1" x14ac:dyDescent="0.2">
      <c r="A235" s="9"/>
      <c r="H235" s="47"/>
      <c r="M235" s="49"/>
      <c r="X235" s="50"/>
      <c r="AA235" s="49"/>
    </row>
    <row r="236" spans="1:27" ht="13.5" customHeight="1" x14ac:dyDescent="0.2">
      <c r="A236" s="9"/>
      <c r="H236" s="47"/>
      <c r="M236" s="49"/>
      <c r="X236" s="50"/>
      <c r="AA236" s="49"/>
    </row>
    <row r="237" spans="1:27" ht="13.5" customHeight="1" x14ac:dyDescent="0.2">
      <c r="A237" s="9"/>
      <c r="H237" s="47"/>
      <c r="M237" s="49"/>
      <c r="X237" s="50"/>
      <c r="AA237" s="49"/>
    </row>
    <row r="238" spans="1:27" ht="13.5" customHeight="1" x14ac:dyDescent="0.2">
      <c r="A238" s="9"/>
      <c r="H238" s="47"/>
      <c r="M238" s="49"/>
      <c r="X238" s="50"/>
      <c r="AA238" s="49"/>
    </row>
    <row r="239" spans="1:27" ht="13.5" customHeight="1" x14ac:dyDescent="0.2">
      <c r="A239" s="9"/>
      <c r="H239" s="47"/>
      <c r="M239" s="49"/>
      <c r="X239" s="50"/>
      <c r="AA239" s="49"/>
    </row>
    <row r="240" spans="1:27" ht="13.5" customHeight="1" x14ac:dyDescent="0.2">
      <c r="A240" s="9"/>
      <c r="H240" s="47"/>
      <c r="M240" s="49"/>
      <c r="X240" s="50"/>
      <c r="AA240" s="49"/>
    </row>
    <row r="241" spans="1:27" ht="13.5" customHeight="1" x14ac:dyDescent="0.2">
      <c r="A241" s="9"/>
      <c r="H241" s="47"/>
      <c r="M241" s="49"/>
      <c r="X241" s="50"/>
      <c r="AA241" s="49"/>
    </row>
    <row r="242" spans="1:27" ht="13.5" customHeight="1" x14ac:dyDescent="0.2">
      <c r="A242" s="9"/>
      <c r="H242" s="47"/>
      <c r="M242" s="49"/>
      <c r="X242" s="50"/>
      <c r="AA242" s="49"/>
    </row>
    <row r="243" spans="1:27" ht="13.5" customHeight="1" x14ac:dyDescent="0.2">
      <c r="A243" s="9"/>
      <c r="H243" s="47"/>
      <c r="M243" s="49"/>
      <c r="X243" s="50"/>
      <c r="AA243" s="49"/>
    </row>
    <row r="244" spans="1:27" ht="13.5" customHeight="1" x14ac:dyDescent="0.2">
      <c r="A244" s="9"/>
      <c r="H244" s="47"/>
      <c r="M244" s="49"/>
      <c r="X244" s="50"/>
      <c r="AA244" s="49"/>
    </row>
    <row r="245" spans="1:27" ht="13.5" customHeight="1" x14ac:dyDescent="0.2">
      <c r="A245" s="9"/>
      <c r="H245" s="47"/>
      <c r="M245" s="49"/>
      <c r="X245" s="50"/>
      <c r="AA245" s="49"/>
    </row>
    <row r="246" spans="1:27" ht="13.5" customHeight="1" x14ac:dyDescent="0.2">
      <c r="A246" s="9"/>
      <c r="H246" s="47"/>
      <c r="M246" s="49"/>
      <c r="X246" s="50"/>
      <c r="AA246" s="49"/>
    </row>
    <row r="247" spans="1:27" ht="13.5" customHeight="1" x14ac:dyDescent="0.2">
      <c r="A247" s="9"/>
      <c r="H247" s="47"/>
      <c r="M247" s="49"/>
      <c r="X247" s="50"/>
      <c r="AA247" s="49"/>
    </row>
    <row r="248" spans="1:27" ht="13.5" customHeight="1" x14ac:dyDescent="0.2">
      <c r="A248" s="9"/>
      <c r="H248" s="47"/>
      <c r="M248" s="49"/>
      <c r="X248" s="50"/>
      <c r="AA248" s="49"/>
    </row>
    <row r="249" spans="1:27" ht="13.5" customHeight="1" x14ac:dyDescent="0.2">
      <c r="A249" s="9"/>
      <c r="H249" s="47"/>
      <c r="M249" s="49"/>
      <c r="X249" s="50"/>
      <c r="AA249" s="49"/>
    </row>
    <row r="250" spans="1:27" ht="13.5" customHeight="1" x14ac:dyDescent="0.2">
      <c r="A250" s="9"/>
      <c r="H250" s="47"/>
      <c r="M250" s="49"/>
      <c r="X250" s="50"/>
      <c r="AA250" s="49"/>
    </row>
    <row r="251" spans="1:27" ht="13.5" customHeight="1" x14ac:dyDescent="0.2">
      <c r="A251" s="9"/>
      <c r="H251" s="47"/>
      <c r="M251" s="49"/>
      <c r="X251" s="50"/>
      <c r="AA251" s="49"/>
    </row>
    <row r="252" spans="1:27" ht="13.5" customHeight="1" x14ac:dyDescent="0.2">
      <c r="A252" s="9"/>
      <c r="H252" s="47"/>
      <c r="M252" s="49"/>
      <c r="X252" s="50"/>
      <c r="AA252" s="49"/>
    </row>
    <row r="253" spans="1:27" ht="13.5" customHeight="1" x14ac:dyDescent="0.2">
      <c r="A253" s="9"/>
      <c r="H253" s="47"/>
      <c r="M253" s="49"/>
      <c r="X253" s="50"/>
      <c r="AA253" s="49"/>
    </row>
    <row r="254" spans="1:27" ht="13.5" customHeight="1" x14ac:dyDescent="0.2">
      <c r="A254" s="9"/>
      <c r="H254" s="47"/>
      <c r="M254" s="49"/>
      <c r="X254" s="50"/>
      <c r="AA254" s="49"/>
    </row>
    <row r="255" spans="1:27" ht="13.5" customHeight="1" x14ac:dyDescent="0.2">
      <c r="A255" s="9"/>
      <c r="H255" s="47"/>
      <c r="M255" s="49"/>
      <c r="X255" s="50"/>
      <c r="AA255" s="49"/>
    </row>
    <row r="256" spans="1:27" ht="13.5" customHeight="1" x14ac:dyDescent="0.2">
      <c r="A256" s="9"/>
      <c r="H256" s="47"/>
      <c r="M256" s="49"/>
      <c r="X256" s="50"/>
      <c r="AA256" s="49"/>
    </row>
    <row r="257" spans="1:27" ht="13.5" customHeight="1" x14ac:dyDescent="0.2">
      <c r="A257" s="9"/>
      <c r="H257" s="47"/>
      <c r="M257" s="49"/>
      <c r="X257" s="50"/>
      <c r="AA257" s="49"/>
    </row>
    <row r="258" spans="1:27" ht="13.5" customHeight="1" x14ac:dyDescent="0.2">
      <c r="A258" s="9"/>
      <c r="H258" s="47"/>
      <c r="M258" s="49"/>
      <c r="X258" s="50"/>
      <c r="AA258" s="49"/>
    </row>
    <row r="259" spans="1:27" ht="13.5" customHeight="1" x14ac:dyDescent="0.2">
      <c r="A259" s="9"/>
      <c r="H259" s="47"/>
      <c r="M259" s="49"/>
      <c r="X259" s="50"/>
      <c r="AA259" s="49"/>
    </row>
    <row r="260" spans="1:27" ht="13.5" customHeight="1" x14ac:dyDescent="0.2">
      <c r="A260" s="9"/>
      <c r="H260" s="47"/>
      <c r="M260" s="49"/>
      <c r="X260" s="50"/>
      <c r="AA260" s="49"/>
    </row>
    <row r="261" spans="1:27" ht="13.5" customHeight="1" x14ac:dyDescent="0.2">
      <c r="A261" s="9"/>
      <c r="H261" s="47"/>
      <c r="M261" s="49"/>
      <c r="X261" s="50"/>
      <c r="AA261" s="49"/>
    </row>
    <row r="262" spans="1:27" ht="13.5" customHeight="1" x14ac:dyDescent="0.2">
      <c r="A262" s="9"/>
      <c r="H262" s="47"/>
      <c r="M262" s="49"/>
      <c r="X262" s="50"/>
      <c r="AA262" s="49"/>
    </row>
    <row r="263" spans="1:27" ht="13.5" customHeight="1" x14ac:dyDescent="0.2">
      <c r="A263" s="9"/>
      <c r="H263" s="47"/>
      <c r="M263" s="49"/>
      <c r="X263" s="50"/>
      <c r="AA263" s="49"/>
    </row>
    <row r="264" spans="1:27" ht="13.5" customHeight="1" x14ac:dyDescent="0.2">
      <c r="A264" s="9"/>
      <c r="H264" s="47"/>
      <c r="M264" s="49"/>
      <c r="X264" s="50"/>
      <c r="AA264" s="49"/>
    </row>
    <row r="265" spans="1:27" ht="13.5" customHeight="1" x14ac:dyDescent="0.2">
      <c r="A265" s="9"/>
      <c r="H265" s="47"/>
      <c r="M265" s="49"/>
      <c r="X265" s="50"/>
      <c r="AA265" s="49"/>
    </row>
    <row r="266" spans="1:27" ht="13.5" customHeight="1" x14ac:dyDescent="0.2">
      <c r="A266" s="9"/>
      <c r="H266" s="47"/>
      <c r="M266" s="49"/>
      <c r="X266" s="50"/>
      <c r="AA266" s="49"/>
    </row>
    <row r="267" spans="1:27" ht="13.5" customHeight="1" x14ac:dyDescent="0.2">
      <c r="A267" s="9"/>
      <c r="H267" s="47"/>
      <c r="M267" s="49"/>
      <c r="X267" s="50"/>
      <c r="AA267" s="49"/>
    </row>
    <row r="268" spans="1:27" ht="13.5" customHeight="1" x14ac:dyDescent="0.2">
      <c r="A268" s="9"/>
      <c r="H268" s="47"/>
      <c r="M268" s="49"/>
      <c r="X268" s="50"/>
      <c r="AA268" s="49"/>
    </row>
    <row r="269" spans="1:27" ht="13.5" customHeight="1" x14ac:dyDescent="0.2">
      <c r="A269" s="9"/>
      <c r="H269" s="47"/>
      <c r="M269" s="49"/>
      <c r="X269" s="50"/>
      <c r="AA269" s="49"/>
    </row>
    <row r="270" spans="1:27" ht="13.5" customHeight="1" x14ac:dyDescent="0.2">
      <c r="A270" s="9"/>
      <c r="H270" s="47"/>
      <c r="M270" s="49"/>
      <c r="X270" s="50"/>
      <c r="AA270" s="49"/>
    </row>
    <row r="271" spans="1:27" ht="13.5" customHeight="1" x14ac:dyDescent="0.2">
      <c r="A271" s="9"/>
      <c r="H271" s="47"/>
      <c r="M271" s="49"/>
      <c r="X271" s="50"/>
      <c r="AA271" s="49"/>
    </row>
    <row r="272" spans="1:27" ht="13.5" customHeight="1" x14ac:dyDescent="0.2">
      <c r="A272" s="9"/>
      <c r="H272" s="47"/>
      <c r="M272" s="49"/>
      <c r="X272" s="50"/>
      <c r="AA272" s="49"/>
    </row>
    <row r="273" spans="1:27" ht="13.5" customHeight="1" x14ac:dyDescent="0.2">
      <c r="A273" s="9"/>
      <c r="H273" s="47"/>
      <c r="M273" s="49"/>
      <c r="X273" s="50"/>
      <c r="AA273" s="49"/>
    </row>
    <row r="274" spans="1:27" ht="13.5" customHeight="1" x14ac:dyDescent="0.2">
      <c r="A274" s="9"/>
      <c r="H274" s="47"/>
      <c r="M274" s="49"/>
      <c r="X274" s="50"/>
      <c r="AA274" s="49"/>
    </row>
    <row r="275" spans="1:27" ht="13.5" customHeight="1" x14ac:dyDescent="0.2">
      <c r="A275" s="9"/>
      <c r="H275" s="47"/>
      <c r="M275" s="49"/>
      <c r="X275" s="50"/>
      <c r="AA275" s="49"/>
    </row>
    <row r="276" spans="1:27" ht="13.5" customHeight="1" x14ac:dyDescent="0.2">
      <c r="A276" s="9"/>
      <c r="H276" s="47"/>
      <c r="M276" s="49"/>
      <c r="X276" s="50"/>
      <c r="AA276" s="49"/>
    </row>
    <row r="277" spans="1:27" ht="13.5" customHeight="1" x14ac:dyDescent="0.2">
      <c r="A277" s="9"/>
      <c r="H277" s="47"/>
      <c r="M277" s="49"/>
      <c r="X277" s="50"/>
      <c r="AA277" s="49"/>
    </row>
    <row r="278" spans="1:27" ht="13.5" customHeight="1" x14ac:dyDescent="0.2">
      <c r="A278" s="9"/>
      <c r="H278" s="47"/>
      <c r="M278" s="49"/>
      <c r="X278" s="50"/>
      <c r="AA278" s="49"/>
    </row>
    <row r="279" spans="1:27" ht="13.5" customHeight="1" x14ac:dyDescent="0.2">
      <c r="A279" s="9"/>
      <c r="H279" s="47"/>
      <c r="M279" s="49"/>
      <c r="X279" s="50"/>
      <c r="AA279" s="49"/>
    </row>
    <row r="280" spans="1:27" ht="13.5" customHeight="1" x14ac:dyDescent="0.2">
      <c r="A280" s="9"/>
      <c r="H280" s="47"/>
      <c r="M280" s="49"/>
      <c r="X280" s="50"/>
      <c r="AA280" s="49"/>
    </row>
    <row r="281" spans="1:27" ht="13.5" customHeight="1" x14ac:dyDescent="0.2">
      <c r="A281" s="9"/>
      <c r="H281" s="47"/>
      <c r="M281" s="49"/>
      <c r="X281" s="50"/>
      <c r="AA281" s="49"/>
    </row>
    <row r="282" spans="1:27" ht="13.5" customHeight="1" x14ac:dyDescent="0.2">
      <c r="A282" s="9"/>
      <c r="H282" s="47"/>
      <c r="M282" s="49"/>
      <c r="X282" s="50"/>
      <c r="AA282" s="49"/>
    </row>
    <row r="283" spans="1:27" ht="13.5" customHeight="1" x14ac:dyDescent="0.2">
      <c r="A283" s="9"/>
      <c r="H283" s="47"/>
      <c r="M283" s="49"/>
      <c r="X283" s="50"/>
      <c r="AA283" s="49"/>
    </row>
    <row r="284" spans="1:27" ht="13.5" customHeight="1" x14ac:dyDescent="0.2">
      <c r="A284" s="9"/>
      <c r="H284" s="47"/>
      <c r="M284" s="49"/>
      <c r="X284" s="50"/>
      <c r="AA284" s="49"/>
    </row>
    <row r="285" spans="1:27" ht="13.5" customHeight="1" x14ac:dyDescent="0.2">
      <c r="A285" s="9"/>
      <c r="H285" s="47"/>
      <c r="M285" s="49"/>
      <c r="X285" s="50"/>
      <c r="AA285" s="49"/>
    </row>
    <row r="286" spans="1:27" ht="13.5" customHeight="1" x14ac:dyDescent="0.2">
      <c r="A286" s="9"/>
      <c r="H286" s="47"/>
      <c r="M286" s="49"/>
      <c r="X286" s="50"/>
      <c r="AA286" s="49"/>
    </row>
    <row r="287" spans="1:27" ht="13.5" customHeight="1" x14ac:dyDescent="0.2">
      <c r="A287" s="9"/>
      <c r="H287" s="47"/>
      <c r="M287" s="49"/>
      <c r="X287" s="50"/>
      <c r="AA287" s="49"/>
    </row>
    <row r="288" spans="1:27" ht="13.5" customHeight="1" x14ac:dyDescent="0.2">
      <c r="A288" s="9"/>
      <c r="H288" s="47"/>
      <c r="M288" s="49"/>
      <c r="X288" s="50"/>
      <c r="AA288" s="49"/>
    </row>
    <row r="289" spans="1:27" ht="13.5" customHeight="1" x14ac:dyDescent="0.2">
      <c r="A289" s="9"/>
      <c r="H289" s="47"/>
      <c r="M289" s="49"/>
      <c r="X289" s="50"/>
      <c r="AA289" s="49"/>
    </row>
    <row r="290" spans="1:27" ht="13.5" customHeight="1" x14ac:dyDescent="0.2">
      <c r="A290" s="9"/>
      <c r="H290" s="47"/>
      <c r="M290" s="49"/>
      <c r="X290" s="50"/>
      <c r="AA290" s="49"/>
    </row>
    <row r="291" spans="1:27" ht="13.5" customHeight="1" x14ac:dyDescent="0.2">
      <c r="A291" s="9"/>
      <c r="H291" s="47"/>
      <c r="M291" s="49"/>
      <c r="X291" s="50"/>
      <c r="AA291" s="49"/>
    </row>
    <row r="292" spans="1:27" ht="13.5" customHeight="1" x14ac:dyDescent="0.2">
      <c r="A292" s="9"/>
      <c r="H292" s="47"/>
      <c r="M292" s="49"/>
      <c r="X292" s="50"/>
      <c r="AA292" s="49"/>
    </row>
    <row r="293" spans="1:27" ht="13.5" customHeight="1" x14ac:dyDescent="0.2">
      <c r="A293" s="9"/>
      <c r="H293" s="47"/>
      <c r="M293" s="49"/>
      <c r="X293" s="50"/>
      <c r="AA293" s="49"/>
    </row>
    <row r="294" spans="1:27" ht="13.5" customHeight="1" x14ac:dyDescent="0.2">
      <c r="A294" s="9"/>
      <c r="H294" s="47"/>
      <c r="M294" s="49"/>
      <c r="X294" s="50"/>
      <c r="AA294" s="49"/>
    </row>
    <row r="295" spans="1:27" ht="13.5" customHeight="1" x14ac:dyDescent="0.2">
      <c r="A295" s="9"/>
      <c r="H295" s="47"/>
      <c r="M295" s="49"/>
      <c r="X295" s="50"/>
      <c r="AA295" s="49"/>
    </row>
    <row r="296" spans="1:27" ht="13.5" customHeight="1" x14ac:dyDescent="0.2">
      <c r="A296" s="9"/>
      <c r="H296" s="47"/>
      <c r="M296" s="49"/>
      <c r="X296" s="50"/>
      <c r="AA296" s="49"/>
    </row>
    <row r="297" spans="1:27" ht="13.5" customHeight="1" x14ac:dyDescent="0.2">
      <c r="A297" s="9"/>
      <c r="H297" s="47"/>
      <c r="M297" s="49"/>
      <c r="X297" s="50"/>
      <c r="AA297" s="49"/>
    </row>
    <row r="298" spans="1:27" ht="13.5" customHeight="1" x14ac:dyDescent="0.2">
      <c r="A298" s="9"/>
      <c r="H298" s="47"/>
      <c r="M298" s="49"/>
      <c r="X298" s="50"/>
      <c r="AA298" s="49"/>
    </row>
    <row r="299" spans="1:27" ht="13.5" customHeight="1" x14ac:dyDescent="0.2">
      <c r="A299" s="9"/>
      <c r="H299" s="47"/>
      <c r="M299" s="49"/>
      <c r="X299" s="50"/>
      <c r="AA299" s="49"/>
    </row>
    <row r="300" spans="1:27" ht="13.5" customHeight="1" x14ac:dyDescent="0.2">
      <c r="A300" s="9"/>
      <c r="H300" s="47"/>
      <c r="M300" s="49"/>
      <c r="X300" s="50"/>
      <c r="AA300" s="49"/>
    </row>
    <row r="301" spans="1:27" ht="13.5" customHeight="1" x14ac:dyDescent="0.2">
      <c r="A301" s="9"/>
      <c r="H301" s="47"/>
      <c r="M301" s="49"/>
      <c r="X301" s="50"/>
      <c r="AA301" s="49"/>
    </row>
    <row r="302" spans="1:27" ht="13.5" customHeight="1" x14ac:dyDescent="0.2">
      <c r="A302" s="9"/>
      <c r="H302" s="47"/>
      <c r="M302" s="49"/>
      <c r="X302" s="50"/>
      <c r="AA302" s="49"/>
    </row>
    <row r="303" spans="1:27" ht="13.5" customHeight="1" x14ac:dyDescent="0.2">
      <c r="A303" s="9"/>
      <c r="H303" s="47"/>
      <c r="M303" s="49"/>
      <c r="X303" s="50"/>
      <c r="AA303" s="49"/>
    </row>
    <row r="304" spans="1:27" ht="13.5" customHeight="1" x14ac:dyDescent="0.2">
      <c r="A304" s="9"/>
      <c r="H304" s="47"/>
      <c r="M304" s="49"/>
      <c r="X304" s="50"/>
      <c r="AA304" s="49"/>
    </row>
    <row r="305" spans="1:27" ht="13.5" customHeight="1" x14ac:dyDescent="0.2">
      <c r="A305" s="9"/>
      <c r="H305" s="47"/>
      <c r="M305" s="49"/>
      <c r="X305" s="50"/>
      <c r="AA305" s="49"/>
    </row>
    <row r="306" spans="1:27" ht="13.5" customHeight="1" x14ac:dyDescent="0.2">
      <c r="A306" s="9"/>
      <c r="H306" s="47"/>
      <c r="M306" s="49"/>
      <c r="X306" s="50"/>
      <c r="AA306" s="49"/>
    </row>
    <row r="307" spans="1:27" ht="13.5" customHeight="1" x14ac:dyDescent="0.2">
      <c r="A307" s="9"/>
      <c r="H307" s="47"/>
      <c r="M307" s="49"/>
      <c r="X307" s="50"/>
      <c r="AA307" s="49"/>
    </row>
    <row r="308" spans="1:27" ht="13.5" customHeight="1" x14ac:dyDescent="0.2">
      <c r="A308" s="9"/>
      <c r="H308" s="47"/>
      <c r="M308" s="49"/>
      <c r="X308" s="50"/>
      <c r="AA308" s="49"/>
    </row>
    <row r="309" spans="1:27" ht="13.5" customHeight="1" x14ac:dyDescent="0.2">
      <c r="A309" s="9"/>
      <c r="H309" s="47"/>
      <c r="M309" s="49"/>
      <c r="X309" s="50"/>
      <c r="AA309" s="49"/>
    </row>
    <row r="310" spans="1:27" ht="13.5" customHeight="1" x14ac:dyDescent="0.2">
      <c r="A310" s="9"/>
      <c r="H310" s="47"/>
      <c r="M310" s="49"/>
      <c r="X310" s="50"/>
      <c r="AA310" s="49"/>
    </row>
    <row r="311" spans="1:27" ht="13.5" customHeight="1" x14ac:dyDescent="0.2">
      <c r="A311" s="9"/>
      <c r="H311" s="47"/>
      <c r="M311" s="49"/>
      <c r="X311" s="50"/>
      <c r="AA311" s="49"/>
    </row>
    <row r="312" spans="1:27" ht="13.5" customHeight="1" x14ac:dyDescent="0.2">
      <c r="A312" s="9"/>
      <c r="H312" s="47"/>
      <c r="M312" s="49"/>
      <c r="X312" s="50"/>
      <c r="AA312" s="49"/>
    </row>
    <row r="313" spans="1:27" ht="13.5" customHeight="1" x14ac:dyDescent="0.2">
      <c r="A313" s="9"/>
      <c r="H313" s="47"/>
      <c r="M313" s="49"/>
      <c r="X313" s="50"/>
      <c r="AA313" s="49"/>
    </row>
    <row r="314" spans="1:27" ht="13.5" customHeight="1" x14ac:dyDescent="0.2">
      <c r="A314" s="9"/>
      <c r="H314" s="47"/>
      <c r="M314" s="49"/>
      <c r="X314" s="50"/>
      <c r="AA314" s="49"/>
    </row>
    <row r="315" spans="1:27" ht="13.5" customHeight="1" x14ac:dyDescent="0.2">
      <c r="A315" s="9"/>
      <c r="H315" s="47"/>
      <c r="M315" s="49"/>
      <c r="X315" s="50"/>
      <c r="AA315" s="49"/>
    </row>
    <row r="316" spans="1:27" ht="13.5" customHeight="1" x14ac:dyDescent="0.2">
      <c r="A316" s="9"/>
      <c r="H316" s="47"/>
      <c r="M316" s="49"/>
      <c r="X316" s="50"/>
      <c r="AA316" s="49"/>
    </row>
    <row r="317" spans="1:27" ht="13.5" customHeight="1" x14ac:dyDescent="0.2">
      <c r="A317" s="9"/>
      <c r="H317" s="47"/>
      <c r="M317" s="49"/>
      <c r="X317" s="50"/>
      <c r="AA317" s="49"/>
    </row>
    <row r="318" spans="1:27" ht="13.5" customHeight="1" x14ac:dyDescent="0.2">
      <c r="A318" s="9"/>
      <c r="H318" s="47"/>
      <c r="M318" s="49"/>
      <c r="X318" s="50"/>
      <c r="AA318" s="49"/>
    </row>
    <row r="319" spans="1:27" ht="13.5" customHeight="1" x14ac:dyDescent="0.2">
      <c r="A319" s="9"/>
      <c r="H319" s="47"/>
      <c r="M319" s="49"/>
      <c r="X319" s="50"/>
      <c r="AA319" s="49"/>
    </row>
    <row r="320" spans="1:27" ht="13.5" customHeight="1" x14ac:dyDescent="0.2">
      <c r="A320" s="9"/>
      <c r="H320" s="47"/>
      <c r="M320" s="49"/>
      <c r="X320" s="50"/>
      <c r="AA320" s="49"/>
    </row>
    <row r="321" spans="1:27" ht="13.5" customHeight="1" x14ac:dyDescent="0.2">
      <c r="A321" s="9"/>
      <c r="H321" s="47"/>
      <c r="M321" s="49"/>
      <c r="X321" s="50"/>
      <c r="AA321" s="49"/>
    </row>
    <row r="322" spans="1:27" ht="13.5" customHeight="1" x14ac:dyDescent="0.2">
      <c r="A322" s="9"/>
      <c r="H322" s="47"/>
      <c r="M322" s="49"/>
      <c r="X322" s="50"/>
      <c r="AA322" s="49"/>
    </row>
    <row r="323" spans="1:27" ht="13.5" customHeight="1" x14ac:dyDescent="0.2">
      <c r="A323" s="9"/>
      <c r="H323" s="47"/>
      <c r="M323" s="49"/>
      <c r="X323" s="50"/>
      <c r="AA323" s="49"/>
    </row>
    <row r="324" spans="1:27" ht="13.5" customHeight="1" x14ac:dyDescent="0.2">
      <c r="A324" s="9"/>
      <c r="H324" s="47"/>
      <c r="M324" s="49"/>
      <c r="X324" s="50"/>
      <c r="AA324" s="49"/>
    </row>
    <row r="325" spans="1:27" ht="13.5" customHeight="1" x14ac:dyDescent="0.2">
      <c r="A325" s="9"/>
      <c r="H325" s="47"/>
      <c r="M325" s="49"/>
      <c r="X325" s="50"/>
      <c r="AA325" s="49"/>
    </row>
    <row r="326" spans="1:27" ht="13.5" customHeight="1" x14ac:dyDescent="0.2">
      <c r="A326" s="9"/>
      <c r="H326" s="47"/>
      <c r="M326" s="49"/>
      <c r="X326" s="50"/>
      <c r="AA326" s="49"/>
    </row>
    <row r="327" spans="1:27" ht="13.5" customHeight="1" x14ac:dyDescent="0.2">
      <c r="A327" s="9"/>
      <c r="H327" s="47"/>
      <c r="M327" s="49"/>
      <c r="X327" s="50"/>
      <c r="AA327" s="49"/>
    </row>
    <row r="328" spans="1:27" ht="13.5" customHeight="1" x14ac:dyDescent="0.2">
      <c r="A328" s="9"/>
      <c r="H328" s="47"/>
      <c r="M328" s="49"/>
      <c r="X328" s="50"/>
      <c r="AA328" s="49"/>
    </row>
    <row r="329" spans="1:27" ht="13.5" customHeight="1" x14ac:dyDescent="0.2">
      <c r="A329" s="9"/>
      <c r="H329" s="47"/>
      <c r="M329" s="49"/>
      <c r="X329" s="50"/>
      <c r="AA329" s="49"/>
    </row>
    <row r="330" spans="1:27" ht="13.5" customHeight="1" x14ac:dyDescent="0.2">
      <c r="A330" s="9"/>
      <c r="H330" s="47"/>
      <c r="M330" s="49"/>
      <c r="X330" s="50"/>
      <c r="AA330" s="49"/>
    </row>
    <row r="331" spans="1:27" ht="13.5" customHeight="1" x14ac:dyDescent="0.2">
      <c r="A331" s="9"/>
      <c r="H331" s="47"/>
      <c r="M331" s="49"/>
      <c r="X331" s="50"/>
      <c r="AA331" s="49"/>
    </row>
    <row r="332" spans="1:27" ht="13.5" customHeight="1" x14ac:dyDescent="0.2">
      <c r="A332" s="9"/>
      <c r="H332" s="47"/>
      <c r="M332" s="49"/>
      <c r="X332" s="50"/>
      <c r="AA332" s="49"/>
    </row>
    <row r="333" spans="1:27" ht="13.5" customHeight="1" x14ac:dyDescent="0.2">
      <c r="A333" s="9"/>
      <c r="H333" s="47"/>
      <c r="M333" s="49"/>
      <c r="X333" s="50"/>
      <c r="AA333" s="49"/>
    </row>
    <row r="334" spans="1:27" ht="13.5" customHeight="1" x14ac:dyDescent="0.2">
      <c r="A334" s="9"/>
      <c r="H334" s="47"/>
      <c r="M334" s="49"/>
      <c r="X334" s="50"/>
      <c r="AA334" s="49"/>
    </row>
    <row r="335" spans="1:27" ht="13.5" customHeight="1" x14ac:dyDescent="0.2">
      <c r="A335" s="9"/>
      <c r="H335" s="47"/>
      <c r="M335" s="49"/>
      <c r="X335" s="50"/>
      <c r="AA335" s="49"/>
    </row>
    <row r="336" spans="1:27" ht="13.5" customHeight="1" x14ac:dyDescent="0.2">
      <c r="A336" s="9"/>
      <c r="H336" s="47"/>
      <c r="M336" s="49"/>
      <c r="X336" s="50"/>
      <c r="AA336" s="49"/>
    </row>
    <row r="337" spans="1:27" ht="13.5" customHeight="1" x14ac:dyDescent="0.2">
      <c r="A337" s="9"/>
      <c r="H337" s="47"/>
      <c r="M337" s="49"/>
      <c r="X337" s="50"/>
      <c r="AA337" s="49"/>
    </row>
    <row r="338" spans="1:27" ht="13.5" customHeight="1" x14ac:dyDescent="0.2">
      <c r="A338" s="9"/>
      <c r="H338" s="47"/>
      <c r="M338" s="49"/>
      <c r="X338" s="50"/>
      <c r="AA338" s="49"/>
    </row>
    <row r="339" spans="1:27" ht="13.5" customHeight="1" x14ac:dyDescent="0.2">
      <c r="A339" s="9"/>
      <c r="H339" s="47"/>
      <c r="M339" s="49"/>
      <c r="X339" s="50"/>
      <c r="AA339" s="49"/>
    </row>
    <row r="340" spans="1:27" ht="13.5" customHeight="1" x14ac:dyDescent="0.2">
      <c r="A340" s="9"/>
      <c r="H340" s="47"/>
      <c r="M340" s="49"/>
      <c r="X340" s="50"/>
      <c r="AA340" s="49"/>
    </row>
    <row r="341" spans="1:27" ht="13.5" customHeight="1" x14ac:dyDescent="0.2">
      <c r="A341" s="9"/>
      <c r="H341" s="47"/>
      <c r="M341" s="49"/>
      <c r="X341" s="50"/>
      <c r="AA341" s="49"/>
    </row>
    <row r="342" spans="1:27" ht="13.5" customHeight="1" x14ac:dyDescent="0.2">
      <c r="A342" s="9"/>
      <c r="H342" s="47"/>
      <c r="M342" s="49"/>
      <c r="X342" s="50"/>
      <c r="AA342" s="49"/>
    </row>
    <row r="343" spans="1:27" ht="13.5" customHeight="1" x14ac:dyDescent="0.2">
      <c r="A343" s="9"/>
      <c r="H343" s="47"/>
      <c r="M343" s="49"/>
      <c r="X343" s="50"/>
      <c r="AA343" s="49"/>
    </row>
    <row r="344" spans="1:27" ht="13.5" customHeight="1" x14ac:dyDescent="0.2">
      <c r="A344" s="9"/>
      <c r="H344" s="47"/>
      <c r="M344" s="49"/>
      <c r="X344" s="50"/>
      <c r="AA344" s="49"/>
    </row>
    <row r="345" spans="1:27" ht="13.5" customHeight="1" x14ac:dyDescent="0.2">
      <c r="A345" s="9"/>
      <c r="H345" s="47"/>
      <c r="M345" s="49"/>
      <c r="X345" s="50"/>
      <c r="AA345" s="49"/>
    </row>
    <row r="346" spans="1:27" ht="13.5" customHeight="1" x14ac:dyDescent="0.2">
      <c r="A346" s="9"/>
      <c r="H346" s="47"/>
      <c r="M346" s="49"/>
      <c r="X346" s="50"/>
      <c r="AA346" s="49"/>
    </row>
    <row r="347" spans="1:27" ht="13.5" customHeight="1" x14ac:dyDescent="0.2">
      <c r="A347" s="9"/>
      <c r="H347" s="47"/>
      <c r="M347" s="49"/>
      <c r="X347" s="50"/>
      <c r="AA347" s="49"/>
    </row>
    <row r="348" spans="1:27" ht="13.5" customHeight="1" x14ac:dyDescent="0.2">
      <c r="A348" s="9"/>
      <c r="H348" s="47"/>
      <c r="M348" s="49"/>
      <c r="X348" s="50"/>
      <c r="AA348" s="49"/>
    </row>
    <row r="349" spans="1:27" ht="13.5" customHeight="1" x14ac:dyDescent="0.2">
      <c r="A349" s="9"/>
      <c r="H349" s="47"/>
      <c r="M349" s="49"/>
      <c r="X349" s="50"/>
      <c r="AA349" s="49"/>
    </row>
    <row r="350" spans="1:27" ht="13.5" customHeight="1" x14ac:dyDescent="0.2">
      <c r="A350" s="9"/>
      <c r="H350" s="47"/>
      <c r="M350" s="49"/>
      <c r="X350" s="50"/>
      <c r="AA350" s="49"/>
    </row>
    <row r="351" spans="1:27" ht="13.5" customHeight="1" x14ac:dyDescent="0.2">
      <c r="A351" s="9"/>
      <c r="H351" s="47"/>
      <c r="M351" s="49"/>
      <c r="X351" s="50"/>
      <c r="AA351" s="49"/>
    </row>
    <row r="352" spans="1:27" ht="13.5" customHeight="1" x14ac:dyDescent="0.2">
      <c r="A352" s="9"/>
      <c r="H352" s="47"/>
      <c r="M352" s="49"/>
      <c r="X352" s="50"/>
      <c r="AA352" s="49"/>
    </row>
    <row r="353" spans="1:27" ht="13.5" customHeight="1" x14ac:dyDescent="0.2">
      <c r="A353" s="9"/>
      <c r="H353" s="47"/>
      <c r="M353" s="49"/>
      <c r="X353" s="50"/>
      <c r="AA353" s="49"/>
    </row>
    <row r="354" spans="1:27" ht="13.5" customHeight="1" x14ac:dyDescent="0.2">
      <c r="A354" s="9"/>
      <c r="H354" s="47"/>
      <c r="M354" s="49"/>
      <c r="X354" s="50"/>
      <c r="AA354" s="49"/>
    </row>
    <row r="355" spans="1:27" ht="13.5" customHeight="1" x14ac:dyDescent="0.2">
      <c r="A355" s="9"/>
      <c r="H355" s="47"/>
      <c r="M355" s="49"/>
      <c r="X355" s="50"/>
      <c r="AA355" s="49"/>
    </row>
    <row r="356" spans="1:27" ht="13.5" customHeight="1" x14ac:dyDescent="0.2">
      <c r="A356" s="9"/>
      <c r="H356" s="47"/>
      <c r="M356" s="49"/>
      <c r="X356" s="50"/>
      <c r="AA356" s="49"/>
    </row>
    <row r="357" spans="1:27" ht="13.5" customHeight="1" x14ac:dyDescent="0.2">
      <c r="A357" s="9"/>
      <c r="H357" s="47"/>
      <c r="M357" s="49"/>
      <c r="X357" s="50"/>
      <c r="AA357" s="49"/>
    </row>
    <row r="358" spans="1:27" ht="13.5" customHeight="1" x14ac:dyDescent="0.2">
      <c r="A358" s="9"/>
      <c r="H358" s="47"/>
      <c r="M358" s="49"/>
      <c r="X358" s="50"/>
      <c r="AA358" s="49"/>
    </row>
    <row r="359" spans="1:27" ht="13.5" customHeight="1" x14ac:dyDescent="0.2">
      <c r="A359" s="9"/>
      <c r="H359" s="47"/>
      <c r="M359" s="49"/>
      <c r="X359" s="50"/>
      <c r="AA359" s="49"/>
    </row>
    <row r="360" spans="1:27" ht="13.5" customHeight="1" x14ac:dyDescent="0.2">
      <c r="A360" s="9"/>
      <c r="H360" s="47"/>
      <c r="M360" s="49"/>
      <c r="X360" s="50"/>
      <c r="AA360" s="49"/>
    </row>
    <row r="361" spans="1:27" ht="13.5" customHeight="1" x14ac:dyDescent="0.2">
      <c r="A361" s="9"/>
      <c r="H361" s="47"/>
      <c r="M361" s="49"/>
      <c r="X361" s="50"/>
      <c r="AA361" s="49"/>
    </row>
    <row r="362" spans="1:27" ht="13.5" customHeight="1" x14ac:dyDescent="0.2">
      <c r="A362" s="9"/>
      <c r="H362" s="47"/>
      <c r="M362" s="49"/>
      <c r="X362" s="50"/>
      <c r="AA362" s="49"/>
    </row>
    <row r="363" spans="1:27" ht="13.5" customHeight="1" x14ac:dyDescent="0.2">
      <c r="A363" s="9"/>
      <c r="H363" s="47"/>
      <c r="M363" s="49"/>
      <c r="X363" s="50"/>
      <c r="AA363" s="49"/>
    </row>
    <row r="364" spans="1:27" ht="13.5" customHeight="1" x14ac:dyDescent="0.2">
      <c r="A364" s="9"/>
      <c r="H364" s="47"/>
      <c r="M364" s="49"/>
      <c r="X364" s="50"/>
      <c r="AA364" s="49"/>
    </row>
    <row r="365" spans="1:27" ht="13.5" customHeight="1" x14ac:dyDescent="0.2">
      <c r="A365" s="9"/>
      <c r="H365" s="47"/>
      <c r="M365" s="49"/>
      <c r="X365" s="50"/>
      <c r="AA365" s="49"/>
    </row>
    <row r="366" spans="1:27" ht="13.5" customHeight="1" x14ac:dyDescent="0.2">
      <c r="A366" s="9"/>
      <c r="H366" s="47"/>
      <c r="M366" s="49"/>
      <c r="X366" s="50"/>
      <c r="AA366" s="49"/>
    </row>
    <row r="367" spans="1:27" ht="13.5" customHeight="1" x14ac:dyDescent="0.2">
      <c r="A367" s="9"/>
      <c r="H367" s="47"/>
      <c r="M367" s="49"/>
      <c r="X367" s="50"/>
      <c r="AA367" s="49"/>
    </row>
    <row r="368" spans="1:27" ht="13.5" customHeight="1" x14ac:dyDescent="0.2">
      <c r="A368" s="9"/>
      <c r="H368" s="47"/>
      <c r="M368" s="49"/>
      <c r="X368" s="50"/>
      <c r="AA368" s="49"/>
    </row>
    <row r="369" spans="1:27" ht="13.5" customHeight="1" x14ac:dyDescent="0.2">
      <c r="A369" s="9"/>
      <c r="H369" s="47"/>
      <c r="M369" s="49"/>
      <c r="X369" s="50"/>
      <c r="AA369" s="49"/>
    </row>
    <row r="370" spans="1:27" ht="13.5" customHeight="1" x14ac:dyDescent="0.2">
      <c r="A370" s="9"/>
      <c r="H370" s="47"/>
      <c r="M370" s="49"/>
      <c r="X370" s="50"/>
      <c r="AA370" s="49"/>
    </row>
    <row r="371" spans="1:27" ht="13.5" customHeight="1" x14ac:dyDescent="0.2">
      <c r="A371" s="9"/>
      <c r="H371" s="47"/>
      <c r="M371" s="49"/>
      <c r="X371" s="50"/>
      <c r="AA371" s="49"/>
    </row>
    <row r="372" spans="1:27" ht="13.5" customHeight="1" x14ac:dyDescent="0.2">
      <c r="A372" s="9"/>
      <c r="H372" s="47"/>
      <c r="M372" s="49"/>
      <c r="X372" s="50"/>
      <c r="AA372" s="49"/>
    </row>
    <row r="373" spans="1:27" ht="13.5" customHeight="1" x14ac:dyDescent="0.2">
      <c r="A373" s="9"/>
      <c r="H373" s="47"/>
      <c r="M373" s="49"/>
      <c r="X373" s="50"/>
      <c r="AA373" s="49"/>
    </row>
    <row r="374" spans="1:27" ht="13.5" customHeight="1" x14ac:dyDescent="0.2">
      <c r="A374" s="9"/>
      <c r="H374" s="47"/>
      <c r="M374" s="49"/>
      <c r="X374" s="50"/>
      <c r="AA374" s="49"/>
    </row>
    <row r="375" spans="1:27" ht="13.5" customHeight="1" x14ac:dyDescent="0.2">
      <c r="A375" s="9"/>
      <c r="H375" s="47"/>
      <c r="M375" s="49"/>
      <c r="X375" s="50"/>
      <c r="AA375" s="49"/>
    </row>
    <row r="376" spans="1:27" ht="13.5" customHeight="1" x14ac:dyDescent="0.2">
      <c r="A376" s="9"/>
      <c r="H376" s="47"/>
      <c r="M376" s="49"/>
      <c r="X376" s="50"/>
      <c r="AA376" s="49"/>
    </row>
    <row r="377" spans="1:27" ht="13.5" customHeight="1" x14ac:dyDescent="0.2">
      <c r="A377" s="9"/>
      <c r="H377" s="47"/>
      <c r="M377" s="49"/>
      <c r="X377" s="50"/>
      <c r="AA377" s="49"/>
    </row>
    <row r="378" spans="1:27" ht="13.5" customHeight="1" x14ac:dyDescent="0.2">
      <c r="A378" s="9"/>
      <c r="H378" s="47"/>
      <c r="M378" s="49"/>
      <c r="X378" s="50"/>
      <c r="AA378" s="49"/>
    </row>
    <row r="379" spans="1:27" ht="13.5" customHeight="1" x14ac:dyDescent="0.2">
      <c r="A379" s="9"/>
      <c r="H379" s="47"/>
      <c r="M379" s="49"/>
      <c r="X379" s="50"/>
      <c r="AA379" s="49"/>
    </row>
    <row r="380" spans="1:27" ht="13.5" customHeight="1" x14ac:dyDescent="0.2">
      <c r="A380" s="9"/>
      <c r="H380" s="47"/>
      <c r="M380" s="49"/>
      <c r="X380" s="50"/>
      <c r="AA380" s="49"/>
    </row>
    <row r="381" spans="1:27" ht="13.5" customHeight="1" x14ac:dyDescent="0.2">
      <c r="A381" s="9"/>
      <c r="H381" s="47"/>
      <c r="M381" s="49"/>
      <c r="X381" s="50"/>
      <c r="AA381" s="49"/>
    </row>
    <row r="382" spans="1:27" ht="13.5" customHeight="1" x14ac:dyDescent="0.2">
      <c r="A382" s="9"/>
      <c r="H382" s="47"/>
      <c r="M382" s="49"/>
      <c r="X382" s="50"/>
      <c r="AA382" s="49"/>
    </row>
    <row r="383" spans="1:27" ht="13.5" customHeight="1" x14ac:dyDescent="0.2">
      <c r="A383" s="9"/>
      <c r="H383" s="47"/>
      <c r="M383" s="49"/>
      <c r="X383" s="50"/>
      <c r="AA383" s="49"/>
    </row>
    <row r="384" spans="1:27" ht="13.5" customHeight="1" x14ac:dyDescent="0.2">
      <c r="A384" s="9"/>
      <c r="H384" s="47"/>
      <c r="M384" s="49"/>
      <c r="X384" s="50"/>
      <c r="AA384" s="49"/>
    </row>
    <row r="385" spans="1:27" ht="13.5" customHeight="1" x14ac:dyDescent="0.2">
      <c r="A385" s="9"/>
      <c r="H385" s="47"/>
      <c r="M385" s="49"/>
      <c r="X385" s="50"/>
      <c r="AA385" s="49"/>
    </row>
    <row r="386" spans="1:27" ht="13.5" customHeight="1" x14ac:dyDescent="0.2">
      <c r="A386" s="9"/>
      <c r="H386" s="47"/>
      <c r="M386" s="49"/>
      <c r="X386" s="50"/>
      <c r="AA386" s="49"/>
    </row>
    <row r="387" spans="1:27" ht="13.5" customHeight="1" x14ac:dyDescent="0.2">
      <c r="A387" s="9"/>
      <c r="H387" s="47"/>
      <c r="M387" s="49"/>
      <c r="X387" s="50"/>
      <c r="AA387" s="49"/>
    </row>
    <row r="388" spans="1:27" ht="13.5" customHeight="1" x14ac:dyDescent="0.2">
      <c r="A388" s="9"/>
      <c r="H388" s="47"/>
      <c r="M388" s="49"/>
      <c r="X388" s="50"/>
      <c r="AA388" s="49"/>
    </row>
    <row r="389" spans="1:27" ht="13.5" customHeight="1" x14ac:dyDescent="0.2">
      <c r="A389" s="9"/>
      <c r="H389" s="47"/>
      <c r="M389" s="49"/>
      <c r="X389" s="50"/>
      <c r="AA389" s="49"/>
    </row>
    <row r="390" spans="1:27" ht="13.5" customHeight="1" x14ac:dyDescent="0.2">
      <c r="A390" s="9"/>
      <c r="H390" s="47"/>
      <c r="M390" s="49"/>
      <c r="X390" s="50"/>
      <c r="AA390" s="49"/>
    </row>
    <row r="391" spans="1:27" ht="13.5" customHeight="1" x14ac:dyDescent="0.2">
      <c r="A391" s="9"/>
      <c r="H391" s="47"/>
      <c r="M391" s="49"/>
      <c r="X391" s="50"/>
      <c r="AA391" s="49"/>
    </row>
    <row r="392" spans="1:27" ht="13.5" customHeight="1" x14ac:dyDescent="0.2">
      <c r="A392" s="9"/>
      <c r="H392" s="47"/>
      <c r="M392" s="49"/>
      <c r="X392" s="50"/>
      <c r="AA392" s="49"/>
    </row>
    <row r="393" spans="1:27" ht="13.5" customHeight="1" x14ac:dyDescent="0.2">
      <c r="A393" s="9"/>
      <c r="H393" s="47"/>
      <c r="M393" s="49"/>
      <c r="X393" s="50"/>
      <c r="AA393" s="49"/>
    </row>
    <row r="394" spans="1:27" ht="13.5" customHeight="1" x14ac:dyDescent="0.2">
      <c r="A394" s="9"/>
      <c r="H394" s="47"/>
      <c r="M394" s="49"/>
      <c r="X394" s="50"/>
      <c r="AA394" s="49"/>
    </row>
    <row r="395" spans="1:27" ht="13.5" customHeight="1" x14ac:dyDescent="0.2">
      <c r="A395" s="9"/>
      <c r="H395" s="47"/>
      <c r="M395" s="49"/>
      <c r="X395" s="50"/>
      <c r="AA395" s="49"/>
    </row>
    <row r="396" spans="1:27" ht="13.5" customHeight="1" x14ac:dyDescent="0.2">
      <c r="A396" s="9"/>
      <c r="H396" s="47"/>
      <c r="M396" s="49"/>
      <c r="X396" s="50"/>
      <c r="AA396" s="49"/>
    </row>
    <row r="397" spans="1:27" ht="13.5" customHeight="1" x14ac:dyDescent="0.2">
      <c r="A397" s="9"/>
      <c r="H397" s="47"/>
      <c r="M397" s="49"/>
      <c r="X397" s="50"/>
      <c r="AA397" s="49"/>
    </row>
    <row r="398" spans="1:27" ht="13.5" customHeight="1" x14ac:dyDescent="0.2">
      <c r="A398" s="9"/>
      <c r="H398" s="47"/>
      <c r="M398" s="49"/>
      <c r="X398" s="50"/>
      <c r="AA398" s="49"/>
    </row>
    <row r="399" spans="1:27" ht="13.5" customHeight="1" x14ac:dyDescent="0.2">
      <c r="A399" s="9"/>
      <c r="H399" s="47"/>
      <c r="M399" s="49"/>
      <c r="X399" s="50"/>
      <c r="AA399" s="49"/>
    </row>
    <row r="400" spans="1:27" ht="13.5" customHeight="1" x14ac:dyDescent="0.2">
      <c r="A400" s="9"/>
      <c r="H400" s="47"/>
      <c r="M400" s="49"/>
      <c r="X400" s="50"/>
      <c r="AA400" s="49"/>
    </row>
    <row r="401" spans="1:27" ht="13.5" customHeight="1" x14ac:dyDescent="0.2">
      <c r="A401" s="9"/>
      <c r="H401" s="47"/>
      <c r="M401" s="49"/>
      <c r="X401" s="50"/>
      <c r="AA401" s="49"/>
    </row>
    <row r="402" spans="1:27" ht="13.5" customHeight="1" x14ac:dyDescent="0.2">
      <c r="A402" s="9"/>
      <c r="H402" s="47"/>
      <c r="M402" s="49"/>
      <c r="X402" s="50"/>
      <c r="AA402" s="49"/>
    </row>
    <row r="403" spans="1:27" ht="13.5" customHeight="1" x14ac:dyDescent="0.2">
      <c r="A403" s="9"/>
      <c r="H403" s="47"/>
      <c r="M403" s="49"/>
      <c r="X403" s="50"/>
      <c r="AA403" s="49"/>
    </row>
    <row r="404" spans="1:27" ht="13.5" customHeight="1" x14ac:dyDescent="0.2">
      <c r="A404" s="9"/>
      <c r="H404" s="47"/>
      <c r="M404" s="49"/>
      <c r="X404" s="50"/>
      <c r="AA404" s="49"/>
    </row>
    <row r="405" spans="1:27" ht="13.5" customHeight="1" x14ac:dyDescent="0.2">
      <c r="A405" s="9"/>
      <c r="H405" s="47"/>
      <c r="M405" s="49"/>
      <c r="X405" s="50"/>
      <c r="AA405" s="49"/>
    </row>
    <row r="406" spans="1:27" ht="13.5" customHeight="1" x14ac:dyDescent="0.2">
      <c r="A406" s="9"/>
      <c r="H406" s="47"/>
      <c r="M406" s="49"/>
      <c r="X406" s="50"/>
      <c r="AA406" s="49"/>
    </row>
    <row r="407" spans="1:27" ht="13.5" customHeight="1" x14ac:dyDescent="0.2">
      <c r="A407" s="9"/>
      <c r="H407" s="47"/>
      <c r="M407" s="49"/>
      <c r="X407" s="50"/>
      <c r="AA407" s="49"/>
    </row>
    <row r="408" spans="1:27" ht="13.5" customHeight="1" x14ac:dyDescent="0.2">
      <c r="A408" s="9"/>
      <c r="H408" s="47"/>
      <c r="M408" s="49"/>
      <c r="X408" s="50"/>
      <c r="AA408" s="49"/>
    </row>
    <row r="409" spans="1:27" ht="13.5" customHeight="1" x14ac:dyDescent="0.2">
      <c r="A409" s="9"/>
      <c r="H409" s="47"/>
      <c r="M409" s="49"/>
      <c r="X409" s="50"/>
      <c r="AA409" s="49"/>
    </row>
    <row r="410" spans="1:27" ht="13.5" customHeight="1" x14ac:dyDescent="0.2">
      <c r="A410" s="9"/>
      <c r="H410" s="47"/>
      <c r="M410" s="49"/>
      <c r="X410" s="50"/>
      <c r="AA410" s="49"/>
    </row>
    <row r="411" spans="1:27" ht="13.5" customHeight="1" x14ac:dyDescent="0.2">
      <c r="A411" s="9"/>
      <c r="H411" s="47"/>
      <c r="M411" s="49"/>
      <c r="X411" s="50"/>
      <c r="AA411" s="49"/>
    </row>
    <row r="412" spans="1:27" ht="13.5" customHeight="1" x14ac:dyDescent="0.2">
      <c r="A412" s="9"/>
      <c r="H412" s="47"/>
      <c r="M412" s="49"/>
      <c r="X412" s="50"/>
      <c r="AA412" s="49"/>
    </row>
    <row r="413" spans="1:27" ht="13.5" customHeight="1" x14ac:dyDescent="0.2">
      <c r="A413" s="9"/>
      <c r="H413" s="47"/>
      <c r="M413" s="49"/>
      <c r="X413" s="50"/>
      <c r="AA413" s="49"/>
    </row>
    <row r="414" spans="1:27" ht="13.5" customHeight="1" x14ac:dyDescent="0.2">
      <c r="A414" s="9"/>
      <c r="H414" s="47"/>
      <c r="M414" s="49"/>
      <c r="X414" s="50"/>
      <c r="AA414" s="49"/>
    </row>
    <row r="415" spans="1:27" ht="13.5" customHeight="1" x14ac:dyDescent="0.2">
      <c r="A415" s="9"/>
      <c r="H415" s="47"/>
      <c r="M415" s="49"/>
      <c r="X415" s="50"/>
      <c r="AA415" s="49"/>
    </row>
    <row r="416" spans="1:27" ht="13.5" customHeight="1" x14ac:dyDescent="0.2">
      <c r="A416" s="9"/>
      <c r="H416" s="47"/>
      <c r="M416" s="49"/>
      <c r="X416" s="50"/>
      <c r="AA416" s="49"/>
    </row>
    <row r="417" spans="1:27" ht="13.5" customHeight="1" x14ac:dyDescent="0.2">
      <c r="A417" s="9"/>
      <c r="H417" s="47"/>
      <c r="M417" s="49"/>
      <c r="X417" s="50"/>
      <c r="AA417" s="49"/>
    </row>
    <row r="418" spans="1:27" ht="13.5" customHeight="1" x14ac:dyDescent="0.2">
      <c r="A418" s="9"/>
      <c r="H418" s="47"/>
      <c r="M418" s="49"/>
      <c r="X418" s="50"/>
      <c r="AA418" s="49"/>
    </row>
    <row r="419" spans="1:27" ht="13.5" customHeight="1" x14ac:dyDescent="0.2">
      <c r="A419" s="9"/>
      <c r="H419" s="47"/>
      <c r="M419" s="49"/>
      <c r="X419" s="50"/>
      <c r="AA419" s="49"/>
    </row>
    <row r="420" spans="1:27" ht="13.5" customHeight="1" x14ac:dyDescent="0.2">
      <c r="A420" s="9"/>
      <c r="H420" s="47"/>
      <c r="M420" s="49"/>
      <c r="X420" s="50"/>
      <c r="AA420" s="49"/>
    </row>
    <row r="421" spans="1:27" ht="13.5" customHeight="1" x14ac:dyDescent="0.2">
      <c r="A421" s="9"/>
      <c r="H421" s="47"/>
      <c r="M421" s="49"/>
      <c r="X421" s="50"/>
      <c r="AA421" s="49"/>
    </row>
    <row r="422" spans="1:27" ht="13.5" customHeight="1" x14ac:dyDescent="0.2">
      <c r="A422" s="9"/>
      <c r="H422" s="47"/>
      <c r="M422" s="49"/>
      <c r="X422" s="50"/>
      <c r="AA422" s="49"/>
    </row>
    <row r="423" spans="1:27" ht="13.5" customHeight="1" x14ac:dyDescent="0.2">
      <c r="A423" s="9"/>
      <c r="H423" s="47"/>
      <c r="M423" s="49"/>
      <c r="X423" s="50"/>
      <c r="AA423" s="49"/>
    </row>
    <row r="424" spans="1:27" ht="13.5" customHeight="1" x14ac:dyDescent="0.2">
      <c r="A424" s="9"/>
      <c r="H424" s="47"/>
      <c r="M424" s="49"/>
      <c r="X424" s="50"/>
      <c r="AA424" s="49"/>
    </row>
    <row r="425" spans="1:27" ht="13.5" customHeight="1" x14ac:dyDescent="0.2">
      <c r="A425" s="9"/>
      <c r="H425" s="47"/>
      <c r="M425" s="49"/>
      <c r="X425" s="50"/>
      <c r="AA425" s="49"/>
    </row>
    <row r="426" spans="1:27" ht="13.5" customHeight="1" x14ac:dyDescent="0.2">
      <c r="A426" s="9"/>
      <c r="H426" s="47"/>
      <c r="M426" s="49"/>
      <c r="X426" s="50"/>
      <c r="AA426" s="49"/>
    </row>
    <row r="427" spans="1:27" ht="13.5" customHeight="1" x14ac:dyDescent="0.2">
      <c r="A427" s="9"/>
      <c r="H427" s="47"/>
      <c r="M427" s="49"/>
      <c r="X427" s="50"/>
      <c r="AA427" s="49"/>
    </row>
    <row r="428" spans="1:27" ht="13.5" customHeight="1" x14ac:dyDescent="0.2">
      <c r="A428" s="9"/>
      <c r="H428" s="47"/>
      <c r="M428" s="49"/>
      <c r="X428" s="50"/>
      <c r="AA428" s="49"/>
    </row>
    <row r="429" spans="1:27" ht="13.5" customHeight="1" x14ac:dyDescent="0.2">
      <c r="A429" s="9"/>
      <c r="H429" s="47"/>
      <c r="M429" s="49"/>
      <c r="X429" s="50"/>
      <c r="AA429" s="49"/>
    </row>
    <row r="430" spans="1:27" ht="13.5" customHeight="1" x14ac:dyDescent="0.2">
      <c r="A430" s="9"/>
      <c r="H430" s="47"/>
      <c r="M430" s="49"/>
      <c r="X430" s="50"/>
      <c r="AA430" s="49"/>
    </row>
    <row r="431" spans="1:27" ht="13.5" customHeight="1" x14ac:dyDescent="0.2">
      <c r="A431" s="9"/>
      <c r="H431" s="47"/>
      <c r="M431" s="49"/>
      <c r="X431" s="50"/>
      <c r="AA431" s="49"/>
    </row>
    <row r="432" spans="1:27" ht="13.5" customHeight="1" x14ac:dyDescent="0.2">
      <c r="A432" s="9"/>
      <c r="H432" s="47"/>
      <c r="M432" s="49"/>
      <c r="X432" s="50"/>
      <c r="AA432" s="49"/>
    </row>
    <row r="433" spans="1:27" ht="13.5" customHeight="1" x14ac:dyDescent="0.2">
      <c r="A433" s="9"/>
      <c r="H433" s="47"/>
      <c r="M433" s="49"/>
      <c r="X433" s="50"/>
      <c r="AA433" s="49"/>
    </row>
    <row r="434" spans="1:27" ht="13.5" customHeight="1" x14ac:dyDescent="0.2">
      <c r="A434" s="9"/>
      <c r="H434" s="47"/>
      <c r="M434" s="49"/>
      <c r="X434" s="50"/>
      <c r="AA434" s="49"/>
    </row>
    <row r="435" spans="1:27" ht="13.5" customHeight="1" x14ac:dyDescent="0.2">
      <c r="A435" s="9"/>
      <c r="H435" s="47"/>
      <c r="M435" s="49"/>
      <c r="X435" s="50"/>
      <c r="AA435" s="49"/>
    </row>
    <row r="436" spans="1:27" ht="13.5" customHeight="1" x14ac:dyDescent="0.2">
      <c r="A436" s="9"/>
      <c r="H436" s="47"/>
      <c r="M436" s="49"/>
      <c r="X436" s="50"/>
      <c r="AA436" s="49"/>
    </row>
    <row r="437" spans="1:27" ht="13.5" customHeight="1" x14ac:dyDescent="0.2">
      <c r="A437" s="9"/>
      <c r="H437" s="47"/>
      <c r="M437" s="49"/>
      <c r="X437" s="50"/>
      <c r="AA437" s="49"/>
    </row>
    <row r="438" spans="1:27" ht="13.5" customHeight="1" x14ac:dyDescent="0.2">
      <c r="A438" s="9"/>
      <c r="H438" s="47"/>
      <c r="M438" s="49"/>
      <c r="X438" s="50"/>
      <c r="AA438" s="49"/>
    </row>
    <row r="439" spans="1:27" ht="13.5" customHeight="1" x14ac:dyDescent="0.2">
      <c r="A439" s="9"/>
      <c r="H439" s="47"/>
      <c r="M439" s="49"/>
      <c r="X439" s="50"/>
      <c r="AA439" s="49"/>
    </row>
    <row r="440" spans="1:27" ht="13.5" customHeight="1" x14ac:dyDescent="0.2">
      <c r="A440" s="9"/>
      <c r="H440" s="47"/>
      <c r="M440" s="49"/>
      <c r="X440" s="50"/>
      <c r="AA440" s="49"/>
    </row>
    <row r="441" spans="1:27" ht="13.5" customHeight="1" x14ac:dyDescent="0.2">
      <c r="A441" s="9"/>
      <c r="H441" s="47"/>
      <c r="M441" s="49"/>
      <c r="X441" s="50"/>
      <c r="AA441" s="49"/>
    </row>
    <row r="442" spans="1:27" ht="13.5" customHeight="1" x14ac:dyDescent="0.2">
      <c r="A442" s="9"/>
      <c r="H442" s="47"/>
      <c r="M442" s="49"/>
      <c r="X442" s="50"/>
      <c r="AA442" s="49"/>
    </row>
    <row r="443" spans="1:27" ht="13.5" customHeight="1" x14ac:dyDescent="0.2">
      <c r="A443" s="9"/>
      <c r="H443" s="47"/>
      <c r="M443" s="49"/>
      <c r="X443" s="50"/>
      <c r="AA443" s="49"/>
    </row>
    <row r="444" spans="1:27" ht="13.5" customHeight="1" x14ac:dyDescent="0.2">
      <c r="A444" s="9"/>
      <c r="H444" s="47"/>
      <c r="M444" s="49"/>
      <c r="X444" s="50"/>
      <c r="AA444" s="49"/>
    </row>
    <row r="445" spans="1:27" ht="13.5" customHeight="1" x14ac:dyDescent="0.2">
      <c r="A445" s="9"/>
      <c r="H445" s="47"/>
      <c r="M445" s="49"/>
      <c r="X445" s="50"/>
      <c r="AA445" s="49"/>
    </row>
    <row r="446" spans="1:27" ht="13.5" customHeight="1" x14ac:dyDescent="0.2">
      <c r="A446" s="9"/>
      <c r="H446" s="47"/>
      <c r="M446" s="49"/>
      <c r="X446" s="50"/>
      <c r="AA446" s="49"/>
    </row>
    <row r="447" spans="1:27" ht="13.5" customHeight="1" x14ac:dyDescent="0.2">
      <c r="A447" s="9"/>
      <c r="H447" s="47"/>
      <c r="M447" s="49"/>
      <c r="X447" s="50"/>
      <c r="AA447" s="49"/>
    </row>
    <row r="448" spans="1:27" ht="13.5" customHeight="1" x14ac:dyDescent="0.2">
      <c r="A448" s="9"/>
      <c r="H448" s="47"/>
      <c r="M448" s="49"/>
      <c r="X448" s="50"/>
      <c r="AA448" s="49"/>
    </row>
    <row r="449" spans="1:27" ht="13.5" customHeight="1" x14ac:dyDescent="0.2">
      <c r="A449" s="9"/>
      <c r="H449" s="47"/>
      <c r="M449" s="49"/>
      <c r="X449" s="50"/>
      <c r="AA449" s="49"/>
    </row>
    <row r="450" spans="1:27" ht="13.5" customHeight="1" x14ac:dyDescent="0.2">
      <c r="A450" s="9"/>
      <c r="H450" s="47"/>
      <c r="M450" s="49"/>
      <c r="X450" s="50"/>
      <c r="AA450" s="49"/>
    </row>
    <row r="451" spans="1:27" ht="13.5" customHeight="1" x14ac:dyDescent="0.2">
      <c r="A451" s="9"/>
      <c r="H451" s="47"/>
      <c r="M451" s="49"/>
      <c r="X451" s="50"/>
      <c r="AA451" s="49"/>
    </row>
    <row r="452" spans="1:27" ht="13.5" customHeight="1" x14ac:dyDescent="0.2">
      <c r="A452" s="9"/>
      <c r="H452" s="47"/>
      <c r="M452" s="49"/>
      <c r="X452" s="50"/>
      <c r="AA452" s="49"/>
    </row>
    <row r="453" spans="1:27" ht="13.5" customHeight="1" x14ac:dyDescent="0.2">
      <c r="A453" s="9"/>
      <c r="H453" s="47"/>
      <c r="M453" s="49"/>
      <c r="X453" s="50"/>
      <c r="AA453" s="49"/>
    </row>
    <row r="454" spans="1:27" ht="13.5" customHeight="1" x14ac:dyDescent="0.2">
      <c r="A454" s="9"/>
      <c r="H454" s="47"/>
      <c r="M454" s="49"/>
      <c r="X454" s="50"/>
      <c r="AA454" s="49"/>
    </row>
    <row r="455" spans="1:27" ht="13.5" customHeight="1" x14ac:dyDescent="0.2">
      <c r="A455" s="9"/>
      <c r="H455" s="47"/>
      <c r="M455" s="49"/>
      <c r="X455" s="50"/>
      <c r="AA455" s="49"/>
    </row>
    <row r="456" spans="1:27" ht="13.5" customHeight="1" x14ac:dyDescent="0.2">
      <c r="A456" s="9"/>
      <c r="H456" s="47"/>
      <c r="M456" s="49"/>
      <c r="X456" s="50"/>
      <c r="AA456" s="49"/>
    </row>
    <row r="457" spans="1:27" ht="13.5" customHeight="1" x14ac:dyDescent="0.2">
      <c r="A457" s="9"/>
      <c r="H457" s="47"/>
      <c r="M457" s="49"/>
      <c r="X457" s="50"/>
      <c r="AA457" s="49"/>
    </row>
    <row r="458" spans="1:27" ht="13.5" customHeight="1" x14ac:dyDescent="0.2">
      <c r="A458" s="9"/>
      <c r="H458" s="47"/>
      <c r="M458" s="49"/>
      <c r="X458" s="50"/>
      <c r="AA458" s="49"/>
    </row>
    <row r="459" spans="1:27" ht="13.5" customHeight="1" x14ac:dyDescent="0.2">
      <c r="A459" s="9"/>
      <c r="H459" s="47"/>
      <c r="M459" s="49"/>
      <c r="X459" s="50"/>
      <c r="AA459" s="49"/>
    </row>
    <row r="460" spans="1:27" ht="13.5" customHeight="1" x14ac:dyDescent="0.2">
      <c r="A460" s="9"/>
      <c r="H460" s="47"/>
      <c r="M460" s="49"/>
      <c r="X460" s="50"/>
      <c r="AA460" s="49"/>
    </row>
    <row r="461" spans="1:27" ht="13.5" customHeight="1" x14ac:dyDescent="0.2">
      <c r="A461" s="9"/>
      <c r="H461" s="47"/>
      <c r="M461" s="49"/>
      <c r="X461" s="50"/>
      <c r="AA461" s="49"/>
    </row>
    <row r="462" spans="1:27" ht="13.5" customHeight="1" x14ac:dyDescent="0.2">
      <c r="A462" s="9"/>
      <c r="H462" s="47"/>
      <c r="M462" s="49"/>
      <c r="X462" s="50"/>
      <c r="AA462" s="49"/>
    </row>
    <row r="463" spans="1:27" ht="13.5" customHeight="1" x14ac:dyDescent="0.2">
      <c r="A463" s="9"/>
      <c r="H463" s="47"/>
      <c r="M463" s="49"/>
      <c r="X463" s="50"/>
      <c r="AA463" s="49"/>
    </row>
    <row r="464" spans="1:27" ht="13.5" customHeight="1" x14ac:dyDescent="0.2">
      <c r="A464" s="9"/>
      <c r="H464" s="47"/>
      <c r="M464" s="49"/>
      <c r="X464" s="50"/>
      <c r="AA464" s="49"/>
    </row>
    <row r="465" spans="1:27" ht="13.5" customHeight="1" x14ac:dyDescent="0.2">
      <c r="A465" s="9"/>
      <c r="H465" s="47"/>
      <c r="M465" s="49"/>
      <c r="X465" s="50"/>
      <c r="AA465" s="49"/>
    </row>
    <row r="466" spans="1:27" ht="13.5" customHeight="1" x14ac:dyDescent="0.2">
      <c r="A466" s="9"/>
      <c r="H466" s="47"/>
      <c r="M466" s="49"/>
      <c r="X466" s="50"/>
      <c r="AA466" s="49"/>
    </row>
    <row r="467" spans="1:27" ht="13.5" customHeight="1" x14ac:dyDescent="0.2">
      <c r="A467" s="9"/>
      <c r="H467" s="47"/>
      <c r="M467" s="49"/>
      <c r="X467" s="50"/>
      <c r="AA467" s="49"/>
    </row>
    <row r="468" spans="1:27" ht="13.5" customHeight="1" x14ac:dyDescent="0.2">
      <c r="A468" s="9"/>
      <c r="H468" s="47"/>
      <c r="M468" s="49"/>
      <c r="X468" s="50"/>
      <c r="AA468" s="49"/>
    </row>
    <row r="469" spans="1:27" ht="13.5" customHeight="1" x14ac:dyDescent="0.2">
      <c r="A469" s="9"/>
      <c r="H469" s="47"/>
      <c r="M469" s="49"/>
      <c r="X469" s="50"/>
      <c r="AA469" s="49"/>
    </row>
    <row r="470" spans="1:27" ht="13.5" customHeight="1" x14ac:dyDescent="0.2">
      <c r="A470" s="9"/>
      <c r="H470" s="47"/>
      <c r="M470" s="49"/>
      <c r="X470" s="50"/>
      <c r="AA470" s="49"/>
    </row>
    <row r="471" spans="1:27" ht="13.5" customHeight="1" x14ac:dyDescent="0.2">
      <c r="A471" s="9"/>
      <c r="H471" s="47"/>
      <c r="M471" s="49"/>
      <c r="X471" s="50"/>
      <c r="AA471" s="49"/>
    </row>
    <row r="472" spans="1:27" ht="13.5" customHeight="1" x14ac:dyDescent="0.2">
      <c r="A472" s="9"/>
      <c r="H472" s="47"/>
      <c r="M472" s="49"/>
      <c r="X472" s="50"/>
      <c r="AA472" s="49"/>
    </row>
    <row r="473" spans="1:27" ht="13.5" customHeight="1" x14ac:dyDescent="0.2">
      <c r="A473" s="9"/>
      <c r="H473" s="47"/>
      <c r="M473" s="49"/>
      <c r="X473" s="50"/>
      <c r="AA473" s="49"/>
    </row>
    <row r="474" spans="1:27" ht="13.5" customHeight="1" x14ac:dyDescent="0.2">
      <c r="A474" s="9"/>
      <c r="H474" s="47"/>
      <c r="M474" s="49"/>
      <c r="X474" s="50"/>
      <c r="AA474" s="49"/>
    </row>
    <row r="475" spans="1:27" ht="13.5" customHeight="1" x14ac:dyDescent="0.2">
      <c r="A475" s="9"/>
      <c r="H475" s="47"/>
      <c r="M475" s="49"/>
      <c r="X475" s="50"/>
      <c r="AA475" s="49"/>
    </row>
    <row r="476" spans="1:27" ht="13.5" customHeight="1" x14ac:dyDescent="0.2">
      <c r="A476" s="9"/>
      <c r="H476" s="47"/>
      <c r="M476" s="49"/>
      <c r="X476" s="50"/>
      <c r="AA476" s="49"/>
    </row>
    <row r="477" spans="1:27" ht="13.5" customHeight="1" x14ac:dyDescent="0.2">
      <c r="A477" s="9"/>
      <c r="H477" s="47"/>
      <c r="M477" s="49"/>
      <c r="X477" s="50"/>
      <c r="AA477" s="49"/>
    </row>
    <row r="478" spans="1:27" ht="13.5" customHeight="1" x14ac:dyDescent="0.2">
      <c r="A478" s="9"/>
      <c r="H478" s="47"/>
      <c r="M478" s="49"/>
      <c r="X478" s="50"/>
      <c r="AA478" s="49"/>
    </row>
    <row r="479" spans="1:27" ht="13.5" customHeight="1" x14ac:dyDescent="0.2">
      <c r="A479" s="9"/>
      <c r="H479" s="47"/>
      <c r="M479" s="49"/>
      <c r="X479" s="50"/>
      <c r="AA479" s="49"/>
    </row>
    <row r="480" spans="1:27" ht="13.5" customHeight="1" x14ac:dyDescent="0.2">
      <c r="A480" s="9"/>
      <c r="H480" s="47"/>
      <c r="M480" s="49"/>
      <c r="X480" s="50"/>
      <c r="AA480" s="49"/>
    </row>
    <row r="481" spans="1:27" ht="13.5" customHeight="1" x14ac:dyDescent="0.2">
      <c r="A481" s="9"/>
      <c r="H481" s="47"/>
      <c r="M481" s="49"/>
      <c r="X481" s="50"/>
      <c r="AA481" s="49"/>
    </row>
    <row r="482" spans="1:27" ht="13.5" customHeight="1" x14ac:dyDescent="0.2">
      <c r="A482" s="9"/>
      <c r="H482" s="47"/>
      <c r="M482" s="49"/>
      <c r="X482" s="50"/>
      <c r="AA482" s="49"/>
    </row>
    <row r="483" spans="1:27" ht="13.5" customHeight="1" x14ac:dyDescent="0.2">
      <c r="A483" s="9"/>
      <c r="H483" s="47"/>
      <c r="M483" s="49"/>
      <c r="X483" s="50"/>
      <c r="AA483" s="49"/>
    </row>
    <row r="484" spans="1:27" ht="13.5" customHeight="1" x14ac:dyDescent="0.2">
      <c r="A484" s="9"/>
      <c r="H484" s="47"/>
      <c r="M484" s="49"/>
      <c r="X484" s="50"/>
      <c r="AA484" s="49"/>
    </row>
    <row r="485" spans="1:27" ht="13.5" customHeight="1" x14ac:dyDescent="0.2">
      <c r="A485" s="9"/>
      <c r="H485" s="47"/>
      <c r="M485" s="49"/>
      <c r="X485" s="50"/>
      <c r="AA485" s="49"/>
    </row>
    <row r="486" spans="1:27" ht="13.5" customHeight="1" x14ac:dyDescent="0.2">
      <c r="A486" s="9"/>
      <c r="H486" s="47"/>
      <c r="M486" s="49"/>
      <c r="X486" s="50"/>
      <c r="AA486" s="49"/>
    </row>
    <row r="487" spans="1:27" ht="13.5" customHeight="1" x14ac:dyDescent="0.2">
      <c r="A487" s="9"/>
      <c r="H487" s="47"/>
      <c r="M487" s="49"/>
      <c r="X487" s="50"/>
      <c r="AA487" s="49"/>
    </row>
    <row r="488" spans="1:27" ht="13.5" customHeight="1" x14ac:dyDescent="0.2">
      <c r="A488" s="9"/>
      <c r="H488" s="47"/>
      <c r="M488" s="49"/>
      <c r="X488" s="50"/>
      <c r="AA488" s="49"/>
    </row>
    <row r="489" spans="1:27" ht="13.5" customHeight="1" x14ac:dyDescent="0.2">
      <c r="A489" s="9"/>
      <c r="H489" s="47"/>
      <c r="M489" s="49"/>
      <c r="X489" s="50"/>
      <c r="AA489" s="49"/>
    </row>
    <row r="490" spans="1:27" ht="13.5" customHeight="1" x14ac:dyDescent="0.2">
      <c r="A490" s="9"/>
      <c r="H490" s="47"/>
      <c r="M490" s="49"/>
      <c r="X490" s="50"/>
      <c r="AA490" s="49"/>
    </row>
    <row r="491" spans="1:27" ht="13.5" customHeight="1" x14ac:dyDescent="0.2">
      <c r="A491" s="9"/>
      <c r="H491" s="47"/>
      <c r="M491" s="49"/>
      <c r="X491" s="50"/>
      <c r="AA491" s="49"/>
    </row>
    <row r="492" spans="1:27" ht="13.5" customHeight="1" x14ac:dyDescent="0.2">
      <c r="A492" s="9"/>
      <c r="H492" s="47"/>
      <c r="M492" s="49"/>
      <c r="X492" s="50"/>
      <c r="AA492" s="49"/>
    </row>
    <row r="493" spans="1:27" ht="13.5" customHeight="1" x14ac:dyDescent="0.2">
      <c r="A493" s="9"/>
      <c r="H493" s="47"/>
      <c r="M493" s="49"/>
      <c r="X493" s="50"/>
      <c r="AA493" s="49"/>
    </row>
    <row r="494" spans="1:27" ht="13.5" customHeight="1" x14ac:dyDescent="0.2">
      <c r="A494" s="9"/>
      <c r="H494" s="47"/>
      <c r="M494" s="49"/>
      <c r="X494" s="50"/>
      <c r="AA494" s="49"/>
    </row>
    <row r="495" spans="1:27" ht="13.5" customHeight="1" x14ac:dyDescent="0.2">
      <c r="A495" s="9"/>
      <c r="H495" s="47"/>
      <c r="M495" s="49"/>
      <c r="X495" s="50"/>
      <c r="AA495" s="49"/>
    </row>
    <row r="496" spans="1:27" ht="13.5" customHeight="1" x14ac:dyDescent="0.2">
      <c r="A496" s="9"/>
      <c r="H496" s="47"/>
      <c r="M496" s="49"/>
      <c r="X496" s="50"/>
      <c r="AA496" s="49"/>
    </row>
    <row r="497" spans="1:27" ht="13.5" customHeight="1" x14ac:dyDescent="0.2">
      <c r="A497" s="9"/>
      <c r="H497" s="47"/>
      <c r="M497" s="49"/>
      <c r="X497" s="50"/>
      <c r="AA497" s="49"/>
    </row>
    <row r="498" spans="1:27" ht="13.5" customHeight="1" x14ac:dyDescent="0.2">
      <c r="A498" s="9"/>
      <c r="H498" s="47"/>
      <c r="M498" s="49"/>
      <c r="X498" s="50"/>
      <c r="AA498" s="49"/>
    </row>
    <row r="499" spans="1:27" ht="13.5" customHeight="1" x14ac:dyDescent="0.2">
      <c r="A499" s="9"/>
      <c r="H499" s="47"/>
      <c r="M499" s="49"/>
      <c r="X499" s="50"/>
      <c r="AA499" s="49"/>
    </row>
    <row r="500" spans="1:27" ht="13.5" customHeight="1" x14ac:dyDescent="0.2">
      <c r="A500" s="9"/>
      <c r="H500" s="47"/>
      <c r="M500" s="49"/>
      <c r="X500" s="50"/>
      <c r="AA500" s="49"/>
    </row>
    <row r="501" spans="1:27" ht="13.5" customHeight="1" x14ac:dyDescent="0.2">
      <c r="A501" s="9"/>
      <c r="H501" s="47"/>
      <c r="M501" s="49"/>
      <c r="X501" s="50"/>
      <c r="AA501" s="49"/>
    </row>
    <row r="502" spans="1:27" ht="13.5" customHeight="1" x14ac:dyDescent="0.2">
      <c r="A502" s="9"/>
      <c r="H502" s="47"/>
      <c r="M502" s="49"/>
      <c r="X502" s="50"/>
      <c r="AA502" s="49"/>
    </row>
    <row r="503" spans="1:27" ht="13.5" customHeight="1" x14ac:dyDescent="0.2">
      <c r="A503" s="9"/>
      <c r="H503" s="47"/>
      <c r="M503" s="49"/>
      <c r="X503" s="50"/>
      <c r="AA503" s="49"/>
    </row>
    <row r="504" spans="1:27" ht="13.5" customHeight="1" x14ac:dyDescent="0.2">
      <c r="A504" s="9"/>
      <c r="H504" s="47"/>
      <c r="M504" s="49"/>
      <c r="X504" s="50"/>
      <c r="AA504" s="49"/>
    </row>
    <row r="505" spans="1:27" ht="13.5" customHeight="1" x14ac:dyDescent="0.2">
      <c r="A505" s="9"/>
      <c r="H505" s="47"/>
      <c r="M505" s="49"/>
      <c r="X505" s="50"/>
      <c r="AA505" s="49"/>
    </row>
    <row r="506" spans="1:27" ht="13.5" customHeight="1" x14ac:dyDescent="0.2">
      <c r="A506" s="9"/>
      <c r="H506" s="47"/>
      <c r="M506" s="49"/>
      <c r="X506" s="50"/>
      <c r="AA506" s="49"/>
    </row>
    <row r="507" spans="1:27" ht="13.5" customHeight="1" x14ac:dyDescent="0.2">
      <c r="A507" s="9"/>
      <c r="H507" s="47"/>
      <c r="M507" s="49"/>
      <c r="X507" s="50"/>
      <c r="AA507" s="49"/>
    </row>
    <row r="508" spans="1:27" ht="13.5" customHeight="1" x14ac:dyDescent="0.2">
      <c r="A508" s="9"/>
      <c r="H508" s="47"/>
      <c r="M508" s="49"/>
      <c r="X508" s="50"/>
      <c r="AA508" s="49"/>
    </row>
    <row r="509" spans="1:27" ht="13.5" customHeight="1" x14ac:dyDescent="0.2">
      <c r="A509" s="9"/>
      <c r="H509" s="47"/>
      <c r="M509" s="49"/>
      <c r="X509" s="50"/>
      <c r="AA509" s="49"/>
    </row>
    <row r="510" spans="1:27" ht="13.5" customHeight="1" x14ac:dyDescent="0.2">
      <c r="A510" s="9"/>
      <c r="H510" s="47"/>
      <c r="M510" s="49"/>
      <c r="X510" s="50"/>
      <c r="AA510" s="49"/>
    </row>
    <row r="511" spans="1:27" ht="13.5" customHeight="1" x14ac:dyDescent="0.2">
      <c r="A511" s="9"/>
      <c r="H511" s="47"/>
      <c r="M511" s="49"/>
      <c r="X511" s="50"/>
      <c r="AA511" s="49"/>
    </row>
    <row r="512" spans="1:27" ht="13.5" customHeight="1" x14ac:dyDescent="0.2">
      <c r="A512" s="9"/>
      <c r="H512" s="47"/>
      <c r="M512" s="49"/>
      <c r="X512" s="50"/>
      <c r="AA512" s="49"/>
    </row>
    <row r="513" spans="1:27" ht="13.5" customHeight="1" x14ac:dyDescent="0.2">
      <c r="A513" s="9"/>
      <c r="H513" s="47"/>
      <c r="M513" s="49"/>
      <c r="X513" s="50"/>
      <c r="AA513" s="49"/>
    </row>
    <row r="514" spans="1:27" ht="13.5" customHeight="1" x14ac:dyDescent="0.2">
      <c r="A514" s="9"/>
      <c r="H514" s="47"/>
      <c r="M514" s="49"/>
      <c r="X514" s="50"/>
      <c r="AA514" s="49"/>
    </row>
    <row r="515" spans="1:27" ht="13.5" customHeight="1" x14ac:dyDescent="0.2">
      <c r="A515" s="9"/>
      <c r="H515" s="47"/>
      <c r="M515" s="49"/>
      <c r="X515" s="50"/>
      <c r="AA515" s="49"/>
    </row>
    <row r="516" spans="1:27" ht="13.5" customHeight="1" x14ac:dyDescent="0.2">
      <c r="A516" s="9"/>
      <c r="H516" s="47"/>
      <c r="M516" s="49"/>
      <c r="X516" s="50"/>
      <c r="AA516" s="49"/>
    </row>
    <row r="517" spans="1:27" ht="13.5" customHeight="1" x14ac:dyDescent="0.2">
      <c r="A517" s="9"/>
      <c r="H517" s="47"/>
      <c r="M517" s="49"/>
      <c r="X517" s="50"/>
      <c r="AA517" s="49"/>
    </row>
    <row r="518" spans="1:27" ht="13.5" customHeight="1" x14ac:dyDescent="0.2">
      <c r="A518" s="9"/>
      <c r="H518" s="47"/>
      <c r="M518" s="49"/>
      <c r="X518" s="50"/>
      <c r="AA518" s="49"/>
    </row>
    <row r="519" spans="1:27" ht="13.5" customHeight="1" x14ac:dyDescent="0.2">
      <c r="A519" s="9"/>
      <c r="H519" s="47"/>
      <c r="M519" s="49"/>
      <c r="X519" s="50"/>
      <c r="AA519" s="49"/>
    </row>
    <row r="520" spans="1:27" ht="13.5" customHeight="1" x14ac:dyDescent="0.2">
      <c r="A520" s="9"/>
      <c r="H520" s="47"/>
      <c r="M520" s="49"/>
      <c r="X520" s="50"/>
      <c r="AA520" s="49"/>
    </row>
    <row r="521" spans="1:27" ht="13.5" customHeight="1" x14ac:dyDescent="0.2">
      <c r="A521" s="9"/>
      <c r="H521" s="47"/>
      <c r="M521" s="49"/>
      <c r="X521" s="50"/>
      <c r="AA521" s="49"/>
    </row>
    <row r="522" spans="1:27" ht="13.5" customHeight="1" x14ac:dyDescent="0.2">
      <c r="A522" s="9"/>
      <c r="H522" s="47"/>
      <c r="M522" s="49"/>
      <c r="X522" s="50"/>
      <c r="AA522" s="49"/>
    </row>
    <row r="523" spans="1:27" ht="13.5" customHeight="1" x14ac:dyDescent="0.2">
      <c r="A523" s="9"/>
      <c r="H523" s="47"/>
      <c r="M523" s="49"/>
      <c r="X523" s="50"/>
      <c r="AA523" s="49"/>
    </row>
    <row r="524" spans="1:27" ht="13.5" customHeight="1" x14ac:dyDescent="0.2">
      <c r="A524" s="9"/>
      <c r="H524" s="47"/>
      <c r="M524" s="49"/>
      <c r="X524" s="50"/>
      <c r="AA524" s="49"/>
    </row>
    <row r="525" spans="1:27" ht="13.5" customHeight="1" x14ac:dyDescent="0.2">
      <c r="A525" s="9"/>
      <c r="H525" s="47"/>
      <c r="M525" s="49"/>
      <c r="X525" s="50"/>
      <c r="AA525" s="49"/>
    </row>
    <row r="526" spans="1:27" ht="13.5" customHeight="1" x14ac:dyDescent="0.2">
      <c r="A526" s="9"/>
      <c r="H526" s="47"/>
      <c r="M526" s="49"/>
      <c r="X526" s="50"/>
      <c r="AA526" s="49"/>
    </row>
    <row r="527" spans="1:27" ht="13.5" customHeight="1" x14ac:dyDescent="0.2">
      <c r="A527" s="9"/>
      <c r="H527" s="47"/>
      <c r="M527" s="49"/>
      <c r="X527" s="50"/>
      <c r="AA527" s="49"/>
    </row>
    <row r="528" spans="1:27" ht="13.5" customHeight="1" x14ac:dyDescent="0.2">
      <c r="A528" s="9"/>
      <c r="H528" s="47"/>
      <c r="M528" s="49"/>
      <c r="X528" s="50"/>
      <c r="AA528" s="49"/>
    </row>
    <row r="529" spans="1:27" ht="13.5" customHeight="1" x14ac:dyDescent="0.2">
      <c r="A529" s="9"/>
      <c r="H529" s="47"/>
      <c r="M529" s="49"/>
      <c r="X529" s="50"/>
      <c r="AA529" s="49"/>
    </row>
    <row r="530" spans="1:27" ht="13.5" customHeight="1" x14ac:dyDescent="0.2">
      <c r="A530" s="9"/>
      <c r="H530" s="47"/>
      <c r="M530" s="49"/>
      <c r="X530" s="50"/>
      <c r="AA530" s="49"/>
    </row>
    <row r="531" spans="1:27" ht="13.5" customHeight="1" x14ac:dyDescent="0.2">
      <c r="A531" s="9"/>
      <c r="H531" s="47"/>
      <c r="M531" s="49"/>
      <c r="X531" s="50"/>
      <c r="AA531" s="49"/>
    </row>
    <row r="532" spans="1:27" ht="13.5" customHeight="1" x14ac:dyDescent="0.2">
      <c r="A532" s="9"/>
      <c r="H532" s="47"/>
      <c r="M532" s="49"/>
      <c r="X532" s="50"/>
      <c r="AA532" s="49"/>
    </row>
    <row r="533" spans="1:27" ht="13.5" customHeight="1" x14ac:dyDescent="0.2">
      <c r="A533" s="9"/>
      <c r="H533" s="47"/>
      <c r="M533" s="49"/>
      <c r="X533" s="50"/>
      <c r="AA533" s="49"/>
    </row>
    <row r="534" spans="1:27" ht="13.5" customHeight="1" x14ac:dyDescent="0.2">
      <c r="A534" s="9"/>
      <c r="H534" s="47"/>
      <c r="M534" s="49"/>
      <c r="X534" s="50"/>
      <c r="AA534" s="49"/>
    </row>
    <row r="535" spans="1:27" ht="13.5" customHeight="1" x14ac:dyDescent="0.2">
      <c r="A535" s="9"/>
      <c r="H535" s="47"/>
      <c r="M535" s="49"/>
      <c r="X535" s="50"/>
      <c r="AA535" s="49"/>
    </row>
    <row r="536" spans="1:27" ht="13.5" customHeight="1" x14ac:dyDescent="0.2">
      <c r="A536" s="9"/>
      <c r="H536" s="47"/>
      <c r="M536" s="49"/>
      <c r="X536" s="50"/>
      <c r="AA536" s="49"/>
    </row>
    <row r="537" spans="1:27" ht="13.5" customHeight="1" x14ac:dyDescent="0.2">
      <c r="A537" s="9"/>
      <c r="H537" s="47"/>
      <c r="M537" s="49"/>
      <c r="X537" s="50"/>
      <c r="AA537" s="49"/>
    </row>
    <row r="538" spans="1:27" ht="13.5" customHeight="1" x14ac:dyDescent="0.2">
      <c r="A538" s="9"/>
      <c r="H538" s="47"/>
      <c r="M538" s="49"/>
      <c r="X538" s="50"/>
      <c r="AA538" s="49"/>
    </row>
    <row r="539" spans="1:27" ht="13.5" customHeight="1" x14ac:dyDescent="0.2">
      <c r="A539" s="9"/>
      <c r="H539" s="47"/>
      <c r="M539" s="49"/>
      <c r="X539" s="50"/>
      <c r="AA539" s="49"/>
    </row>
    <row r="540" spans="1:27" ht="13.5" customHeight="1" x14ac:dyDescent="0.2">
      <c r="A540" s="9"/>
      <c r="H540" s="47"/>
      <c r="M540" s="49"/>
      <c r="X540" s="50"/>
      <c r="AA540" s="49"/>
    </row>
    <row r="541" spans="1:27" ht="13.5" customHeight="1" x14ac:dyDescent="0.2">
      <c r="A541" s="9"/>
      <c r="H541" s="47"/>
      <c r="M541" s="49"/>
      <c r="X541" s="50"/>
      <c r="AA541" s="49"/>
    </row>
    <row r="542" spans="1:27" ht="13.5" customHeight="1" x14ac:dyDescent="0.2">
      <c r="A542" s="9"/>
      <c r="H542" s="47"/>
      <c r="M542" s="49"/>
      <c r="X542" s="50"/>
      <c r="AA542" s="49"/>
    </row>
    <row r="543" spans="1:27" ht="13.5" customHeight="1" x14ac:dyDescent="0.2">
      <c r="A543" s="9"/>
      <c r="H543" s="47"/>
      <c r="M543" s="49"/>
      <c r="X543" s="50"/>
      <c r="AA543" s="49"/>
    </row>
    <row r="544" spans="1:27" ht="13.5" customHeight="1" x14ac:dyDescent="0.2">
      <c r="A544" s="9"/>
      <c r="H544" s="47"/>
      <c r="M544" s="49"/>
      <c r="X544" s="50"/>
      <c r="AA544" s="49"/>
    </row>
    <row r="545" spans="1:27" ht="13.5" customHeight="1" x14ac:dyDescent="0.2">
      <c r="A545" s="9"/>
      <c r="H545" s="47"/>
      <c r="M545" s="49"/>
      <c r="X545" s="50"/>
      <c r="AA545" s="49"/>
    </row>
    <row r="546" spans="1:27" ht="13.5" customHeight="1" x14ac:dyDescent="0.2">
      <c r="A546" s="9"/>
      <c r="H546" s="47"/>
      <c r="M546" s="49"/>
      <c r="X546" s="50"/>
      <c r="AA546" s="49"/>
    </row>
    <row r="547" spans="1:27" ht="13.5" customHeight="1" x14ac:dyDescent="0.2">
      <c r="A547" s="9"/>
      <c r="H547" s="47"/>
      <c r="M547" s="49"/>
      <c r="X547" s="50"/>
      <c r="AA547" s="49"/>
    </row>
    <row r="548" spans="1:27" ht="13.5" customHeight="1" x14ac:dyDescent="0.2">
      <c r="A548" s="9"/>
      <c r="H548" s="47"/>
      <c r="M548" s="49"/>
      <c r="X548" s="50"/>
      <c r="AA548" s="49"/>
    </row>
    <row r="549" spans="1:27" ht="13.5" customHeight="1" x14ac:dyDescent="0.2">
      <c r="A549" s="9"/>
      <c r="H549" s="47"/>
      <c r="M549" s="49"/>
      <c r="X549" s="50"/>
      <c r="AA549" s="49"/>
    </row>
    <row r="550" spans="1:27" ht="13.5" customHeight="1" x14ac:dyDescent="0.2">
      <c r="A550" s="9"/>
      <c r="H550" s="47"/>
      <c r="M550" s="49"/>
      <c r="X550" s="50"/>
      <c r="AA550" s="49"/>
    </row>
    <row r="551" spans="1:27" ht="13.5" customHeight="1" x14ac:dyDescent="0.2">
      <c r="A551" s="9"/>
      <c r="H551" s="47"/>
      <c r="M551" s="49"/>
      <c r="X551" s="50"/>
      <c r="AA551" s="49"/>
    </row>
    <row r="552" spans="1:27" ht="13.5" customHeight="1" x14ac:dyDescent="0.2">
      <c r="A552" s="9"/>
      <c r="H552" s="47"/>
      <c r="M552" s="49"/>
      <c r="X552" s="50"/>
      <c r="AA552" s="49"/>
    </row>
    <row r="553" spans="1:27" ht="13.5" customHeight="1" x14ac:dyDescent="0.2">
      <c r="A553" s="9"/>
      <c r="H553" s="47"/>
      <c r="M553" s="49"/>
      <c r="X553" s="50"/>
      <c r="AA553" s="49"/>
    </row>
    <row r="554" spans="1:27" ht="13.5" customHeight="1" x14ac:dyDescent="0.2">
      <c r="A554" s="9"/>
      <c r="H554" s="47"/>
      <c r="M554" s="49"/>
      <c r="X554" s="50"/>
      <c r="AA554" s="49"/>
    </row>
    <row r="555" spans="1:27" ht="13.5" customHeight="1" x14ac:dyDescent="0.2">
      <c r="A555" s="9"/>
      <c r="H555" s="47"/>
      <c r="M555" s="49"/>
      <c r="X555" s="50"/>
      <c r="AA555" s="49"/>
    </row>
    <row r="556" spans="1:27" ht="13.5" customHeight="1" x14ac:dyDescent="0.2">
      <c r="A556" s="9"/>
      <c r="H556" s="47"/>
      <c r="M556" s="49"/>
      <c r="X556" s="50"/>
      <c r="AA556" s="49"/>
    </row>
    <row r="557" spans="1:27" ht="13.5" customHeight="1" x14ac:dyDescent="0.2">
      <c r="A557" s="9"/>
      <c r="H557" s="47"/>
      <c r="M557" s="49"/>
      <c r="X557" s="50"/>
      <c r="AA557" s="49"/>
    </row>
    <row r="558" spans="1:27" ht="13.5" customHeight="1" x14ac:dyDescent="0.2">
      <c r="A558" s="9"/>
      <c r="H558" s="47"/>
      <c r="M558" s="49"/>
      <c r="X558" s="50"/>
      <c r="AA558" s="49"/>
    </row>
    <row r="559" spans="1:27" ht="13.5" customHeight="1" x14ac:dyDescent="0.2">
      <c r="A559" s="9"/>
      <c r="H559" s="47"/>
      <c r="M559" s="49"/>
      <c r="X559" s="50"/>
      <c r="AA559" s="49"/>
    </row>
    <row r="560" spans="1:27" ht="13.5" customHeight="1" x14ac:dyDescent="0.2">
      <c r="A560" s="9"/>
      <c r="H560" s="47"/>
      <c r="M560" s="49"/>
      <c r="X560" s="50"/>
      <c r="AA560" s="49"/>
    </row>
    <row r="561" spans="1:27" ht="13.5" customHeight="1" x14ac:dyDescent="0.2">
      <c r="A561" s="9"/>
      <c r="H561" s="47"/>
      <c r="M561" s="49"/>
      <c r="X561" s="50"/>
      <c r="AA561" s="49"/>
    </row>
    <row r="562" spans="1:27" ht="13.5" customHeight="1" x14ac:dyDescent="0.2">
      <c r="A562" s="9"/>
      <c r="H562" s="47"/>
      <c r="M562" s="49"/>
      <c r="X562" s="50"/>
      <c r="AA562" s="49"/>
    </row>
    <row r="563" spans="1:27" ht="13.5" customHeight="1" x14ac:dyDescent="0.2">
      <c r="A563" s="9"/>
      <c r="H563" s="47"/>
      <c r="M563" s="49"/>
      <c r="X563" s="50"/>
      <c r="AA563" s="49"/>
    </row>
    <row r="564" spans="1:27" ht="13.5" customHeight="1" x14ac:dyDescent="0.2">
      <c r="A564" s="9"/>
      <c r="H564" s="47"/>
      <c r="M564" s="49"/>
      <c r="X564" s="50"/>
      <c r="AA564" s="49"/>
    </row>
    <row r="565" spans="1:27" ht="13.5" customHeight="1" x14ac:dyDescent="0.2">
      <c r="A565" s="9"/>
      <c r="H565" s="47"/>
      <c r="M565" s="49"/>
      <c r="X565" s="50"/>
      <c r="AA565" s="49"/>
    </row>
    <row r="566" spans="1:27" ht="13.5" customHeight="1" x14ac:dyDescent="0.2">
      <c r="A566" s="9"/>
      <c r="H566" s="47"/>
      <c r="M566" s="49"/>
      <c r="X566" s="50"/>
      <c r="AA566" s="49"/>
    </row>
    <row r="567" spans="1:27" ht="13.5" customHeight="1" x14ac:dyDescent="0.2">
      <c r="A567" s="9"/>
      <c r="H567" s="47"/>
      <c r="M567" s="49"/>
      <c r="X567" s="50"/>
      <c r="AA567" s="49"/>
    </row>
    <row r="568" spans="1:27" ht="13.5" customHeight="1" x14ac:dyDescent="0.2">
      <c r="A568" s="9"/>
      <c r="H568" s="47"/>
      <c r="M568" s="49"/>
      <c r="X568" s="50"/>
      <c r="AA568" s="49"/>
    </row>
    <row r="569" spans="1:27" ht="13.5" customHeight="1" x14ac:dyDescent="0.2">
      <c r="A569" s="9"/>
      <c r="H569" s="47"/>
      <c r="M569" s="49"/>
      <c r="X569" s="50"/>
      <c r="AA569" s="49"/>
    </row>
    <row r="570" spans="1:27" ht="13.5" customHeight="1" x14ac:dyDescent="0.2">
      <c r="A570" s="9"/>
      <c r="H570" s="47"/>
      <c r="M570" s="49"/>
      <c r="X570" s="50"/>
      <c r="AA570" s="49"/>
    </row>
    <row r="571" spans="1:27" ht="13.5" customHeight="1" x14ac:dyDescent="0.2">
      <c r="A571" s="9"/>
      <c r="H571" s="47"/>
      <c r="M571" s="49"/>
      <c r="X571" s="50"/>
      <c r="AA571" s="49"/>
    </row>
    <row r="572" spans="1:27" ht="13.5" customHeight="1" x14ac:dyDescent="0.2">
      <c r="A572" s="9"/>
      <c r="H572" s="47"/>
      <c r="M572" s="49"/>
      <c r="X572" s="50"/>
      <c r="AA572" s="49"/>
    </row>
    <row r="573" spans="1:27" ht="13.5" customHeight="1" x14ac:dyDescent="0.2">
      <c r="A573" s="9"/>
      <c r="H573" s="47"/>
      <c r="M573" s="49"/>
      <c r="X573" s="50"/>
      <c r="AA573" s="49"/>
    </row>
    <row r="574" spans="1:27" ht="13.5" customHeight="1" x14ac:dyDescent="0.2">
      <c r="A574" s="9"/>
      <c r="H574" s="47"/>
      <c r="M574" s="49"/>
      <c r="X574" s="50"/>
      <c r="AA574" s="49"/>
    </row>
    <row r="575" spans="1:27" ht="13.5" customHeight="1" x14ac:dyDescent="0.2">
      <c r="A575" s="9"/>
      <c r="H575" s="47"/>
      <c r="M575" s="49"/>
      <c r="X575" s="50"/>
      <c r="AA575" s="49"/>
    </row>
    <row r="576" spans="1:27" ht="13.5" customHeight="1" x14ac:dyDescent="0.2">
      <c r="A576" s="9"/>
      <c r="H576" s="47"/>
      <c r="M576" s="49"/>
      <c r="X576" s="50"/>
      <c r="AA576" s="49"/>
    </row>
    <row r="577" spans="1:27" ht="13.5" customHeight="1" x14ac:dyDescent="0.2">
      <c r="A577" s="9"/>
      <c r="H577" s="47"/>
      <c r="M577" s="49"/>
      <c r="X577" s="50"/>
      <c r="AA577" s="49"/>
    </row>
    <row r="578" spans="1:27" ht="13.5" customHeight="1" x14ac:dyDescent="0.2">
      <c r="A578" s="9"/>
      <c r="H578" s="47"/>
      <c r="M578" s="49"/>
      <c r="X578" s="50"/>
      <c r="AA578" s="49"/>
    </row>
    <row r="579" spans="1:27" ht="13.5" customHeight="1" x14ac:dyDescent="0.2">
      <c r="A579" s="9"/>
      <c r="H579" s="47"/>
      <c r="M579" s="49"/>
      <c r="X579" s="50"/>
      <c r="AA579" s="49"/>
    </row>
    <row r="580" spans="1:27" ht="13.5" customHeight="1" x14ac:dyDescent="0.2">
      <c r="A580" s="9"/>
      <c r="H580" s="47"/>
      <c r="M580" s="49"/>
      <c r="X580" s="50"/>
      <c r="AA580" s="49"/>
    </row>
    <row r="581" spans="1:27" ht="13.5" customHeight="1" x14ac:dyDescent="0.2">
      <c r="A581" s="9"/>
      <c r="H581" s="47"/>
      <c r="M581" s="49"/>
      <c r="X581" s="50"/>
      <c r="AA581" s="49"/>
    </row>
    <row r="582" spans="1:27" ht="13.5" customHeight="1" x14ac:dyDescent="0.2">
      <c r="A582" s="9"/>
      <c r="H582" s="47"/>
      <c r="M582" s="49"/>
      <c r="X582" s="50"/>
      <c r="AA582" s="49"/>
    </row>
    <row r="583" spans="1:27" ht="13.5" customHeight="1" x14ac:dyDescent="0.2">
      <c r="A583" s="9"/>
      <c r="H583" s="47"/>
      <c r="M583" s="49"/>
      <c r="X583" s="50"/>
      <c r="AA583" s="49"/>
    </row>
    <row r="584" spans="1:27" ht="13.5" customHeight="1" x14ac:dyDescent="0.2">
      <c r="A584" s="9"/>
      <c r="H584" s="47"/>
      <c r="M584" s="49"/>
      <c r="X584" s="50"/>
      <c r="AA584" s="49"/>
    </row>
    <row r="585" spans="1:27" ht="13.5" customHeight="1" x14ac:dyDescent="0.2">
      <c r="A585" s="9"/>
      <c r="H585" s="47"/>
      <c r="M585" s="49"/>
      <c r="X585" s="50"/>
      <c r="AA585" s="49"/>
    </row>
    <row r="586" spans="1:27" ht="13.5" customHeight="1" x14ac:dyDescent="0.2">
      <c r="A586" s="9"/>
      <c r="H586" s="47"/>
      <c r="M586" s="49"/>
      <c r="X586" s="50"/>
      <c r="AA586" s="49"/>
    </row>
    <row r="587" spans="1:27" ht="13.5" customHeight="1" x14ac:dyDescent="0.2">
      <c r="A587" s="9"/>
      <c r="H587" s="47"/>
      <c r="M587" s="49"/>
      <c r="X587" s="50"/>
      <c r="AA587" s="49"/>
    </row>
    <row r="588" spans="1:27" ht="13.5" customHeight="1" x14ac:dyDescent="0.2">
      <c r="A588" s="9"/>
      <c r="H588" s="47"/>
      <c r="M588" s="49"/>
      <c r="X588" s="50"/>
      <c r="AA588" s="49"/>
    </row>
    <row r="589" spans="1:27" ht="13.5" customHeight="1" x14ac:dyDescent="0.2">
      <c r="A589" s="9"/>
      <c r="H589" s="47"/>
      <c r="M589" s="49"/>
      <c r="X589" s="50"/>
      <c r="AA589" s="49"/>
    </row>
    <row r="590" spans="1:27" ht="13.5" customHeight="1" x14ac:dyDescent="0.2">
      <c r="A590" s="9"/>
      <c r="H590" s="47"/>
      <c r="M590" s="49"/>
      <c r="X590" s="50"/>
      <c r="AA590" s="49"/>
    </row>
    <row r="591" spans="1:27" ht="13.5" customHeight="1" x14ac:dyDescent="0.2">
      <c r="A591" s="9"/>
      <c r="H591" s="47"/>
      <c r="M591" s="49"/>
      <c r="X591" s="50"/>
      <c r="AA591" s="49"/>
    </row>
    <row r="592" spans="1:27" ht="13.5" customHeight="1" x14ac:dyDescent="0.2">
      <c r="A592" s="9"/>
      <c r="H592" s="47"/>
      <c r="M592" s="49"/>
      <c r="X592" s="50"/>
      <c r="AA592" s="49"/>
    </row>
    <row r="593" spans="1:27" ht="13.5" customHeight="1" x14ac:dyDescent="0.2">
      <c r="A593" s="9"/>
      <c r="H593" s="47"/>
      <c r="M593" s="49"/>
      <c r="X593" s="50"/>
      <c r="AA593" s="49"/>
    </row>
    <row r="594" spans="1:27" ht="13.5" customHeight="1" x14ac:dyDescent="0.2">
      <c r="A594" s="9"/>
      <c r="H594" s="47"/>
      <c r="M594" s="49"/>
      <c r="X594" s="50"/>
      <c r="AA594" s="49"/>
    </row>
    <row r="595" spans="1:27" ht="13.5" customHeight="1" x14ac:dyDescent="0.2">
      <c r="A595" s="9"/>
      <c r="H595" s="47"/>
      <c r="M595" s="49"/>
      <c r="X595" s="50"/>
      <c r="AA595" s="49"/>
    </row>
    <row r="596" spans="1:27" ht="13.5" customHeight="1" x14ac:dyDescent="0.2">
      <c r="A596" s="9"/>
      <c r="H596" s="47"/>
      <c r="M596" s="49"/>
      <c r="X596" s="50"/>
      <c r="AA596" s="49"/>
    </row>
    <row r="597" spans="1:27" ht="13.5" customHeight="1" x14ac:dyDescent="0.2">
      <c r="A597" s="9"/>
      <c r="H597" s="47"/>
      <c r="M597" s="49"/>
      <c r="X597" s="50"/>
      <c r="AA597" s="49"/>
    </row>
    <row r="598" spans="1:27" ht="13.5" customHeight="1" x14ac:dyDescent="0.2">
      <c r="A598" s="9"/>
      <c r="H598" s="47"/>
      <c r="M598" s="49"/>
      <c r="X598" s="50"/>
      <c r="AA598" s="49"/>
    </row>
    <row r="599" spans="1:27" ht="13.5" customHeight="1" x14ac:dyDescent="0.2">
      <c r="A599" s="9"/>
      <c r="H599" s="47"/>
      <c r="M599" s="49"/>
      <c r="X599" s="50"/>
      <c r="AA599" s="49"/>
    </row>
    <row r="600" spans="1:27" ht="13.5" customHeight="1" x14ac:dyDescent="0.2">
      <c r="A600" s="9"/>
      <c r="H600" s="47"/>
      <c r="M600" s="49"/>
      <c r="X600" s="50"/>
      <c r="AA600" s="49"/>
    </row>
    <row r="601" spans="1:27" ht="13.5" customHeight="1" x14ac:dyDescent="0.2">
      <c r="A601" s="9"/>
      <c r="H601" s="47"/>
      <c r="M601" s="49"/>
      <c r="X601" s="50"/>
      <c r="AA601" s="49"/>
    </row>
    <row r="602" spans="1:27" ht="13.5" customHeight="1" x14ac:dyDescent="0.2">
      <c r="A602" s="9"/>
      <c r="H602" s="47"/>
      <c r="M602" s="49"/>
      <c r="X602" s="50"/>
      <c r="AA602" s="49"/>
    </row>
    <row r="603" spans="1:27" ht="13.5" customHeight="1" x14ac:dyDescent="0.2">
      <c r="A603" s="9"/>
      <c r="H603" s="47"/>
      <c r="M603" s="49"/>
      <c r="X603" s="50"/>
      <c r="AA603" s="49"/>
    </row>
    <row r="604" spans="1:27" ht="13.5" customHeight="1" x14ac:dyDescent="0.2">
      <c r="A604" s="9"/>
      <c r="H604" s="47"/>
      <c r="M604" s="49"/>
      <c r="X604" s="50"/>
      <c r="AA604" s="49"/>
    </row>
    <row r="605" spans="1:27" ht="13.5" customHeight="1" x14ac:dyDescent="0.2">
      <c r="A605" s="9"/>
      <c r="H605" s="47"/>
      <c r="M605" s="49"/>
      <c r="X605" s="50"/>
      <c r="AA605" s="49"/>
    </row>
    <row r="606" spans="1:27" ht="13.5" customHeight="1" x14ac:dyDescent="0.2">
      <c r="A606" s="9"/>
      <c r="H606" s="47"/>
      <c r="M606" s="49"/>
      <c r="X606" s="50"/>
      <c r="AA606" s="49"/>
    </row>
    <row r="607" spans="1:27" ht="13.5" customHeight="1" x14ac:dyDescent="0.2">
      <c r="A607" s="9"/>
      <c r="H607" s="47"/>
      <c r="M607" s="49"/>
      <c r="X607" s="50"/>
      <c r="AA607" s="49"/>
    </row>
    <row r="608" spans="1:27" ht="13.5" customHeight="1" x14ac:dyDescent="0.2">
      <c r="A608" s="9"/>
      <c r="H608" s="47"/>
      <c r="M608" s="49"/>
      <c r="X608" s="50"/>
      <c r="AA608" s="49"/>
    </row>
    <row r="609" spans="1:27" ht="13.5" customHeight="1" x14ac:dyDescent="0.2">
      <c r="A609" s="9"/>
      <c r="H609" s="47"/>
      <c r="M609" s="49"/>
      <c r="X609" s="50"/>
      <c r="AA609" s="49"/>
    </row>
    <row r="610" spans="1:27" ht="13.5" customHeight="1" x14ac:dyDescent="0.2">
      <c r="A610" s="9"/>
      <c r="H610" s="47"/>
      <c r="M610" s="49"/>
      <c r="X610" s="50"/>
      <c r="AA610" s="49"/>
    </row>
    <row r="611" spans="1:27" ht="13.5" customHeight="1" x14ac:dyDescent="0.2">
      <c r="A611" s="9"/>
      <c r="H611" s="47"/>
      <c r="M611" s="49"/>
      <c r="X611" s="50"/>
      <c r="AA611" s="49"/>
    </row>
    <row r="612" spans="1:27" ht="13.5" customHeight="1" x14ac:dyDescent="0.2">
      <c r="A612" s="9"/>
      <c r="H612" s="47"/>
      <c r="M612" s="49"/>
      <c r="X612" s="50"/>
      <c r="AA612" s="49"/>
    </row>
    <row r="613" spans="1:27" ht="13.5" customHeight="1" x14ac:dyDescent="0.2">
      <c r="A613" s="9"/>
      <c r="H613" s="47"/>
      <c r="M613" s="49"/>
      <c r="X613" s="50"/>
      <c r="AA613" s="49"/>
    </row>
    <row r="614" spans="1:27" ht="13.5" customHeight="1" x14ac:dyDescent="0.2">
      <c r="A614" s="9"/>
      <c r="H614" s="47"/>
      <c r="M614" s="49"/>
      <c r="X614" s="50"/>
      <c r="AA614" s="49"/>
    </row>
    <row r="615" spans="1:27" ht="13.5" customHeight="1" x14ac:dyDescent="0.2">
      <c r="A615" s="9"/>
      <c r="H615" s="47"/>
      <c r="M615" s="49"/>
      <c r="X615" s="50"/>
      <c r="AA615" s="49"/>
    </row>
    <row r="616" spans="1:27" ht="13.5" customHeight="1" x14ac:dyDescent="0.2">
      <c r="A616" s="9"/>
      <c r="H616" s="47"/>
      <c r="M616" s="49"/>
      <c r="X616" s="50"/>
      <c r="AA616" s="49"/>
    </row>
    <row r="617" spans="1:27" ht="13.5" customHeight="1" x14ac:dyDescent="0.2">
      <c r="A617" s="9"/>
      <c r="H617" s="47"/>
      <c r="M617" s="49"/>
      <c r="X617" s="50"/>
      <c r="AA617" s="49"/>
    </row>
    <row r="618" spans="1:27" ht="13.5" customHeight="1" x14ac:dyDescent="0.2">
      <c r="A618" s="9"/>
      <c r="H618" s="47"/>
      <c r="M618" s="49"/>
      <c r="X618" s="50"/>
      <c r="AA618" s="49"/>
    </row>
    <row r="619" spans="1:27" ht="13.5" customHeight="1" x14ac:dyDescent="0.2">
      <c r="A619" s="9"/>
      <c r="H619" s="47"/>
      <c r="M619" s="49"/>
      <c r="X619" s="50"/>
      <c r="AA619" s="49"/>
    </row>
    <row r="620" spans="1:27" ht="13.5" customHeight="1" x14ac:dyDescent="0.2">
      <c r="A620" s="9"/>
      <c r="H620" s="47"/>
      <c r="M620" s="49"/>
      <c r="X620" s="50"/>
      <c r="AA620" s="49"/>
    </row>
    <row r="621" spans="1:27" ht="13.5" customHeight="1" x14ac:dyDescent="0.2">
      <c r="A621" s="9"/>
      <c r="H621" s="47"/>
      <c r="M621" s="49"/>
      <c r="X621" s="50"/>
      <c r="AA621" s="49"/>
    </row>
    <row r="622" spans="1:27" ht="13.5" customHeight="1" x14ac:dyDescent="0.2">
      <c r="A622" s="9"/>
      <c r="H622" s="47"/>
      <c r="M622" s="49"/>
      <c r="X622" s="50"/>
      <c r="AA622" s="49"/>
    </row>
    <row r="623" spans="1:27" ht="13.5" customHeight="1" x14ac:dyDescent="0.2">
      <c r="A623" s="9"/>
      <c r="H623" s="47"/>
      <c r="M623" s="49"/>
      <c r="X623" s="50"/>
      <c r="AA623" s="49"/>
    </row>
    <row r="624" spans="1:27" ht="13.5" customHeight="1" x14ac:dyDescent="0.2">
      <c r="A624" s="9"/>
      <c r="H624" s="47"/>
      <c r="M624" s="49"/>
      <c r="X624" s="50"/>
      <c r="AA624" s="49"/>
    </row>
    <row r="625" spans="1:27" ht="13.5" customHeight="1" x14ac:dyDescent="0.2">
      <c r="A625" s="9"/>
      <c r="H625" s="47"/>
      <c r="M625" s="49"/>
      <c r="X625" s="50"/>
      <c r="AA625" s="49"/>
    </row>
    <row r="626" spans="1:27" ht="13.5" customHeight="1" x14ac:dyDescent="0.2">
      <c r="A626" s="9"/>
      <c r="H626" s="47"/>
      <c r="M626" s="49"/>
      <c r="X626" s="50"/>
      <c r="AA626" s="49"/>
    </row>
    <row r="627" spans="1:27" ht="13.5" customHeight="1" x14ac:dyDescent="0.2">
      <c r="A627" s="9"/>
      <c r="H627" s="47"/>
      <c r="M627" s="49"/>
      <c r="X627" s="50"/>
      <c r="AA627" s="49"/>
    </row>
    <row r="628" spans="1:27" ht="13.5" customHeight="1" x14ac:dyDescent="0.2">
      <c r="A628" s="9"/>
      <c r="H628" s="47"/>
      <c r="M628" s="49"/>
      <c r="X628" s="50"/>
      <c r="AA628" s="49"/>
    </row>
    <row r="629" spans="1:27" ht="13.5" customHeight="1" x14ac:dyDescent="0.2">
      <c r="A629" s="9"/>
      <c r="H629" s="47"/>
      <c r="M629" s="49"/>
      <c r="X629" s="50"/>
      <c r="AA629" s="49"/>
    </row>
    <row r="630" spans="1:27" ht="13.5" customHeight="1" x14ac:dyDescent="0.2">
      <c r="A630" s="9"/>
      <c r="H630" s="47"/>
      <c r="M630" s="49"/>
      <c r="X630" s="50"/>
      <c r="AA630" s="49"/>
    </row>
    <row r="631" spans="1:27" ht="13.5" customHeight="1" x14ac:dyDescent="0.2">
      <c r="A631" s="9"/>
      <c r="H631" s="47"/>
      <c r="M631" s="49"/>
      <c r="X631" s="50"/>
      <c r="AA631" s="49"/>
    </row>
    <row r="632" spans="1:27" ht="13.5" customHeight="1" x14ac:dyDescent="0.2">
      <c r="A632" s="9"/>
      <c r="H632" s="47"/>
      <c r="M632" s="49"/>
      <c r="X632" s="50"/>
      <c r="AA632" s="49"/>
    </row>
    <row r="633" spans="1:27" ht="13.5" customHeight="1" x14ac:dyDescent="0.2">
      <c r="A633" s="9"/>
      <c r="H633" s="47"/>
      <c r="M633" s="49"/>
      <c r="X633" s="50"/>
      <c r="AA633" s="49"/>
    </row>
    <row r="634" spans="1:27" ht="13.5" customHeight="1" x14ac:dyDescent="0.2">
      <c r="A634" s="9"/>
      <c r="H634" s="47"/>
      <c r="M634" s="49"/>
      <c r="X634" s="50"/>
      <c r="AA634" s="49"/>
    </row>
    <row r="635" spans="1:27" ht="13.5" customHeight="1" x14ac:dyDescent="0.2">
      <c r="A635" s="9"/>
      <c r="H635" s="47"/>
      <c r="M635" s="49"/>
      <c r="X635" s="50"/>
      <c r="AA635" s="49"/>
    </row>
    <row r="636" spans="1:27" ht="13.5" customHeight="1" x14ac:dyDescent="0.2">
      <c r="A636" s="9"/>
      <c r="H636" s="47"/>
      <c r="M636" s="49"/>
      <c r="X636" s="50"/>
      <c r="AA636" s="49"/>
    </row>
    <row r="637" spans="1:27" ht="13.5" customHeight="1" x14ac:dyDescent="0.2">
      <c r="A637" s="9"/>
      <c r="H637" s="47"/>
      <c r="M637" s="49"/>
      <c r="X637" s="50"/>
      <c r="AA637" s="49"/>
    </row>
    <row r="638" spans="1:27" ht="13.5" customHeight="1" x14ac:dyDescent="0.2">
      <c r="A638" s="9"/>
      <c r="H638" s="47"/>
      <c r="M638" s="49"/>
      <c r="X638" s="50"/>
      <c r="AA638" s="49"/>
    </row>
    <row r="639" spans="1:27" ht="13.5" customHeight="1" x14ac:dyDescent="0.2">
      <c r="A639" s="9"/>
      <c r="H639" s="47"/>
      <c r="M639" s="49"/>
      <c r="X639" s="50"/>
      <c r="AA639" s="49"/>
    </row>
    <row r="640" spans="1:27" ht="13.5" customHeight="1" x14ac:dyDescent="0.2">
      <c r="A640" s="9"/>
      <c r="H640" s="47"/>
      <c r="M640" s="49"/>
      <c r="X640" s="50"/>
      <c r="AA640" s="49"/>
    </row>
    <row r="641" spans="1:27" ht="13.5" customHeight="1" x14ac:dyDescent="0.2">
      <c r="A641" s="9"/>
      <c r="H641" s="47"/>
      <c r="M641" s="49"/>
      <c r="X641" s="50"/>
      <c r="AA641" s="49"/>
    </row>
    <row r="642" spans="1:27" ht="13.5" customHeight="1" x14ac:dyDescent="0.2">
      <c r="A642" s="9"/>
      <c r="H642" s="47"/>
      <c r="M642" s="49"/>
      <c r="X642" s="50"/>
      <c r="AA642" s="49"/>
    </row>
    <row r="643" spans="1:27" ht="13.5" customHeight="1" x14ac:dyDescent="0.2">
      <c r="A643" s="9"/>
      <c r="H643" s="47"/>
      <c r="M643" s="49"/>
      <c r="X643" s="50"/>
      <c r="AA643" s="49"/>
    </row>
    <row r="644" spans="1:27" ht="13.5" customHeight="1" x14ac:dyDescent="0.2">
      <c r="A644" s="9"/>
      <c r="H644" s="47"/>
      <c r="M644" s="49"/>
      <c r="X644" s="50"/>
      <c r="AA644" s="49"/>
    </row>
    <row r="645" spans="1:27" ht="13.5" customHeight="1" x14ac:dyDescent="0.2">
      <c r="A645" s="9"/>
      <c r="H645" s="47"/>
      <c r="M645" s="49"/>
      <c r="X645" s="50"/>
      <c r="AA645" s="49"/>
    </row>
    <row r="646" spans="1:27" ht="13.5" customHeight="1" x14ac:dyDescent="0.2">
      <c r="A646" s="9"/>
      <c r="H646" s="47"/>
      <c r="M646" s="49"/>
      <c r="X646" s="50"/>
      <c r="AA646" s="49"/>
    </row>
    <row r="647" spans="1:27" ht="13.5" customHeight="1" x14ac:dyDescent="0.2">
      <c r="A647" s="9"/>
      <c r="H647" s="47"/>
      <c r="M647" s="49"/>
      <c r="X647" s="50"/>
      <c r="AA647" s="49"/>
    </row>
    <row r="648" spans="1:27" ht="13.5" customHeight="1" x14ac:dyDescent="0.2">
      <c r="A648" s="9"/>
      <c r="H648" s="47"/>
      <c r="M648" s="49"/>
      <c r="X648" s="50"/>
      <c r="AA648" s="49"/>
    </row>
    <row r="649" spans="1:27" ht="13.5" customHeight="1" x14ac:dyDescent="0.2">
      <c r="A649" s="9"/>
      <c r="H649" s="47"/>
      <c r="M649" s="49"/>
      <c r="X649" s="50"/>
      <c r="AA649" s="49"/>
    </row>
    <row r="650" spans="1:27" ht="13.5" customHeight="1" x14ac:dyDescent="0.2">
      <c r="A650" s="9"/>
      <c r="H650" s="47"/>
      <c r="M650" s="49"/>
      <c r="X650" s="50"/>
      <c r="AA650" s="49"/>
    </row>
    <row r="651" spans="1:27" ht="13.5" customHeight="1" x14ac:dyDescent="0.2">
      <c r="A651" s="9"/>
      <c r="H651" s="47"/>
      <c r="M651" s="49"/>
      <c r="X651" s="50"/>
      <c r="AA651" s="49"/>
    </row>
    <row r="652" spans="1:27" ht="13.5" customHeight="1" x14ac:dyDescent="0.2">
      <c r="A652" s="9"/>
      <c r="H652" s="47"/>
      <c r="M652" s="49"/>
      <c r="X652" s="50"/>
      <c r="AA652" s="49"/>
    </row>
    <row r="653" spans="1:27" ht="13.5" customHeight="1" x14ac:dyDescent="0.2">
      <c r="A653" s="9"/>
      <c r="H653" s="47"/>
      <c r="M653" s="49"/>
      <c r="X653" s="50"/>
      <c r="AA653" s="49"/>
    </row>
    <row r="654" spans="1:27" ht="13.5" customHeight="1" x14ac:dyDescent="0.2">
      <c r="A654" s="9"/>
      <c r="H654" s="47"/>
      <c r="M654" s="49"/>
      <c r="X654" s="50"/>
      <c r="AA654" s="49"/>
    </row>
    <row r="655" spans="1:27" ht="13.5" customHeight="1" x14ac:dyDescent="0.2">
      <c r="A655" s="9"/>
      <c r="H655" s="47"/>
      <c r="M655" s="49"/>
      <c r="X655" s="50"/>
      <c r="AA655" s="49"/>
    </row>
    <row r="656" spans="1:27" ht="13.5" customHeight="1" x14ac:dyDescent="0.2">
      <c r="A656" s="9"/>
      <c r="H656" s="47"/>
      <c r="M656" s="49"/>
      <c r="X656" s="50"/>
      <c r="AA656" s="49"/>
    </row>
    <row r="657" spans="1:27" ht="13.5" customHeight="1" x14ac:dyDescent="0.2">
      <c r="A657" s="9"/>
      <c r="H657" s="47"/>
      <c r="M657" s="49"/>
      <c r="X657" s="50"/>
      <c r="AA657" s="49"/>
    </row>
    <row r="658" spans="1:27" ht="13.5" customHeight="1" x14ac:dyDescent="0.2">
      <c r="A658" s="9"/>
      <c r="H658" s="47"/>
      <c r="M658" s="49"/>
      <c r="X658" s="50"/>
      <c r="AA658" s="49"/>
    </row>
    <row r="659" spans="1:27" ht="13.5" customHeight="1" x14ac:dyDescent="0.2">
      <c r="A659" s="9"/>
      <c r="H659" s="47"/>
      <c r="M659" s="49"/>
      <c r="X659" s="50"/>
      <c r="AA659" s="49"/>
    </row>
    <row r="660" spans="1:27" ht="13.5" customHeight="1" x14ac:dyDescent="0.2">
      <c r="A660" s="9"/>
      <c r="H660" s="47"/>
      <c r="M660" s="49"/>
      <c r="X660" s="50"/>
      <c r="AA660" s="49"/>
    </row>
    <row r="661" spans="1:27" ht="13.5" customHeight="1" x14ac:dyDescent="0.2">
      <c r="A661" s="9"/>
      <c r="H661" s="47"/>
      <c r="M661" s="49"/>
      <c r="X661" s="50"/>
      <c r="AA661" s="49"/>
    </row>
    <row r="662" spans="1:27" ht="13.5" customHeight="1" x14ac:dyDescent="0.2">
      <c r="A662" s="9"/>
      <c r="H662" s="47"/>
      <c r="M662" s="49"/>
      <c r="X662" s="50"/>
      <c r="AA662" s="49"/>
    </row>
    <row r="663" spans="1:27" ht="13.5" customHeight="1" x14ac:dyDescent="0.2">
      <c r="A663" s="9"/>
      <c r="H663" s="47"/>
      <c r="M663" s="49"/>
      <c r="X663" s="50"/>
      <c r="AA663" s="49"/>
    </row>
    <row r="664" spans="1:27" ht="13.5" customHeight="1" x14ac:dyDescent="0.2">
      <c r="A664" s="9"/>
      <c r="H664" s="47"/>
      <c r="M664" s="49"/>
      <c r="X664" s="50"/>
      <c r="AA664" s="49"/>
    </row>
    <row r="665" spans="1:27" ht="13.5" customHeight="1" x14ac:dyDescent="0.2">
      <c r="A665" s="9"/>
      <c r="H665" s="47"/>
      <c r="M665" s="49"/>
      <c r="X665" s="50"/>
      <c r="AA665" s="49"/>
    </row>
    <row r="666" spans="1:27" ht="13.5" customHeight="1" x14ac:dyDescent="0.2">
      <c r="A666" s="9"/>
      <c r="H666" s="47"/>
      <c r="M666" s="49"/>
      <c r="X666" s="50"/>
      <c r="AA666" s="49"/>
    </row>
    <row r="667" spans="1:27" ht="13.5" customHeight="1" x14ac:dyDescent="0.2">
      <c r="A667" s="9"/>
      <c r="H667" s="47"/>
      <c r="M667" s="49"/>
      <c r="X667" s="50"/>
      <c r="AA667" s="49"/>
    </row>
    <row r="668" spans="1:27" ht="13.5" customHeight="1" x14ac:dyDescent="0.2">
      <c r="A668" s="9"/>
      <c r="H668" s="47"/>
      <c r="M668" s="49"/>
      <c r="X668" s="50"/>
      <c r="AA668" s="49"/>
    </row>
    <row r="669" spans="1:27" ht="13.5" customHeight="1" x14ac:dyDescent="0.2">
      <c r="A669" s="9"/>
      <c r="H669" s="47"/>
      <c r="M669" s="49"/>
      <c r="X669" s="50"/>
      <c r="AA669" s="49"/>
    </row>
    <row r="670" spans="1:27" ht="13.5" customHeight="1" x14ac:dyDescent="0.2">
      <c r="A670" s="9"/>
      <c r="H670" s="47"/>
      <c r="M670" s="49"/>
      <c r="X670" s="50"/>
      <c r="AA670" s="49"/>
    </row>
    <row r="671" spans="1:27" ht="13.5" customHeight="1" x14ac:dyDescent="0.2">
      <c r="A671" s="9"/>
      <c r="H671" s="47"/>
      <c r="M671" s="49"/>
      <c r="X671" s="50"/>
      <c r="AA671" s="49"/>
    </row>
    <row r="672" spans="1:27" ht="13.5" customHeight="1" x14ac:dyDescent="0.2">
      <c r="A672" s="9"/>
      <c r="H672" s="47"/>
      <c r="M672" s="49"/>
      <c r="X672" s="50"/>
      <c r="AA672" s="49"/>
    </row>
    <row r="673" spans="1:27" ht="13.5" customHeight="1" x14ac:dyDescent="0.2">
      <c r="A673" s="9"/>
      <c r="H673" s="47"/>
      <c r="M673" s="49"/>
      <c r="X673" s="50"/>
      <c r="AA673" s="49"/>
    </row>
    <row r="674" spans="1:27" ht="13.5" customHeight="1" x14ac:dyDescent="0.2">
      <c r="A674" s="9"/>
      <c r="H674" s="47"/>
      <c r="M674" s="49"/>
      <c r="X674" s="50"/>
      <c r="AA674" s="49"/>
    </row>
    <row r="675" spans="1:27" ht="13.5" customHeight="1" x14ac:dyDescent="0.2">
      <c r="A675" s="9"/>
      <c r="H675" s="47"/>
      <c r="M675" s="49"/>
      <c r="X675" s="50"/>
      <c r="AA675" s="49"/>
    </row>
    <row r="676" spans="1:27" ht="13.5" customHeight="1" x14ac:dyDescent="0.2">
      <c r="A676" s="9"/>
      <c r="H676" s="47"/>
      <c r="M676" s="49"/>
      <c r="X676" s="50"/>
      <c r="AA676" s="49"/>
    </row>
    <row r="677" spans="1:27" ht="13.5" customHeight="1" x14ac:dyDescent="0.2">
      <c r="A677" s="9"/>
      <c r="H677" s="47"/>
      <c r="M677" s="49"/>
      <c r="X677" s="50"/>
      <c r="AA677" s="49"/>
    </row>
    <row r="678" spans="1:27" ht="13.5" customHeight="1" x14ac:dyDescent="0.2">
      <c r="A678" s="9"/>
      <c r="H678" s="47"/>
      <c r="M678" s="49"/>
      <c r="X678" s="50"/>
      <c r="AA678" s="49"/>
    </row>
    <row r="679" spans="1:27" ht="13.5" customHeight="1" x14ac:dyDescent="0.2">
      <c r="A679" s="9"/>
      <c r="H679" s="47"/>
      <c r="M679" s="49"/>
      <c r="X679" s="50"/>
      <c r="AA679" s="49"/>
    </row>
    <row r="680" spans="1:27" ht="13.5" customHeight="1" x14ac:dyDescent="0.2">
      <c r="A680" s="9"/>
      <c r="H680" s="47"/>
      <c r="M680" s="49"/>
      <c r="X680" s="50"/>
      <c r="AA680" s="49"/>
    </row>
    <row r="681" spans="1:27" ht="13.5" customHeight="1" x14ac:dyDescent="0.2">
      <c r="A681" s="9"/>
      <c r="H681" s="47"/>
      <c r="M681" s="49"/>
      <c r="X681" s="50"/>
      <c r="AA681" s="49"/>
    </row>
    <row r="682" spans="1:27" ht="13.5" customHeight="1" x14ac:dyDescent="0.2">
      <c r="A682" s="9"/>
      <c r="H682" s="47"/>
      <c r="M682" s="49"/>
      <c r="X682" s="50"/>
      <c r="AA682" s="49"/>
    </row>
    <row r="683" spans="1:27" ht="13.5" customHeight="1" x14ac:dyDescent="0.2">
      <c r="A683" s="9"/>
      <c r="H683" s="47"/>
      <c r="M683" s="49"/>
      <c r="X683" s="50"/>
      <c r="AA683" s="49"/>
    </row>
    <row r="684" spans="1:27" ht="13.5" customHeight="1" x14ac:dyDescent="0.2">
      <c r="A684" s="9"/>
      <c r="H684" s="47"/>
      <c r="M684" s="49"/>
      <c r="X684" s="50"/>
      <c r="AA684" s="49"/>
    </row>
    <row r="685" spans="1:27" ht="13.5" customHeight="1" x14ac:dyDescent="0.2">
      <c r="A685" s="9"/>
      <c r="H685" s="47"/>
      <c r="M685" s="49"/>
      <c r="X685" s="50"/>
      <c r="AA685" s="49"/>
    </row>
    <row r="686" spans="1:27" ht="13.5" customHeight="1" x14ac:dyDescent="0.2">
      <c r="A686" s="9"/>
      <c r="H686" s="47"/>
      <c r="M686" s="49"/>
      <c r="X686" s="50"/>
      <c r="AA686" s="49"/>
    </row>
    <row r="687" spans="1:27" ht="13.5" customHeight="1" x14ac:dyDescent="0.2">
      <c r="A687" s="9"/>
      <c r="H687" s="47"/>
      <c r="M687" s="49"/>
      <c r="X687" s="50"/>
      <c r="AA687" s="49"/>
    </row>
    <row r="688" spans="1:27" ht="13.5" customHeight="1" x14ac:dyDescent="0.2">
      <c r="A688" s="9"/>
      <c r="H688" s="47"/>
      <c r="M688" s="49"/>
      <c r="X688" s="50"/>
      <c r="AA688" s="49"/>
    </row>
    <row r="689" spans="1:27" ht="13.5" customHeight="1" x14ac:dyDescent="0.2">
      <c r="A689" s="9"/>
      <c r="H689" s="47"/>
      <c r="M689" s="49"/>
      <c r="X689" s="50"/>
      <c r="AA689" s="49"/>
    </row>
    <row r="690" spans="1:27" ht="13.5" customHeight="1" x14ac:dyDescent="0.2">
      <c r="A690" s="9"/>
      <c r="H690" s="47"/>
      <c r="M690" s="49"/>
      <c r="X690" s="50"/>
      <c r="AA690" s="49"/>
    </row>
    <row r="691" spans="1:27" ht="13.5" customHeight="1" x14ac:dyDescent="0.2">
      <c r="A691" s="9"/>
      <c r="H691" s="47"/>
      <c r="M691" s="49"/>
      <c r="X691" s="50"/>
      <c r="AA691" s="49"/>
    </row>
    <row r="692" spans="1:27" ht="13.5" customHeight="1" x14ac:dyDescent="0.2">
      <c r="A692" s="9"/>
      <c r="H692" s="47"/>
      <c r="M692" s="49"/>
      <c r="X692" s="50"/>
      <c r="AA692" s="49"/>
    </row>
    <row r="693" spans="1:27" ht="13.5" customHeight="1" x14ac:dyDescent="0.2">
      <c r="A693" s="9"/>
      <c r="H693" s="47"/>
      <c r="M693" s="49"/>
      <c r="X693" s="50"/>
      <c r="AA693" s="49"/>
    </row>
    <row r="694" spans="1:27" ht="13.5" customHeight="1" x14ac:dyDescent="0.2">
      <c r="A694" s="9"/>
      <c r="H694" s="47"/>
      <c r="M694" s="49"/>
      <c r="X694" s="50"/>
      <c r="AA694" s="49"/>
    </row>
    <row r="695" spans="1:27" ht="13.5" customHeight="1" x14ac:dyDescent="0.2">
      <c r="A695" s="9"/>
      <c r="H695" s="47"/>
      <c r="M695" s="49"/>
      <c r="X695" s="50"/>
      <c r="AA695" s="49"/>
    </row>
    <row r="696" spans="1:27" ht="13.5" customHeight="1" x14ac:dyDescent="0.2">
      <c r="A696" s="9"/>
      <c r="H696" s="47"/>
      <c r="M696" s="49"/>
      <c r="X696" s="50"/>
      <c r="AA696" s="49"/>
    </row>
    <row r="697" spans="1:27" ht="13.5" customHeight="1" x14ac:dyDescent="0.2">
      <c r="A697" s="9"/>
      <c r="H697" s="47"/>
      <c r="M697" s="49"/>
      <c r="X697" s="50"/>
      <c r="AA697" s="49"/>
    </row>
    <row r="698" spans="1:27" ht="13.5" customHeight="1" x14ac:dyDescent="0.2">
      <c r="A698" s="9"/>
      <c r="H698" s="47"/>
      <c r="M698" s="49"/>
      <c r="X698" s="50"/>
      <c r="AA698" s="49"/>
    </row>
    <row r="699" spans="1:27" ht="13.5" customHeight="1" x14ac:dyDescent="0.2">
      <c r="A699" s="9"/>
      <c r="H699" s="47"/>
      <c r="M699" s="49"/>
      <c r="X699" s="50"/>
      <c r="AA699" s="49"/>
    </row>
    <row r="700" spans="1:27" ht="13.5" customHeight="1" x14ac:dyDescent="0.2">
      <c r="A700" s="9"/>
      <c r="H700" s="47"/>
      <c r="M700" s="49"/>
      <c r="X700" s="50"/>
      <c r="AA700" s="49"/>
    </row>
    <row r="701" spans="1:27" ht="13.5" customHeight="1" x14ac:dyDescent="0.2">
      <c r="A701" s="9"/>
      <c r="H701" s="47"/>
      <c r="M701" s="49"/>
      <c r="X701" s="50"/>
      <c r="AA701" s="49"/>
    </row>
    <row r="702" spans="1:27" ht="13.5" customHeight="1" x14ac:dyDescent="0.2">
      <c r="A702" s="9"/>
      <c r="H702" s="47"/>
      <c r="M702" s="49"/>
      <c r="X702" s="50"/>
      <c r="AA702" s="49"/>
    </row>
    <row r="703" spans="1:27" ht="13.5" customHeight="1" x14ac:dyDescent="0.2">
      <c r="A703" s="9"/>
      <c r="H703" s="47"/>
      <c r="M703" s="49"/>
      <c r="X703" s="50"/>
      <c r="AA703" s="49"/>
    </row>
    <row r="704" spans="1:27" ht="13.5" customHeight="1" x14ac:dyDescent="0.2">
      <c r="A704" s="9"/>
      <c r="H704" s="47"/>
      <c r="M704" s="49"/>
      <c r="X704" s="50"/>
      <c r="AA704" s="49"/>
    </row>
    <row r="705" spans="1:27" ht="13.5" customHeight="1" x14ac:dyDescent="0.2">
      <c r="A705" s="9"/>
      <c r="H705" s="47"/>
      <c r="M705" s="49"/>
      <c r="X705" s="50"/>
      <c r="AA705" s="49"/>
    </row>
    <row r="706" spans="1:27" ht="13.5" customHeight="1" x14ac:dyDescent="0.2">
      <c r="A706" s="9"/>
      <c r="H706" s="47"/>
      <c r="M706" s="49"/>
      <c r="X706" s="50"/>
      <c r="AA706" s="49"/>
    </row>
    <row r="707" spans="1:27" ht="13.5" customHeight="1" x14ac:dyDescent="0.2">
      <c r="A707" s="9"/>
      <c r="H707" s="47"/>
      <c r="M707" s="49"/>
      <c r="X707" s="50"/>
      <c r="AA707" s="49"/>
    </row>
    <row r="708" spans="1:27" ht="13.5" customHeight="1" x14ac:dyDescent="0.2">
      <c r="A708" s="9"/>
      <c r="H708" s="47"/>
      <c r="M708" s="49"/>
      <c r="X708" s="50"/>
      <c r="AA708" s="49"/>
    </row>
    <row r="709" spans="1:27" ht="13.5" customHeight="1" x14ac:dyDescent="0.2">
      <c r="A709" s="9"/>
      <c r="H709" s="47"/>
      <c r="M709" s="49"/>
      <c r="X709" s="50"/>
      <c r="AA709" s="49"/>
    </row>
    <row r="710" spans="1:27" ht="13.5" customHeight="1" x14ac:dyDescent="0.2">
      <c r="A710" s="9"/>
      <c r="H710" s="47"/>
      <c r="M710" s="49"/>
      <c r="X710" s="50"/>
      <c r="AA710" s="49"/>
    </row>
    <row r="711" spans="1:27" ht="13.5" customHeight="1" x14ac:dyDescent="0.2">
      <c r="A711" s="9"/>
      <c r="H711" s="47"/>
      <c r="M711" s="49"/>
      <c r="X711" s="50"/>
      <c r="AA711" s="49"/>
    </row>
    <row r="712" spans="1:27" ht="13.5" customHeight="1" x14ac:dyDescent="0.2">
      <c r="A712" s="9"/>
      <c r="H712" s="47"/>
      <c r="M712" s="49"/>
      <c r="X712" s="50"/>
      <c r="AA712" s="49"/>
    </row>
    <row r="713" spans="1:27" ht="13.5" customHeight="1" x14ac:dyDescent="0.2">
      <c r="A713" s="9"/>
      <c r="H713" s="47"/>
      <c r="M713" s="49"/>
      <c r="X713" s="50"/>
      <c r="AA713" s="49"/>
    </row>
    <row r="714" spans="1:27" ht="13.5" customHeight="1" x14ac:dyDescent="0.2">
      <c r="A714" s="9"/>
      <c r="H714" s="47"/>
      <c r="M714" s="49"/>
      <c r="X714" s="50"/>
      <c r="AA714" s="49"/>
    </row>
    <row r="715" spans="1:27" ht="13.5" customHeight="1" x14ac:dyDescent="0.2">
      <c r="A715" s="9"/>
      <c r="H715" s="47"/>
      <c r="M715" s="49"/>
      <c r="X715" s="50"/>
      <c r="AA715" s="49"/>
    </row>
    <row r="716" spans="1:27" ht="13.5" customHeight="1" x14ac:dyDescent="0.2">
      <c r="A716" s="9"/>
      <c r="H716" s="47"/>
      <c r="M716" s="49"/>
      <c r="X716" s="50"/>
      <c r="AA716" s="49"/>
    </row>
    <row r="717" spans="1:27" ht="13.5" customHeight="1" x14ac:dyDescent="0.2">
      <c r="A717" s="9"/>
      <c r="H717" s="47"/>
      <c r="M717" s="49"/>
      <c r="X717" s="50"/>
      <c r="AA717" s="49"/>
    </row>
    <row r="718" spans="1:27" ht="13.5" customHeight="1" x14ac:dyDescent="0.2">
      <c r="A718" s="9"/>
      <c r="H718" s="47"/>
      <c r="M718" s="49"/>
      <c r="X718" s="50"/>
      <c r="AA718" s="49"/>
    </row>
    <row r="719" spans="1:27" ht="13.5" customHeight="1" x14ac:dyDescent="0.2">
      <c r="A719" s="9"/>
      <c r="H719" s="47"/>
      <c r="M719" s="49"/>
      <c r="X719" s="50"/>
      <c r="AA719" s="49"/>
    </row>
    <row r="720" spans="1:27" ht="13.5" customHeight="1" x14ac:dyDescent="0.2">
      <c r="A720" s="9"/>
      <c r="H720" s="47"/>
      <c r="M720" s="49"/>
      <c r="X720" s="50"/>
      <c r="AA720" s="49"/>
    </row>
    <row r="721" spans="1:27" ht="13.5" customHeight="1" x14ac:dyDescent="0.2">
      <c r="A721" s="9"/>
      <c r="H721" s="47"/>
      <c r="M721" s="49"/>
      <c r="X721" s="50"/>
      <c r="AA721" s="49"/>
    </row>
    <row r="722" spans="1:27" ht="13.5" customHeight="1" x14ac:dyDescent="0.2">
      <c r="A722" s="9"/>
      <c r="H722" s="47"/>
      <c r="M722" s="49"/>
      <c r="X722" s="50"/>
      <c r="AA722" s="49"/>
    </row>
    <row r="723" spans="1:27" ht="13.5" customHeight="1" x14ac:dyDescent="0.2">
      <c r="A723" s="9"/>
      <c r="H723" s="47"/>
      <c r="M723" s="49"/>
      <c r="X723" s="50"/>
      <c r="AA723" s="49"/>
    </row>
    <row r="724" spans="1:27" ht="13.5" customHeight="1" x14ac:dyDescent="0.2">
      <c r="A724" s="9"/>
      <c r="H724" s="47"/>
      <c r="M724" s="49"/>
      <c r="X724" s="50"/>
      <c r="AA724" s="49"/>
    </row>
    <row r="725" spans="1:27" ht="13.5" customHeight="1" x14ac:dyDescent="0.2">
      <c r="A725" s="9"/>
      <c r="H725" s="47"/>
      <c r="M725" s="49"/>
      <c r="X725" s="50"/>
      <c r="AA725" s="49"/>
    </row>
    <row r="726" spans="1:27" ht="13.5" customHeight="1" x14ac:dyDescent="0.2">
      <c r="A726" s="9"/>
      <c r="H726" s="47"/>
      <c r="M726" s="49"/>
      <c r="X726" s="50"/>
      <c r="AA726" s="49"/>
    </row>
    <row r="727" spans="1:27" ht="13.5" customHeight="1" x14ac:dyDescent="0.2">
      <c r="A727" s="9"/>
      <c r="H727" s="47"/>
      <c r="M727" s="49"/>
      <c r="X727" s="50"/>
      <c r="AA727" s="49"/>
    </row>
    <row r="728" spans="1:27" ht="13.5" customHeight="1" x14ac:dyDescent="0.2">
      <c r="A728" s="9"/>
      <c r="H728" s="47"/>
      <c r="M728" s="49"/>
      <c r="X728" s="50"/>
      <c r="AA728" s="49"/>
    </row>
    <row r="729" spans="1:27" ht="13.5" customHeight="1" x14ac:dyDescent="0.2">
      <c r="A729" s="9"/>
      <c r="H729" s="47"/>
      <c r="M729" s="49"/>
      <c r="X729" s="50"/>
      <c r="AA729" s="49"/>
    </row>
    <row r="730" spans="1:27" ht="13.5" customHeight="1" x14ac:dyDescent="0.2">
      <c r="A730" s="9"/>
      <c r="H730" s="47"/>
      <c r="M730" s="49"/>
      <c r="X730" s="50"/>
      <c r="AA730" s="49"/>
    </row>
    <row r="731" spans="1:27" ht="13.5" customHeight="1" x14ac:dyDescent="0.2">
      <c r="A731" s="9"/>
      <c r="H731" s="47"/>
      <c r="M731" s="49"/>
      <c r="X731" s="50"/>
      <c r="AA731" s="49"/>
    </row>
    <row r="732" spans="1:27" ht="13.5" customHeight="1" x14ac:dyDescent="0.2">
      <c r="A732" s="9"/>
      <c r="H732" s="47"/>
      <c r="M732" s="49"/>
      <c r="X732" s="50"/>
      <c r="AA732" s="49"/>
    </row>
    <row r="733" spans="1:27" ht="13.5" customHeight="1" x14ac:dyDescent="0.2">
      <c r="A733" s="9"/>
      <c r="H733" s="47"/>
      <c r="M733" s="49"/>
      <c r="X733" s="50"/>
      <c r="AA733" s="49"/>
    </row>
    <row r="734" spans="1:27" ht="13.5" customHeight="1" x14ac:dyDescent="0.2">
      <c r="A734" s="9"/>
      <c r="H734" s="47"/>
      <c r="M734" s="49"/>
      <c r="X734" s="50"/>
      <c r="AA734" s="49"/>
    </row>
    <row r="735" spans="1:27" ht="13.5" customHeight="1" x14ac:dyDescent="0.2">
      <c r="A735" s="9"/>
      <c r="H735" s="47"/>
      <c r="M735" s="49"/>
      <c r="X735" s="50"/>
      <c r="AA735" s="49"/>
    </row>
    <row r="736" spans="1:27" ht="13.5" customHeight="1" x14ac:dyDescent="0.2">
      <c r="A736" s="9"/>
      <c r="H736" s="47"/>
      <c r="M736" s="49"/>
      <c r="X736" s="50"/>
      <c r="AA736" s="49"/>
    </row>
    <row r="737" spans="1:27" ht="13.5" customHeight="1" x14ac:dyDescent="0.2">
      <c r="A737" s="9"/>
      <c r="H737" s="47"/>
      <c r="M737" s="49"/>
      <c r="X737" s="50"/>
      <c r="AA737" s="49"/>
    </row>
    <row r="738" spans="1:27" ht="13.5" customHeight="1" x14ac:dyDescent="0.2">
      <c r="A738" s="9"/>
      <c r="H738" s="47"/>
      <c r="M738" s="49"/>
      <c r="X738" s="50"/>
      <c r="AA738" s="49"/>
    </row>
    <row r="739" spans="1:27" ht="13.5" customHeight="1" x14ac:dyDescent="0.2">
      <c r="A739" s="9"/>
      <c r="H739" s="47"/>
      <c r="M739" s="49"/>
      <c r="X739" s="50"/>
      <c r="AA739" s="49"/>
    </row>
    <row r="740" spans="1:27" ht="13.5" customHeight="1" x14ac:dyDescent="0.2">
      <c r="A740" s="9"/>
      <c r="H740" s="47"/>
      <c r="M740" s="49"/>
      <c r="X740" s="50"/>
      <c r="AA740" s="49"/>
    </row>
    <row r="741" spans="1:27" ht="13.5" customHeight="1" x14ac:dyDescent="0.2">
      <c r="A741" s="9"/>
      <c r="H741" s="47"/>
      <c r="M741" s="49"/>
      <c r="X741" s="50"/>
      <c r="AA741" s="49"/>
    </row>
    <row r="742" spans="1:27" ht="13.5" customHeight="1" x14ac:dyDescent="0.2">
      <c r="A742" s="9"/>
      <c r="H742" s="47"/>
      <c r="M742" s="49"/>
      <c r="X742" s="50"/>
      <c r="AA742" s="49"/>
    </row>
    <row r="743" spans="1:27" ht="13.5" customHeight="1" x14ac:dyDescent="0.2">
      <c r="A743" s="9"/>
      <c r="H743" s="47"/>
      <c r="M743" s="49"/>
      <c r="X743" s="50"/>
      <c r="AA743" s="49"/>
    </row>
    <row r="744" spans="1:27" ht="13.5" customHeight="1" x14ac:dyDescent="0.2">
      <c r="A744" s="9"/>
      <c r="H744" s="47"/>
      <c r="M744" s="49"/>
      <c r="X744" s="50"/>
      <c r="AA744" s="49"/>
    </row>
    <row r="745" spans="1:27" ht="13.5" customHeight="1" x14ac:dyDescent="0.2">
      <c r="A745" s="9"/>
      <c r="H745" s="47"/>
      <c r="M745" s="49"/>
      <c r="X745" s="50"/>
      <c r="AA745" s="49"/>
    </row>
    <row r="746" spans="1:27" ht="13.5" customHeight="1" x14ac:dyDescent="0.2">
      <c r="A746" s="9"/>
      <c r="H746" s="47"/>
      <c r="M746" s="49"/>
      <c r="X746" s="50"/>
      <c r="AA746" s="49"/>
    </row>
    <row r="747" spans="1:27" ht="13.5" customHeight="1" x14ac:dyDescent="0.2">
      <c r="A747" s="9"/>
      <c r="H747" s="47"/>
      <c r="M747" s="49"/>
      <c r="X747" s="50"/>
      <c r="AA747" s="49"/>
    </row>
    <row r="748" spans="1:27" ht="13.5" customHeight="1" x14ac:dyDescent="0.2">
      <c r="A748" s="9"/>
      <c r="H748" s="47"/>
      <c r="M748" s="49"/>
      <c r="X748" s="50"/>
      <c r="AA748" s="49"/>
    </row>
    <row r="749" spans="1:27" ht="13.5" customHeight="1" x14ac:dyDescent="0.2">
      <c r="A749" s="9"/>
      <c r="H749" s="47"/>
      <c r="M749" s="49"/>
      <c r="X749" s="50"/>
      <c r="AA749" s="49"/>
    </row>
    <row r="750" spans="1:27" ht="13.5" customHeight="1" x14ac:dyDescent="0.2">
      <c r="A750" s="9"/>
      <c r="H750" s="47"/>
      <c r="M750" s="49"/>
      <c r="X750" s="50"/>
      <c r="AA750" s="49"/>
    </row>
    <row r="751" spans="1:27" ht="13.5" customHeight="1" x14ac:dyDescent="0.2">
      <c r="A751" s="9"/>
      <c r="H751" s="47"/>
      <c r="M751" s="49"/>
      <c r="X751" s="50"/>
      <c r="AA751" s="49"/>
    </row>
    <row r="752" spans="1:27" ht="13.5" customHeight="1" x14ac:dyDescent="0.2">
      <c r="A752" s="9"/>
      <c r="H752" s="47"/>
      <c r="M752" s="49"/>
      <c r="X752" s="50"/>
      <c r="AA752" s="49"/>
    </row>
    <row r="753" spans="1:27" ht="13.5" customHeight="1" x14ac:dyDescent="0.2">
      <c r="A753" s="9"/>
      <c r="H753" s="47"/>
      <c r="M753" s="49"/>
      <c r="X753" s="50"/>
      <c r="AA753" s="49"/>
    </row>
    <row r="754" spans="1:27" ht="13.5" customHeight="1" x14ac:dyDescent="0.2">
      <c r="A754" s="9"/>
      <c r="H754" s="47"/>
      <c r="M754" s="49"/>
      <c r="X754" s="50"/>
      <c r="AA754" s="49"/>
    </row>
    <row r="755" spans="1:27" ht="13.5" customHeight="1" x14ac:dyDescent="0.2">
      <c r="A755" s="9"/>
      <c r="H755" s="47"/>
      <c r="M755" s="49"/>
      <c r="X755" s="50"/>
      <c r="AA755" s="49"/>
    </row>
    <row r="756" spans="1:27" ht="13.5" customHeight="1" x14ac:dyDescent="0.2">
      <c r="A756" s="9"/>
      <c r="H756" s="47"/>
      <c r="M756" s="49"/>
      <c r="X756" s="50"/>
      <c r="AA756" s="49"/>
    </row>
    <row r="757" spans="1:27" ht="13.5" customHeight="1" x14ac:dyDescent="0.2">
      <c r="A757" s="9"/>
      <c r="H757" s="47"/>
      <c r="M757" s="49"/>
      <c r="X757" s="50"/>
      <c r="AA757" s="49"/>
    </row>
    <row r="758" spans="1:27" ht="13.5" customHeight="1" x14ac:dyDescent="0.2">
      <c r="A758" s="9"/>
      <c r="H758" s="47"/>
      <c r="M758" s="49"/>
      <c r="X758" s="50"/>
      <c r="AA758" s="49"/>
    </row>
    <row r="759" spans="1:27" ht="13.5" customHeight="1" x14ac:dyDescent="0.2">
      <c r="A759" s="9"/>
      <c r="H759" s="47"/>
      <c r="M759" s="49"/>
      <c r="X759" s="50"/>
      <c r="AA759" s="49"/>
    </row>
    <row r="760" spans="1:27" ht="13.5" customHeight="1" x14ac:dyDescent="0.2">
      <c r="A760" s="9"/>
      <c r="H760" s="47"/>
      <c r="M760" s="49"/>
      <c r="X760" s="50"/>
      <c r="AA760" s="49"/>
    </row>
    <row r="761" spans="1:27" ht="13.5" customHeight="1" x14ac:dyDescent="0.2">
      <c r="A761" s="9"/>
      <c r="H761" s="47"/>
      <c r="M761" s="49"/>
      <c r="X761" s="50"/>
      <c r="AA761" s="49"/>
    </row>
    <row r="762" spans="1:27" ht="13.5" customHeight="1" x14ac:dyDescent="0.2">
      <c r="A762" s="9"/>
      <c r="H762" s="47"/>
      <c r="M762" s="49"/>
      <c r="X762" s="50"/>
      <c r="AA762" s="49"/>
    </row>
    <row r="763" spans="1:27" ht="13.5" customHeight="1" x14ac:dyDescent="0.2">
      <c r="A763" s="9"/>
      <c r="H763" s="47"/>
      <c r="M763" s="49"/>
      <c r="X763" s="50"/>
      <c r="AA763" s="49"/>
    </row>
    <row r="764" spans="1:27" ht="13.5" customHeight="1" x14ac:dyDescent="0.2">
      <c r="A764" s="9"/>
      <c r="H764" s="47"/>
      <c r="M764" s="49"/>
      <c r="X764" s="50"/>
      <c r="AA764" s="49"/>
    </row>
    <row r="765" spans="1:27" ht="13.5" customHeight="1" x14ac:dyDescent="0.2">
      <c r="A765" s="9"/>
      <c r="H765" s="47"/>
      <c r="M765" s="49"/>
      <c r="X765" s="50"/>
      <c r="AA765" s="49"/>
    </row>
    <row r="766" spans="1:27" ht="13.5" customHeight="1" x14ac:dyDescent="0.2">
      <c r="A766" s="9"/>
      <c r="H766" s="47"/>
      <c r="M766" s="49"/>
      <c r="X766" s="50"/>
      <c r="AA766" s="49"/>
    </row>
    <row r="767" spans="1:27" ht="13.5" customHeight="1" x14ac:dyDescent="0.2">
      <c r="A767" s="9"/>
      <c r="H767" s="47"/>
      <c r="M767" s="49"/>
      <c r="X767" s="50"/>
      <c r="AA767" s="49"/>
    </row>
    <row r="768" spans="1:27" ht="13.5" customHeight="1" x14ac:dyDescent="0.2">
      <c r="A768" s="9"/>
      <c r="H768" s="47"/>
      <c r="M768" s="49"/>
      <c r="X768" s="50"/>
      <c r="AA768" s="49"/>
    </row>
    <row r="769" spans="1:27" ht="13.5" customHeight="1" x14ac:dyDescent="0.2">
      <c r="A769" s="9"/>
      <c r="H769" s="47"/>
      <c r="M769" s="49"/>
      <c r="X769" s="50"/>
      <c r="AA769" s="49"/>
    </row>
    <row r="770" spans="1:27" ht="13.5" customHeight="1" x14ac:dyDescent="0.2">
      <c r="A770" s="9"/>
      <c r="H770" s="47"/>
      <c r="M770" s="49"/>
      <c r="X770" s="50"/>
      <c r="AA770" s="49"/>
    </row>
    <row r="771" spans="1:27" ht="13.5" customHeight="1" x14ac:dyDescent="0.2">
      <c r="A771" s="9"/>
      <c r="H771" s="47"/>
      <c r="M771" s="49"/>
      <c r="X771" s="50"/>
      <c r="AA771" s="49"/>
    </row>
    <row r="772" spans="1:27" ht="13.5" customHeight="1" x14ac:dyDescent="0.2">
      <c r="A772" s="9"/>
      <c r="H772" s="47"/>
      <c r="M772" s="49"/>
      <c r="X772" s="50"/>
      <c r="AA772" s="49"/>
    </row>
    <row r="773" spans="1:27" ht="13.5" customHeight="1" x14ac:dyDescent="0.2">
      <c r="A773" s="9"/>
      <c r="H773" s="47"/>
      <c r="M773" s="49"/>
      <c r="X773" s="50"/>
      <c r="AA773" s="49"/>
    </row>
    <row r="774" spans="1:27" ht="13.5" customHeight="1" x14ac:dyDescent="0.2">
      <c r="A774" s="9"/>
      <c r="H774" s="47"/>
      <c r="M774" s="49"/>
      <c r="X774" s="50"/>
      <c r="AA774" s="49"/>
    </row>
    <row r="775" spans="1:27" ht="13.5" customHeight="1" x14ac:dyDescent="0.2">
      <c r="A775" s="9"/>
      <c r="H775" s="47"/>
      <c r="M775" s="49"/>
      <c r="X775" s="50"/>
      <c r="AA775" s="49"/>
    </row>
    <row r="776" spans="1:27" ht="13.5" customHeight="1" x14ac:dyDescent="0.2">
      <c r="A776" s="9"/>
      <c r="H776" s="47"/>
      <c r="M776" s="49"/>
      <c r="X776" s="50"/>
      <c r="AA776" s="49"/>
    </row>
    <row r="777" spans="1:27" ht="13.5" customHeight="1" x14ac:dyDescent="0.2">
      <c r="A777" s="9"/>
      <c r="H777" s="47"/>
      <c r="M777" s="49"/>
      <c r="X777" s="50"/>
      <c r="AA777" s="49"/>
    </row>
    <row r="778" spans="1:27" ht="13.5" customHeight="1" x14ac:dyDescent="0.2">
      <c r="A778" s="9"/>
      <c r="H778" s="47"/>
      <c r="M778" s="49"/>
      <c r="X778" s="50"/>
      <c r="AA778" s="49"/>
    </row>
    <row r="779" spans="1:27" ht="13.5" customHeight="1" x14ac:dyDescent="0.2">
      <c r="A779" s="9"/>
      <c r="H779" s="47"/>
      <c r="M779" s="49"/>
      <c r="X779" s="50"/>
      <c r="AA779" s="49"/>
    </row>
    <row r="780" spans="1:27" ht="13.5" customHeight="1" x14ac:dyDescent="0.2">
      <c r="A780" s="9"/>
      <c r="H780" s="47"/>
      <c r="M780" s="49"/>
      <c r="X780" s="50"/>
      <c r="AA780" s="49"/>
    </row>
    <row r="781" spans="1:27" ht="13.5" customHeight="1" x14ac:dyDescent="0.2">
      <c r="A781" s="9"/>
      <c r="H781" s="47"/>
      <c r="M781" s="49"/>
      <c r="X781" s="50"/>
      <c r="AA781" s="49"/>
    </row>
    <row r="782" spans="1:27" ht="13.5" customHeight="1" x14ac:dyDescent="0.2">
      <c r="A782" s="9"/>
      <c r="H782" s="47"/>
      <c r="M782" s="49"/>
      <c r="X782" s="50"/>
      <c r="AA782" s="49"/>
    </row>
    <row r="783" spans="1:27" ht="13.5" customHeight="1" x14ac:dyDescent="0.2">
      <c r="A783" s="9"/>
      <c r="H783" s="47"/>
      <c r="M783" s="49"/>
      <c r="X783" s="50"/>
      <c r="AA783" s="49"/>
    </row>
    <row r="784" spans="1:27" ht="13.5" customHeight="1" x14ac:dyDescent="0.2">
      <c r="A784" s="9"/>
      <c r="H784" s="47"/>
      <c r="M784" s="49"/>
      <c r="X784" s="50"/>
      <c r="AA784" s="49"/>
    </row>
    <row r="785" spans="1:27" ht="13.5" customHeight="1" x14ac:dyDescent="0.2">
      <c r="A785" s="9"/>
      <c r="H785" s="47"/>
      <c r="M785" s="49"/>
      <c r="X785" s="50"/>
      <c r="AA785" s="49"/>
    </row>
    <row r="786" spans="1:27" ht="13.5" customHeight="1" x14ac:dyDescent="0.2">
      <c r="A786" s="9"/>
      <c r="H786" s="47"/>
      <c r="M786" s="49"/>
      <c r="X786" s="50"/>
      <c r="AA786" s="49"/>
    </row>
    <row r="787" spans="1:27" ht="13.5" customHeight="1" x14ac:dyDescent="0.2">
      <c r="A787" s="9"/>
      <c r="H787" s="47"/>
      <c r="M787" s="49"/>
      <c r="X787" s="50"/>
      <c r="AA787" s="49"/>
    </row>
    <row r="788" spans="1:27" ht="13.5" customHeight="1" x14ac:dyDescent="0.2">
      <c r="A788" s="9"/>
      <c r="H788" s="47"/>
      <c r="M788" s="49"/>
      <c r="X788" s="50"/>
      <c r="AA788" s="49"/>
    </row>
    <row r="789" spans="1:27" ht="13.5" customHeight="1" x14ac:dyDescent="0.2">
      <c r="A789" s="9"/>
      <c r="H789" s="47"/>
      <c r="M789" s="49"/>
      <c r="X789" s="50"/>
      <c r="AA789" s="49"/>
    </row>
    <row r="790" spans="1:27" ht="13.5" customHeight="1" x14ac:dyDescent="0.2">
      <c r="A790" s="9"/>
      <c r="H790" s="47"/>
      <c r="M790" s="49"/>
      <c r="X790" s="50"/>
      <c r="AA790" s="49"/>
    </row>
    <row r="791" spans="1:27" ht="13.5" customHeight="1" x14ac:dyDescent="0.2">
      <c r="A791" s="9"/>
      <c r="H791" s="47"/>
      <c r="M791" s="49"/>
      <c r="X791" s="50"/>
      <c r="AA791" s="49"/>
    </row>
    <row r="792" spans="1:27" ht="13.5" customHeight="1" x14ac:dyDescent="0.2">
      <c r="A792" s="9"/>
      <c r="H792" s="47"/>
      <c r="M792" s="49"/>
      <c r="X792" s="50"/>
      <c r="AA792" s="49"/>
    </row>
    <row r="793" spans="1:27" ht="13.5" customHeight="1" x14ac:dyDescent="0.2">
      <c r="A793" s="9"/>
      <c r="H793" s="47"/>
      <c r="M793" s="49"/>
      <c r="X793" s="50"/>
      <c r="AA793" s="49"/>
    </row>
    <row r="794" spans="1:27" ht="13.5" customHeight="1" x14ac:dyDescent="0.2">
      <c r="A794" s="9"/>
      <c r="H794" s="47"/>
      <c r="M794" s="49"/>
      <c r="X794" s="50"/>
      <c r="AA794" s="49"/>
    </row>
    <row r="795" spans="1:27" ht="13.5" customHeight="1" x14ac:dyDescent="0.2">
      <c r="A795" s="9"/>
      <c r="H795" s="47"/>
      <c r="M795" s="49"/>
      <c r="X795" s="50"/>
      <c r="AA795" s="49"/>
    </row>
    <row r="796" spans="1:27" ht="13.5" customHeight="1" x14ac:dyDescent="0.2">
      <c r="A796" s="9"/>
      <c r="H796" s="47"/>
      <c r="M796" s="49"/>
      <c r="X796" s="50"/>
      <c r="AA796" s="49"/>
    </row>
    <row r="797" spans="1:27" ht="13.5" customHeight="1" x14ac:dyDescent="0.2">
      <c r="A797" s="9"/>
      <c r="H797" s="47"/>
      <c r="M797" s="49"/>
      <c r="X797" s="50"/>
      <c r="AA797" s="49"/>
    </row>
    <row r="798" spans="1:27" ht="13.5" customHeight="1" x14ac:dyDescent="0.2">
      <c r="A798" s="9"/>
      <c r="H798" s="47"/>
      <c r="M798" s="49"/>
      <c r="X798" s="50"/>
      <c r="AA798" s="49"/>
    </row>
    <row r="799" spans="1:27" ht="13.5" customHeight="1" x14ac:dyDescent="0.2">
      <c r="A799" s="9"/>
      <c r="H799" s="47"/>
      <c r="M799" s="49"/>
      <c r="X799" s="50"/>
      <c r="AA799" s="49"/>
    </row>
    <row r="800" spans="1:27" ht="13.5" customHeight="1" x14ac:dyDescent="0.2">
      <c r="A800" s="9"/>
      <c r="H800" s="47"/>
      <c r="M800" s="49"/>
      <c r="X800" s="50"/>
      <c r="AA800" s="49"/>
    </row>
    <row r="801" spans="1:27" ht="13.5" customHeight="1" x14ac:dyDescent="0.2">
      <c r="A801" s="9"/>
      <c r="H801" s="47"/>
      <c r="M801" s="49"/>
      <c r="X801" s="50"/>
      <c r="AA801" s="49"/>
    </row>
    <row r="802" spans="1:27" ht="13.5" customHeight="1" x14ac:dyDescent="0.2">
      <c r="A802" s="9"/>
      <c r="H802" s="47"/>
      <c r="M802" s="49"/>
      <c r="X802" s="50"/>
      <c r="AA802" s="49"/>
    </row>
    <row r="803" spans="1:27" ht="13.5" customHeight="1" x14ac:dyDescent="0.2">
      <c r="A803" s="9"/>
      <c r="H803" s="47"/>
      <c r="M803" s="49"/>
      <c r="X803" s="50"/>
      <c r="AA803" s="49"/>
    </row>
    <row r="804" spans="1:27" ht="13.5" customHeight="1" x14ac:dyDescent="0.2">
      <c r="A804" s="9"/>
      <c r="H804" s="47"/>
      <c r="M804" s="49"/>
      <c r="X804" s="50"/>
      <c r="AA804" s="49"/>
    </row>
    <row r="805" spans="1:27" ht="13.5" customHeight="1" x14ac:dyDescent="0.2">
      <c r="A805" s="9"/>
      <c r="H805" s="47"/>
      <c r="M805" s="49"/>
      <c r="X805" s="50"/>
      <c r="AA805" s="49"/>
    </row>
    <row r="806" spans="1:27" ht="13.5" customHeight="1" x14ac:dyDescent="0.2">
      <c r="A806" s="9"/>
      <c r="H806" s="47"/>
      <c r="M806" s="49"/>
      <c r="X806" s="50"/>
      <c r="AA806" s="49"/>
    </row>
    <row r="807" spans="1:27" ht="13.5" customHeight="1" x14ac:dyDescent="0.2">
      <c r="A807" s="9"/>
      <c r="H807" s="47"/>
      <c r="M807" s="49"/>
      <c r="X807" s="50"/>
      <c r="AA807" s="49"/>
    </row>
    <row r="808" spans="1:27" ht="13.5" customHeight="1" x14ac:dyDescent="0.2">
      <c r="A808" s="9"/>
      <c r="H808" s="47"/>
      <c r="M808" s="49"/>
      <c r="X808" s="50"/>
      <c r="AA808" s="49"/>
    </row>
    <row r="809" spans="1:27" ht="13.5" customHeight="1" x14ac:dyDescent="0.2">
      <c r="A809" s="9"/>
      <c r="H809" s="47"/>
      <c r="M809" s="49"/>
      <c r="X809" s="50"/>
      <c r="AA809" s="49"/>
    </row>
    <row r="810" spans="1:27" ht="13.5" customHeight="1" x14ac:dyDescent="0.2">
      <c r="A810" s="9"/>
      <c r="H810" s="47"/>
      <c r="M810" s="49"/>
      <c r="X810" s="50"/>
      <c r="AA810" s="49"/>
    </row>
    <row r="811" spans="1:27" ht="13.5" customHeight="1" x14ac:dyDescent="0.2">
      <c r="A811" s="9"/>
      <c r="H811" s="47"/>
      <c r="M811" s="49"/>
      <c r="X811" s="50"/>
      <c r="AA811" s="49"/>
    </row>
    <row r="812" spans="1:27" ht="13.5" customHeight="1" x14ac:dyDescent="0.2">
      <c r="A812" s="9"/>
      <c r="H812" s="47"/>
      <c r="M812" s="49"/>
      <c r="X812" s="50"/>
      <c r="AA812" s="49"/>
    </row>
    <row r="813" spans="1:27" ht="13.5" customHeight="1" x14ac:dyDescent="0.2">
      <c r="A813" s="9"/>
      <c r="H813" s="47"/>
      <c r="M813" s="49"/>
      <c r="X813" s="50"/>
      <c r="AA813" s="49"/>
    </row>
    <row r="814" spans="1:27" ht="13.5" customHeight="1" x14ac:dyDescent="0.2">
      <c r="A814" s="9"/>
      <c r="H814" s="47"/>
      <c r="M814" s="49"/>
      <c r="X814" s="50"/>
      <c r="AA814" s="49"/>
    </row>
    <row r="815" spans="1:27" ht="13.5" customHeight="1" x14ac:dyDescent="0.2">
      <c r="A815" s="9"/>
      <c r="H815" s="47"/>
      <c r="M815" s="49"/>
      <c r="X815" s="50"/>
      <c r="AA815" s="49"/>
    </row>
    <row r="816" spans="1:27" ht="13.5" customHeight="1" x14ac:dyDescent="0.2">
      <c r="A816" s="9"/>
      <c r="H816" s="47"/>
      <c r="M816" s="49"/>
      <c r="X816" s="50"/>
      <c r="AA816" s="49"/>
    </row>
    <row r="817" spans="1:27" ht="13.5" customHeight="1" x14ac:dyDescent="0.2">
      <c r="A817" s="9"/>
      <c r="H817" s="47"/>
      <c r="M817" s="49"/>
      <c r="X817" s="50"/>
      <c r="AA817" s="49"/>
    </row>
    <row r="818" spans="1:27" ht="13.5" customHeight="1" x14ac:dyDescent="0.2">
      <c r="A818" s="9"/>
      <c r="H818" s="47"/>
      <c r="M818" s="49"/>
      <c r="X818" s="50"/>
      <c r="AA818" s="49"/>
    </row>
    <row r="819" spans="1:27" ht="13.5" customHeight="1" x14ac:dyDescent="0.2">
      <c r="A819" s="9"/>
      <c r="H819" s="47"/>
      <c r="M819" s="49"/>
      <c r="X819" s="50"/>
      <c r="AA819" s="49"/>
    </row>
    <row r="820" spans="1:27" ht="13.5" customHeight="1" x14ac:dyDescent="0.2">
      <c r="A820" s="9"/>
      <c r="H820" s="47"/>
      <c r="M820" s="49"/>
      <c r="X820" s="50"/>
      <c r="AA820" s="49"/>
    </row>
    <row r="821" spans="1:27" ht="13.5" customHeight="1" x14ac:dyDescent="0.2">
      <c r="A821" s="9"/>
      <c r="H821" s="47"/>
      <c r="M821" s="49"/>
      <c r="X821" s="50"/>
      <c r="AA821" s="49"/>
    </row>
    <row r="822" spans="1:27" ht="13.5" customHeight="1" x14ac:dyDescent="0.2">
      <c r="A822" s="9"/>
      <c r="H822" s="47"/>
      <c r="M822" s="49"/>
      <c r="X822" s="50"/>
      <c r="AA822" s="49"/>
    </row>
    <row r="823" spans="1:27" ht="13.5" customHeight="1" x14ac:dyDescent="0.2">
      <c r="A823" s="9"/>
      <c r="H823" s="47"/>
      <c r="M823" s="49"/>
      <c r="X823" s="50"/>
      <c r="AA823" s="49"/>
    </row>
    <row r="824" spans="1:27" ht="13.5" customHeight="1" x14ac:dyDescent="0.2">
      <c r="A824" s="9"/>
      <c r="H824" s="47"/>
      <c r="M824" s="49"/>
      <c r="X824" s="50"/>
      <c r="AA824" s="49"/>
    </row>
    <row r="825" spans="1:27" ht="13.5" customHeight="1" x14ac:dyDescent="0.2">
      <c r="A825" s="9"/>
      <c r="H825" s="47"/>
      <c r="M825" s="49"/>
      <c r="X825" s="50"/>
      <c r="AA825" s="49"/>
    </row>
    <row r="826" spans="1:27" ht="13.5" customHeight="1" x14ac:dyDescent="0.2">
      <c r="A826" s="9"/>
      <c r="H826" s="47"/>
      <c r="M826" s="49"/>
      <c r="X826" s="50"/>
      <c r="AA826" s="49"/>
    </row>
    <row r="827" spans="1:27" ht="13.5" customHeight="1" x14ac:dyDescent="0.2">
      <c r="A827" s="9"/>
      <c r="H827" s="47"/>
      <c r="M827" s="49"/>
      <c r="X827" s="50"/>
      <c r="AA827" s="49"/>
    </row>
    <row r="828" spans="1:27" ht="13.5" customHeight="1" x14ac:dyDescent="0.2">
      <c r="A828" s="9"/>
      <c r="H828" s="47"/>
      <c r="M828" s="49"/>
      <c r="X828" s="50"/>
      <c r="AA828" s="49"/>
    </row>
    <row r="829" spans="1:27" ht="13.5" customHeight="1" x14ac:dyDescent="0.2">
      <c r="A829" s="9"/>
      <c r="H829" s="47"/>
      <c r="M829" s="49"/>
      <c r="X829" s="50"/>
      <c r="AA829" s="49"/>
    </row>
    <row r="830" spans="1:27" ht="13.5" customHeight="1" x14ac:dyDescent="0.2">
      <c r="A830" s="9"/>
      <c r="H830" s="47"/>
      <c r="M830" s="49"/>
      <c r="X830" s="50"/>
      <c r="AA830" s="49"/>
    </row>
    <row r="831" spans="1:27" ht="13.5" customHeight="1" x14ac:dyDescent="0.2">
      <c r="A831" s="9"/>
      <c r="H831" s="47"/>
      <c r="M831" s="49"/>
      <c r="X831" s="50"/>
      <c r="AA831" s="49"/>
    </row>
    <row r="832" spans="1:27" ht="13.5" customHeight="1" x14ac:dyDescent="0.2">
      <c r="A832" s="9"/>
      <c r="H832" s="47"/>
      <c r="M832" s="49"/>
      <c r="X832" s="50"/>
      <c r="AA832" s="49"/>
    </row>
    <row r="833" spans="1:27" ht="13.5" customHeight="1" x14ac:dyDescent="0.2">
      <c r="A833" s="9"/>
      <c r="H833" s="47"/>
      <c r="M833" s="49"/>
      <c r="X833" s="50"/>
      <c r="AA833" s="49"/>
    </row>
    <row r="834" spans="1:27" ht="13.5" customHeight="1" x14ac:dyDescent="0.2">
      <c r="A834" s="9"/>
      <c r="H834" s="47"/>
      <c r="M834" s="49"/>
      <c r="X834" s="50"/>
      <c r="AA834" s="49"/>
    </row>
    <row r="835" spans="1:27" ht="13.5" customHeight="1" x14ac:dyDescent="0.2">
      <c r="A835" s="9"/>
      <c r="H835" s="47"/>
      <c r="M835" s="49"/>
      <c r="X835" s="50"/>
      <c r="AA835" s="49"/>
    </row>
    <row r="836" spans="1:27" ht="13.5" customHeight="1" x14ac:dyDescent="0.2">
      <c r="A836" s="9"/>
      <c r="H836" s="47"/>
      <c r="M836" s="49"/>
      <c r="X836" s="50"/>
      <c r="AA836" s="49"/>
    </row>
    <row r="837" spans="1:27" ht="13.5" customHeight="1" x14ac:dyDescent="0.2">
      <c r="A837" s="9"/>
      <c r="H837" s="47"/>
      <c r="M837" s="49"/>
      <c r="X837" s="50"/>
      <c r="AA837" s="49"/>
    </row>
    <row r="838" spans="1:27" ht="13.5" customHeight="1" x14ac:dyDescent="0.2">
      <c r="A838" s="9"/>
      <c r="H838" s="47"/>
      <c r="M838" s="49"/>
      <c r="X838" s="50"/>
      <c r="AA838" s="49"/>
    </row>
    <row r="839" spans="1:27" ht="13.5" customHeight="1" x14ac:dyDescent="0.2">
      <c r="A839" s="9"/>
      <c r="H839" s="47"/>
      <c r="M839" s="49"/>
      <c r="X839" s="50"/>
      <c r="AA839" s="49"/>
    </row>
    <row r="840" spans="1:27" ht="13.5" customHeight="1" x14ac:dyDescent="0.2">
      <c r="A840" s="9"/>
      <c r="H840" s="47"/>
      <c r="M840" s="49"/>
      <c r="X840" s="50"/>
      <c r="AA840" s="49"/>
    </row>
    <row r="841" spans="1:27" ht="13.5" customHeight="1" x14ac:dyDescent="0.2">
      <c r="A841" s="9"/>
      <c r="H841" s="47"/>
      <c r="M841" s="49"/>
      <c r="X841" s="50"/>
      <c r="AA841" s="49"/>
    </row>
    <row r="842" spans="1:27" ht="13.5" customHeight="1" x14ac:dyDescent="0.2">
      <c r="A842" s="9"/>
      <c r="H842" s="47"/>
      <c r="M842" s="49"/>
      <c r="X842" s="50"/>
      <c r="AA842" s="49"/>
    </row>
    <row r="843" spans="1:27" ht="13.5" customHeight="1" x14ac:dyDescent="0.2">
      <c r="A843" s="9"/>
      <c r="H843" s="47"/>
      <c r="M843" s="49"/>
      <c r="X843" s="50"/>
      <c r="AA843" s="49"/>
    </row>
    <row r="844" spans="1:27" ht="13.5" customHeight="1" x14ac:dyDescent="0.2">
      <c r="A844" s="9"/>
      <c r="H844" s="47"/>
      <c r="M844" s="49"/>
      <c r="X844" s="50"/>
      <c r="AA844" s="49"/>
    </row>
    <row r="845" spans="1:27" ht="13.5" customHeight="1" x14ac:dyDescent="0.2">
      <c r="A845" s="9"/>
      <c r="H845" s="47"/>
      <c r="M845" s="49"/>
      <c r="X845" s="50"/>
      <c r="AA845" s="49"/>
    </row>
    <row r="846" spans="1:27" ht="13.5" customHeight="1" x14ac:dyDescent="0.2">
      <c r="A846" s="9"/>
      <c r="H846" s="47"/>
      <c r="M846" s="49"/>
      <c r="X846" s="50"/>
      <c r="AA846" s="49"/>
    </row>
    <row r="847" spans="1:27" ht="13.5" customHeight="1" x14ac:dyDescent="0.2">
      <c r="A847" s="9"/>
      <c r="H847" s="47"/>
      <c r="M847" s="49"/>
      <c r="X847" s="50"/>
      <c r="AA847" s="49"/>
    </row>
    <row r="848" spans="1:27" ht="13.5" customHeight="1" x14ac:dyDescent="0.2">
      <c r="A848" s="9"/>
      <c r="H848" s="47"/>
      <c r="M848" s="49"/>
      <c r="X848" s="50"/>
      <c r="AA848" s="49"/>
    </row>
    <row r="849" spans="1:27" ht="13.5" customHeight="1" x14ac:dyDescent="0.2">
      <c r="A849" s="9"/>
      <c r="H849" s="47"/>
      <c r="M849" s="49"/>
      <c r="X849" s="50"/>
      <c r="AA849" s="49"/>
    </row>
    <row r="850" spans="1:27" ht="13.5" customHeight="1" x14ac:dyDescent="0.2">
      <c r="A850" s="9"/>
      <c r="H850" s="47"/>
      <c r="M850" s="49"/>
      <c r="X850" s="50"/>
      <c r="AA850" s="49"/>
    </row>
    <row r="851" spans="1:27" ht="13.5" customHeight="1" x14ac:dyDescent="0.2">
      <c r="A851" s="9"/>
      <c r="H851" s="47"/>
      <c r="M851" s="49"/>
      <c r="X851" s="50"/>
      <c r="AA851" s="49"/>
    </row>
    <row r="852" spans="1:27" ht="13.5" customHeight="1" x14ac:dyDescent="0.2">
      <c r="A852" s="9"/>
      <c r="H852" s="47"/>
      <c r="M852" s="49"/>
      <c r="X852" s="50"/>
      <c r="AA852" s="49"/>
    </row>
    <row r="853" spans="1:27" ht="13.5" customHeight="1" x14ac:dyDescent="0.2">
      <c r="A853" s="9"/>
      <c r="H853" s="47"/>
      <c r="M853" s="49"/>
      <c r="X853" s="50"/>
      <c r="AA853" s="49"/>
    </row>
    <row r="854" spans="1:27" ht="13.5" customHeight="1" x14ac:dyDescent="0.2">
      <c r="A854" s="9"/>
      <c r="H854" s="47"/>
      <c r="M854" s="49"/>
      <c r="X854" s="50"/>
      <c r="AA854" s="49"/>
    </row>
    <row r="855" spans="1:27" ht="13.5" customHeight="1" x14ac:dyDescent="0.2">
      <c r="A855" s="9"/>
      <c r="H855" s="47"/>
      <c r="M855" s="49"/>
      <c r="X855" s="50"/>
      <c r="AA855" s="49"/>
    </row>
    <row r="856" spans="1:27" ht="13.5" customHeight="1" x14ac:dyDescent="0.2">
      <c r="A856" s="9"/>
      <c r="H856" s="47"/>
      <c r="M856" s="49"/>
      <c r="X856" s="50"/>
      <c r="AA856" s="49"/>
    </row>
    <row r="857" spans="1:27" ht="13.5" customHeight="1" x14ac:dyDescent="0.2">
      <c r="A857" s="9"/>
      <c r="H857" s="47"/>
      <c r="M857" s="49"/>
      <c r="X857" s="50"/>
      <c r="AA857" s="49"/>
    </row>
    <row r="858" spans="1:27" ht="13.5" customHeight="1" x14ac:dyDescent="0.2">
      <c r="A858" s="9"/>
      <c r="H858" s="47"/>
      <c r="M858" s="49"/>
      <c r="X858" s="50"/>
      <c r="AA858" s="49"/>
    </row>
    <row r="859" spans="1:27" ht="13.5" customHeight="1" x14ac:dyDescent="0.2">
      <c r="A859" s="9"/>
      <c r="H859" s="47"/>
      <c r="M859" s="49"/>
      <c r="X859" s="50"/>
      <c r="AA859" s="49"/>
    </row>
    <row r="860" spans="1:27" ht="13.5" customHeight="1" x14ac:dyDescent="0.2">
      <c r="A860" s="9"/>
      <c r="H860" s="47"/>
      <c r="M860" s="49"/>
      <c r="X860" s="50"/>
      <c r="AA860" s="49"/>
    </row>
    <row r="861" spans="1:27" ht="13.5" customHeight="1" x14ac:dyDescent="0.2">
      <c r="A861" s="9"/>
      <c r="H861" s="47"/>
      <c r="M861" s="49"/>
      <c r="X861" s="50"/>
      <c r="AA861" s="49"/>
    </row>
    <row r="862" spans="1:27" ht="13.5" customHeight="1" x14ac:dyDescent="0.2">
      <c r="A862" s="9"/>
      <c r="H862" s="47"/>
      <c r="M862" s="49"/>
      <c r="X862" s="50"/>
      <c r="AA862" s="49"/>
    </row>
    <row r="863" spans="1:27" ht="13.5" customHeight="1" x14ac:dyDescent="0.2">
      <c r="A863" s="9"/>
      <c r="H863" s="47"/>
      <c r="M863" s="49"/>
      <c r="X863" s="50"/>
      <c r="AA863" s="49"/>
    </row>
    <row r="864" spans="1:27" ht="13.5" customHeight="1" x14ac:dyDescent="0.2">
      <c r="A864" s="9"/>
      <c r="H864" s="47"/>
      <c r="M864" s="49"/>
      <c r="X864" s="50"/>
      <c r="AA864" s="49"/>
    </row>
    <row r="865" spans="1:27" ht="13.5" customHeight="1" x14ac:dyDescent="0.2">
      <c r="A865" s="9"/>
      <c r="H865" s="47"/>
      <c r="M865" s="49"/>
      <c r="X865" s="50"/>
      <c r="AA865" s="49"/>
    </row>
    <row r="866" spans="1:27" ht="13.5" customHeight="1" x14ac:dyDescent="0.2">
      <c r="A866" s="9"/>
      <c r="H866" s="47"/>
      <c r="M866" s="49"/>
      <c r="X866" s="50"/>
      <c r="AA866" s="49"/>
    </row>
    <row r="867" spans="1:27" ht="13.5" customHeight="1" x14ac:dyDescent="0.2">
      <c r="A867" s="9"/>
      <c r="H867" s="47"/>
      <c r="M867" s="49"/>
      <c r="X867" s="50"/>
      <c r="AA867" s="49"/>
    </row>
    <row r="868" spans="1:27" ht="13.5" customHeight="1" x14ac:dyDescent="0.2">
      <c r="A868" s="9"/>
      <c r="H868" s="47"/>
      <c r="M868" s="49"/>
      <c r="X868" s="50"/>
      <c r="AA868" s="49"/>
    </row>
    <row r="869" spans="1:27" ht="13.5" customHeight="1" x14ac:dyDescent="0.2">
      <c r="A869" s="9"/>
      <c r="H869" s="47"/>
      <c r="M869" s="49"/>
      <c r="X869" s="50"/>
      <c r="AA869" s="49"/>
    </row>
    <row r="870" spans="1:27" ht="13.5" customHeight="1" x14ac:dyDescent="0.2">
      <c r="A870" s="9"/>
      <c r="H870" s="47"/>
      <c r="M870" s="49"/>
      <c r="X870" s="50"/>
      <c r="AA870" s="49"/>
    </row>
    <row r="871" spans="1:27" ht="13.5" customHeight="1" x14ac:dyDescent="0.2">
      <c r="A871" s="9"/>
      <c r="H871" s="47"/>
      <c r="M871" s="49"/>
      <c r="X871" s="50"/>
      <c r="AA871" s="49"/>
    </row>
    <row r="872" spans="1:27" ht="13.5" customHeight="1" x14ac:dyDescent="0.2">
      <c r="A872" s="9"/>
      <c r="H872" s="47"/>
      <c r="M872" s="49"/>
      <c r="X872" s="50"/>
      <c r="AA872" s="49"/>
    </row>
    <row r="873" spans="1:27" ht="13.5" customHeight="1" x14ac:dyDescent="0.2">
      <c r="A873" s="9"/>
      <c r="H873" s="47"/>
      <c r="M873" s="49"/>
      <c r="X873" s="50"/>
      <c r="AA873" s="49"/>
    </row>
    <row r="874" spans="1:27" ht="13.5" customHeight="1" x14ac:dyDescent="0.2">
      <c r="A874" s="9"/>
      <c r="H874" s="47"/>
      <c r="M874" s="49"/>
      <c r="X874" s="50"/>
      <c r="AA874" s="49"/>
    </row>
    <row r="875" spans="1:27" ht="13.5" customHeight="1" x14ac:dyDescent="0.2">
      <c r="A875" s="9"/>
      <c r="H875" s="47"/>
      <c r="M875" s="49"/>
      <c r="X875" s="50"/>
      <c r="AA875" s="49"/>
    </row>
    <row r="876" spans="1:27" ht="13.5" customHeight="1" x14ac:dyDescent="0.2">
      <c r="A876" s="9"/>
      <c r="H876" s="47"/>
      <c r="M876" s="49"/>
      <c r="X876" s="50"/>
      <c r="AA876" s="49"/>
    </row>
    <row r="877" spans="1:27" ht="13.5" customHeight="1" x14ac:dyDescent="0.2">
      <c r="A877" s="9"/>
      <c r="H877" s="47"/>
      <c r="M877" s="49"/>
      <c r="X877" s="50"/>
      <c r="AA877" s="49"/>
    </row>
    <row r="878" spans="1:27" ht="13.5" customHeight="1" x14ac:dyDescent="0.2">
      <c r="A878" s="9"/>
      <c r="H878" s="47"/>
      <c r="M878" s="49"/>
      <c r="X878" s="50"/>
      <c r="AA878" s="49"/>
    </row>
    <row r="879" spans="1:27" ht="13.5" customHeight="1" x14ac:dyDescent="0.2">
      <c r="A879" s="9"/>
      <c r="H879" s="47"/>
      <c r="M879" s="49"/>
      <c r="X879" s="50"/>
      <c r="AA879" s="49"/>
    </row>
    <row r="880" spans="1:27" ht="13.5" customHeight="1" x14ac:dyDescent="0.2">
      <c r="A880" s="9"/>
      <c r="H880" s="47"/>
      <c r="M880" s="49"/>
      <c r="X880" s="50"/>
      <c r="AA880" s="49"/>
    </row>
    <row r="881" spans="1:27" ht="13.5" customHeight="1" x14ac:dyDescent="0.2">
      <c r="A881" s="9"/>
      <c r="H881" s="47"/>
      <c r="M881" s="49"/>
      <c r="X881" s="50"/>
      <c r="AA881" s="49"/>
    </row>
    <row r="882" spans="1:27" ht="13.5" customHeight="1" x14ac:dyDescent="0.2">
      <c r="A882" s="9"/>
      <c r="H882" s="47"/>
      <c r="M882" s="49"/>
      <c r="X882" s="50"/>
      <c r="AA882" s="49"/>
    </row>
    <row r="883" spans="1:27" ht="13.5" customHeight="1" x14ac:dyDescent="0.2">
      <c r="A883" s="9"/>
      <c r="H883" s="47"/>
      <c r="M883" s="49"/>
      <c r="X883" s="50"/>
      <c r="AA883" s="49"/>
    </row>
    <row r="884" spans="1:27" ht="13.5" customHeight="1" x14ac:dyDescent="0.2">
      <c r="A884" s="9"/>
      <c r="H884" s="47"/>
      <c r="M884" s="49"/>
      <c r="X884" s="50"/>
      <c r="AA884" s="49"/>
    </row>
    <row r="885" spans="1:27" ht="13.5" customHeight="1" x14ac:dyDescent="0.2">
      <c r="A885" s="9"/>
      <c r="H885" s="47"/>
      <c r="M885" s="49"/>
      <c r="X885" s="50"/>
      <c r="AA885" s="49"/>
    </row>
    <row r="886" spans="1:27" ht="13.5" customHeight="1" x14ac:dyDescent="0.2">
      <c r="A886" s="9"/>
      <c r="H886" s="47"/>
      <c r="M886" s="49"/>
      <c r="X886" s="50"/>
      <c r="AA886" s="49"/>
    </row>
    <row r="887" spans="1:27" ht="13.5" customHeight="1" x14ac:dyDescent="0.2">
      <c r="A887" s="9"/>
      <c r="H887" s="47"/>
      <c r="M887" s="49"/>
      <c r="X887" s="50"/>
      <c r="AA887" s="49"/>
    </row>
    <row r="888" spans="1:27" ht="13.5" customHeight="1" x14ac:dyDescent="0.2">
      <c r="A888" s="9"/>
      <c r="H888" s="47"/>
      <c r="M888" s="49"/>
      <c r="X888" s="50"/>
      <c r="AA888" s="49"/>
    </row>
    <row r="889" spans="1:27" ht="13.5" customHeight="1" x14ac:dyDescent="0.2">
      <c r="A889" s="9"/>
      <c r="H889" s="47"/>
      <c r="M889" s="49"/>
      <c r="X889" s="50"/>
      <c r="AA889" s="49"/>
    </row>
    <row r="890" spans="1:27" ht="13.5" customHeight="1" x14ac:dyDescent="0.2">
      <c r="A890" s="9"/>
      <c r="H890" s="47"/>
      <c r="M890" s="49"/>
      <c r="X890" s="50"/>
      <c r="AA890" s="49"/>
    </row>
    <row r="891" spans="1:27" ht="13.5" customHeight="1" x14ac:dyDescent="0.2">
      <c r="A891" s="9"/>
      <c r="H891" s="47"/>
      <c r="M891" s="49"/>
      <c r="X891" s="50"/>
      <c r="AA891" s="49"/>
    </row>
    <row r="892" spans="1:27" ht="13.5" customHeight="1" x14ac:dyDescent="0.2">
      <c r="A892" s="9"/>
      <c r="H892" s="47"/>
      <c r="M892" s="49"/>
      <c r="X892" s="50"/>
      <c r="AA892" s="49"/>
    </row>
    <row r="893" spans="1:27" ht="13.5" customHeight="1" x14ac:dyDescent="0.2">
      <c r="A893" s="9"/>
      <c r="H893" s="47"/>
      <c r="M893" s="49"/>
      <c r="X893" s="50"/>
      <c r="AA893" s="49"/>
    </row>
    <row r="894" spans="1:27" ht="13.5" customHeight="1" x14ac:dyDescent="0.2">
      <c r="A894" s="9"/>
      <c r="H894" s="47"/>
      <c r="M894" s="49"/>
      <c r="X894" s="50"/>
      <c r="AA894" s="49"/>
    </row>
    <row r="895" spans="1:27" ht="13.5" customHeight="1" x14ac:dyDescent="0.2">
      <c r="A895" s="9"/>
      <c r="H895" s="47"/>
      <c r="M895" s="49"/>
      <c r="X895" s="50"/>
      <c r="AA895" s="49"/>
    </row>
    <row r="896" spans="1:27" ht="13.5" customHeight="1" x14ac:dyDescent="0.2">
      <c r="A896" s="9"/>
      <c r="H896" s="47"/>
      <c r="M896" s="49"/>
      <c r="X896" s="50"/>
      <c r="AA896" s="49"/>
    </row>
    <row r="897" spans="1:27" ht="13.5" customHeight="1" x14ac:dyDescent="0.2">
      <c r="A897" s="9"/>
      <c r="H897" s="47"/>
      <c r="M897" s="49"/>
      <c r="X897" s="50"/>
      <c r="AA897" s="49"/>
    </row>
    <row r="898" spans="1:27" ht="13.5" customHeight="1" x14ac:dyDescent="0.2">
      <c r="A898" s="9"/>
      <c r="H898" s="47"/>
      <c r="M898" s="49"/>
      <c r="X898" s="50"/>
      <c r="AA898" s="49"/>
    </row>
    <row r="899" spans="1:27" ht="13.5" customHeight="1" x14ac:dyDescent="0.2">
      <c r="A899" s="9"/>
      <c r="H899" s="47"/>
      <c r="M899" s="49"/>
      <c r="X899" s="50"/>
      <c r="AA899" s="49"/>
    </row>
    <row r="900" spans="1:27" ht="13.5" customHeight="1" x14ac:dyDescent="0.2">
      <c r="A900" s="9"/>
      <c r="H900" s="47"/>
      <c r="M900" s="49"/>
      <c r="X900" s="50"/>
      <c r="AA900" s="49"/>
    </row>
    <row r="901" spans="1:27" ht="13.5" customHeight="1" x14ac:dyDescent="0.2">
      <c r="A901" s="9"/>
      <c r="H901" s="47"/>
      <c r="M901" s="49"/>
      <c r="X901" s="50"/>
      <c r="AA901" s="49"/>
    </row>
    <row r="902" spans="1:27" ht="13.5" customHeight="1" x14ac:dyDescent="0.2">
      <c r="A902" s="9"/>
      <c r="H902" s="47"/>
      <c r="M902" s="49"/>
      <c r="X902" s="50"/>
      <c r="AA902" s="49"/>
    </row>
    <row r="903" spans="1:27" ht="13.5" customHeight="1" x14ac:dyDescent="0.2">
      <c r="A903" s="9"/>
      <c r="H903" s="47"/>
      <c r="M903" s="49"/>
      <c r="X903" s="50"/>
      <c r="AA903" s="49"/>
    </row>
    <row r="904" spans="1:27" ht="13.5" customHeight="1" x14ac:dyDescent="0.2">
      <c r="A904" s="9"/>
      <c r="H904" s="47"/>
      <c r="M904" s="49"/>
      <c r="X904" s="50"/>
      <c r="AA904" s="49"/>
    </row>
    <row r="905" spans="1:27" ht="13.5" customHeight="1" x14ac:dyDescent="0.2">
      <c r="A905" s="9"/>
      <c r="H905" s="47"/>
      <c r="M905" s="49"/>
      <c r="X905" s="50"/>
      <c r="AA905" s="49"/>
    </row>
    <row r="906" spans="1:27" ht="13.5" customHeight="1" x14ac:dyDescent="0.2">
      <c r="A906" s="9"/>
      <c r="H906" s="47"/>
      <c r="M906" s="49"/>
      <c r="X906" s="50"/>
      <c r="AA906" s="49"/>
    </row>
    <row r="907" spans="1:27" ht="13.5" customHeight="1" x14ac:dyDescent="0.2">
      <c r="A907" s="9"/>
      <c r="H907" s="47"/>
      <c r="M907" s="49"/>
      <c r="X907" s="50"/>
      <c r="AA907" s="49"/>
    </row>
    <row r="908" spans="1:27" ht="13.5" customHeight="1" x14ac:dyDescent="0.2">
      <c r="A908" s="9"/>
      <c r="H908" s="47"/>
      <c r="M908" s="49"/>
      <c r="X908" s="50"/>
      <c r="AA908" s="49"/>
    </row>
    <row r="909" spans="1:27" ht="13.5" customHeight="1" x14ac:dyDescent="0.2">
      <c r="A909" s="9"/>
      <c r="H909" s="47"/>
      <c r="M909" s="49"/>
      <c r="X909" s="50"/>
      <c r="AA909" s="49"/>
    </row>
    <row r="910" spans="1:27" ht="13.5" customHeight="1" x14ac:dyDescent="0.2">
      <c r="A910" s="9"/>
      <c r="H910" s="47"/>
      <c r="M910" s="49"/>
      <c r="X910" s="50"/>
      <c r="AA910" s="49"/>
    </row>
    <row r="911" spans="1:27" ht="13.5" customHeight="1" x14ac:dyDescent="0.2">
      <c r="A911" s="9"/>
      <c r="H911" s="47"/>
      <c r="M911" s="49"/>
      <c r="X911" s="50"/>
      <c r="AA911" s="49"/>
    </row>
    <row r="912" spans="1:27" ht="13.5" customHeight="1" x14ac:dyDescent="0.2">
      <c r="A912" s="9"/>
      <c r="H912" s="47"/>
      <c r="M912" s="49"/>
      <c r="X912" s="50"/>
      <c r="AA912" s="49"/>
    </row>
    <row r="913" spans="1:27" ht="13.5" customHeight="1" x14ac:dyDescent="0.2">
      <c r="A913" s="9"/>
      <c r="H913" s="47"/>
      <c r="M913" s="49"/>
      <c r="X913" s="50"/>
      <c r="AA913" s="49"/>
    </row>
    <row r="914" spans="1:27" ht="13.5" customHeight="1" x14ac:dyDescent="0.2">
      <c r="A914" s="9"/>
      <c r="H914" s="47"/>
      <c r="M914" s="49"/>
      <c r="X914" s="50"/>
      <c r="AA914" s="49"/>
    </row>
    <row r="915" spans="1:27" ht="13.5" customHeight="1" x14ac:dyDescent="0.2">
      <c r="A915" s="9"/>
      <c r="H915" s="47"/>
      <c r="M915" s="49"/>
      <c r="X915" s="50"/>
      <c r="AA915" s="49"/>
    </row>
    <row r="916" spans="1:27" ht="13.5" customHeight="1" x14ac:dyDescent="0.2">
      <c r="A916" s="9"/>
      <c r="H916" s="47"/>
      <c r="M916" s="49"/>
      <c r="X916" s="50"/>
      <c r="AA916" s="49"/>
    </row>
    <row r="917" spans="1:27" ht="13.5" customHeight="1" x14ac:dyDescent="0.2">
      <c r="A917" s="9"/>
      <c r="H917" s="47"/>
      <c r="M917" s="49"/>
      <c r="X917" s="50"/>
      <c r="AA917" s="49"/>
    </row>
    <row r="918" spans="1:27" ht="13.5" customHeight="1" x14ac:dyDescent="0.2">
      <c r="A918" s="9"/>
      <c r="H918" s="47"/>
      <c r="M918" s="49"/>
      <c r="X918" s="50"/>
      <c r="AA918" s="49"/>
    </row>
    <row r="919" spans="1:27" ht="13.5" customHeight="1" x14ac:dyDescent="0.2">
      <c r="A919" s="9"/>
      <c r="H919" s="47"/>
      <c r="M919" s="49"/>
      <c r="X919" s="50"/>
      <c r="AA919" s="49"/>
    </row>
    <row r="920" spans="1:27" ht="13.5" customHeight="1" x14ac:dyDescent="0.2">
      <c r="A920" s="9"/>
      <c r="H920" s="47"/>
      <c r="M920" s="49"/>
      <c r="X920" s="50"/>
      <c r="AA920" s="49"/>
    </row>
    <row r="921" spans="1:27" ht="13.5" customHeight="1" x14ac:dyDescent="0.2">
      <c r="A921" s="9"/>
      <c r="H921" s="47"/>
      <c r="M921" s="49"/>
      <c r="X921" s="50"/>
      <c r="AA921" s="49"/>
    </row>
    <row r="922" spans="1:27" ht="13.5" customHeight="1" x14ac:dyDescent="0.2">
      <c r="A922" s="9"/>
      <c r="H922" s="47"/>
      <c r="M922" s="49"/>
      <c r="X922" s="50"/>
      <c r="AA922" s="49"/>
    </row>
    <row r="923" spans="1:27" ht="13.5" customHeight="1" x14ac:dyDescent="0.2">
      <c r="A923" s="9"/>
      <c r="H923" s="47"/>
      <c r="M923" s="49"/>
      <c r="X923" s="50"/>
      <c r="AA923" s="49"/>
    </row>
    <row r="924" spans="1:27" ht="13.5" customHeight="1" x14ac:dyDescent="0.2">
      <c r="A924" s="9"/>
      <c r="H924" s="47"/>
      <c r="M924" s="49"/>
      <c r="X924" s="50"/>
      <c r="AA924" s="49"/>
    </row>
    <row r="925" spans="1:27" ht="13.5" customHeight="1" x14ac:dyDescent="0.2">
      <c r="A925" s="9"/>
      <c r="H925" s="47"/>
      <c r="M925" s="49"/>
      <c r="X925" s="50"/>
      <c r="AA925" s="49"/>
    </row>
    <row r="926" spans="1:27" ht="13.5" customHeight="1" x14ac:dyDescent="0.2">
      <c r="A926" s="9"/>
      <c r="H926" s="47"/>
      <c r="M926" s="49"/>
      <c r="X926" s="50"/>
      <c r="AA926" s="49"/>
    </row>
    <row r="927" spans="1:27" ht="13.5" customHeight="1" x14ac:dyDescent="0.2">
      <c r="A927" s="9"/>
      <c r="H927" s="47"/>
      <c r="M927" s="49"/>
      <c r="X927" s="50"/>
      <c r="AA927" s="49"/>
    </row>
    <row r="928" spans="1:27" ht="13.5" customHeight="1" x14ac:dyDescent="0.2">
      <c r="A928" s="9"/>
      <c r="H928" s="47"/>
      <c r="M928" s="49"/>
      <c r="X928" s="50"/>
      <c r="AA928" s="49"/>
    </row>
    <row r="929" spans="1:27" ht="13.5" customHeight="1" x14ac:dyDescent="0.2">
      <c r="A929" s="9"/>
      <c r="H929" s="47"/>
      <c r="M929" s="49"/>
      <c r="X929" s="50"/>
      <c r="AA929" s="49"/>
    </row>
    <row r="930" spans="1:27" ht="13.5" customHeight="1" x14ac:dyDescent="0.2">
      <c r="A930" s="9"/>
      <c r="H930" s="47"/>
      <c r="M930" s="49"/>
      <c r="X930" s="50"/>
      <c r="AA930" s="49"/>
    </row>
    <row r="931" spans="1:27" ht="13.5" customHeight="1" x14ac:dyDescent="0.2">
      <c r="A931" s="9"/>
      <c r="H931" s="47"/>
      <c r="M931" s="49"/>
      <c r="X931" s="50"/>
      <c r="AA931" s="49"/>
    </row>
    <row r="932" spans="1:27" ht="13.5" customHeight="1" x14ac:dyDescent="0.2">
      <c r="A932" s="9"/>
      <c r="H932" s="47"/>
      <c r="M932" s="49"/>
      <c r="X932" s="50"/>
      <c r="AA932" s="49"/>
    </row>
    <row r="933" spans="1:27" ht="13.5" customHeight="1" x14ac:dyDescent="0.2">
      <c r="A933" s="9"/>
      <c r="H933" s="47"/>
      <c r="M933" s="49"/>
      <c r="X933" s="50"/>
      <c r="AA933" s="49"/>
    </row>
    <row r="934" spans="1:27" ht="13.5" customHeight="1" x14ac:dyDescent="0.2">
      <c r="A934" s="9"/>
      <c r="H934" s="47"/>
      <c r="M934" s="49"/>
      <c r="X934" s="50"/>
      <c r="AA934" s="49"/>
    </row>
    <row r="935" spans="1:27" ht="13.5" customHeight="1" x14ac:dyDescent="0.2">
      <c r="A935" s="9"/>
      <c r="H935" s="47"/>
      <c r="M935" s="49"/>
      <c r="X935" s="50"/>
      <c r="AA935" s="49"/>
    </row>
    <row r="936" spans="1:27" ht="13.5" customHeight="1" x14ac:dyDescent="0.2">
      <c r="A936" s="9"/>
      <c r="H936" s="47"/>
      <c r="M936" s="49"/>
      <c r="X936" s="50"/>
      <c r="AA936" s="49"/>
    </row>
    <row r="937" spans="1:27" ht="13.5" customHeight="1" x14ac:dyDescent="0.2">
      <c r="A937" s="9"/>
      <c r="H937" s="47"/>
      <c r="M937" s="49"/>
      <c r="X937" s="50"/>
      <c r="AA937" s="49"/>
    </row>
    <row r="938" spans="1:27" ht="13.5" customHeight="1" x14ac:dyDescent="0.2">
      <c r="A938" s="9"/>
      <c r="H938" s="47"/>
      <c r="M938" s="49"/>
      <c r="X938" s="50"/>
      <c r="AA938" s="49"/>
    </row>
    <row r="939" spans="1:27" ht="13.5" customHeight="1" x14ac:dyDescent="0.2">
      <c r="A939" s="9"/>
      <c r="H939" s="47"/>
      <c r="M939" s="49"/>
      <c r="X939" s="50"/>
      <c r="AA939" s="49"/>
    </row>
    <row r="940" spans="1:27" ht="13.5" customHeight="1" x14ac:dyDescent="0.2">
      <c r="A940" s="9"/>
      <c r="H940" s="47"/>
      <c r="M940" s="49"/>
      <c r="X940" s="50"/>
      <c r="AA940" s="49"/>
    </row>
    <row r="941" spans="1:27" ht="13.5" customHeight="1" x14ac:dyDescent="0.2">
      <c r="A941" s="9"/>
      <c r="H941" s="47"/>
      <c r="M941" s="49"/>
      <c r="X941" s="50"/>
      <c r="AA941" s="49"/>
    </row>
    <row r="942" spans="1:27" ht="13.5" customHeight="1" x14ac:dyDescent="0.2">
      <c r="A942" s="9"/>
      <c r="H942" s="47"/>
      <c r="M942" s="49"/>
      <c r="X942" s="50"/>
      <c r="AA942" s="49"/>
    </row>
    <row r="943" spans="1:27" ht="13.5" customHeight="1" x14ac:dyDescent="0.2">
      <c r="A943" s="9"/>
      <c r="H943" s="47"/>
      <c r="M943" s="49"/>
      <c r="X943" s="50"/>
      <c r="AA943" s="49"/>
    </row>
    <row r="944" spans="1:27" ht="13.5" customHeight="1" x14ac:dyDescent="0.2">
      <c r="A944" s="9"/>
      <c r="H944" s="47"/>
      <c r="M944" s="49"/>
      <c r="X944" s="50"/>
      <c r="AA944" s="49"/>
    </row>
    <row r="945" spans="1:27" ht="13.5" customHeight="1" x14ac:dyDescent="0.2">
      <c r="A945" s="9"/>
      <c r="H945" s="47"/>
      <c r="M945" s="49"/>
      <c r="X945" s="50"/>
      <c r="AA945" s="49"/>
    </row>
    <row r="946" spans="1:27" ht="13.5" customHeight="1" x14ac:dyDescent="0.2">
      <c r="A946" s="9"/>
      <c r="H946" s="47"/>
      <c r="M946" s="49"/>
      <c r="X946" s="50"/>
      <c r="AA946" s="49"/>
    </row>
    <row r="947" spans="1:27" ht="13.5" customHeight="1" x14ac:dyDescent="0.2">
      <c r="A947" s="9"/>
      <c r="H947" s="47"/>
      <c r="M947" s="49"/>
      <c r="X947" s="50"/>
      <c r="AA947" s="49"/>
    </row>
    <row r="948" spans="1:27" ht="13.5" customHeight="1" x14ac:dyDescent="0.2">
      <c r="A948" s="9"/>
      <c r="H948" s="47"/>
      <c r="M948" s="49"/>
      <c r="X948" s="50"/>
      <c r="AA948" s="49"/>
    </row>
    <row r="949" spans="1:27" ht="13.5" customHeight="1" x14ac:dyDescent="0.2">
      <c r="A949" s="9"/>
      <c r="H949" s="47"/>
      <c r="M949" s="49"/>
      <c r="X949" s="50"/>
      <c r="AA949" s="49"/>
    </row>
    <row r="950" spans="1:27" ht="13.5" customHeight="1" x14ac:dyDescent="0.2">
      <c r="A950" s="9"/>
      <c r="H950" s="47"/>
      <c r="M950" s="49"/>
      <c r="X950" s="50"/>
      <c r="AA950" s="49"/>
    </row>
    <row r="951" spans="1:27" ht="13.5" customHeight="1" x14ac:dyDescent="0.2">
      <c r="A951" s="9"/>
      <c r="H951" s="47"/>
      <c r="M951" s="49"/>
      <c r="X951" s="50"/>
      <c r="AA951" s="49"/>
    </row>
    <row r="952" spans="1:27" ht="13.5" customHeight="1" x14ac:dyDescent="0.2">
      <c r="A952" s="9"/>
      <c r="H952" s="47"/>
      <c r="M952" s="49"/>
      <c r="X952" s="50"/>
      <c r="AA952" s="49"/>
    </row>
    <row r="953" spans="1:27" ht="13.5" customHeight="1" x14ac:dyDescent="0.2">
      <c r="A953" s="9"/>
      <c r="H953" s="47"/>
      <c r="M953" s="49"/>
      <c r="X953" s="50"/>
      <c r="AA953" s="49"/>
    </row>
    <row r="954" spans="1:27" ht="13.5" customHeight="1" x14ac:dyDescent="0.2">
      <c r="A954" s="9"/>
      <c r="H954" s="47"/>
      <c r="M954" s="49"/>
      <c r="X954" s="50"/>
      <c r="AA954" s="49"/>
    </row>
    <row r="955" spans="1:27" ht="13.5" customHeight="1" x14ac:dyDescent="0.2">
      <c r="A955" s="9"/>
      <c r="H955" s="47"/>
      <c r="M955" s="49"/>
      <c r="X955" s="50"/>
      <c r="AA955" s="49"/>
    </row>
    <row r="956" spans="1:27" ht="13.5" customHeight="1" x14ac:dyDescent="0.2">
      <c r="A956" s="9"/>
      <c r="H956" s="47"/>
      <c r="M956" s="49"/>
      <c r="X956" s="50"/>
      <c r="AA956" s="49"/>
    </row>
    <row r="957" spans="1:27" ht="13.5" customHeight="1" x14ac:dyDescent="0.2">
      <c r="A957" s="9"/>
      <c r="H957" s="47"/>
      <c r="M957" s="49"/>
      <c r="X957" s="50"/>
      <c r="AA957" s="49"/>
    </row>
    <row r="958" spans="1:27" ht="13.5" customHeight="1" x14ac:dyDescent="0.2">
      <c r="A958" s="9"/>
      <c r="H958" s="47"/>
      <c r="M958" s="49"/>
      <c r="X958" s="50"/>
      <c r="AA958" s="49"/>
    </row>
    <row r="959" spans="1:27" ht="13.5" customHeight="1" x14ac:dyDescent="0.2">
      <c r="A959" s="9"/>
      <c r="H959" s="47"/>
      <c r="M959" s="49"/>
      <c r="X959" s="50"/>
      <c r="AA959" s="49"/>
    </row>
    <row r="960" spans="1:27" ht="13.5" customHeight="1" x14ac:dyDescent="0.2">
      <c r="A960" s="9"/>
      <c r="H960" s="47"/>
      <c r="M960" s="49"/>
      <c r="X960" s="50"/>
      <c r="AA960" s="49"/>
    </row>
    <row r="961" spans="1:27" ht="13.5" customHeight="1" x14ac:dyDescent="0.2">
      <c r="A961" s="9"/>
      <c r="H961" s="47"/>
      <c r="M961" s="49"/>
      <c r="X961" s="50"/>
      <c r="AA961" s="49"/>
    </row>
    <row r="962" spans="1:27" ht="13.5" customHeight="1" x14ac:dyDescent="0.2">
      <c r="A962" s="9"/>
      <c r="H962" s="47"/>
      <c r="M962" s="49"/>
      <c r="X962" s="50"/>
      <c r="AA962" s="49"/>
    </row>
    <row r="963" spans="1:27" ht="13.5" customHeight="1" x14ac:dyDescent="0.2">
      <c r="A963" s="9"/>
      <c r="H963" s="47"/>
      <c r="M963" s="49"/>
      <c r="X963" s="50"/>
      <c r="AA963" s="49"/>
    </row>
    <row r="964" spans="1:27" ht="13.5" customHeight="1" x14ac:dyDescent="0.2">
      <c r="A964" s="9"/>
      <c r="H964" s="47"/>
      <c r="M964" s="49"/>
      <c r="X964" s="50"/>
      <c r="AA964" s="49"/>
    </row>
    <row r="965" spans="1:27" ht="13.5" customHeight="1" x14ac:dyDescent="0.2">
      <c r="A965" s="9"/>
      <c r="H965" s="47"/>
      <c r="M965" s="49"/>
      <c r="X965" s="50"/>
      <c r="AA965" s="49"/>
    </row>
    <row r="966" spans="1:27" ht="13.5" customHeight="1" x14ac:dyDescent="0.2">
      <c r="A966" s="9"/>
      <c r="H966" s="47"/>
      <c r="M966" s="49"/>
      <c r="X966" s="50"/>
      <c r="AA966" s="49"/>
    </row>
    <row r="967" spans="1:27" ht="13.5" customHeight="1" x14ac:dyDescent="0.2">
      <c r="A967" s="9"/>
      <c r="H967" s="47"/>
      <c r="M967" s="49"/>
      <c r="X967" s="50"/>
      <c r="AA967" s="49"/>
    </row>
    <row r="968" spans="1:27" ht="13.5" customHeight="1" x14ac:dyDescent="0.2">
      <c r="A968" s="9"/>
      <c r="H968" s="47"/>
      <c r="M968" s="49"/>
      <c r="X968" s="50"/>
      <c r="AA968" s="49"/>
    </row>
    <row r="969" spans="1:27" ht="13.5" customHeight="1" x14ac:dyDescent="0.2">
      <c r="A969" s="9"/>
      <c r="H969" s="47"/>
      <c r="M969" s="49"/>
      <c r="X969" s="50"/>
      <c r="AA969" s="49"/>
    </row>
    <row r="970" spans="1:27" ht="13.5" customHeight="1" x14ac:dyDescent="0.2">
      <c r="A970" s="9"/>
      <c r="H970" s="47"/>
      <c r="M970" s="49"/>
      <c r="X970" s="50"/>
      <c r="AA970" s="49"/>
    </row>
    <row r="971" spans="1:27" ht="13.5" customHeight="1" x14ac:dyDescent="0.2">
      <c r="A971" s="9"/>
      <c r="H971" s="47"/>
      <c r="M971" s="49"/>
      <c r="X971" s="50"/>
      <c r="AA971" s="49"/>
    </row>
    <row r="972" spans="1:27" ht="13.5" customHeight="1" x14ac:dyDescent="0.2">
      <c r="A972" s="9"/>
      <c r="H972" s="47"/>
      <c r="M972" s="49"/>
      <c r="X972" s="50"/>
      <c r="AA972" s="49"/>
    </row>
    <row r="973" spans="1:27" ht="13.5" customHeight="1" x14ac:dyDescent="0.2">
      <c r="A973" s="9"/>
      <c r="H973" s="47"/>
      <c r="M973" s="49"/>
      <c r="X973" s="50"/>
      <c r="AA973" s="49"/>
    </row>
    <row r="974" spans="1:27" ht="13.5" customHeight="1" x14ac:dyDescent="0.2">
      <c r="A974" s="9"/>
      <c r="H974" s="47"/>
      <c r="M974" s="49"/>
      <c r="X974" s="50"/>
      <c r="AA974" s="49"/>
    </row>
    <row r="975" spans="1:27" ht="13.5" customHeight="1" x14ac:dyDescent="0.2">
      <c r="A975" s="9"/>
      <c r="H975" s="47"/>
      <c r="M975" s="49"/>
      <c r="X975" s="50"/>
      <c r="AA975" s="49"/>
    </row>
    <row r="976" spans="1:27" ht="13.5" customHeight="1" x14ac:dyDescent="0.2">
      <c r="A976" s="9"/>
      <c r="H976" s="47"/>
      <c r="M976" s="49"/>
      <c r="X976" s="50"/>
      <c r="AA976" s="49"/>
    </row>
    <row r="977" spans="1:27" ht="13.5" customHeight="1" x14ac:dyDescent="0.2">
      <c r="A977" s="9"/>
      <c r="H977" s="47"/>
      <c r="M977" s="49"/>
      <c r="X977" s="50"/>
      <c r="AA977" s="49"/>
    </row>
    <row r="978" spans="1:27" ht="13.5" customHeight="1" x14ac:dyDescent="0.2">
      <c r="A978" s="9"/>
      <c r="H978" s="47"/>
      <c r="M978" s="49"/>
      <c r="X978" s="50"/>
      <c r="AA978" s="49"/>
    </row>
    <row r="979" spans="1:27" ht="13.5" customHeight="1" x14ac:dyDescent="0.2">
      <c r="A979" s="9"/>
      <c r="H979" s="47"/>
      <c r="M979" s="49"/>
      <c r="X979" s="50"/>
      <c r="AA979" s="49"/>
    </row>
    <row r="980" spans="1:27" ht="13.5" customHeight="1" x14ac:dyDescent="0.2">
      <c r="A980" s="9"/>
      <c r="H980" s="47"/>
      <c r="M980" s="49"/>
      <c r="X980" s="50"/>
      <c r="AA980" s="49"/>
    </row>
    <row r="981" spans="1:27" ht="13.5" customHeight="1" x14ac:dyDescent="0.2">
      <c r="A981" s="9"/>
      <c r="H981" s="47"/>
      <c r="M981" s="49"/>
      <c r="X981" s="50"/>
      <c r="AA981" s="49"/>
    </row>
    <row r="982" spans="1:27" ht="13.5" customHeight="1" x14ac:dyDescent="0.2">
      <c r="A982" s="9"/>
      <c r="H982" s="47"/>
      <c r="M982" s="49"/>
      <c r="X982" s="50"/>
      <c r="AA982" s="49"/>
    </row>
    <row r="983" spans="1:27" ht="13.5" customHeight="1" x14ac:dyDescent="0.2">
      <c r="A983" s="9"/>
      <c r="H983" s="47"/>
      <c r="M983" s="49"/>
      <c r="X983" s="50"/>
      <c r="AA983" s="49"/>
    </row>
    <row r="984" spans="1:27" ht="13.5" customHeight="1" x14ac:dyDescent="0.2">
      <c r="A984" s="9"/>
      <c r="H984" s="47"/>
      <c r="M984" s="49"/>
      <c r="X984" s="50"/>
      <c r="AA984" s="49"/>
    </row>
    <row r="985" spans="1:27" ht="13.5" customHeight="1" x14ac:dyDescent="0.2">
      <c r="A985" s="9"/>
      <c r="H985" s="47"/>
      <c r="M985" s="49"/>
      <c r="X985" s="50"/>
      <c r="AA985" s="49"/>
    </row>
    <row r="986" spans="1:27" ht="13.5" customHeight="1" x14ac:dyDescent="0.2">
      <c r="A986" s="9"/>
      <c r="H986" s="47"/>
      <c r="M986" s="49"/>
      <c r="X986" s="50"/>
      <c r="AA986" s="49"/>
    </row>
    <row r="987" spans="1:27" ht="13.5" customHeight="1" x14ac:dyDescent="0.2">
      <c r="A987" s="9"/>
      <c r="H987" s="47"/>
      <c r="M987" s="49"/>
      <c r="X987" s="50"/>
      <c r="AA987" s="49"/>
    </row>
    <row r="988" spans="1:27" ht="13.5" customHeight="1" x14ac:dyDescent="0.2">
      <c r="A988" s="9"/>
      <c r="H988" s="47"/>
      <c r="M988" s="49"/>
      <c r="X988" s="50"/>
      <c r="AA988" s="49"/>
    </row>
    <row r="989" spans="1:27" ht="13.5" customHeight="1" x14ac:dyDescent="0.2">
      <c r="A989" s="9"/>
      <c r="H989" s="47"/>
      <c r="M989" s="49"/>
      <c r="X989" s="50"/>
      <c r="AA989" s="49"/>
    </row>
    <row r="990" spans="1:27" ht="13.5" customHeight="1" x14ac:dyDescent="0.2">
      <c r="A990" s="9"/>
      <c r="H990" s="47"/>
      <c r="M990" s="49"/>
      <c r="X990" s="50"/>
      <c r="AA990" s="49"/>
    </row>
    <row r="991" spans="1:27" ht="13.5" customHeight="1" x14ac:dyDescent="0.2">
      <c r="A991" s="9"/>
      <c r="H991" s="47"/>
      <c r="M991" s="49"/>
      <c r="X991" s="50"/>
      <c r="AA991" s="49"/>
    </row>
    <row r="992" spans="1:27" ht="13.5" customHeight="1" x14ac:dyDescent="0.2">
      <c r="A992" s="9"/>
      <c r="H992" s="47"/>
      <c r="M992" s="49"/>
      <c r="X992" s="50"/>
      <c r="AA992" s="49"/>
    </row>
    <row r="993" spans="1:27" ht="13.5" customHeight="1" x14ac:dyDescent="0.2">
      <c r="A993" s="9"/>
      <c r="H993" s="47"/>
      <c r="M993" s="49"/>
      <c r="X993" s="50"/>
      <c r="AA993" s="49"/>
    </row>
    <row r="994" spans="1:27" ht="13.5" customHeight="1" x14ac:dyDescent="0.2">
      <c r="A994" s="9"/>
      <c r="H994" s="47"/>
      <c r="M994" s="49"/>
      <c r="X994" s="50"/>
      <c r="AA994" s="49"/>
    </row>
    <row r="995" spans="1:27" ht="13.5" customHeight="1" x14ac:dyDescent="0.2">
      <c r="A995" s="9"/>
      <c r="H995" s="47"/>
      <c r="M995" s="49"/>
      <c r="X995" s="50"/>
      <c r="AA995" s="49"/>
    </row>
    <row r="996" spans="1:27" ht="13.5" customHeight="1" x14ac:dyDescent="0.2">
      <c r="A996" s="9"/>
      <c r="H996" s="47"/>
      <c r="M996" s="49"/>
      <c r="X996" s="50"/>
      <c r="AA996" s="49"/>
    </row>
    <row r="997" spans="1:27" ht="13.5" customHeight="1" x14ac:dyDescent="0.2">
      <c r="A997" s="9"/>
      <c r="H997" s="47"/>
      <c r="M997" s="49"/>
      <c r="X997" s="50"/>
      <c r="AA997" s="49"/>
    </row>
    <row r="998" spans="1:27" ht="13.5" customHeight="1" x14ac:dyDescent="0.2">
      <c r="A998" s="9"/>
      <c r="H998" s="47"/>
      <c r="M998" s="49"/>
      <c r="X998" s="50"/>
      <c r="AA998" s="49"/>
    </row>
    <row r="999" spans="1:27" ht="13.5" customHeight="1" x14ac:dyDescent="0.2">
      <c r="A999" s="9"/>
      <c r="H999" s="47"/>
      <c r="M999" s="49"/>
      <c r="X999" s="50"/>
      <c r="AA999" s="49"/>
    </row>
    <row r="1000" spans="1:27" ht="13.5" customHeight="1" x14ac:dyDescent="0.2">
      <c r="A1000" s="9"/>
      <c r="H1000" s="47"/>
      <c r="M1000" s="49"/>
      <c r="X1000" s="50"/>
      <c r="AA1000" s="49"/>
    </row>
  </sheetData>
  <autoFilter ref="A2:AC52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4.42578125" defaultRowHeight="15" customHeight="1" x14ac:dyDescent="0.2"/>
  <cols>
    <col min="1" max="1" width="3.42578125" customWidth="1"/>
    <col min="2" max="2" width="7.42578125" customWidth="1"/>
    <col min="3" max="3" width="5.7109375" customWidth="1"/>
    <col min="4" max="26" width="8.7109375" customWidth="1"/>
  </cols>
  <sheetData>
    <row r="1" spans="1:26" ht="13.5" customHeight="1" x14ac:dyDescent="0.2">
      <c r="A1" s="51">
        <v>1</v>
      </c>
      <c r="B1" s="51">
        <v>2</v>
      </c>
      <c r="C1" s="51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51.75" x14ac:dyDescent="0.2">
      <c r="A2" s="52" t="s">
        <v>140</v>
      </c>
      <c r="B2" s="53" t="s">
        <v>380</v>
      </c>
      <c r="C2" s="54" t="s">
        <v>141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2">
      <c r="A3" s="55">
        <v>1</v>
      </c>
      <c r="B3" s="56" t="s">
        <v>381</v>
      </c>
      <c r="C3" s="57" t="s">
        <v>382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 x14ac:dyDescent="0.2">
      <c r="A4" s="55">
        <v>2</v>
      </c>
      <c r="B4" s="56" t="s">
        <v>381</v>
      </c>
      <c r="C4" s="57" t="s">
        <v>382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2">
      <c r="A5" s="55">
        <v>3</v>
      </c>
      <c r="B5" s="56" t="s">
        <v>381</v>
      </c>
      <c r="C5" s="57" t="s">
        <v>382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2">
      <c r="A6" s="55">
        <v>4</v>
      </c>
      <c r="B6" s="56" t="s">
        <v>381</v>
      </c>
      <c r="C6" s="57" t="s">
        <v>382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2">
      <c r="A7" s="55">
        <v>5</v>
      </c>
      <c r="B7" s="56" t="s">
        <v>381</v>
      </c>
      <c r="C7" s="57" t="s">
        <v>382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2">
      <c r="A8" s="55">
        <v>6</v>
      </c>
      <c r="B8" s="56" t="s">
        <v>381</v>
      </c>
      <c r="C8" s="57" t="s">
        <v>382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2">
      <c r="A9" s="55">
        <v>7</v>
      </c>
      <c r="B9" s="56" t="s">
        <v>381</v>
      </c>
      <c r="C9" s="57" t="s">
        <v>382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2">
      <c r="A10" s="55">
        <v>8</v>
      </c>
      <c r="B10" s="56" t="s">
        <v>381</v>
      </c>
      <c r="C10" s="57" t="s">
        <v>382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2">
      <c r="A11" s="55">
        <v>9</v>
      </c>
      <c r="B11" s="56" t="s">
        <v>381</v>
      </c>
      <c r="C11" s="57" t="s">
        <v>382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2">
      <c r="A12" s="55">
        <v>10</v>
      </c>
      <c r="B12" s="56" t="s">
        <v>381</v>
      </c>
      <c r="C12" s="57" t="s">
        <v>382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2">
      <c r="A13" s="55">
        <v>11</v>
      </c>
      <c r="B13" s="56" t="s">
        <v>381</v>
      </c>
      <c r="C13" s="57" t="s">
        <v>382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2">
      <c r="A14" s="55">
        <v>12</v>
      </c>
      <c r="B14" s="56" t="s">
        <v>381</v>
      </c>
      <c r="C14" s="57" t="s">
        <v>382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2">
      <c r="A15" s="55">
        <v>13</v>
      </c>
      <c r="B15" s="56" t="s">
        <v>381</v>
      </c>
      <c r="C15" s="57" t="s">
        <v>382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2">
      <c r="A16" s="55">
        <v>14</v>
      </c>
      <c r="B16" s="56" t="s">
        <v>381</v>
      </c>
      <c r="C16" s="57" t="s">
        <v>382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2">
      <c r="A17" s="55">
        <v>15</v>
      </c>
      <c r="B17" s="56" t="s">
        <v>381</v>
      </c>
      <c r="C17" s="57" t="s">
        <v>382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x14ac:dyDescent="0.2">
      <c r="A18" s="55">
        <v>16</v>
      </c>
      <c r="B18" s="56" t="s">
        <v>381</v>
      </c>
      <c r="C18" s="57" t="s">
        <v>382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2">
      <c r="A19" s="55">
        <v>17</v>
      </c>
      <c r="B19" s="56" t="s">
        <v>381</v>
      </c>
      <c r="C19" s="57" t="s">
        <v>382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2">
      <c r="A20" s="55">
        <v>18</v>
      </c>
      <c r="B20" s="56" t="s">
        <v>381</v>
      </c>
      <c r="C20" s="57" t="s">
        <v>382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2">
      <c r="A21" s="58">
        <v>19</v>
      </c>
      <c r="B21" s="59" t="s">
        <v>383</v>
      </c>
      <c r="C21" s="60" t="s">
        <v>384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2">
      <c r="A22" s="58">
        <v>20</v>
      </c>
      <c r="B22" s="59" t="s">
        <v>383</v>
      </c>
      <c r="C22" s="60" t="s">
        <v>384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">
      <c r="A23" s="58">
        <v>21</v>
      </c>
      <c r="B23" s="59" t="s">
        <v>383</v>
      </c>
      <c r="C23" s="60" t="s">
        <v>384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2">
      <c r="A24" s="58">
        <v>22</v>
      </c>
      <c r="B24" s="59" t="s">
        <v>383</v>
      </c>
      <c r="C24" s="60" t="s">
        <v>384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2">
      <c r="A25" s="58">
        <v>23</v>
      </c>
      <c r="B25" s="59" t="s">
        <v>383</v>
      </c>
      <c r="C25" s="60" t="s">
        <v>384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2">
      <c r="A26" s="58">
        <v>24</v>
      </c>
      <c r="B26" s="59" t="s">
        <v>383</v>
      </c>
      <c r="C26" s="60" t="s">
        <v>384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2">
      <c r="A27" s="61">
        <v>25</v>
      </c>
      <c r="B27" s="62" t="s">
        <v>385</v>
      </c>
      <c r="C27" s="63" t="s">
        <v>386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2">
      <c r="A28" s="61">
        <v>26</v>
      </c>
      <c r="B28" s="62" t="s">
        <v>385</v>
      </c>
      <c r="C28" s="63" t="s">
        <v>386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2">
      <c r="A29" s="61">
        <v>27</v>
      </c>
      <c r="B29" s="62" t="s">
        <v>385</v>
      </c>
      <c r="C29" s="63" t="s">
        <v>386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2">
      <c r="A30" s="61">
        <v>28</v>
      </c>
      <c r="B30" s="62" t="s">
        <v>385</v>
      </c>
      <c r="C30" s="63" t="s">
        <v>386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2">
      <c r="A31" s="61">
        <v>29</v>
      </c>
      <c r="B31" s="62" t="s">
        <v>385</v>
      </c>
      <c r="C31" s="63" t="s">
        <v>386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2">
      <c r="A32" s="61">
        <v>30</v>
      </c>
      <c r="B32" s="62" t="s">
        <v>385</v>
      </c>
      <c r="C32" s="63" t="s">
        <v>386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2">
      <c r="A33" s="64">
        <v>31</v>
      </c>
      <c r="B33" s="65" t="s">
        <v>387</v>
      </c>
      <c r="C33" s="66" t="s">
        <v>46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2">
      <c r="A34" s="64">
        <v>32</v>
      </c>
      <c r="B34" s="65" t="s">
        <v>387</v>
      </c>
      <c r="C34" s="66" t="s">
        <v>46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2">
      <c r="A35" s="64">
        <v>33</v>
      </c>
      <c r="B35" s="65" t="s">
        <v>387</v>
      </c>
      <c r="C35" s="66" t="s">
        <v>46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2">
      <c r="A36" s="64">
        <v>34</v>
      </c>
      <c r="B36" s="65" t="s">
        <v>387</v>
      </c>
      <c r="C36" s="66" t="s">
        <v>46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2">
      <c r="A37" s="64">
        <v>35</v>
      </c>
      <c r="B37" s="65" t="s">
        <v>387</v>
      </c>
      <c r="C37" s="66" t="s">
        <v>46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2">
      <c r="A38" s="64">
        <v>36</v>
      </c>
      <c r="B38" s="65" t="s">
        <v>387</v>
      </c>
      <c r="C38" s="66" t="s">
        <v>46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2">
      <c r="A39" s="64">
        <v>37</v>
      </c>
      <c r="B39" s="65" t="s">
        <v>387</v>
      </c>
      <c r="C39" s="66" t="s">
        <v>46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2">
      <c r="A40" s="64">
        <v>38</v>
      </c>
      <c r="B40" s="65" t="s">
        <v>387</v>
      </c>
      <c r="C40" s="66" t="s">
        <v>46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2">
      <c r="A41" s="64">
        <v>39</v>
      </c>
      <c r="B41" s="65" t="s">
        <v>387</v>
      </c>
      <c r="C41" s="66" t="s">
        <v>46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2">
      <c r="A42" s="64">
        <v>40</v>
      </c>
      <c r="B42" s="65" t="s">
        <v>387</v>
      </c>
      <c r="C42" s="66" t="s">
        <v>46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2">
      <c r="A43" s="64">
        <v>41</v>
      </c>
      <c r="B43" s="65" t="s">
        <v>387</v>
      </c>
      <c r="C43" s="66" t="s">
        <v>46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2">
      <c r="A44" s="64">
        <v>42</v>
      </c>
      <c r="B44" s="65" t="s">
        <v>387</v>
      </c>
      <c r="C44" s="66" t="s">
        <v>46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2">
      <c r="A45" s="64">
        <v>43</v>
      </c>
      <c r="B45" s="65" t="s">
        <v>387</v>
      </c>
      <c r="C45" s="66" t="s">
        <v>46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2">
      <c r="A46" s="64">
        <v>44</v>
      </c>
      <c r="B46" s="65" t="s">
        <v>387</v>
      </c>
      <c r="C46" s="66" t="s">
        <v>46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2">
      <c r="A47" s="64">
        <v>45</v>
      </c>
      <c r="B47" s="65" t="s">
        <v>387</v>
      </c>
      <c r="C47" s="66" t="s">
        <v>46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2">
      <c r="A48" s="64">
        <v>46</v>
      </c>
      <c r="B48" s="65" t="s">
        <v>387</v>
      </c>
      <c r="C48" s="66" t="s">
        <v>46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2">
      <c r="A49" s="64">
        <v>47</v>
      </c>
      <c r="B49" s="65" t="s">
        <v>387</v>
      </c>
      <c r="C49" s="66" t="s">
        <v>46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2">
      <c r="A50" s="64">
        <v>48</v>
      </c>
      <c r="B50" s="65" t="s">
        <v>387</v>
      </c>
      <c r="C50" s="66" t="s">
        <v>46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2">
      <c r="A51" s="64">
        <v>49</v>
      </c>
      <c r="B51" s="65" t="s">
        <v>387</v>
      </c>
      <c r="C51" s="66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2">
      <c r="A52" s="64">
        <v>50</v>
      </c>
      <c r="B52" s="65" t="s">
        <v>387</v>
      </c>
      <c r="C52" s="66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2">
      <c r="A53" s="64">
        <v>51</v>
      </c>
      <c r="B53" s="65" t="s">
        <v>387</v>
      </c>
      <c r="C53" s="66" t="s">
        <v>46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2">
      <c r="A54" s="64">
        <v>52</v>
      </c>
      <c r="B54" s="65" t="s">
        <v>387</v>
      </c>
      <c r="C54" s="66" t="s">
        <v>46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2">
      <c r="A55" s="64">
        <v>53</v>
      </c>
      <c r="B55" s="65" t="s">
        <v>387</v>
      </c>
      <c r="C55" s="66" t="s">
        <v>46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2">
      <c r="A56" s="64">
        <v>54</v>
      </c>
      <c r="B56" s="65" t="s">
        <v>387</v>
      </c>
      <c r="C56" s="66" t="s">
        <v>46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2">
      <c r="A57" s="64">
        <v>55</v>
      </c>
      <c r="B57" s="65" t="s">
        <v>387</v>
      </c>
      <c r="C57" s="66" t="s">
        <v>46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2">
      <c r="A58" s="64">
        <v>56</v>
      </c>
      <c r="B58" s="65" t="s">
        <v>387</v>
      </c>
      <c r="C58" s="66" t="s">
        <v>46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2">
      <c r="A59" s="64">
        <v>57</v>
      </c>
      <c r="B59" s="65" t="s">
        <v>387</v>
      </c>
      <c r="C59" s="66" t="s">
        <v>46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2">
      <c r="A60" s="64">
        <v>58</v>
      </c>
      <c r="B60" s="65" t="s">
        <v>387</v>
      </c>
      <c r="C60" s="66" t="s">
        <v>46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2">
      <c r="A61" s="64">
        <v>59</v>
      </c>
      <c r="B61" s="65" t="s">
        <v>387</v>
      </c>
      <c r="C61" s="66" t="s">
        <v>46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2">
      <c r="A62" s="64">
        <v>60</v>
      </c>
      <c r="B62" s="65" t="s">
        <v>387</v>
      </c>
      <c r="C62" s="66" t="s">
        <v>46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2">
      <c r="A63" s="64">
        <v>61</v>
      </c>
      <c r="B63" s="65" t="s">
        <v>387</v>
      </c>
      <c r="C63" s="66" t="s">
        <v>46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2">
      <c r="A64" s="64">
        <v>62</v>
      </c>
      <c r="B64" s="65" t="s">
        <v>387</v>
      </c>
      <c r="C64" s="66" t="s">
        <v>46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2">
      <c r="A65" s="64">
        <v>63</v>
      </c>
      <c r="B65" s="65" t="s">
        <v>387</v>
      </c>
      <c r="C65" s="66" t="s">
        <v>46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2">
      <c r="A66" s="64">
        <v>64</v>
      </c>
      <c r="B66" s="65" t="s">
        <v>387</v>
      </c>
      <c r="C66" s="66" t="s">
        <v>46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2">
      <c r="A67" s="67">
        <v>65</v>
      </c>
      <c r="B67" s="68" t="s">
        <v>387</v>
      </c>
      <c r="C67" s="69" t="s">
        <v>46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2">
      <c r="A68" s="1"/>
      <c r="B68" s="1"/>
      <c r="C68" s="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2">
      <c r="A69" s="1"/>
      <c r="B69" s="1"/>
      <c r="C69" s="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2">
      <c r="A70" s="1"/>
      <c r="B70" s="1"/>
      <c r="C70" s="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2">
      <c r="A71" s="1"/>
      <c r="B71" s="1"/>
      <c r="C71" s="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2">
      <c r="A72" s="1"/>
      <c r="B72" s="1"/>
      <c r="C72" s="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2">
      <c r="A73" s="1"/>
      <c r="B73" s="1"/>
      <c r="C73" s="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2">
      <c r="A74" s="1"/>
      <c r="B74" s="1"/>
      <c r="C74" s="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2">
      <c r="A75" s="1"/>
      <c r="B75" s="1"/>
      <c r="C75" s="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2">
      <c r="A76" s="1"/>
      <c r="B76" s="1"/>
      <c r="C76" s="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2">
      <c r="A77" s="1"/>
      <c r="B77" s="1"/>
      <c r="C77" s="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2">
      <c r="A78" s="1"/>
      <c r="B78" s="1"/>
      <c r="C78" s="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2">
      <c r="A79" s="1"/>
      <c r="B79" s="1"/>
      <c r="C79" s="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2">
      <c r="A80" s="1"/>
      <c r="B80" s="1"/>
      <c r="C80" s="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2">
      <c r="A81" s="1"/>
      <c r="B81" s="1"/>
      <c r="C81" s="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2">
      <c r="A82" s="1"/>
      <c r="B82" s="1"/>
      <c r="C82" s="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2">
      <c r="A83" s="1"/>
      <c r="B83" s="1"/>
      <c r="C83" s="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2">
      <c r="A84" s="1"/>
      <c r="B84" s="1"/>
      <c r="C84" s="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2">
      <c r="A85" s="1"/>
      <c r="B85" s="1"/>
      <c r="C85" s="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2">
      <c r="A86" s="1"/>
      <c r="B86" s="1"/>
      <c r="C86" s="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2">
      <c r="A87" s="1"/>
      <c r="B87" s="1"/>
      <c r="C87" s="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2">
      <c r="A88" s="1"/>
      <c r="B88" s="1"/>
      <c r="C88" s="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2">
      <c r="A89" s="1"/>
      <c r="B89" s="1"/>
      <c r="C89" s="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2">
      <c r="A90" s="1"/>
      <c r="B90" s="1"/>
      <c r="C90" s="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2">
      <c r="A91" s="1"/>
      <c r="B91" s="1"/>
      <c r="C91" s="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2">
      <c r="A92" s="1"/>
      <c r="B92" s="1"/>
      <c r="C92" s="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2">
      <c r="A93" s="1"/>
      <c r="B93" s="1"/>
      <c r="C93" s="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2">
      <c r="A94" s="1"/>
      <c r="B94" s="1"/>
      <c r="C94" s="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2">
      <c r="A95" s="1"/>
      <c r="B95" s="1"/>
      <c r="C95" s="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2">
      <c r="A96" s="1"/>
      <c r="B96" s="1"/>
      <c r="C96" s="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2">
      <c r="A97" s="1"/>
      <c r="B97" s="1"/>
      <c r="C97" s="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2">
      <c r="A98" s="1"/>
      <c r="B98" s="1"/>
      <c r="C98" s="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2">
      <c r="A99" s="1"/>
      <c r="B99" s="1"/>
      <c r="C99" s="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2">
      <c r="A100" s="1"/>
      <c r="B100" s="1"/>
      <c r="C100" s="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2">
      <c r="A101" s="1"/>
      <c r="B101" s="1"/>
      <c r="C101" s="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2">
      <c r="A102" s="1"/>
      <c r="B102" s="1"/>
      <c r="C102" s="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2">
      <c r="A103" s="1"/>
      <c r="B103" s="1"/>
      <c r="C103" s="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2">
      <c r="A104" s="1"/>
      <c r="B104" s="1"/>
      <c r="C104" s="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2">
      <c r="A105" s="1"/>
      <c r="B105" s="1"/>
      <c r="C105" s="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2">
      <c r="A106" s="1"/>
      <c r="B106" s="1"/>
      <c r="C106" s="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2">
      <c r="A107" s="1"/>
      <c r="B107" s="1"/>
      <c r="C107" s="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2">
      <c r="A108" s="1"/>
      <c r="B108" s="1"/>
      <c r="C108" s="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2">
      <c r="A109" s="1"/>
      <c r="B109" s="1"/>
      <c r="C109" s="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2">
      <c r="A110" s="1"/>
      <c r="B110" s="1"/>
      <c r="C110" s="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2">
      <c r="A111" s="1"/>
      <c r="B111" s="1"/>
      <c r="C111" s="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2">
      <c r="A112" s="1"/>
      <c r="B112" s="1"/>
      <c r="C112" s="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2">
      <c r="A113" s="1"/>
      <c r="B113" s="1"/>
      <c r="C113" s="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2">
      <c r="A114" s="1"/>
      <c r="B114" s="1"/>
      <c r="C114" s="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2">
      <c r="A115" s="1"/>
      <c r="B115" s="1"/>
      <c r="C115" s="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2">
      <c r="A116" s="1"/>
      <c r="B116" s="1"/>
      <c r="C116" s="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2">
      <c r="A117" s="1"/>
      <c r="B117" s="1"/>
      <c r="C117" s="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2">
      <c r="A118" s="1"/>
      <c r="B118" s="1"/>
      <c r="C118" s="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2">
      <c r="A119" s="1"/>
      <c r="B119" s="1"/>
      <c r="C119" s="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2">
      <c r="A120" s="1"/>
      <c r="B120" s="1"/>
      <c r="C120" s="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2">
      <c r="A121" s="1"/>
      <c r="B121" s="1"/>
      <c r="C121" s="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2">
      <c r="A122" s="1"/>
      <c r="B122" s="1"/>
      <c r="C122" s="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2">
      <c r="A123" s="1"/>
      <c r="B123" s="1"/>
      <c r="C123" s="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2">
      <c r="A124" s="1"/>
      <c r="B124" s="1"/>
      <c r="C124" s="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2">
      <c r="A125" s="1"/>
      <c r="B125" s="1"/>
      <c r="C125" s="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2">
      <c r="A126" s="1"/>
      <c r="B126" s="1"/>
      <c r="C126" s="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2">
      <c r="A127" s="1"/>
      <c r="B127" s="1"/>
      <c r="C127" s="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2">
      <c r="A128" s="1"/>
      <c r="B128" s="1"/>
      <c r="C128" s="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2">
      <c r="A129" s="1"/>
      <c r="B129" s="1"/>
      <c r="C129" s="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2">
      <c r="A130" s="1"/>
      <c r="B130" s="1"/>
      <c r="C130" s="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2">
      <c r="A131" s="1"/>
      <c r="B131" s="1"/>
      <c r="C131" s="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2">
      <c r="A132" s="1"/>
      <c r="B132" s="1"/>
      <c r="C132" s="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2">
      <c r="A133" s="1"/>
      <c r="B133" s="1"/>
      <c r="C133" s="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2">
      <c r="A134" s="1"/>
      <c r="B134" s="1"/>
      <c r="C134" s="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2">
      <c r="A135" s="1"/>
      <c r="B135" s="1"/>
      <c r="C135" s="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2">
      <c r="A136" s="1"/>
      <c r="B136" s="1"/>
      <c r="C136" s="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2">
      <c r="A137" s="1"/>
      <c r="B137" s="1"/>
      <c r="C137" s="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2">
      <c r="A138" s="1"/>
      <c r="B138" s="1"/>
      <c r="C138" s="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2">
      <c r="A139" s="1"/>
      <c r="B139" s="1"/>
      <c r="C139" s="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2">
      <c r="A140" s="1"/>
      <c r="B140" s="1"/>
      <c r="C140" s="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2">
      <c r="A141" s="1"/>
      <c r="B141" s="1"/>
      <c r="C141" s="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2">
      <c r="A142" s="1"/>
      <c r="B142" s="1"/>
      <c r="C142" s="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2">
      <c r="A143" s="1"/>
      <c r="B143" s="1"/>
      <c r="C143" s="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2">
      <c r="A144" s="1"/>
      <c r="B144" s="1"/>
      <c r="C144" s="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2">
      <c r="A145" s="1"/>
      <c r="B145" s="1"/>
      <c r="C145" s="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2">
      <c r="A146" s="1"/>
      <c r="B146" s="1"/>
      <c r="C146" s="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2">
      <c r="A147" s="1"/>
      <c r="B147" s="1"/>
      <c r="C147" s="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2">
      <c r="A148" s="1"/>
      <c r="B148" s="1"/>
      <c r="C148" s="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2">
      <c r="A149" s="1"/>
      <c r="B149" s="1"/>
      <c r="C149" s="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2">
      <c r="A150" s="1"/>
      <c r="B150" s="1"/>
      <c r="C150" s="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2">
      <c r="A151" s="1"/>
      <c r="B151" s="1"/>
      <c r="C151" s="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2">
      <c r="A152" s="1"/>
      <c r="B152" s="1"/>
      <c r="C152" s="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2">
      <c r="A153" s="1"/>
      <c r="B153" s="1"/>
      <c r="C153" s="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2">
      <c r="A154" s="1"/>
      <c r="B154" s="1"/>
      <c r="C154" s="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2">
      <c r="A155" s="1"/>
      <c r="B155" s="1"/>
      <c r="C155" s="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2">
      <c r="A156" s="1"/>
      <c r="B156" s="1"/>
      <c r="C156" s="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2">
      <c r="A157" s="1"/>
      <c r="B157" s="1"/>
      <c r="C157" s="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2">
      <c r="A158" s="1"/>
      <c r="B158" s="1"/>
      <c r="C158" s="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2">
      <c r="A159" s="1"/>
      <c r="B159" s="1"/>
      <c r="C159" s="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2">
      <c r="A160" s="1"/>
      <c r="B160" s="1"/>
      <c r="C160" s="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2">
      <c r="A161" s="1"/>
      <c r="B161" s="1"/>
      <c r="C161" s="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2">
      <c r="A162" s="1"/>
      <c r="B162" s="1"/>
      <c r="C162" s="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2">
      <c r="A163" s="1"/>
      <c r="B163" s="1"/>
      <c r="C163" s="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2">
      <c r="A164" s="1"/>
      <c r="B164" s="1"/>
      <c r="C164" s="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2">
      <c r="A165" s="1"/>
      <c r="B165" s="1"/>
      <c r="C165" s="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2">
      <c r="A166" s="1"/>
      <c r="B166" s="1"/>
      <c r="C166" s="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2">
      <c r="A167" s="1"/>
      <c r="B167" s="1"/>
      <c r="C167" s="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2">
      <c r="A168" s="1"/>
      <c r="B168" s="1"/>
      <c r="C168" s="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2">
      <c r="A169" s="1"/>
      <c r="B169" s="1"/>
      <c r="C169" s="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2">
      <c r="A170" s="1"/>
      <c r="B170" s="1"/>
      <c r="C170" s="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2">
      <c r="A171" s="1"/>
      <c r="B171" s="1"/>
      <c r="C171" s="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2">
      <c r="A172" s="1"/>
      <c r="B172" s="1"/>
      <c r="C172" s="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2">
      <c r="A173" s="1"/>
      <c r="B173" s="1"/>
      <c r="C173" s="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2">
      <c r="A174" s="1"/>
      <c r="B174" s="1"/>
      <c r="C174" s="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2">
      <c r="A175" s="1"/>
      <c r="B175" s="1"/>
      <c r="C175" s="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2">
      <c r="A176" s="1"/>
      <c r="B176" s="1"/>
      <c r="C176" s="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2">
      <c r="A177" s="1"/>
      <c r="B177" s="1"/>
      <c r="C177" s="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2">
      <c r="A178" s="1"/>
      <c r="B178" s="1"/>
      <c r="C178" s="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2">
      <c r="A179" s="1"/>
      <c r="B179" s="1"/>
      <c r="C179" s="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2">
      <c r="A180" s="1"/>
      <c r="B180" s="1"/>
      <c r="C180" s="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2">
      <c r="A181" s="1"/>
      <c r="B181" s="1"/>
      <c r="C181" s="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2">
      <c r="A182" s="1"/>
      <c r="B182" s="1"/>
      <c r="C182" s="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2">
      <c r="A183" s="1"/>
      <c r="B183" s="1"/>
      <c r="C183" s="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2">
      <c r="A184" s="1"/>
      <c r="B184" s="1"/>
      <c r="C184" s="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2">
      <c r="A185" s="1"/>
      <c r="B185" s="1"/>
      <c r="C185" s="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2">
      <c r="A186" s="1"/>
      <c r="B186" s="1"/>
      <c r="C186" s="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2">
      <c r="A187" s="1"/>
      <c r="B187" s="1"/>
      <c r="C187" s="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2">
      <c r="A188" s="1"/>
      <c r="B188" s="1"/>
      <c r="C188" s="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2">
      <c r="A189" s="1"/>
      <c r="B189" s="1"/>
      <c r="C189" s="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2">
      <c r="A190" s="1"/>
      <c r="B190" s="1"/>
      <c r="C190" s="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2">
      <c r="A191" s="1"/>
      <c r="B191" s="1"/>
      <c r="C191" s="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2">
      <c r="A192" s="1"/>
      <c r="B192" s="1"/>
      <c r="C192" s="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2">
      <c r="A193" s="1"/>
      <c r="B193" s="1"/>
      <c r="C193" s="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2">
      <c r="A194" s="1"/>
      <c r="B194" s="1"/>
      <c r="C194" s="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2">
      <c r="A195" s="1"/>
      <c r="B195" s="1"/>
      <c r="C195" s="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2">
      <c r="A196" s="1"/>
      <c r="B196" s="1"/>
      <c r="C196" s="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2">
      <c r="A197" s="1"/>
      <c r="B197" s="1"/>
      <c r="C197" s="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2">
      <c r="A198" s="1"/>
      <c r="B198" s="1"/>
      <c r="C198" s="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2">
      <c r="A199" s="1"/>
      <c r="B199" s="1"/>
      <c r="C199" s="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2">
      <c r="A200" s="1"/>
      <c r="B200" s="1"/>
      <c r="C200" s="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2">
      <c r="A201" s="1"/>
      <c r="B201" s="1"/>
      <c r="C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2">
      <c r="A202" s="1"/>
      <c r="B202" s="1"/>
      <c r="C202" s="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2">
      <c r="A203" s="1"/>
      <c r="B203" s="1"/>
      <c r="C203" s="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2">
      <c r="A204" s="1"/>
      <c r="B204" s="1"/>
      <c r="C204" s="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2">
      <c r="A205" s="1"/>
      <c r="B205" s="1"/>
      <c r="C205" s="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2">
      <c r="A206" s="1"/>
      <c r="B206" s="1"/>
      <c r="C206" s="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2">
      <c r="A207" s="1"/>
      <c r="B207" s="1"/>
      <c r="C207" s="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2">
      <c r="A208" s="1"/>
      <c r="B208" s="1"/>
      <c r="C208" s="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2">
      <c r="A209" s="1"/>
      <c r="B209" s="1"/>
      <c r="C209" s="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2">
      <c r="A210" s="1"/>
      <c r="B210" s="1"/>
      <c r="C210" s="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2">
      <c r="A211" s="1"/>
      <c r="B211" s="1"/>
      <c r="C211" s="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2">
      <c r="A212" s="1"/>
      <c r="B212" s="1"/>
      <c r="C212" s="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2">
      <c r="A213" s="1"/>
      <c r="B213" s="1"/>
      <c r="C213" s="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2">
      <c r="A214" s="1"/>
      <c r="B214" s="1"/>
      <c r="C214" s="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2">
      <c r="A215" s="1"/>
      <c r="B215" s="1"/>
      <c r="C215" s="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2">
      <c r="A216" s="1"/>
      <c r="B216" s="1"/>
      <c r="C216" s="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2">
      <c r="A217" s="1"/>
      <c r="B217" s="1"/>
      <c r="C217" s="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2">
      <c r="A218" s="1"/>
      <c r="B218" s="1"/>
      <c r="C218" s="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2">
      <c r="A219" s="1"/>
      <c r="B219" s="1"/>
      <c r="C219" s="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2">
      <c r="A220" s="1"/>
      <c r="B220" s="1"/>
      <c r="C220" s="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2">
      <c r="A221" s="1"/>
      <c r="B221" s="1"/>
      <c r="C221" s="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2">
      <c r="A222" s="1"/>
      <c r="B222" s="1"/>
      <c r="C222" s="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2">
      <c r="A223" s="1"/>
      <c r="B223" s="1"/>
      <c r="C223" s="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2">
      <c r="A224" s="1"/>
      <c r="B224" s="1"/>
      <c r="C224" s="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2">
      <c r="A225" s="1"/>
      <c r="B225" s="1"/>
      <c r="C225" s="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2">
      <c r="A226" s="1"/>
      <c r="B226" s="1"/>
      <c r="C226" s="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2">
      <c r="A227" s="1"/>
      <c r="B227" s="1"/>
      <c r="C227" s="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2">
      <c r="A228" s="1"/>
      <c r="B228" s="1"/>
      <c r="C228" s="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2">
      <c r="A229" s="1"/>
      <c r="B229" s="1"/>
      <c r="C229" s="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2">
      <c r="A230" s="1"/>
      <c r="B230" s="1"/>
      <c r="C230" s="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2">
      <c r="A231" s="1"/>
      <c r="B231" s="1"/>
      <c r="C231" s="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2">
      <c r="A232" s="1"/>
      <c r="B232" s="1"/>
      <c r="C232" s="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2">
      <c r="A233" s="1"/>
      <c r="B233" s="1"/>
      <c r="C233" s="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2">
      <c r="A234" s="1"/>
      <c r="B234" s="1"/>
      <c r="C234" s="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2">
      <c r="A235" s="1"/>
      <c r="B235" s="1"/>
      <c r="C235" s="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2">
      <c r="A236" s="1"/>
      <c r="B236" s="1"/>
      <c r="C236" s="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2">
      <c r="A237" s="1"/>
      <c r="B237" s="1"/>
      <c r="C237" s="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2">
      <c r="A238" s="1"/>
      <c r="B238" s="1"/>
      <c r="C238" s="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2">
      <c r="A239" s="1"/>
      <c r="B239" s="1"/>
      <c r="C239" s="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2">
      <c r="A240" s="1"/>
      <c r="B240" s="1"/>
      <c r="C240" s="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2">
      <c r="A241" s="1"/>
      <c r="B241" s="1"/>
      <c r="C241" s="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2">
      <c r="A242" s="1"/>
      <c r="B242" s="1"/>
      <c r="C242" s="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2">
      <c r="A243" s="1"/>
      <c r="B243" s="1"/>
      <c r="C243" s="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2">
      <c r="A244" s="1"/>
      <c r="B244" s="1"/>
      <c r="C244" s="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2">
      <c r="A245" s="1"/>
      <c r="B245" s="1"/>
      <c r="C245" s="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2">
      <c r="A246" s="1"/>
      <c r="B246" s="1"/>
      <c r="C246" s="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2">
      <c r="A247" s="1"/>
      <c r="B247" s="1"/>
      <c r="C247" s="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2">
      <c r="A248" s="1"/>
      <c r="B248" s="1"/>
      <c r="C248" s="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2">
      <c r="A249" s="1"/>
      <c r="B249" s="1"/>
      <c r="C249" s="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2">
      <c r="A250" s="1"/>
      <c r="B250" s="1"/>
      <c r="C250" s="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2">
      <c r="A251" s="1"/>
      <c r="B251" s="1"/>
      <c r="C251" s="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2">
      <c r="A252" s="1"/>
      <c r="B252" s="1"/>
      <c r="C252" s="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2">
      <c r="A253" s="1"/>
      <c r="B253" s="1"/>
      <c r="C253" s="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2">
      <c r="A254" s="1"/>
      <c r="B254" s="1"/>
      <c r="C254" s="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2">
      <c r="A255" s="1"/>
      <c r="B255" s="1"/>
      <c r="C255" s="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2">
      <c r="A256" s="1"/>
      <c r="B256" s="1"/>
      <c r="C256" s="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2">
      <c r="A257" s="1"/>
      <c r="B257" s="1"/>
      <c r="C257" s="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2">
      <c r="A258" s="1"/>
      <c r="B258" s="1"/>
      <c r="C258" s="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2">
      <c r="A259" s="1"/>
      <c r="B259" s="1"/>
      <c r="C259" s="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2">
      <c r="A260" s="1"/>
      <c r="B260" s="1"/>
      <c r="C260" s="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2">
      <c r="A261" s="1"/>
      <c r="B261" s="1"/>
      <c r="C261" s="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2">
      <c r="A262" s="1"/>
      <c r="B262" s="1"/>
      <c r="C262" s="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2">
      <c r="A263" s="1"/>
      <c r="B263" s="1"/>
      <c r="C263" s="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2">
      <c r="A264" s="1"/>
      <c r="B264" s="1"/>
      <c r="C264" s="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2">
      <c r="A265" s="1"/>
      <c r="B265" s="1"/>
      <c r="C265" s="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2">
      <c r="A266" s="1"/>
      <c r="B266" s="1"/>
      <c r="C266" s="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2">
      <c r="A267" s="1"/>
      <c r="B267" s="1"/>
      <c r="C267" s="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2">
      <c r="A268" s="1"/>
      <c r="B268" s="1"/>
      <c r="C268" s="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2">
      <c r="A269" s="1"/>
      <c r="B269" s="1"/>
      <c r="C269" s="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2">
      <c r="A270" s="1"/>
      <c r="B270" s="1"/>
      <c r="C270" s="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2">
      <c r="A271" s="1"/>
      <c r="B271" s="1"/>
      <c r="C271" s="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2">
      <c r="A272" s="1"/>
      <c r="B272" s="1"/>
      <c r="C272" s="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2">
      <c r="A273" s="1"/>
      <c r="B273" s="1"/>
      <c r="C273" s="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2">
      <c r="A274" s="1"/>
      <c r="B274" s="1"/>
      <c r="C274" s="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2">
      <c r="A275" s="1"/>
      <c r="B275" s="1"/>
      <c r="C275" s="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2">
      <c r="A276" s="1"/>
      <c r="B276" s="1"/>
      <c r="C276" s="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2">
      <c r="A277" s="1"/>
      <c r="B277" s="1"/>
      <c r="C277" s="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2">
      <c r="A278" s="1"/>
      <c r="B278" s="1"/>
      <c r="C278" s="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2">
      <c r="A279" s="1"/>
      <c r="B279" s="1"/>
      <c r="C279" s="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2">
      <c r="A280" s="1"/>
      <c r="B280" s="1"/>
      <c r="C280" s="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2">
      <c r="A281" s="1"/>
      <c r="B281" s="1"/>
      <c r="C281" s="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2">
      <c r="A282" s="1"/>
      <c r="B282" s="1"/>
      <c r="C282" s="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2">
      <c r="A283" s="1"/>
      <c r="B283" s="1"/>
      <c r="C283" s="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2">
      <c r="A284" s="1"/>
      <c r="B284" s="1"/>
      <c r="C284" s="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2">
      <c r="A285" s="1"/>
      <c r="B285" s="1"/>
      <c r="C285" s="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2">
      <c r="A286" s="1"/>
      <c r="B286" s="1"/>
      <c r="C286" s="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2">
      <c r="A287" s="1"/>
      <c r="B287" s="1"/>
      <c r="C287" s="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2">
      <c r="A288" s="1"/>
      <c r="B288" s="1"/>
      <c r="C288" s="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2">
      <c r="A289" s="1"/>
      <c r="B289" s="1"/>
      <c r="C289" s="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2">
      <c r="A290" s="1"/>
      <c r="B290" s="1"/>
      <c r="C290" s="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2">
      <c r="A291" s="1"/>
      <c r="B291" s="1"/>
      <c r="C291" s="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2">
      <c r="A292" s="1"/>
      <c r="B292" s="1"/>
      <c r="C292" s="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2">
      <c r="A293" s="1"/>
      <c r="B293" s="1"/>
      <c r="C293" s="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2">
      <c r="A294" s="1"/>
      <c r="B294" s="1"/>
      <c r="C294" s="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2">
      <c r="A295" s="1"/>
      <c r="B295" s="1"/>
      <c r="C295" s="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2">
      <c r="A296" s="1"/>
      <c r="B296" s="1"/>
      <c r="C296" s="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2">
      <c r="A297" s="1"/>
      <c r="B297" s="1"/>
      <c r="C297" s="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2">
      <c r="A298" s="1"/>
      <c r="B298" s="1"/>
      <c r="C298" s="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2">
      <c r="A299" s="1"/>
      <c r="B299" s="1"/>
      <c r="C299" s="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2">
      <c r="A300" s="1"/>
      <c r="B300" s="1"/>
      <c r="C300" s="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2">
      <c r="A301" s="1"/>
      <c r="B301" s="1"/>
      <c r="C301" s="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2">
      <c r="A302" s="1"/>
      <c r="B302" s="1"/>
      <c r="C302" s="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2">
      <c r="A303" s="1"/>
      <c r="B303" s="1"/>
      <c r="C303" s="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2">
      <c r="A304" s="1"/>
      <c r="B304" s="1"/>
      <c r="C304" s="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2">
      <c r="A305" s="1"/>
      <c r="B305" s="1"/>
      <c r="C305" s="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2">
      <c r="A306" s="1"/>
      <c r="B306" s="1"/>
      <c r="C306" s="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2">
      <c r="A307" s="1"/>
      <c r="B307" s="1"/>
      <c r="C307" s="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2">
      <c r="A308" s="1"/>
      <c r="B308" s="1"/>
      <c r="C308" s="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2">
      <c r="A309" s="1"/>
      <c r="B309" s="1"/>
      <c r="C309" s="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2">
      <c r="A310" s="1"/>
      <c r="B310" s="1"/>
      <c r="C310" s="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2">
      <c r="A311" s="1"/>
      <c r="B311" s="1"/>
      <c r="C311" s="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2">
      <c r="A312" s="1"/>
      <c r="B312" s="1"/>
      <c r="C312" s="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2">
      <c r="A313" s="1"/>
      <c r="B313" s="1"/>
      <c r="C313" s="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2">
      <c r="A314" s="1"/>
      <c r="B314" s="1"/>
      <c r="C314" s="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2">
      <c r="A315" s="1"/>
      <c r="B315" s="1"/>
      <c r="C315" s="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2">
      <c r="A316" s="1"/>
      <c r="B316" s="1"/>
      <c r="C316" s="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2">
      <c r="A317" s="1"/>
      <c r="B317" s="1"/>
      <c r="C317" s="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2">
      <c r="A318" s="1"/>
      <c r="B318" s="1"/>
      <c r="C318" s="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2">
      <c r="A319" s="1"/>
      <c r="B319" s="1"/>
      <c r="C319" s="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2">
      <c r="A320" s="1"/>
      <c r="B320" s="1"/>
      <c r="C320" s="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2">
      <c r="A321" s="1"/>
      <c r="B321" s="1"/>
      <c r="C321" s="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2">
      <c r="A322" s="1"/>
      <c r="B322" s="1"/>
      <c r="C322" s="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2">
      <c r="A323" s="1"/>
      <c r="B323" s="1"/>
      <c r="C323" s="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2">
      <c r="A324" s="1"/>
      <c r="B324" s="1"/>
      <c r="C324" s="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2">
      <c r="A325" s="1"/>
      <c r="B325" s="1"/>
      <c r="C325" s="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2">
      <c r="A326" s="1"/>
      <c r="B326" s="1"/>
      <c r="C326" s="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2">
      <c r="A327" s="1"/>
      <c r="B327" s="1"/>
      <c r="C327" s="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2">
      <c r="A328" s="1"/>
      <c r="B328" s="1"/>
      <c r="C328" s="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2">
      <c r="A329" s="1"/>
      <c r="B329" s="1"/>
      <c r="C329" s="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2">
      <c r="A330" s="1"/>
      <c r="B330" s="1"/>
      <c r="C330" s="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2">
      <c r="A331" s="1"/>
      <c r="B331" s="1"/>
      <c r="C331" s="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2">
      <c r="A332" s="1"/>
      <c r="B332" s="1"/>
      <c r="C332" s="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2">
      <c r="A333" s="1"/>
      <c r="B333" s="1"/>
      <c r="C333" s="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2">
      <c r="A334" s="1"/>
      <c r="B334" s="1"/>
      <c r="C334" s="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2">
      <c r="A335" s="1"/>
      <c r="B335" s="1"/>
      <c r="C335" s="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2">
      <c r="A336" s="1"/>
      <c r="B336" s="1"/>
      <c r="C336" s="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2">
      <c r="A337" s="1"/>
      <c r="B337" s="1"/>
      <c r="C337" s="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2">
      <c r="A338" s="1"/>
      <c r="B338" s="1"/>
      <c r="C338" s="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2">
      <c r="A339" s="1"/>
      <c r="B339" s="1"/>
      <c r="C339" s="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2">
      <c r="A340" s="1"/>
      <c r="B340" s="1"/>
      <c r="C340" s="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2">
      <c r="A341" s="1"/>
      <c r="B341" s="1"/>
      <c r="C341" s="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2">
      <c r="A342" s="1"/>
      <c r="B342" s="1"/>
      <c r="C342" s="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2">
      <c r="A343" s="1"/>
      <c r="B343" s="1"/>
      <c r="C343" s="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2">
      <c r="A344" s="1"/>
      <c r="B344" s="1"/>
      <c r="C344" s="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2">
      <c r="A345" s="1"/>
      <c r="B345" s="1"/>
      <c r="C345" s="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2">
      <c r="A346" s="1"/>
      <c r="B346" s="1"/>
      <c r="C346" s="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2">
      <c r="A347" s="1"/>
      <c r="B347" s="1"/>
      <c r="C347" s="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2">
      <c r="A348" s="1"/>
      <c r="B348" s="1"/>
      <c r="C348" s="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2">
      <c r="A349" s="1"/>
      <c r="B349" s="1"/>
      <c r="C349" s="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2">
      <c r="A350" s="1"/>
      <c r="B350" s="1"/>
      <c r="C350" s="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2">
      <c r="A351" s="1"/>
      <c r="B351" s="1"/>
      <c r="C351" s="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2">
      <c r="A352" s="1"/>
      <c r="B352" s="1"/>
      <c r="C352" s="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2">
      <c r="A353" s="1"/>
      <c r="B353" s="1"/>
      <c r="C353" s="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2">
      <c r="A354" s="1"/>
      <c r="B354" s="1"/>
      <c r="C354" s="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2">
      <c r="A355" s="1"/>
      <c r="B355" s="1"/>
      <c r="C355" s="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2">
      <c r="A356" s="1"/>
      <c r="B356" s="1"/>
      <c r="C356" s="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2">
      <c r="A357" s="1"/>
      <c r="B357" s="1"/>
      <c r="C357" s="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2">
      <c r="A358" s="1"/>
      <c r="B358" s="1"/>
      <c r="C358" s="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2">
      <c r="A359" s="1"/>
      <c r="B359" s="1"/>
      <c r="C359" s="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2">
      <c r="A360" s="1"/>
      <c r="B360" s="1"/>
      <c r="C360" s="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2">
      <c r="A361" s="1"/>
      <c r="B361" s="1"/>
      <c r="C361" s="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2">
      <c r="A362" s="1"/>
      <c r="B362" s="1"/>
      <c r="C362" s="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2">
      <c r="A363" s="1"/>
      <c r="B363" s="1"/>
      <c r="C363" s="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2">
      <c r="A364" s="1"/>
      <c r="B364" s="1"/>
      <c r="C364" s="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2">
      <c r="A365" s="1"/>
      <c r="B365" s="1"/>
      <c r="C365" s="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2">
      <c r="A366" s="1"/>
      <c r="B366" s="1"/>
      <c r="C366" s="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2">
      <c r="A367" s="1"/>
      <c r="B367" s="1"/>
      <c r="C367" s="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2">
      <c r="A368" s="1"/>
      <c r="B368" s="1"/>
      <c r="C368" s="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2">
      <c r="A369" s="1"/>
      <c r="B369" s="1"/>
      <c r="C369" s="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2">
      <c r="A370" s="1"/>
      <c r="B370" s="1"/>
      <c r="C370" s="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2">
      <c r="A371" s="1"/>
      <c r="B371" s="1"/>
      <c r="C371" s="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2">
      <c r="A372" s="1"/>
      <c r="B372" s="1"/>
      <c r="C372" s="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2">
      <c r="A373" s="1"/>
      <c r="B373" s="1"/>
      <c r="C373" s="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2">
      <c r="A374" s="1"/>
      <c r="B374" s="1"/>
      <c r="C374" s="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2">
      <c r="A375" s="1"/>
      <c r="B375" s="1"/>
      <c r="C375" s="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2">
      <c r="A376" s="1"/>
      <c r="B376" s="1"/>
      <c r="C376" s="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2">
      <c r="A377" s="1"/>
      <c r="B377" s="1"/>
      <c r="C377" s="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2">
      <c r="A378" s="1"/>
      <c r="B378" s="1"/>
      <c r="C378" s="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2">
      <c r="A379" s="1"/>
      <c r="B379" s="1"/>
      <c r="C379" s="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2">
      <c r="A380" s="1"/>
      <c r="B380" s="1"/>
      <c r="C380" s="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2">
      <c r="A381" s="1"/>
      <c r="B381" s="1"/>
      <c r="C381" s="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2">
      <c r="A382" s="1"/>
      <c r="B382" s="1"/>
      <c r="C382" s="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2">
      <c r="A383" s="1"/>
      <c r="B383" s="1"/>
      <c r="C383" s="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2">
      <c r="A384" s="1"/>
      <c r="B384" s="1"/>
      <c r="C384" s="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2">
      <c r="A385" s="1"/>
      <c r="B385" s="1"/>
      <c r="C385" s="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2">
      <c r="A386" s="1"/>
      <c r="B386" s="1"/>
      <c r="C386" s="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2">
      <c r="A387" s="1"/>
      <c r="B387" s="1"/>
      <c r="C387" s="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2">
      <c r="A388" s="1"/>
      <c r="B388" s="1"/>
      <c r="C388" s="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2">
      <c r="A389" s="1"/>
      <c r="B389" s="1"/>
      <c r="C389" s="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2">
      <c r="A390" s="1"/>
      <c r="B390" s="1"/>
      <c r="C390" s="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2">
      <c r="A391" s="1"/>
      <c r="B391" s="1"/>
      <c r="C391" s="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2">
      <c r="A392" s="1"/>
      <c r="B392" s="1"/>
      <c r="C392" s="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2">
      <c r="A393" s="1"/>
      <c r="B393" s="1"/>
      <c r="C393" s="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2">
      <c r="A394" s="1"/>
      <c r="B394" s="1"/>
      <c r="C394" s="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2">
      <c r="A395" s="1"/>
      <c r="B395" s="1"/>
      <c r="C395" s="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2">
      <c r="A396" s="1"/>
      <c r="B396" s="1"/>
      <c r="C396" s="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2">
      <c r="A397" s="1"/>
      <c r="B397" s="1"/>
      <c r="C397" s="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2">
      <c r="A398" s="1"/>
      <c r="B398" s="1"/>
      <c r="C398" s="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2">
      <c r="A399" s="1"/>
      <c r="B399" s="1"/>
      <c r="C399" s="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2">
      <c r="A400" s="1"/>
      <c r="B400" s="1"/>
      <c r="C400" s="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2">
      <c r="A401" s="1"/>
      <c r="B401" s="1"/>
      <c r="C401" s="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2">
      <c r="A402" s="1"/>
      <c r="B402" s="1"/>
      <c r="C402" s="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2">
      <c r="A403" s="1"/>
      <c r="B403" s="1"/>
      <c r="C403" s="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2">
      <c r="A404" s="1"/>
      <c r="B404" s="1"/>
      <c r="C404" s="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2">
      <c r="A405" s="1"/>
      <c r="B405" s="1"/>
      <c r="C405" s="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2">
      <c r="A406" s="1"/>
      <c r="B406" s="1"/>
      <c r="C406" s="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2">
      <c r="A407" s="1"/>
      <c r="B407" s="1"/>
      <c r="C407" s="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2">
      <c r="A408" s="1"/>
      <c r="B408" s="1"/>
      <c r="C408" s="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2">
      <c r="A409" s="1"/>
      <c r="B409" s="1"/>
      <c r="C409" s="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2">
      <c r="A410" s="1"/>
      <c r="B410" s="1"/>
      <c r="C410" s="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2">
      <c r="A411" s="1"/>
      <c r="B411" s="1"/>
      <c r="C411" s="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2">
      <c r="A412" s="1"/>
      <c r="B412" s="1"/>
      <c r="C412" s="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2">
      <c r="A413" s="1"/>
      <c r="B413" s="1"/>
      <c r="C413" s="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2">
      <c r="A414" s="1"/>
      <c r="B414" s="1"/>
      <c r="C414" s="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2">
      <c r="A415" s="1"/>
      <c r="B415" s="1"/>
      <c r="C415" s="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2">
      <c r="A416" s="1"/>
      <c r="B416" s="1"/>
      <c r="C416" s="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2">
      <c r="A417" s="1"/>
      <c r="B417" s="1"/>
      <c r="C417" s="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2">
      <c r="A418" s="1"/>
      <c r="B418" s="1"/>
      <c r="C418" s="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2">
      <c r="A419" s="1"/>
      <c r="B419" s="1"/>
      <c r="C419" s="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2">
      <c r="A420" s="1"/>
      <c r="B420" s="1"/>
      <c r="C420" s="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2">
      <c r="A421" s="1"/>
      <c r="B421" s="1"/>
      <c r="C421" s="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2">
      <c r="A422" s="1"/>
      <c r="B422" s="1"/>
      <c r="C422" s="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2">
      <c r="A423" s="1"/>
      <c r="B423" s="1"/>
      <c r="C423" s="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2">
      <c r="A424" s="1"/>
      <c r="B424" s="1"/>
      <c r="C424" s="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2">
      <c r="A425" s="1"/>
      <c r="B425" s="1"/>
      <c r="C425" s="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2">
      <c r="A426" s="1"/>
      <c r="B426" s="1"/>
      <c r="C426" s="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2">
      <c r="A427" s="1"/>
      <c r="B427" s="1"/>
      <c r="C427" s="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2">
      <c r="A428" s="1"/>
      <c r="B428" s="1"/>
      <c r="C428" s="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2">
      <c r="A429" s="1"/>
      <c r="B429" s="1"/>
      <c r="C429" s="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2">
      <c r="A430" s="1"/>
      <c r="B430" s="1"/>
      <c r="C430" s="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2">
      <c r="A431" s="1"/>
      <c r="B431" s="1"/>
      <c r="C431" s="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2">
      <c r="A432" s="1"/>
      <c r="B432" s="1"/>
      <c r="C432" s="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2">
      <c r="A433" s="1"/>
      <c r="B433" s="1"/>
      <c r="C433" s="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2">
      <c r="A434" s="1"/>
      <c r="B434" s="1"/>
      <c r="C434" s="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2">
      <c r="A435" s="1"/>
      <c r="B435" s="1"/>
      <c r="C435" s="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2">
      <c r="A436" s="1"/>
      <c r="B436" s="1"/>
      <c r="C436" s="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2">
      <c r="A437" s="1"/>
      <c r="B437" s="1"/>
      <c r="C437" s="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2">
      <c r="A438" s="1"/>
      <c r="B438" s="1"/>
      <c r="C438" s="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2">
      <c r="A439" s="1"/>
      <c r="B439" s="1"/>
      <c r="C439" s="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2">
      <c r="A440" s="1"/>
      <c r="B440" s="1"/>
      <c r="C440" s="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2">
      <c r="A441" s="1"/>
      <c r="B441" s="1"/>
      <c r="C441" s="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2">
      <c r="A442" s="1"/>
      <c r="B442" s="1"/>
      <c r="C442" s="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2">
      <c r="A443" s="1"/>
      <c r="B443" s="1"/>
      <c r="C443" s="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2">
      <c r="A444" s="1"/>
      <c r="B444" s="1"/>
      <c r="C444" s="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2">
      <c r="A445" s="1"/>
      <c r="B445" s="1"/>
      <c r="C445" s="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2">
      <c r="A446" s="1"/>
      <c r="B446" s="1"/>
      <c r="C446" s="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2">
      <c r="A447" s="1"/>
      <c r="B447" s="1"/>
      <c r="C447" s="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2">
      <c r="A448" s="1"/>
      <c r="B448" s="1"/>
      <c r="C448" s="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2">
      <c r="A449" s="1"/>
      <c r="B449" s="1"/>
      <c r="C449" s="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2">
      <c r="A450" s="1"/>
      <c r="B450" s="1"/>
      <c r="C450" s="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2">
      <c r="A451" s="1"/>
      <c r="B451" s="1"/>
      <c r="C451" s="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2">
      <c r="A452" s="1"/>
      <c r="B452" s="1"/>
      <c r="C452" s="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2">
      <c r="A453" s="1"/>
      <c r="B453" s="1"/>
      <c r="C453" s="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2">
      <c r="A454" s="1"/>
      <c r="B454" s="1"/>
      <c r="C454" s="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2">
      <c r="A455" s="1"/>
      <c r="B455" s="1"/>
      <c r="C455" s="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2">
      <c r="A456" s="1"/>
      <c r="B456" s="1"/>
      <c r="C456" s="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2">
      <c r="A457" s="1"/>
      <c r="B457" s="1"/>
      <c r="C457" s="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2">
      <c r="A458" s="1"/>
      <c r="B458" s="1"/>
      <c r="C458" s="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2">
      <c r="A459" s="1"/>
      <c r="B459" s="1"/>
      <c r="C459" s="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2">
      <c r="A460" s="1"/>
      <c r="B460" s="1"/>
      <c r="C460" s="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2">
      <c r="A461" s="1"/>
      <c r="B461" s="1"/>
      <c r="C461" s="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2">
      <c r="A462" s="1"/>
      <c r="B462" s="1"/>
      <c r="C462" s="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2">
      <c r="A463" s="1"/>
      <c r="B463" s="1"/>
      <c r="C463" s="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2">
      <c r="A464" s="1"/>
      <c r="B464" s="1"/>
      <c r="C464" s="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2">
      <c r="A465" s="1"/>
      <c r="B465" s="1"/>
      <c r="C465" s="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2">
      <c r="A466" s="1"/>
      <c r="B466" s="1"/>
      <c r="C466" s="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2">
      <c r="A467" s="1"/>
      <c r="B467" s="1"/>
      <c r="C467" s="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2">
      <c r="A468" s="1"/>
      <c r="B468" s="1"/>
      <c r="C468" s="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2">
      <c r="A469" s="1"/>
      <c r="B469" s="1"/>
      <c r="C469" s="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2">
      <c r="A470" s="1"/>
      <c r="B470" s="1"/>
      <c r="C470" s="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2">
      <c r="A471" s="1"/>
      <c r="B471" s="1"/>
      <c r="C471" s="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2">
      <c r="A472" s="1"/>
      <c r="B472" s="1"/>
      <c r="C472" s="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2">
      <c r="A473" s="1"/>
      <c r="B473" s="1"/>
      <c r="C473" s="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2">
      <c r="A474" s="1"/>
      <c r="B474" s="1"/>
      <c r="C474" s="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2">
      <c r="A475" s="1"/>
      <c r="B475" s="1"/>
      <c r="C475" s="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2">
      <c r="A476" s="1"/>
      <c r="B476" s="1"/>
      <c r="C476" s="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2">
      <c r="A477" s="1"/>
      <c r="B477" s="1"/>
      <c r="C477" s="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2">
      <c r="A478" s="1"/>
      <c r="B478" s="1"/>
      <c r="C478" s="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2">
      <c r="A479" s="1"/>
      <c r="B479" s="1"/>
      <c r="C479" s="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2">
      <c r="A480" s="1"/>
      <c r="B480" s="1"/>
      <c r="C480" s="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2">
      <c r="A481" s="1"/>
      <c r="B481" s="1"/>
      <c r="C481" s="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2">
      <c r="A482" s="1"/>
      <c r="B482" s="1"/>
      <c r="C482" s="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2">
      <c r="A483" s="1"/>
      <c r="B483" s="1"/>
      <c r="C483" s="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2">
      <c r="A484" s="1"/>
      <c r="B484" s="1"/>
      <c r="C484" s="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2">
      <c r="A485" s="1"/>
      <c r="B485" s="1"/>
      <c r="C485" s="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2">
      <c r="A486" s="1"/>
      <c r="B486" s="1"/>
      <c r="C486" s="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2">
      <c r="A487" s="1"/>
      <c r="B487" s="1"/>
      <c r="C487" s="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2">
      <c r="A488" s="1"/>
      <c r="B488" s="1"/>
      <c r="C488" s="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2">
      <c r="A489" s="1"/>
      <c r="B489" s="1"/>
      <c r="C489" s="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2">
      <c r="A490" s="1"/>
      <c r="B490" s="1"/>
      <c r="C490" s="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2">
      <c r="A491" s="1"/>
      <c r="B491" s="1"/>
      <c r="C491" s="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2">
      <c r="A492" s="1"/>
      <c r="B492" s="1"/>
      <c r="C492" s="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2">
      <c r="A493" s="1"/>
      <c r="B493" s="1"/>
      <c r="C493" s="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2">
      <c r="A494" s="1"/>
      <c r="B494" s="1"/>
      <c r="C494" s="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2">
      <c r="A495" s="1"/>
      <c r="B495" s="1"/>
      <c r="C495" s="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2">
      <c r="A496" s="1"/>
      <c r="B496" s="1"/>
      <c r="C496" s="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2">
      <c r="A497" s="1"/>
      <c r="B497" s="1"/>
      <c r="C497" s="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2">
      <c r="A498" s="1"/>
      <c r="B498" s="1"/>
      <c r="C498" s="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2">
      <c r="A499" s="1"/>
      <c r="B499" s="1"/>
      <c r="C499" s="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2">
      <c r="A500" s="1"/>
      <c r="B500" s="1"/>
      <c r="C500" s="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2">
      <c r="A501" s="1"/>
      <c r="B501" s="1"/>
      <c r="C501" s="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2">
      <c r="A502" s="1"/>
      <c r="B502" s="1"/>
      <c r="C502" s="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2">
      <c r="A503" s="1"/>
      <c r="B503" s="1"/>
      <c r="C503" s="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2">
      <c r="A504" s="1"/>
      <c r="B504" s="1"/>
      <c r="C504" s="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2">
      <c r="A505" s="1"/>
      <c r="B505" s="1"/>
      <c r="C505" s="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2">
      <c r="A506" s="1"/>
      <c r="B506" s="1"/>
      <c r="C506" s="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2">
      <c r="A507" s="1"/>
      <c r="B507" s="1"/>
      <c r="C507" s="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2">
      <c r="A508" s="1"/>
      <c r="B508" s="1"/>
      <c r="C508" s="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2">
      <c r="A509" s="1"/>
      <c r="B509" s="1"/>
      <c r="C509" s="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2">
      <c r="A510" s="1"/>
      <c r="B510" s="1"/>
      <c r="C510" s="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2">
      <c r="A511" s="1"/>
      <c r="B511" s="1"/>
      <c r="C511" s="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2">
      <c r="A512" s="1"/>
      <c r="B512" s="1"/>
      <c r="C512" s="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2">
      <c r="A513" s="1"/>
      <c r="B513" s="1"/>
      <c r="C513" s="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2">
      <c r="A514" s="1"/>
      <c r="B514" s="1"/>
      <c r="C514" s="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2">
      <c r="A515" s="1"/>
      <c r="B515" s="1"/>
      <c r="C515" s="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2">
      <c r="A516" s="1"/>
      <c r="B516" s="1"/>
      <c r="C516" s="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2">
      <c r="A517" s="1"/>
      <c r="B517" s="1"/>
      <c r="C517" s="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2">
      <c r="A518" s="1"/>
      <c r="B518" s="1"/>
      <c r="C518" s="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2">
      <c r="A519" s="1"/>
      <c r="B519" s="1"/>
      <c r="C519" s="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2">
      <c r="A520" s="1"/>
      <c r="B520" s="1"/>
      <c r="C520" s="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2">
      <c r="A521" s="1"/>
      <c r="B521" s="1"/>
      <c r="C521" s="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2">
      <c r="A522" s="1"/>
      <c r="B522" s="1"/>
      <c r="C522" s="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2">
      <c r="A523" s="1"/>
      <c r="B523" s="1"/>
      <c r="C523" s="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2">
      <c r="A524" s="1"/>
      <c r="B524" s="1"/>
      <c r="C524" s="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2">
      <c r="A525" s="1"/>
      <c r="B525" s="1"/>
      <c r="C525" s="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2">
      <c r="A526" s="1"/>
      <c r="B526" s="1"/>
      <c r="C526" s="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2">
      <c r="A527" s="1"/>
      <c r="B527" s="1"/>
      <c r="C527" s="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2">
      <c r="A528" s="1"/>
      <c r="B528" s="1"/>
      <c r="C528" s="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2">
      <c r="A529" s="1"/>
      <c r="B529" s="1"/>
      <c r="C529" s="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2">
      <c r="A530" s="1"/>
      <c r="B530" s="1"/>
      <c r="C530" s="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2">
      <c r="A531" s="1"/>
      <c r="B531" s="1"/>
      <c r="C531" s="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2">
      <c r="A532" s="1"/>
      <c r="B532" s="1"/>
      <c r="C532" s="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2">
      <c r="A533" s="1"/>
      <c r="B533" s="1"/>
      <c r="C533" s="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2">
      <c r="A534" s="1"/>
      <c r="B534" s="1"/>
      <c r="C534" s="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2">
      <c r="A535" s="1"/>
      <c r="B535" s="1"/>
      <c r="C535" s="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2">
      <c r="A536" s="1"/>
      <c r="B536" s="1"/>
      <c r="C536" s="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2">
      <c r="A537" s="1"/>
      <c r="B537" s="1"/>
      <c r="C537" s="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2">
      <c r="A538" s="1"/>
      <c r="B538" s="1"/>
      <c r="C538" s="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2">
      <c r="A539" s="1"/>
      <c r="B539" s="1"/>
      <c r="C539" s="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2">
      <c r="A540" s="1"/>
      <c r="B540" s="1"/>
      <c r="C540" s="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2">
      <c r="A541" s="1"/>
      <c r="B541" s="1"/>
      <c r="C541" s="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2">
      <c r="A542" s="1"/>
      <c r="B542" s="1"/>
      <c r="C542" s="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2">
      <c r="A543" s="1"/>
      <c r="B543" s="1"/>
      <c r="C543" s="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2">
      <c r="A544" s="1"/>
      <c r="B544" s="1"/>
      <c r="C544" s="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2">
      <c r="A545" s="1"/>
      <c r="B545" s="1"/>
      <c r="C545" s="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2">
      <c r="A546" s="1"/>
      <c r="B546" s="1"/>
      <c r="C546" s="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2">
      <c r="A547" s="1"/>
      <c r="B547" s="1"/>
      <c r="C547" s="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2">
      <c r="A548" s="1"/>
      <c r="B548" s="1"/>
      <c r="C548" s="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2">
      <c r="A549" s="1"/>
      <c r="B549" s="1"/>
      <c r="C549" s="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2">
      <c r="A550" s="1"/>
      <c r="B550" s="1"/>
      <c r="C550" s="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2">
      <c r="A551" s="1"/>
      <c r="B551" s="1"/>
      <c r="C551" s="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2">
      <c r="A552" s="1"/>
      <c r="B552" s="1"/>
      <c r="C552" s="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2">
      <c r="A553" s="1"/>
      <c r="B553" s="1"/>
      <c r="C553" s="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2">
      <c r="A554" s="1"/>
      <c r="B554" s="1"/>
      <c r="C554" s="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2">
      <c r="A555" s="1"/>
      <c r="B555" s="1"/>
      <c r="C555" s="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2">
      <c r="A556" s="1"/>
      <c r="B556" s="1"/>
      <c r="C556" s="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2">
      <c r="A557" s="1"/>
      <c r="B557" s="1"/>
      <c r="C557" s="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2">
      <c r="A558" s="1"/>
      <c r="B558" s="1"/>
      <c r="C558" s="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2">
      <c r="A559" s="1"/>
      <c r="B559" s="1"/>
      <c r="C559" s="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2">
      <c r="A560" s="1"/>
      <c r="B560" s="1"/>
      <c r="C560" s="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2">
      <c r="A561" s="1"/>
      <c r="B561" s="1"/>
      <c r="C561" s="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2">
      <c r="A562" s="1"/>
      <c r="B562" s="1"/>
      <c r="C562" s="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2">
      <c r="A563" s="1"/>
      <c r="B563" s="1"/>
      <c r="C563" s="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2">
      <c r="A564" s="1"/>
      <c r="B564" s="1"/>
      <c r="C564" s="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2">
      <c r="A565" s="1"/>
      <c r="B565" s="1"/>
      <c r="C565" s="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2">
      <c r="A566" s="1"/>
      <c r="B566" s="1"/>
      <c r="C566" s="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2">
      <c r="A567" s="1"/>
      <c r="B567" s="1"/>
      <c r="C567" s="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2">
      <c r="A568" s="1"/>
      <c r="B568" s="1"/>
      <c r="C568" s="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2">
      <c r="A569" s="1"/>
      <c r="B569" s="1"/>
      <c r="C569" s="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2">
      <c r="A570" s="1"/>
      <c r="B570" s="1"/>
      <c r="C570" s="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2">
      <c r="A571" s="1"/>
      <c r="B571" s="1"/>
      <c r="C571" s="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2">
      <c r="A572" s="1"/>
      <c r="B572" s="1"/>
      <c r="C572" s="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2">
      <c r="A573" s="1"/>
      <c r="B573" s="1"/>
      <c r="C573" s="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2">
      <c r="A574" s="1"/>
      <c r="B574" s="1"/>
      <c r="C574" s="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2">
      <c r="A575" s="1"/>
      <c r="B575" s="1"/>
      <c r="C575" s="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2">
      <c r="A576" s="1"/>
      <c r="B576" s="1"/>
      <c r="C576" s="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2">
      <c r="A577" s="1"/>
      <c r="B577" s="1"/>
      <c r="C577" s="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2">
      <c r="A578" s="1"/>
      <c r="B578" s="1"/>
      <c r="C578" s="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2">
      <c r="A579" s="1"/>
      <c r="B579" s="1"/>
      <c r="C579" s="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2">
      <c r="A580" s="1"/>
      <c r="B580" s="1"/>
      <c r="C580" s="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2">
      <c r="A581" s="1"/>
      <c r="B581" s="1"/>
      <c r="C581" s="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2">
      <c r="A582" s="1"/>
      <c r="B582" s="1"/>
      <c r="C582" s="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2">
      <c r="A583" s="1"/>
      <c r="B583" s="1"/>
      <c r="C583" s="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2">
      <c r="A584" s="1"/>
      <c r="B584" s="1"/>
      <c r="C584" s="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2">
      <c r="A585" s="1"/>
      <c r="B585" s="1"/>
      <c r="C585" s="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2">
      <c r="A586" s="1"/>
      <c r="B586" s="1"/>
      <c r="C586" s="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2">
      <c r="A587" s="1"/>
      <c r="B587" s="1"/>
      <c r="C587" s="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2">
      <c r="A588" s="1"/>
      <c r="B588" s="1"/>
      <c r="C588" s="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2">
      <c r="A589" s="1"/>
      <c r="B589" s="1"/>
      <c r="C589" s="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2">
      <c r="A590" s="1"/>
      <c r="B590" s="1"/>
      <c r="C590" s="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2">
      <c r="A591" s="1"/>
      <c r="B591" s="1"/>
      <c r="C591" s="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2">
      <c r="A592" s="1"/>
      <c r="B592" s="1"/>
      <c r="C592" s="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2">
      <c r="A593" s="1"/>
      <c r="B593" s="1"/>
      <c r="C593" s="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2">
      <c r="A594" s="1"/>
      <c r="B594" s="1"/>
      <c r="C594" s="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2">
      <c r="A595" s="1"/>
      <c r="B595" s="1"/>
      <c r="C595" s="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2">
      <c r="A596" s="1"/>
      <c r="B596" s="1"/>
      <c r="C596" s="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2">
      <c r="A597" s="1"/>
      <c r="B597" s="1"/>
      <c r="C597" s="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2">
      <c r="A598" s="1"/>
      <c r="B598" s="1"/>
      <c r="C598" s="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2">
      <c r="A599" s="1"/>
      <c r="B599" s="1"/>
      <c r="C599" s="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2">
      <c r="A600" s="1"/>
      <c r="B600" s="1"/>
      <c r="C600" s="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2">
      <c r="A601" s="1"/>
      <c r="B601" s="1"/>
      <c r="C601" s="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2">
      <c r="A602" s="1"/>
      <c r="B602" s="1"/>
      <c r="C602" s="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2">
      <c r="A603" s="1"/>
      <c r="B603" s="1"/>
      <c r="C603" s="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2">
      <c r="A604" s="1"/>
      <c r="B604" s="1"/>
      <c r="C604" s="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2">
      <c r="A605" s="1"/>
      <c r="B605" s="1"/>
      <c r="C605" s="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2">
      <c r="A606" s="1"/>
      <c r="B606" s="1"/>
      <c r="C606" s="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2">
      <c r="A607" s="1"/>
      <c r="B607" s="1"/>
      <c r="C607" s="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2">
      <c r="A608" s="1"/>
      <c r="B608" s="1"/>
      <c r="C608" s="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2">
      <c r="A609" s="1"/>
      <c r="B609" s="1"/>
      <c r="C609" s="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2">
      <c r="A610" s="1"/>
      <c r="B610" s="1"/>
      <c r="C610" s="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2">
      <c r="A611" s="1"/>
      <c r="B611" s="1"/>
      <c r="C611" s="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2">
      <c r="A612" s="1"/>
      <c r="B612" s="1"/>
      <c r="C612" s="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2">
      <c r="A613" s="1"/>
      <c r="B613" s="1"/>
      <c r="C613" s="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2">
      <c r="A614" s="1"/>
      <c r="B614" s="1"/>
      <c r="C614" s="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2">
      <c r="A615" s="1"/>
      <c r="B615" s="1"/>
      <c r="C615" s="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2">
      <c r="A616" s="1"/>
      <c r="B616" s="1"/>
      <c r="C616" s="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2">
      <c r="A617" s="1"/>
      <c r="B617" s="1"/>
      <c r="C617" s="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2">
      <c r="A618" s="1"/>
      <c r="B618" s="1"/>
      <c r="C618" s="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2">
      <c r="A619" s="1"/>
      <c r="B619" s="1"/>
      <c r="C619" s="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2">
      <c r="A620" s="1"/>
      <c r="B620" s="1"/>
      <c r="C620" s="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2">
      <c r="A621" s="1"/>
      <c r="B621" s="1"/>
      <c r="C621" s="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2">
      <c r="A622" s="1"/>
      <c r="B622" s="1"/>
      <c r="C622" s="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2">
      <c r="A623" s="1"/>
      <c r="B623" s="1"/>
      <c r="C623" s="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2">
      <c r="A624" s="1"/>
      <c r="B624" s="1"/>
      <c r="C624" s="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2">
      <c r="A625" s="1"/>
      <c r="B625" s="1"/>
      <c r="C625" s="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2">
      <c r="A626" s="1"/>
      <c r="B626" s="1"/>
      <c r="C626" s="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2">
      <c r="A627" s="1"/>
      <c r="B627" s="1"/>
      <c r="C627" s="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2">
      <c r="A628" s="1"/>
      <c r="B628" s="1"/>
      <c r="C628" s="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2">
      <c r="A629" s="1"/>
      <c r="B629" s="1"/>
      <c r="C629" s="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2">
      <c r="A630" s="1"/>
      <c r="B630" s="1"/>
      <c r="C630" s="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2">
      <c r="A631" s="1"/>
      <c r="B631" s="1"/>
      <c r="C631" s="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2">
      <c r="A632" s="1"/>
      <c r="B632" s="1"/>
      <c r="C632" s="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2">
      <c r="A633" s="1"/>
      <c r="B633" s="1"/>
      <c r="C633" s="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2">
      <c r="A634" s="1"/>
      <c r="B634" s="1"/>
      <c r="C634" s="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2">
      <c r="A635" s="1"/>
      <c r="B635" s="1"/>
      <c r="C635" s="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2">
      <c r="A636" s="1"/>
      <c r="B636" s="1"/>
      <c r="C636" s="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2">
      <c r="A637" s="1"/>
      <c r="B637" s="1"/>
      <c r="C637" s="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2">
      <c r="A638" s="1"/>
      <c r="B638" s="1"/>
      <c r="C638" s="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2">
      <c r="A639" s="1"/>
      <c r="B639" s="1"/>
      <c r="C639" s="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2">
      <c r="A640" s="1"/>
      <c r="B640" s="1"/>
      <c r="C640" s="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2">
      <c r="A641" s="1"/>
      <c r="B641" s="1"/>
      <c r="C641" s="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2">
      <c r="A642" s="1"/>
      <c r="B642" s="1"/>
      <c r="C642" s="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2">
      <c r="A643" s="1"/>
      <c r="B643" s="1"/>
      <c r="C643" s="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2">
      <c r="A644" s="1"/>
      <c r="B644" s="1"/>
      <c r="C644" s="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2">
      <c r="A645" s="1"/>
      <c r="B645" s="1"/>
      <c r="C645" s="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2">
      <c r="A646" s="1"/>
      <c r="B646" s="1"/>
      <c r="C646" s="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2">
      <c r="A647" s="1"/>
      <c r="B647" s="1"/>
      <c r="C647" s="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2">
      <c r="A648" s="1"/>
      <c r="B648" s="1"/>
      <c r="C648" s="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2">
      <c r="A649" s="1"/>
      <c r="B649" s="1"/>
      <c r="C649" s="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2">
      <c r="A650" s="1"/>
      <c r="B650" s="1"/>
      <c r="C650" s="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2">
      <c r="A651" s="1"/>
      <c r="B651" s="1"/>
      <c r="C651" s="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2">
      <c r="A652" s="1"/>
      <c r="B652" s="1"/>
      <c r="C652" s="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2">
      <c r="A653" s="1"/>
      <c r="B653" s="1"/>
      <c r="C653" s="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2">
      <c r="A654" s="1"/>
      <c r="B654" s="1"/>
      <c r="C654" s="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2">
      <c r="A655" s="1"/>
      <c r="B655" s="1"/>
      <c r="C655" s="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2">
      <c r="A656" s="1"/>
      <c r="B656" s="1"/>
      <c r="C656" s="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2">
      <c r="A657" s="1"/>
      <c r="B657" s="1"/>
      <c r="C657" s="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2">
      <c r="A658" s="1"/>
      <c r="B658" s="1"/>
      <c r="C658" s="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2">
      <c r="A659" s="1"/>
      <c r="B659" s="1"/>
      <c r="C659" s="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2">
      <c r="A660" s="1"/>
      <c r="B660" s="1"/>
      <c r="C660" s="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2">
      <c r="A661" s="1"/>
      <c r="B661" s="1"/>
      <c r="C661" s="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2">
      <c r="A662" s="1"/>
      <c r="B662" s="1"/>
      <c r="C662" s="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2">
      <c r="A663" s="1"/>
      <c r="B663" s="1"/>
      <c r="C663" s="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2">
      <c r="A664" s="1"/>
      <c r="B664" s="1"/>
      <c r="C664" s="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2">
      <c r="A665" s="1"/>
      <c r="B665" s="1"/>
      <c r="C665" s="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2">
      <c r="A666" s="1"/>
      <c r="B666" s="1"/>
      <c r="C666" s="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2">
      <c r="A667" s="1"/>
      <c r="B667" s="1"/>
      <c r="C667" s="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2">
      <c r="A668" s="1"/>
      <c r="B668" s="1"/>
      <c r="C668" s="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2">
      <c r="A669" s="1"/>
      <c r="B669" s="1"/>
      <c r="C669" s="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2">
      <c r="A670" s="1"/>
      <c r="B670" s="1"/>
      <c r="C670" s="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2">
      <c r="A671" s="1"/>
      <c r="B671" s="1"/>
      <c r="C671" s="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2">
      <c r="A672" s="1"/>
      <c r="B672" s="1"/>
      <c r="C672" s="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2">
      <c r="A673" s="1"/>
      <c r="B673" s="1"/>
      <c r="C673" s="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2">
      <c r="A674" s="1"/>
      <c r="B674" s="1"/>
      <c r="C674" s="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2">
      <c r="A675" s="1"/>
      <c r="B675" s="1"/>
      <c r="C675" s="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2">
      <c r="A676" s="1"/>
      <c r="B676" s="1"/>
      <c r="C676" s="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2">
      <c r="A677" s="1"/>
      <c r="B677" s="1"/>
      <c r="C677" s="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2">
      <c r="A678" s="1"/>
      <c r="B678" s="1"/>
      <c r="C678" s="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2">
      <c r="A679" s="1"/>
      <c r="B679" s="1"/>
      <c r="C679" s="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2">
      <c r="A680" s="1"/>
      <c r="B680" s="1"/>
      <c r="C680" s="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2">
      <c r="A681" s="1"/>
      <c r="B681" s="1"/>
      <c r="C681" s="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2">
      <c r="A682" s="1"/>
      <c r="B682" s="1"/>
      <c r="C682" s="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2">
      <c r="A683" s="1"/>
      <c r="B683" s="1"/>
      <c r="C683" s="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2">
      <c r="A684" s="1"/>
      <c r="B684" s="1"/>
      <c r="C684" s="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2">
      <c r="A685" s="1"/>
      <c r="B685" s="1"/>
      <c r="C685" s="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2">
      <c r="A686" s="1"/>
      <c r="B686" s="1"/>
      <c r="C686" s="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2">
      <c r="A687" s="1"/>
      <c r="B687" s="1"/>
      <c r="C687" s="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2">
      <c r="A688" s="1"/>
      <c r="B688" s="1"/>
      <c r="C688" s="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2">
      <c r="A689" s="1"/>
      <c r="B689" s="1"/>
      <c r="C689" s="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2">
      <c r="A690" s="1"/>
      <c r="B690" s="1"/>
      <c r="C690" s="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2">
      <c r="A691" s="1"/>
      <c r="B691" s="1"/>
      <c r="C691" s="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2">
      <c r="A692" s="1"/>
      <c r="B692" s="1"/>
      <c r="C692" s="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2">
      <c r="A693" s="1"/>
      <c r="B693" s="1"/>
      <c r="C693" s="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2">
      <c r="A694" s="1"/>
      <c r="B694" s="1"/>
      <c r="C694" s="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2">
      <c r="A695" s="1"/>
      <c r="B695" s="1"/>
      <c r="C695" s="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2">
      <c r="A696" s="1"/>
      <c r="B696" s="1"/>
      <c r="C696" s="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2">
      <c r="A697" s="1"/>
      <c r="B697" s="1"/>
      <c r="C697" s="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2">
      <c r="A698" s="1"/>
      <c r="B698" s="1"/>
      <c r="C698" s="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2">
      <c r="A699" s="1"/>
      <c r="B699" s="1"/>
      <c r="C699" s="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2">
      <c r="A700" s="1"/>
      <c r="B700" s="1"/>
      <c r="C700" s="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2">
      <c r="A701" s="1"/>
      <c r="B701" s="1"/>
      <c r="C701" s="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2">
      <c r="A702" s="1"/>
      <c r="B702" s="1"/>
      <c r="C702" s="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2">
      <c r="A703" s="1"/>
      <c r="B703" s="1"/>
      <c r="C703" s="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2">
      <c r="A704" s="1"/>
      <c r="B704" s="1"/>
      <c r="C704" s="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2">
      <c r="A705" s="1"/>
      <c r="B705" s="1"/>
      <c r="C705" s="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2">
      <c r="A706" s="1"/>
      <c r="B706" s="1"/>
      <c r="C706" s="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2">
      <c r="A707" s="1"/>
      <c r="B707" s="1"/>
      <c r="C707" s="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2">
      <c r="A708" s="1"/>
      <c r="B708" s="1"/>
      <c r="C708" s="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2">
      <c r="A709" s="1"/>
      <c r="B709" s="1"/>
      <c r="C709" s="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2">
      <c r="A710" s="1"/>
      <c r="B710" s="1"/>
      <c r="C710" s="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2">
      <c r="A711" s="1"/>
      <c r="B711" s="1"/>
      <c r="C711" s="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2">
      <c r="A712" s="1"/>
      <c r="B712" s="1"/>
      <c r="C712" s="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2">
      <c r="A713" s="1"/>
      <c r="B713" s="1"/>
      <c r="C713" s="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2">
      <c r="A714" s="1"/>
      <c r="B714" s="1"/>
      <c r="C714" s="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2">
      <c r="A715" s="1"/>
      <c r="B715" s="1"/>
      <c r="C715" s="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2">
      <c r="A716" s="1"/>
      <c r="B716" s="1"/>
      <c r="C716" s="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2">
      <c r="A717" s="1"/>
      <c r="B717" s="1"/>
      <c r="C717" s="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2">
      <c r="A718" s="1"/>
      <c r="B718" s="1"/>
      <c r="C718" s="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2">
      <c r="A719" s="1"/>
      <c r="B719" s="1"/>
      <c r="C719" s="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2">
      <c r="A720" s="1"/>
      <c r="B720" s="1"/>
      <c r="C720" s="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2">
      <c r="A721" s="1"/>
      <c r="B721" s="1"/>
      <c r="C721" s="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2">
      <c r="A722" s="1"/>
      <c r="B722" s="1"/>
      <c r="C722" s="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2">
      <c r="A723" s="1"/>
      <c r="B723" s="1"/>
      <c r="C723" s="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2">
      <c r="A724" s="1"/>
      <c r="B724" s="1"/>
      <c r="C724" s="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2">
      <c r="A725" s="1"/>
      <c r="B725" s="1"/>
      <c r="C725" s="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2">
      <c r="A726" s="1"/>
      <c r="B726" s="1"/>
      <c r="C726" s="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2">
      <c r="A727" s="1"/>
      <c r="B727" s="1"/>
      <c r="C727" s="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2">
      <c r="A728" s="1"/>
      <c r="B728" s="1"/>
      <c r="C728" s="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2">
      <c r="A729" s="1"/>
      <c r="B729" s="1"/>
      <c r="C729" s="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2">
      <c r="A730" s="1"/>
      <c r="B730" s="1"/>
      <c r="C730" s="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2">
      <c r="A731" s="1"/>
      <c r="B731" s="1"/>
      <c r="C731" s="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2">
      <c r="A732" s="1"/>
      <c r="B732" s="1"/>
      <c r="C732" s="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2">
      <c r="A733" s="1"/>
      <c r="B733" s="1"/>
      <c r="C733" s="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2">
      <c r="A734" s="1"/>
      <c r="B734" s="1"/>
      <c r="C734" s="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2">
      <c r="A735" s="1"/>
      <c r="B735" s="1"/>
      <c r="C735" s="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2">
      <c r="A736" s="1"/>
      <c r="B736" s="1"/>
      <c r="C736" s="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2">
      <c r="A737" s="1"/>
      <c r="B737" s="1"/>
      <c r="C737" s="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2">
      <c r="A738" s="1"/>
      <c r="B738" s="1"/>
      <c r="C738" s="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2">
      <c r="A739" s="1"/>
      <c r="B739" s="1"/>
      <c r="C739" s="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2">
      <c r="A740" s="1"/>
      <c r="B740" s="1"/>
      <c r="C740" s="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2">
      <c r="A741" s="1"/>
      <c r="B741" s="1"/>
      <c r="C741" s="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2">
      <c r="A742" s="1"/>
      <c r="B742" s="1"/>
      <c r="C742" s="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2">
      <c r="A743" s="1"/>
      <c r="B743" s="1"/>
      <c r="C743" s="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2">
      <c r="A744" s="1"/>
      <c r="B744" s="1"/>
      <c r="C744" s="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2">
      <c r="A745" s="1"/>
      <c r="B745" s="1"/>
      <c r="C745" s="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2">
      <c r="A746" s="1"/>
      <c r="B746" s="1"/>
      <c r="C746" s="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2">
      <c r="A747" s="1"/>
      <c r="B747" s="1"/>
      <c r="C747" s="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2">
      <c r="A748" s="1"/>
      <c r="B748" s="1"/>
      <c r="C748" s="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2">
      <c r="A749" s="1"/>
      <c r="B749" s="1"/>
      <c r="C749" s="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2">
      <c r="A750" s="1"/>
      <c r="B750" s="1"/>
      <c r="C750" s="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2">
      <c r="A751" s="1"/>
      <c r="B751" s="1"/>
      <c r="C751" s="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2">
      <c r="A752" s="1"/>
      <c r="B752" s="1"/>
      <c r="C752" s="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2">
      <c r="A753" s="1"/>
      <c r="B753" s="1"/>
      <c r="C753" s="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2">
      <c r="A754" s="1"/>
      <c r="B754" s="1"/>
      <c r="C754" s="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2">
      <c r="A755" s="1"/>
      <c r="B755" s="1"/>
      <c r="C755" s="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2">
      <c r="A756" s="1"/>
      <c r="B756" s="1"/>
      <c r="C756" s="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2">
      <c r="A757" s="1"/>
      <c r="B757" s="1"/>
      <c r="C757" s="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2">
      <c r="A758" s="1"/>
      <c r="B758" s="1"/>
      <c r="C758" s="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2">
      <c r="A759" s="1"/>
      <c r="B759" s="1"/>
      <c r="C759" s="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2">
      <c r="A760" s="1"/>
      <c r="B760" s="1"/>
      <c r="C760" s="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2">
      <c r="A761" s="1"/>
      <c r="B761" s="1"/>
      <c r="C761" s="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2">
      <c r="A762" s="1"/>
      <c r="B762" s="1"/>
      <c r="C762" s="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2">
      <c r="A763" s="1"/>
      <c r="B763" s="1"/>
      <c r="C763" s="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2">
      <c r="A764" s="1"/>
      <c r="B764" s="1"/>
      <c r="C764" s="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2">
      <c r="A765" s="1"/>
      <c r="B765" s="1"/>
      <c r="C765" s="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2">
      <c r="A766" s="1"/>
      <c r="B766" s="1"/>
      <c r="C766" s="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2">
      <c r="A767" s="1"/>
      <c r="B767" s="1"/>
      <c r="C767" s="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2">
      <c r="A768" s="1"/>
      <c r="B768" s="1"/>
      <c r="C768" s="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2">
      <c r="A769" s="1"/>
      <c r="B769" s="1"/>
      <c r="C769" s="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2">
      <c r="A770" s="1"/>
      <c r="B770" s="1"/>
      <c r="C770" s="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2">
      <c r="A771" s="1"/>
      <c r="B771" s="1"/>
      <c r="C771" s="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2">
      <c r="A772" s="1"/>
      <c r="B772" s="1"/>
      <c r="C772" s="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2">
      <c r="A773" s="1"/>
      <c r="B773" s="1"/>
      <c r="C773" s="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2">
      <c r="A774" s="1"/>
      <c r="B774" s="1"/>
      <c r="C774" s="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2">
      <c r="A775" s="1"/>
      <c r="B775" s="1"/>
      <c r="C775" s="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2">
      <c r="A776" s="1"/>
      <c r="B776" s="1"/>
      <c r="C776" s="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2">
      <c r="A777" s="1"/>
      <c r="B777" s="1"/>
      <c r="C777" s="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2">
      <c r="A778" s="1"/>
      <c r="B778" s="1"/>
      <c r="C778" s="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2">
      <c r="A779" s="1"/>
      <c r="B779" s="1"/>
      <c r="C779" s="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2">
      <c r="A780" s="1"/>
      <c r="B780" s="1"/>
      <c r="C780" s="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2">
      <c r="A781" s="1"/>
      <c r="B781" s="1"/>
      <c r="C781" s="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2">
      <c r="A782" s="1"/>
      <c r="B782" s="1"/>
      <c r="C782" s="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2">
      <c r="A783" s="1"/>
      <c r="B783" s="1"/>
      <c r="C783" s="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2">
      <c r="A784" s="1"/>
      <c r="B784" s="1"/>
      <c r="C784" s="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2">
      <c r="A785" s="1"/>
      <c r="B785" s="1"/>
      <c r="C785" s="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2">
      <c r="A786" s="1"/>
      <c r="B786" s="1"/>
      <c r="C786" s="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2">
      <c r="A787" s="1"/>
      <c r="B787" s="1"/>
      <c r="C787" s="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2">
      <c r="A788" s="1"/>
      <c r="B788" s="1"/>
      <c r="C788" s="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2">
      <c r="A789" s="1"/>
      <c r="B789" s="1"/>
      <c r="C789" s="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2">
      <c r="A790" s="1"/>
      <c r="B790" s="1"/>
      <c r="C790" s="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2">
      <c r="A791" s="1"/>
      <c r="B791" s="1"/>
      <c r="C791" s="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2">
      <c r="A792" s="1"/>
      <c r="B792" s="1"/>
      <c r="C792" s="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2">
      <c r="A793" s="1"/>
      <c r="B793" s="1"/>
      <c r="C793" s="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2">
      <c r="A794" s="1"/>
      <c r="B794" s="1"/>
      <c r="C794" s="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2">
      <c r="A795" s="1"/>
      <c r="B795" s="1"/>
      <c r="C795" s="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2">
      <c r="A796" s="1"/>
      <c r="B796" s="1"/>
      <c r="C796" s="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2">
      <c r="A797" s="1"/>
      <c r="B797" s="1"/>
      <c r="C797" s="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2">
      <c r="A798" s="1"/>
      <c r="B798" s="1"/>
      <c r="C798" s="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2">
      <c r="A799" s="1"/>
      <c r="B799" s="1"/>
      <c r="C799" s="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2">
      <c r="A800" s="1"/>
      <c r="B800" s="1"/>
      <c r="C800" s="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2">
      <c r="A801" s="1"/>
      <c r="B801" s="1"/>
      <c r="C801" s="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2">
      <c r="A802" s="1"/>
      <c r="B802" s="1"/>
      <c r="C802" s="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2">
      <c r="A803" s="1"/>
      <c r="B803" s="1"/>
      <c r="C803" s="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2">
      <c r="A804" s="1"/>
      <c r="B804" s="1"/>
      <c r="C804" s="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2">
      <c r="A805" s="1"/>
      <c r="B805" s="1"/>
      <c r="C805" s="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2">
      <c r="A806" s="1"/>
      <c r="B806" s="1"/>
      <c r="C806" s="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2">
      <c r="A807" s="1"/>
      <c r="B807" s="1"/>
      <c r="C807" s="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2">
      <c r="A808" s="1"/>
      <c r="B808" s="1"/>
      <c r="C808" s="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2">
      <c r="A809" s="1"/>
      <c r="B809" s="1"/>
      <c r="C809" s="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2">
      <c r="A810" s="1"/>
      <c r="B810" s="1"/>
      <c r="C810" s="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2">
      <c r="A811" s="1"/>
      <c r="B811" s="1"/>
      <c r="C811" s="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2">
      <c r="A812" s="1"/>
      <c r="B812" s="1"/>
      <c r="C812" s="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2">
      <c r="A813" s="1"/>
      <c r="B813" s="1"/>
      <c r="C813" s="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2">
      <c r="A814" s="1"/>
      <c r="B814" s="1"/>
      <c r="C814" s="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2">
      <c r="A815" s="1"/>
      <c r="B815" s="1"/>
      <c r="C815" s="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2">
      <c r="A816" s="1"/>
      <c r="B816" s="1"/>
      <c r="C816" s="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2">
      <c r="A817" s="1"/>
      <c r="B817" s="1"/>
      <c r="C817" s="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2">
      <c r="A818" s="1"/>
      <c r="B818" s="1"/>
      <c r="C818" s="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2">
      <c r="A819" s="1"/>
      <c r="B819" s="1"/>
      <c r="C819" s="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2">
      <c r="A820" s="1"/>
      <c r="B820" s="1"/>
      <c r="C820" s="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2">
      <c r="A821" s="1"/>
      <c r="B821" s="1"/>
      <c r="C821" s="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2">
      <c r="A822" s="1"/>
      <c r="B822" s="1"/>
      <c r="C822" s="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2">
      <c r="A823" s="1"/>
      <c r="B823" s="1"/>
      <c r="C823" s="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2">
      <c r="A824" s="1"/>
      <c r="B824" s="1"/>
      <c r="C824" s="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2">
      <c r="A825" s="1"/>
      <c r="B825" s="1"/>
      <c r="C825" s="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2">
      <c r="A826" s="1"/>
      <c r="B826" s="1"/>
      <c r="C826" s="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2">
      <c r="A827" s="1"/>
      <c r="B827" s="1"/>
      <c r="C827" s="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2">
      <c r="A828" s="1"/>
      <c r="B828" s="1"/>
      <c r="C828" s="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2">
      <c r="A829" s="1"/>
      <c r="B829" s="1"/>
      <c r="C829" s="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2">
      <c r="A830" s="1"/>
      <c r="B830" s="1"/>
      <c r="C830" s="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2">
      <c r="A831" s="1"/>
      <c r="B831" s="1"/>
      <c r="C831" s="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2">
      <c r="A832" s="1"/>
      <c r="B832" s="1"/>
      <c r="C832" s="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2">
      <c r="A833" s="1"/>
      <c r="B833" s="1"/>
      <c r="C833" s="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2">
      <c r="A834" s="1"/>
      <c r="B834" s="1"/>
      <c r="C834" s="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2">
      <c r="A835" s="1"/>
      <c r="B835" s="1"/>
      <c r="C835" s="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2">
      <c r="A836" s="1"/>
      <c r="B836" s="1"/>
      <c r="C836" s="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2">
      <c r="A837" s="1"/>
      <c r="B837" s="1"/>
      <c r="C837" s="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2">
      <c r="A838" s="1"/>
      <c r="B838" s="1"/>
      <c r="C838" s="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2">
      <c r="A839" s="1"/>
      <c r="B839" s="1"/>
      <c r="C839" s="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2">
      <c r="A840" s="1"/>
      <c r="B840" s="1"/>
      <c r="C840" s="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2">
      <c r="A841" s="1"/>
      <c r="B841" s="1"/>
      <c r="C841" s="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2">
      <c r="A842" s="1"/>
      <c r="B842" s="1"/>
      <c r="C842" s="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2">
      <c r="A843" s="1"/>
      <c r="B843" s="1"/>
      <c r="C843" s="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2">
      <c r="A844" s="1"/>
      <c r="B844" s="1"/>
      <c r="C844" s="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2">
      <c r="A845" s="1"/>
      <c r="B845" s="1"/>
      <c r="C845" s="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2">
      <c r="A846" s="1"/>
      <c r="B846" s="1"/>
      <c r="C846" s="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2">
      <c r="A847" s="1"/>
      <c r="B847" s="1"/>
      <c r="C847" s="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2">
      <c r="A848" s="1"/>
      <c r="B848" s="1"/>
      <c r="C848" s="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2">
      <c r="A849" s="1"/>
      <c r="B849" s="1"/>
      <c r="C849" s="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2">
      <c r="A850" s="1"/>
      <c r="B850" s="1"/>
      <c r="C850" s="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2">
      <c r="A851" s="1"/>
      <c r="B851" s="1"/>
      <c r="C851" s="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2">
      <c r="A852" s="1"/>
      <c r="B852" s="1"/>
      <c r="C852" s="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2">
      <c r="A853" s="1"/>
      <c r="B853" s="1"/>
      <c r="C853" s="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2">
      <c r="A854" s="1"/>
      <c r="B854" s="1"/>
      <c r="C854" s="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2">
      <c r="A855" s="1"/>
      <c r="B855" s="1"/>
      <c r="C855" s="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2">
      <c r="A856" s="1"/>
      <c r="B856" s="1"/>
      <c r="C856" s="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2">
      <c r="A857" s="1"/>
      <c r="B857" s="1"/>
      <c r="C857" s="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2">
      <c r="A858" s="1"/>
      <c r="B858" s="1"/>
      <c r="C858" s="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2">
      <c r="A859" s="1"/>
      <c r="B859" s="1"/>
      <c r="C859" s="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2">
      <c r="A860" s="1"/>
      <c r="B860" s="1"/>
      <c r="C860" s="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2">
      <c r="A861" s="1"/>
      <c r="B861" s="1"/>
      <c r="C861" s="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2">
      <c r="A862" s="1"/>
      <c r="B862" s="1"/>
      <c r="C862" s="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2">
      <c r="A863" s="1"/>
      <c r="B863" s="1"/>
      <c r="C863" s="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2">
      <c r="A864" s="1"/>
      <c r="B864" s="1"/>
      <c r="C864" s="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2">
      <c r="A865" s="1"/>
      <c r="B865" s="1"/>
      <c r="C865" s="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2">
      <c r="A866" s="1"/>
      <c r="B866" s="1"/>
      <c r="C866" s="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2">
      <c r="A867" s="1"/>
      <c r="B867" s="1"/>
      <c r="C867" s="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2">
      <c r="A868" s="1"/>
      <c r="B868" s="1"/>
      <c r="C868" s="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2">
      <c r="A869" s="1"/>
      <c r="B869" s="1"/>
      <c r="C869" s="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2">
      <c r="A870" s="1"/>
      <c r="B870" s="1"/>
      <c r="C870" s="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2">
      <c r="A871" s="1"/>
      <c r="B871" s="1"/>
      <c r="C871" s="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2">
      <c r="A872" s="1"/>
      <c r="B872" s="1"/>
      <c r="C872" s="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2">
      <c r="A873" s="1"/>
      <c r="B873" s="1"/>
      <c r="C873" s="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2">
      <c r="A874" s="1"/>
      <c r="B874" s="1"/>
      <c r="C874" s="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2">
      <c r="A875" s="1"/>
      <c r="B875" s="1"/>
      <c r="C875" s="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2">
      <c r="A876" s="1"/>
      <c r="B876" s="1"/>
      <c r="C876" s="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2">
      <c r="A877" s="1"/>
      <c r="B877" s="1"/>
      <c r="C877" s="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2">
      <c r="A878" s="1"/>
      <c r="B878" s="1"/>
      <c r="C878" s="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2">
      <c r="A879" s="1"/>
      <c r="B879" s="1"/>
      <c r="C879" s="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2">
      <c r="A880" s="1"/>
      <c r="B880" s="1"/>
      <c r="C880" s="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2">
      <c r="A881" s="1"/>
      <c r="B881" s="1"/>
      <c r="C881" s="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2">
      <c r="A882" s="1"/>
      <c r="B882" s="1"/>
      <c r="C882" s="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2">
      <c r="A883" s="1"/>
      <c r="B883" s="1"/>
      <c r="C883" s="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2">
      <c r="A884" s="1"/>
      <c r="B884" s="1"/>
      <c r="C884" s="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2">
      <c r="A885" s="1"/>
      <c r="B885" s="1"/>
      <c r="C885" s="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2">
      <c r="A886" s="1"/>
      <c r="B886" s="1"/>
      <c r="C886" s="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2">
      <c r="A887" s="1"/>
      <c r="B887" s="1"/>
      <c r="C887" s="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2">
      <c r="A888" s="1"/>
      <c r="B888" s="1"/>
      <c r="C888" s="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2">
      <c r="A889" s="1"/>
      <c r="B889" s="1"/>
      <c r="C889" s="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2">
      <c r="A890" s="1"/>
      <c r="B890" s="1"/>
      <c r="C890" s="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2">
      <c r="A891" s="1"/>
      <c r="B891" s="1"/>
      <c r="C891" s="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2">
      <c r="A892" s="1"/>
      <c r="B892" s="1"/>
      <c r="C892" s="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2">
      <c r="A893" s="1"/>
      <c r="B893" s="1"/>
      <c r="C893" s="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2">
      <c r="A894" s="1"/>
      <c r="B894" s="1"/>
      <c r="C894" s="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2">
      <c r="A895" s="1"/>
      <c r="B895" s="1"/>
      <c r="C895" s="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2">
      <c r="A896" s="1"/>
      <c r="B896" s="1"/>
      <c r="C896" s="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2">
      <c r="A897" s="1"/>
      <c r="B897" s="1"/>
      <c r="C897" s="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2">
      <c r="A898" s="1"/>
      <c r="B898" s="1"/>
      <c r="C898" s="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2">
      <c r="A899" s="1"/>
      <c r="B899" s="1"/>
      <c r="C899" s="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2">
      <c r="A900" s="1"/>
      <c r="B900" s="1"/>
      <c r="C900" s="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2">
      <c r="A901" s="1"/>
      <c r="B901" s="1"/>
      <c r="C901" s="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2">
      <c r="A902" s="1"/>
      <c r="B902" s="1"/>
      <c r="C902" s="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2">
      <c r="A903" s="1"/>
      <c r="B903" s="1"/>
      <c r="C903" s="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2">
      <c r="A904" s="1"/>
      <c r="B904" s="1"/>
      <c r="C904" s="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2">
      <c r="A905" s="1"/>
      <c r="B905" s="1"/>
      <c r="C905" s="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2">
      <c r="A906" s="1"/>
      <c r="B906" s="1"/>
      <c r="C906" s="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2">
      <c r="A907" s="1"/>
      <c r="B907" s="1"/>
      <c r="C907" s="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2">
      <c r="A908" s="1"/>
      <c r="B908" s="1"/>
      <c r="C908" s="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2">
      <c r="A909" s="1"/>
      <c r="B909" s="1"/>
      <c r="C909" s="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2">
      <c r="A910" s="1"/>
      <c r="B910" s="1"/>
      <c r="C910" s="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2">
      <c r="A911" s="1"/>
      <c r="B911" s="1"/>
      <c r="C911" s="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2">
      <c r="A912" s="1"/>
      <c r="B912" s="1"/>
      <c r="C912" s="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2">
      <c r="A913" s="1"/>
      <c r="B913" s="1"/>
      <c r="C913" s="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2">
      <c r="A914" s="1"/>
      <c r="B914" s="1"/>
      <c r="C914" s="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2">
      <c r="A915" s="1"/>
      <c r="B915" s="1"/>
      <c r="C915" s="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2">
      <c r="A916" s="1"/>
      <c r="B916" s="1"/>
      <c r="C916" s="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2">
      <c r="A917" s="1"/>
      <c r="B917" s="1"/>
      <c r="C917" s="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2">
      <c r="A918" s="1"/>
      <c r="B918" s="1"/>
      <c r="C918" s="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2">
      <c r="A919" s="1"/>
      <c r="B919" s="1"/>
      <c r="C919" s="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2">
      <c r="A920" s="1"/>
      <c r="B920" s="1"/>
      <c r="C920" s="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2">
      <c r="A921" s="1"/>
      <c r="B921" s="1"/>
      <c r="C921" s="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2">
      <c r="A922" s="1"/>
      <c r="B922" s="1"/>
      <c r="C922" s="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2">
      <c r="A923" s="1"/>
      <c r="B923" s="1"/>
      <c r="C923" s="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2">
      <c r="A924" s="1"/>
      <c r="B924" s="1"/>
      <c r="C924" s="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2">
      <c r="A925" s="1"/>
      <c r="B925" s="1"/>
      <c r="C925" s="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2">
      <c r="A926" s="1"/>
      <c r="B926" s="1"/>
      <c r="C926" s="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2">
      <c r="A927" s="1"/>
      <c r="B927" s="1"/>
      <c r="C927" s="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2">
      <c r="A928" s="1"/>
      <c r="B928" s="1"/>
      <c r="C928" s="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2">
      <c r="A929" s="1"/>
      <c r="B929" s="1"/>
      <c r="C929" s="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2">
      <c r="A930" s="1"/>
      <c r="B930" s="1"/>
      <c r="C930" s="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2">
      <c r="A931" s="1"/>
      <c r="B931" s="1"/>
      <c r="C931" s="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2">
      <c r="A932" s="1"/>
      <c r="B932" s="1"/>
      <c r="C932" s="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2">
      <c r="A933" s="1"/>
      <c r="B933" s="1"/>
      <c r="C933" s="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2">
      <c r="A934" s="1"/>
      <c r="B934" s="1"/>
      <c r="C934" s="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2">
      <c r="A935" s="1"/>
      <c r="B935" s="1"/>
      <c r="C935" s="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2">
      <c r="A936" s="1"/>
      <c r="B936" s="1"/>
      <c r="C936" s="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2">
      <c r="A937" s="1"/>
      <c r="B937" s="1"/>
      <c r="C937" s="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2">
      <c r="A938" s="1"/>
      <c r="B938" s="1"/>
      <c r="C938" s="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2">
      <c r="A939" s="1"/>
      <c r="B939" s="1"/>
      <c r="C939" s="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2">
      <c r="A940" s="1"/>
      <c r="B940" s="1"/>
      <c r="C940" s="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2">
      <c r="A941" s="1"/>
      <c r="B941" s="1"/>
      <c r="C941" s="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2">
      <c r="A942" s="1"/>
      <c r="B942" s="1"/>
      <c r="C942" s="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2">
      <c r="A943" s="1"/>
      <c r="B943" s="1"/>
      <c r="C943" s="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2">
      <c r="A944" s="1"/>
      <c r="B944" s="1"/>
      <c r="C944" s="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2">
      <c r="A945" s="1"/>
      <c r="B945" s="1"/>
      <c r="C945" s="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2">
      <c r="A946" s="1"/>
      <c r="B946" s="1"/>
      <c r="C946" s="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2">
      <c r="A947" s="1"/>
      <c r="B947" s="1"/>
      <c r="C947" s="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2">
      <c r="A948" s="1"/>
      <c r="B948" s="1"/>
      <c r="C948" s="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2">
      <c r="A949" s="1"/>
      <c r="B949" s="1"/>
      <c r="C949" s="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2">
      <c r="A950" s="1"/>
      <c r="B950" s="1"/>
      <c r="C950" s="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2">
      <c r="A951" s="1"/>
      <c r="B951" s="1"/>
      <c r="C951" s="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2">
      <c r="A952" s="1"/>
      <c r="B952" s="1"/>
      <c r="C952" s="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2">
      <c r="A953" s="1"/>
      <c r="B953" s="1"/>
      <c r="C953" s="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2">
      <c r="A954" s="1"/>
      <c r="B954" s="1"/>
      <c r="C954" s="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2">
      <c r="A955" s="1"/>
      <c r="B955" s="1"/>
      <c r="C955" s="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2">
      <c r="A956" s="1"/>
      <c r="B956" s="1"/>
      <c r="C956" s="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2">
      <c r="A957" s="1"/>
      <c r="B957" s="1"/>
      <c r="C957" s="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2">
      <c r="A958" s="1"/>
      <c r="B958" s="1"/>
      <c r="C958" s="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2">
      <c r="A959" s="1"/>
      <c r="B959" s="1"/>
      <c r="C959" s="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2">
      <c r="A960" s="1"/>
      <c r="B960" s="1"/>
      <c r="C960" s="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2">
      <c r="A961" s="1"/>
      <c r="B961" s="1"/>
      <c r="C961" s="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2">
      <c r="A962" s="1"/>
      <c r="B962" s="1"/>
      <c r="C962" s="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2">
      <c r="A963" s="1"/>
      <c r="B963" s="1"/>
      <c r="C963" s="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2">
      <c r="A964" s="1"/>
      <c r="B964" s="1"/>
      <c r="C964" s="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2">
      <c r="A965" s="1"/>
      <c r="B965" s="1"/>
      <c r="C965" s="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2">
      <c r="A966" s="1"/>
      <c r="B966" s="1"/>
      <c r="C966" s="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2">
      <c r="A967" s="1"/>
      <c r="B967" s="1"/>
      <c r="C967" s="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2">
      <c r="A968" s="1"/>
      <c r="B968" s="1"/>
      <c r="C968" s="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2">
      <c r="A969" s="1"/>
      <c r="B969" s="1"/>
      <c r="C969" s="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2">
      <c r="A970" s="1"/>
      <c r="B970" s="1"/>
      <c r="C970" s="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2">
      <c r="A971" s="1"/>
      <c r="B971" s="1"/>
      <c r="C971" s="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2">
      <c r="A972" s="1"/>
      <c r="B972" s="1"/>
      <c r="C972" s="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2">
      <c r="A973" s="1"/>
      <c r="B973" s="1"/>
      <c r="C973" s="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2">
      <c r="A974" s="1"/>
      <c r="B974" s="1"/>
      <c r="C974" s="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2">
      <c r="A975" s="1"/>
      <c r="B975" s="1"/>
      <c r="C975" s="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2">
      <c r="A976" s="1"/>
      <c r="B976" s="1"/>
      <c r="C976" s="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2">
      <c r="A977" s="1"/>
      <c r="B977" s="1"/>
      <c r="C977" s="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2">
      <c r="A978" s="1"/>
      <c r="B978" s="1"/>
      <c r="C978" s="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2">
      <c r="A979" s="1"/>
      <c r="B979" s="1"/>
      <c r="C979" s="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2">
      <c r="A980" s="1"/>
      <c r="B980" s="1"/>
      <c r="C980" s="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2">
      <c r="A981" s="1"/>
      <c r="B981" s="1"/>
      <c r="C981" s="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2">
      <c r="A982" s="1"/>
      <c r="B982" s="1"/>
      <c r="C982" s="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2">
      <c r="A983" s="1"/>
      <c r="B983" s="1"/>
      <c r="C983" s="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2">
      <c r="A984" s="1"/>
      <c r="B984" s="1"/>
      <c r="C984" s="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2">
      <c r="A985" s="1"/>
      <c r="B985" s="1"/>
      <c r="C985" s="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2">
      <c r="A986" s="1"/>
      <c r="B986" s="1"/>
      <c r="C986" s="1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2">
      <c r="A987" s="1"/>
      <c r="B987" s="1"/>
      <c r="C987" s="1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2">
      <c r="A988" s="1"/>
      <c r="B988" s="1"/>
      <c r="C988" s="1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2">
      <c r="A989" s="1"/>
      <c r="B989" s="1"/>
      <c r="C989" s="1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2">
      <c r="A990" s="1"/>
      <c r="B990" s="1"/>
      <c r="C990" s="1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2">
      <c r="A991" s="1"/>
      <c r="B991" s="1"/>
      <c r="C991" s="1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2">
      <c r="A992" s="1"/>
      <c r="B992" s="1"/>
      <c r="C992" s="1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2">
      <c r="A993" s="1"/>
      <c r="B993" s="1"/>
      <c r="C993" s="1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2">
      <c r="A994" s="1"/>
      <c r="B994" s="1"/>
      <c r="C994" s="1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2">
      <c r="A995" s="1"/>
      <c r="B995" s="1"/>
      <c r="C995" s="1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2">
      <c r="A996" s="1"/>
      <c r="B996" s="1"/>
      <c r="C996" s="1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2">
      <c r="A997" s="1"/>
      <c r="B997" s="1"/>
      <c r="C997" s="1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2">
      <c r="A998" s="1"/>
      <c r="B998" s="1"/>
      <c r="C998" s="1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2">
      <c r="A999" s="1"/>
      <c r="B999" s="1"/>
      <c r="C999" s="1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2">
      <c r="A1000" s="1"/>
      <c r="B1000" s="1"/>
      <c r="C1000" s="1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AL24"/>
  <sheetViews>
    <sheetView showGridLines="0" workbookViewId="0">
      <pane xSplit="3" ySplit="4" topLeftCell="D5" activePane="bottomRight" state="frozen"/>
      <selection activeCell="P34" sqref="P34"/>
      <selection pane="topRight" activeCell="P34" sqref="P34"/>
      <selection pane="bottomLeft" activeCell="P34" sqref="P34"/>
      <selection pane="bottomRight" activeCell="B3" sqref="B3"/>
    </sheetView>
  </sheetViews>
  <sheetFormatPr defaultRowHeight="12.75" x14ac:dyDescent="0.2"/>
  <cols>
    <col min="2" max="2" width="23" customWidth="1"/>
    <col min="3" max="3" width="11.85546875" customWidth="1"/>
    <col min="4" max="38" width="8.7109375" customWidth="1"/>
    <col min="39" max="39" width="11.42578125" customWidth="1"/>
    <col min="40" max="42" width="6.85546875" customWidth="1"/>
    <col min="43" max="43" width="3.85546875" customWidth="1"/>
    <col min="44" max="47" width="6.85546875" customWidth="1"/>
    <col min="48" max="48" width="3.85546875" customWidth="1"/>
    <col min="49" max="49" width="6.85546875" customWidth="1"/>
    <col min="50" max="50" width="4" customWidth="1"/>
    <col min="51" max="51" width="10" customWidth="1"/>
    <col min="52" max="52" width="10.7109375" bestFit="1" customWidth="1"/>
    <col min="53" max="53" width="10" bestFit="1" customWidth="1"/>
  </cols>
  <sheetData>
    <row r="3" spans="2:38" x14ac:dyDescent="0.2">
      <c r="B3" s="87" t="s">
        <v>477</v>
      </c>
      <c r="D3" s="87" t="s">
        <v>478</v>
      </c>
    </row>
    <row r="4" spans="2:38" x14ac:dyDescent="0.2">
      <c r="B4" s="88" t="s">
        <v>134</v>
      </c>
      <c r="C4" s="88" t="s">
        <v>136</v>
      </c>
      <c r="D4" s="89" t="s">
        <v>442</v>
      </c>
      <c r="E4" s="89" t="s">
        <v>443</v>
      </c>
      <c r="F4" s="89" t="s">
        <v>444</v>
      </c>
      <c r="G4" s="89" t="s">
        <v>445</v>
      </c>
      <c r="H4" s="89" t="s">
        <v>446</v>
      </c>
      <c r="I4" s="89" t="s">
        <v>447</v>
      </c>
      <c r="J4" s="89" t="s">
        <v>448</v>
      </c>
      <c r="K4" s="89" t="s">
        <v>449</v>
      </c>
      <c r="L4" s="89" t="s">
        <v>450</v>
      </c>
      <c r="M4" s="89" t="s">
        <v>451</v>
      </c>
      <c r="N4" s="89" t="s">
        <v>452</v>
      </c>
      <c r="O4" s="89" t="s">
        <v>453</v>
      </c>
      <c r="P4" s="89" t="s">
        <v>454</v>
      </c>
      <c r="Q4" s="89" t="s">
        <v>455</v>
      </c>
      <c r="R4" s="89" t="s">
        <v>456</v>
      </c>
      <c r="S4" s="89" t="s">
        <v>457</v>
      </c>
      <c r="T4" s="89" t="s">
        <v>458</v>
      </c>
      <c r="U4" s="89" t="s">
        <v>459</v>
      </c>
      <c r="V4" s="89" t="s">
        <v>460</v>
      </c>
      <c r="W4" s="89" t="s">
        <v>461</v>
      </c>
      <c r="X4" s="89" t="s">
        <v>462</v>
      </c>
      <c r="Y4" s="89" t="s">
        <v>463</v>
      </c>
      <c r="Z4" s="89" t="s">
        <v>464</v>
      </c>
      <c r="AA4" s="89" t="s">
        <v>465</v>
      </c>
      <c r="AB4" s="89" t="s">
        <v>466</v>
      </c>
      <c r="AC4" s="89" t="s">
        <v>467</v>
      </c>
      <c r="AD4" s="89" t="s">
        <v>468</v>
      </c>
      <c r="AE4" s="89" t="s">
        <v>469</v>
      </c>
      <c r="AF4" s="89" t="s">
        <v>470</v>
      </c>
      <c r="AG4" s="89" t="s">
        <v>471</v>
      </c>
      <c r="AH4" s="89" t="s">
        <v>472</v>
      </c>
      <c r="AI4" s="89" t="s">
        <v>473</v>
      </c>
      <c r="AJ4" s="89" t="s">
        <v>474</v>
      </c>
      <c r="AK4" s="89" t="s">
        <v>475</v>
      </c>
      <c r="AL4" s="89" t="s">
        <v>476</v>
      </c>
    </row>
    <row r="5" spans="2:38" x14ac:dyDescent="0.2">
      <c r="B5" s="89" t="s">
        <v>155</v>
      </c>
      <c r="C5" s="89" t="s">
        <v>332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>
        <v>60.629921259599996</v>
      </c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</row>
    <row r="6" spans="2:38" x14ac:dyDescent="0.2">
      <c r="B6" s="89"/>
      <c r="C6" s="89" t="s">
        <v>264</v>
      </c>
      <c r="D6" s="90">
        <v>64.566929133599999</v>
      </c>
      <c r="E6" s="90"/>
      <c r="F6" s="90"/>
      <c r="G6" s="90"/>
      <c r="H6" s="90">
        <v>75.984251968199999</v>
      </c>
      <c r="I6" s="90"/>
      <c r="J6" s="90">
        <v>79.921259842200001</v>
      </c>
      <c r="K6" s="90"/>
      <c r="L6" s="90"/>
      <c r="M6" s="90"/>
      <c r="N6" s="90"/>
      <c r="O6" s="90"/>
      <c r="P6" s="90"/>
      <c r="Q6" s="90"/>
      <c r="R6" s="90"/>
      <c r="S6" s="90"/>
      <c r="T6" s="90">
        <v>61.023622046999996</v>
      </c>
      <c r="U6" s="90">
        <v>79.133858267400001</v>
      </c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>
        <v>81.102362204399995</v>
      </c>
    </row>
    <row r="7" spans="2:38" x14ac:dyDescent="0.2">
      <c r="B7" s="89"/>
      <c r="C7" s="89" t="s">
        <v>292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>
        <v>81.102362204399995</v>
      </c>
      <c r="AJ7" s="90"/>
      <c r="AK7" s="90"/>
      <c r="AL7" s="90"/>
    </row>
    <row r="8" spans="2:38" x14ac:dyDescent="0.2">
      <c r="B8" s="89"/>
      <c r="C8" s="89" t="s">
        <v>305</v>
      </c>
      <c r="D8" s="90"/>
      <c r="E8" s="90"/>
      <c r="F8" s="90"/>
      <c r="G8" s="90"/>
      <c r="H8" s="90"/>
      <c r="I8" s="90"/>
      <c r="J8" s="90"/>
      <c r="K8" s="90"/>
      <c r="L8" s="90"/>
      <c r="M8" s="90">
        <v>71.259842519399996</v>
      </c>
      <c r="N8" s="90"/>
      <c r="O8" s="90"/>
      <c r="P8" s="90"/>
      <c r="Q8" s="90"/>
      <c r="R8" s="90"/>
      <c r="S8" s="90"/>
      <c r="T8" s="90"/>
      <c r="U8" s="90"/>
      <c r="V8" s="90">
        <v>57.874015747799994</v>
      </c>
      <c r="W8" s="90"/>
      <c r="X8" s="90"/>
      <c r="Y8" s="90"/>
      <c r="Z8" s="90"/>
      <c r="AA8" s="90"/>
      <c r="AB8" s="90"/>
      <c r="AC8" s="90"/>
      <c r="AD8" s="90"/>
      <c r="AE8" s="90">
        <v>70.866141731999988</v>
      </c>
      <c r="AF8" s="90"/>
      <c r="AG8" s="90"/>
      <c r="AH8" s="90"/>
      <c r="AI8" s="90"/>
      <c r="AJ8" s="90"/>
      <c r="AK8" s="90"/>
      <c r="AL8" s="90"/>
    </row>
    <row r="9" spans="2:38" x14ac:dyDescent="0.2">
      <c r="B9" s="89"/>
      <c r="C9" s="89" t="s">
        <v>243</v>
      </c>
      <c r="D9" s="90"/>
      <c r="E9" s="90"/>
      <c r="F9" s="90"/>
      <c r="G9" s="90"/>
      <c r="H9" s="90"/>
      <c r="I9" s="90">
        <v>61.417322834399997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</row>
    <row r="10" spans="2:38" x14ac:dyDescent="0.2">
      <c r="B10" s="89"/>
      <c r="C10" s="89" t="s">
        <v>355</v>
      </c>
      <c r="D10" s="90"/>
      <c r="E10" s="90"/>
      <c r="F10" s="90">
        <v>62.992125983999998</v>
      </c>
      <c r="G10" s="90"/>
      <c r="H10" s="90"/>
      <c r="I10" s="90"/>
      <c r="J10" s="90"/>
      <c r="K10" s="90">
        <v>72.440944881599989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</row>
    <row r="11" spans="2:38" x14ac:dyDescent="0.2">
      <c r="B11" s="89"/>
      <c r="C11" s="89" t="s">
        <v>344</v>
      </c>
      <c r="D11" s="90"/>
      <c r="E11" s="90"/>
      <c r="F11" s="90">
        <v>70.078740157200002</v>
      </c>
      <c r="G11" s="90"/>
      <c r="H11" s="90"/>
      <c r="I11" s="90">
        <v>73.622047243799997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>
        <v>72.834645668999997</v>
      </c>
      <c r="AG11" s="90"/>
      <c r="AH11" s="90"/>
      <c r="AI11" s="90"/>
      <c r="AJ11" s="90"/>
      <c r="AK11" s="90"/>
      <c r="AL11" s="90"/>
    </row>
    <row r="12" spans="2:38" x14ac:dyDescent="0.2">
      <c r="B12" s="89"/>
      <c r="C12" s="89" t="s">
        <v>369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>
        <v>62.204724409199997</v>
      </c>
      <c r="AL12" s="90"/>
    </row>
    <row r="13" spans="2:38" x14ac:dyDescent="0.2">
      <c r="B13" s="89"/>
      <c r="C13" s="89" t="s">
        <v>215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>
        <v>65.748031495799992</v>
      </c>
      <c r="O13" s="90"/>
      <c r="P13" s="90"/>
      <c r="Q13" s="90"/>
      <c r="R13" s="90"/>
      <c r="S13" s="90"/>
      <c r="T13" s="90">
        <v>71.653543306800003</v>
      </c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</row>
    <row r="14" spans="2:38" x14ac:dyDescent="0.2">
      <c r="B14" s="89"/>
      <c r="C14" s="89" t="s">
        <v>157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>
        <v>68.897637794999994</v>
      </c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>
        <v>80.708661416999988</v>
      </c>
      <c r="AH14" s="90"/>
      <c r="AI14" s="90"/>
      <c r="AJ14" s="90"/>
      <c r="AK14" s="90">
        <v>80.708661416999988</v>
      </c>
      <c r="AL14" s="90">
        <v>64.566929133599999</v>
      </c>
    </row>
    <row r="15" spans="2:38" x14ac:dyDescent="0.2">
      <c r="B15" s="89" t="s">
        <v>178</v>
      </c>
      <c r="C15" s="89" t="s">
        <v>332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v>77.165354330399992</v>
      </c>
      <c r="AB15" s="90"/>
      <c r="AC15" s="90"/>
      <c r="AD15" s="90">
        <v>62.598425196599997</v>
      </c>
      <c r="AE15" s="90"/>
      <c r="AF15" s="90"/>
      <c r="AG15" s="90"/>
      <c r="AH15" s="90"/>
      <c r="AI15" s="90"/>
      <c r="AJ15" s="90"/>
      <c r="AK15" s="90"/>
      <c r="AL15" s="90"/>
    </row>
    <row r="16" spans="2:38" x14ac:dyDescent="0.2">
      <c r="B16" s="89"/>
      <c r="C16" s="89" t="s">
        <v>264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>
        <v>66.929133858</v>
      </c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>
        <v>63.385826771399998</v>
      </c>
      <c r="AK16" s="90"/>
      <c r="AL16" s="90"/>
    </row>
    <row r="17" spans="2:38" x14ac:dyDescent="0.2">
      <c r="B17" s="89"/>
      <c r="C17" s="89" t="s">
        <v>292</v>
      </c>
      <c r="D17" s="90"/>
      <c r="E17" s="90"/>
      <c r="F17" s="90"/>
      <c r="G17" s="90"/>
      <c r="H17" s="90"/>
      <c r="I17" s="90"/>
      <c r="J17" s="90"/>
      <c r="K17" s="90"/>
      <c r="L17" s="90"/>
      <c r="M17" s="90">
        <v>78.3464566926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>
        <v>68.503937007600001</v>
      </c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</row>
    <row r="18" spans="2:38" x14ac:dyDescent="0.2">
      <c r="B18" s="89"/>
      <c r="C18" s="89" t="s">
        <v>180</v>
      </c>
      <c r="D18" s="90"/>
      <c r="E18" s="90"/>
      <c r="F18" s="90"/>
      <c r="G18" s="90"/>
      <c r="H18" s="90"/>
      <c r="I18" s="90"/>
      <c r="J18" s="90"/>
      <c r="K18" s="90"/>
      <c r="L18" s="90">
        <v>72.834645668999997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>
        <v>79.921259842200001</v>
      </c>
      <c r="AI18" s="90"/>
      <c r="AJ18" s="90"/>
      <c r="AK18" s="90"/>
      <c r="AL18" s="90"/>
    </row>
    <row r="19" spans="2:38" x14ac:dyDescent="0.2">
      <c r="B19" s="89"/>
      <c r="C19" s="89" t="s">
        <v>305</v>
      </c>
      <c r="D19" s="90">
        <v>74.409448818599998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>
        <v>61.023622046999996</v>
      </c>
      <c r="S19" s="90"/>
      <c r="T19" s="90"/>
      <c r="U19" s="90"/>
      <c r="V19" s="90"/>
      <c r="W19" s="90">
        <v>58.661417322599995</v>
      </c>
      <c r="X19" s="90">
        <v>57.480314960399994</v>
      </c>
      <c r="Y19" s="90"/>
      <c r="Z19" s="90">
        <v>70.472440944599995</v>
      </c>
      <c r="AA19" s="90"/>
      <c r="AB19" s="90">
        <v>77.5590551178</v>
      </c>
      <c r="AC19" s="90"/>
      <c r="AD19" s="90"/>
      <c r="AE19" s="90"/>
      <c r="AF19" s="90"/>
      <c r="AG19" s="90"/>
      <c r="AH19" s="90"/>
      <c r="AI19" s="90"/>
      <c r="AJ19" s="90"/>
      <c r="AK19" s="90"/>
      <c r="AL19" s="90"/>
    </row>
    <row r="20" spans="2:38" x14ac:dyDescent="0.2">
      <c r="B20" s="89"/>
      <c r="C20" s="89" t="s">
        <v>243</v>
      </c>
      <c r="D20" s="90"/>
      <c r="E20" s="90">
        <v>66.929133858</v>
      </c>
      <c r="F20" s="90"/>
      <c r="G20" s="90"/>
      <c r="H20" s="90"/>
      <c r="I20" s="90"/>
      <c r="J20" s="90"/>
      <c r="K20" s="90"/>
      <c r="L20" s="90">
        <v>64.960629920999992</v>
      </c>
      <c r="M20" s="90"/>
      <c r="N20" s="90"/>
      <c r="O20" s="90">
        <v>60.629921259599996</v>
      </c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</row>
    <row r="21" spans="2:38" x14ac:dyDescent="0.2">
      <c r="B21" s="89"/>
      <c r="C21" s="89" t="s">
        <v>355</v>
      </c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>
        <v>67.716535432800001</v>
      </c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</row>
    <row r="22" spans="2:38" x14ac:dyDescent="0.2">
      <c r="B22" s="89"/>
      <c r="C22" s="89" t="s">
        <v>369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>
        <v>78.740157479999993</v>
      </c>
      <c r="AD22" s="90"/>
      <c r="AE22" s="90"/>
      <c r="AF22" s="90"/>
      <c r="AG22" s="90"/>
      <c r="AH22" s="90"/>
      <c r="AI22" s="90"/>
      <c r="AJ22" s="90"/>
      <c r="AK22" s="90"/>
      <c r="AL22" s="90"/>
    </row>
    <row r="23" spans="2:38" x14ac:dyDescent="0.2">
      <c r="B23" s="89"/>
      <c r="C23" s="89" t="s">
        <v>215</v>
      </c>
      <c r="D23" s="90"/>
      <c r="E23" s="90"/>
      <c r="F23" s="90"/>
      <c r="G23" s="90"/>
      <c r="H23" s="90">
        <v>62.992125983999998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>
        <v>74.803149605999991</v>
      </c>
      <c r="AC23" s="90"/>
      <c r="AD23" s="90"/>
      <c r="AE23" s="90"/>
      <c r="AF23" s="90"/>
      <c r="AG23" s="90"/>
      <c r="AH23" s="90"/>
      <c r="AI23" s="90"/>
      <c r="AJ23" s="90"/>
      <c r="AK23" s="90"/>
      <c r="AL23" s="90"/>
    </row>
    <row r="24" spans="2:38" x14ac:dyDescent="0.2">
      <c r="B24" s="89"/>
      <c r="C24" s="89" t="s">
        <v>157</v>
      </c>
      <c r="D24" s="90"/>
      <c r="E24" s="90"/>
      <c r="F24" s="90"/>
      <c r="G24" s="90">
        <v>75.196850393399998</v>
      </c>
      <c r="H24" s="90"/>
      <c r="I24" s="90"/>
      <c r="J24" s="90"/>
      <c r="K24" s="90"/>
      <c r="L24" s="90"/>
      <c r="M24" s="90">
        <v>66.1417322832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>
        <v>79.133858267400001</v>
      </c>
      <c r="AH24" s="90"/>
      <c r="AI24" s="90"/>
      <c r="AJ24" s="90"/>
      <c r="AK24" s="90"/>
      <c r="AL24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3:AM27"/>
  <sheetViews>
    <sheetView showGridLines="0" workbookViewId="0">
      <pane xSplit="3" ySplit="4" topLeftCell="D5" activePane="bottomRight" state="frozen"/>
      <selection activeCell="P34" sqref="P34"/>
      <selection pane="topRight" activeCell="P34" sqref="P34"/>
      <selection pane="bottomLeft" activeCell="P34" sqref="P34"/>
      <selection pane="bottomRight" activeCell="B3" sqref="B3"/>
    </sheetView>
  </sheetViews>
  <sheetFormatPr defaultRowHeight="12.75" x14ac:dyDescent="0.2"/>
  <cols>
    <col min="2" max="2" width="21.140625" bestFit="1" customWidth="1"/>
    <col min="3" max="3" width="11.85546875" customWidth="1"/>
    <col min="4" max="38" width="7.5703125" bestFit="1" customWidth="1"/>
    <col min="39" max="39" width="10" bestFit="1" customWidth="1"/>
    <col min="40" max="42" width="6.85546875" customWidth="1"/>
    <col min="43" max="43" width="3.85546875" customWidth="1"/>
    <col min="44" max="47" width="6.85546875" customWidth="1"/>
    <col min="48" max="48" width="3.85546875" customWidth="1"/>
    <col min="49" max="49" width="6.85546875" customWidth="1"/>
    <col min="50" max="50" width="4" customWidth="1"/>
    <col min="51" max="51" width="10" customWidth="1"/>
    <col min="52" max="52" width="10.7109375" bestFit="1" customWidth="1"/>
    <col min="53" max="53" width="10" bestFit="1" customWidth="1"/>
  </cols>
  <sheetData>
    <row r="3" spans="2:39" x14ac:dyDescent="0.2">
      <c r="B3" s="87" t="s">
        <v>482</v>
      </c>
      <c r="D3" s="87" t="s">
        <v>478</v>
      </c>
    </row>
    <row r="4" spans="2:39" x14ac:dyDescent="0.2">
      <c r="B4" s="88" t="s">
        <v>134</v>
      </c>
      <c r="C4" s="88" t="s">
        <v>136</v>
      </c>
      <c r="D4" s="89" t="s">
        <v>442</v>
      </c>
      <c r="E4" s="89" t="s">
        <v>443</v>
      </c>
      <c r="F4" s="89" t="s">
        <v>444</v>
      </c>
      <c r="G4" s="89" t="s">
        <v>445</v>
      </c>
      <c r="H4" s="89" t="s">
        <v>446</v>
      </c>
      <c r="I4" s="89" t="s">
        <v>447</v>
      </c>
      <c r="J4" s="89" t="s">
        <v>448</v>
      </c>
      <c r="K4" s="89" t="s">
        <v>449</v>
      </c>
      <c r="L4" s="89" t="s">
        <v>450</v>
      </c>
      <c r="M4" s="89" t="s">
        <v>451</v>
      </c>
      <c r="N4" s="89" t="s">
        <v>452</v>
      </c>
      <c r="O4" s="89" t="s">
        <v>453</v>
      </c>
      <c r="P4" s="89" t="s">
        <v>454</v>
      </c>
      <c r="Q4" s="89" t="s">
        <v>455</v>
      </c>
      <c r="R4" s="89" t="s">
        <v>456</v>
      </c>
      <c r="S4" s="89" t="s">
        <v>457</v>
      </c>
      <c r="T4" s="89" t="s">
        <v>458</v>
      </c>
      <c r="U4" s="89" t="s">
        <v>459</v>
      </c>
      <c r="V4" s="89" t="s">
        <v>460</v>
      </c>
      <c r="W4" s="89" t="s">
        <v>461</v>
      </c>
      <c r="X4" s="89" t="s">
        <v>462</v>
      </c>
      <c r="Y4" s="89" t="s">
        <v>463</v>
      </c>
      <c r="Z4" s="89" t="s">
        <v>464</v>
      </c>
      <c r="AA4" s="89" t="s">
        <v>465</v>
      </c>
      <c r="AB4" s="89" t="s">
        <v>466</v>
      </c>
      <c r="AC4" s="89" t="s">
        <v>467</v>
      </c>
      <c r="AD4" s="89" t="s">
        <v>468</v>
      </c>
      <c r="AE4" s="89" t="s">
        <v>469</v>
      </c>
      <c r="AF4" s="89" t="s">
        <v>470</v>
      </c>
      <c r="AG4" s="89" t="s">
        <v>471</v>
      </c>
      <c r="AH4" s="89" t="s">
        <v>472</v>
      </c>
      <c r="AI4" s="89" t="s">
        <v>473</v>
      </c>
      <c r="AJ4" s="89" t="s">
        <v>474</v>
      </c>
      <c r="AK4" s="89" t="s">
        <v>475</v>
      </c>
      <c r="AL4" s="89" t="s">
        <v>476</v>
      </c>
      <c r="AM4" s="95" t="s">
        <v>440</v>
      </c>
    </row>
    <row r="5" spans="2:39" x14ac:dyDescent="0.2">
      <c r="B5" s="89" t="s">
        <v>155</v>
      </c>
      <c r="C5" s="89" t="s">
        <v>332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>
        <v>1</v>
      </c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>
        <v>1</v>
      </c>
    </row>
    <row r="6" spans="2:39" x14ac:dyDescent="0.2">
      <c r="B6" s="89"/>
      <c r="C6" s="89" t="s">
        <v>264</v>
      </c>
      <c r="D6" s="92">
        <v>1</v>
      </c>
      <c r="E6" s="92"/>
      <c r="F6" s="92"/>
      <c r="G6" s="92"/>
      <c r="H6" s="92">
        <v>1</v>
      </c>
      <c r="I6" s="92"/>
      <c r="J6" s="92">
        <v>1</v>
      </c>
      <c r="K6" s="92"/>
      <c r="L6" s="92"/>
      <c r="M6" s="92"/>
      <c r="N6" s="92"/>
      <c r="O6" s="92"/>
      <c r="P6" s="92"/>
      <c r="Q6" s="92"/>
      <c r="R6" s="92"/>
      <c r="S6" s="92"/>
      <c r="T6" s="92">
        <v>1</v>
      </c>
      <c r="U6" s="92">
        <v>1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>
        <v>1</v>
      </c>
      <c r="AM6" s="92">
        <v>6</v>
      </c>
    </row>
    <row r="7" spans="2:39" x14ac:dyDescent="0.2">
      <c r="B7" s="89"/>
      <c r="C7" s="89" t="s">
        <v>292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>
        <v>1</v>
      </c>
      <c r="AJ7" s="92"/>
      <c r="AK7" s="92"/>
      <c r="AL7" s="92"/>
      <c r="AM7" s="92">
        <v>1</v>
      </c>
    </row>
    <row r="8" spans="2:39" x14ac:dyDescent="0.2">
      <c r="B8" s="89"/>
      <c r="C8" s="89" t="s">
        <v>305</v>
      </c>
      <c r="D8" s="92"/>
      <c r="E8" s="92"/>
      <c r="F8" s="92"/>
      <c r="G8" s="92"/>
      <c r="H8" s="92"/>
      <c r="I8" s="92"/>
      <c r="J8" s="92"/>
      <c r="K8" s="92"/>
      <c r="L8" s="92"/>
      <c r="M8" s="92">
        <v>1</v>
      </c>
      <c r="N8" s="92"/>
      <c r="O8" s="92"/>
      <c r="P8" s="92"/>
      <c r="Q8" s="92"/>
      <c r="R8" s="92"/>
      <c r="S8" s="92"/>
      <c r="T8" s="92"/>
      <c r="U8" s="92"/>
      <c r="V8" s="92">
        <v>1</v>
      </c>
      <c r="W8" s="92"/>
      <c r="X8" s="92"/>
      <c r="Y8" s="92"/>
      <c r="Z8" s="92"/>
      <c r="AA8" s="92"/>
      <c r="AB8" s="92"/>
      <c r="AC8" s="92"/>
      <c r="AD8" s="92"/>
      <c r="AE8" s="92">
        <v>1</v>
      </c>
      <c r="AF8" s="92"/>
      <c r="AG8" s="92"/>
      <c r="AH8" s="92"/>
      <c r="AI8" s="92"/>
      <c r="AJ8" s="92"/>
      <c r="AK8" s="92"/>
      <c r="AL8" s="92"/>
      <c r="AM8" s="92">
        <v>3</v>
      </c>
    </row>
    <row r="9" spans="2:39" x14ac:dyDescent="0.2">
      <c r="B9" s="89"/>
      <c r="C9" s="89" t="s">
        <v>243</v>
      </c>
      <c r="D9" s="92"/>
      <c r="E9" s="92"/>
      <c r="F9" s="92"/>
      <c r="G9" s="92"/>
      <c r="H9" s="92"/>
      <c r="I9" s="92">
        <v>1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>
        <v>1</v>
      </c>
    </row>
    <row r="10" spans="2:39" x14ac:dyDescent="0.2">
      <c r="B10" s="89"/>
      <c r="C10" s="89" t="s">
        <v>355</v>
      </c>
      <c r="D10" s="92"/>
      <c r="E10" s="92"/>
      <c r="F10" s="92">
        <v>1</v>
      </c>
      <c r="G10" s="92"/>
      <c r="H10" s="92"/>
      <c r="I10" s="92"/>
      <c r="J10" s="92"/>
      <c r="K10" s="92">
        <v>1</v>
      </c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>
        <v>2</v>
      </c>
    </row>
    <row r="11" spans="2:39" x14ac:dyDescent="0.2">
      <c r="B11" s="89"/>
      <c r="C11" s="89" t="s">
        <v>344</v>
      </c>
      <c r="D11" s="92"/>
      <c r="E11" s="92"/>
      <c r="F11" s="92">
        <v>1</v>
      </c>
      <c r="G11" s="92"/>
      <c r="H11" s="92"/>
      <c r="I11" s="92">
        <v>1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>
        <v>1</v>
      </c>
      <c r="AG11" s="92"/>
      <c r="AH11" s="92"/>
      <c r="AI11" s="92"/>
      <c r="AJ11" s="92"/>
      <c r="AK11" s="92"/>
      <c r="AL11" s="92"/>
      <c r="AM11" s="92">
        <v>3</v>
      </c>
    </row>
    <row r="12" spans="2:39" x14ac:dyDescent="0.2">
      <c r="B12" s="89"/>
      <c r="C12" s="89" t="s">
        <v>369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>
        <v>1</v>
      </c>
      <c r="AL12" s="92"/>
      <c r="AM12" s="92">
        <v>1</v>
      </c>
    </row>
    <row r="13" spans="2:39" x14ac:dyDescent="0.2">
      <c r="B13" s="89"/>
      <c r="C13" s="89" t="s">
        <v>215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>
        <v>1</v>
      </c>
      <c r="O13" s="92"/>
      <c r="P13" s="92"/>
      <c r="Q13" s="92"/>
      <c r="R13" s="92"/>
      <c r="S13" s="92"/>
      <c r="T13" s="92">
        <v>2</v>
      </c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>
        <v>3</v>
      </c>
    </row>
    <row r="14" spans="2:39" x14ac:dyDescent="0.2">
      <c r="B14" s="89"/>
      <c r="C14" s="89" t="s">
        <v>157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>
        <v>1</v>
      </c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>
        <v>1</v>
      </c>
      <c r="AH14" s="92"/>
      <c r="AI14" s="92"/>
      <c r="AJ14" s="92"/>
      <c r="AK14" s="92">
        <v>1</v>
      </c>
      <c r="AL14" s="92">
        <v>1</v>
      </c>
      <c r="AM14" s="92">
        <v>4</v>
      </c>
    </row>
    <row r="15" spans="2:39" x14ac:dyDescent="0.2">
      <c r="B15" s="97" t="s">
        <v>479</v>
      </c>
      <c r="C15" s="97"/>
      <c r="D15" s="98">
        <v>1</v>
      </c>
      <c r="E15" s="98"/>
      <c r="F15" s="98">
        <v>2</v>
      </c>
      <c r="G15" s="98"/>
      <c r="H15" s="98">
        <v>1</v>
      </c>
      <c r="I15" s="98">
        <v>2</v>
      </c>
      <c r="J15" s="98">
        <v>1</v>
      </c>
      <c r="K15" s="98">
        <v>1</v>
      </c>
      <c r="L15" s="98"/>
      <c r="M15" s="98">
        <v>1</v>
      </c>
      <c r="N15" s="98">
        <v>1</v>
      </c>
      <c r="O15" s="98"/>
      <c r="P15" s="98"/>
      <c r="Q15" s="98">
        <v>1</v>
      </c>
      <c r="R15" s="98">
        <v>1</v>
      </c>
      <c r="S15" s="98"/>
      <c r="T15" s="98">
        <v>3</v>
      </c>
      <c r="U15" s="98">
        <v>1</v>
      </c>
      <c r="V15" s="98">
        <v>1</v>
      </c>
      <c r="W15" s="98"/>
      <c r="X15" s="98"/>
      <c r="Y15" s="98"/>
      <c r="Z15" s="98"/>
      <c r="AA15" s="98"/>
      <c r="AB15" s="98"/>
      <c r="AC15" s="98"/>
      <c r="AD15" s="98"/>
      <c r="AE15" s="98">
        <v>1</v>
      </c>
      <c r="AF15" s="98">
        <v>1</v>
      </c>
      <c r="AG15" s="98">
        <v>1</v>
      </c>
      <c r="AH15" s="98"/>
      <c r="AI15" s="98">
        <v>1</v>
      </c>
      <c r="AJ15" s="98"/>
      <c r="AK15" s="98">
        <v>2</v>
      </c>
      <c r="AL15" s="98">
        <v>2</v>
      </c>
      <c r="AM15" s="98">
        <v>25</v>
      </c>
    </row>
    <row r="16" spans="2:39" x14ac:dyDescent="0.2">
      <c r="B16" s="89" t="s">
        <v>178</v>
      </c>
      <c r="C16" s="89" t="s">
        <v>332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v>1</v>
      </c>
      <c r="AB16" s="92"/>
      <c r="AC16" s="92"/>
      <c r="AD16" s="92">
        <v>1</v>
      </c>
      <c r="AE16" s="92"/>
      <c r="AF16" s="92"/>
      <c r="AG16" s="92"/>
      <c r="AH16" s="92"/>
      <c r="AI16" s="92"/>
      <c r="AJ16" s="92"/>
      <c r="AK16" s="92"/>
      <c r="AL16" s="92"/>
      <c r="AM16" s="92">
        <v>2</v>
      </c>
    </row>
    <row r="17" spans="2:39" x14ac:dyDescent="0.2">
      <c r="B17" s="89"/>
      <c r="C17" s="89" t="s">
        <v>264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>
        <v>1</v>
      </c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>
        <v>1</v>
      </c>
      <c r="AK17" s="92"/>
      <c r="AL17" s="92"/>
      <c r="AM17" s="92">
        <v>2</v>
      </c>
    </row>
    <row r="18" spans="2:39" x14ac:dyDescent="0.2">
      <c r="B18" s="89"/>
      <c r="C18" s="89" t="s">
        <v>292</v>
      </c>
      <c r="D18" s="92"/>
      <c r="E18" s="92"/>
      <c r="F18" s="92"/>
      <c r="G18" s="92"/>
      <c r="H18" s="92"/>
      <c r="I18" s="92"/>
      <c r="J18" s="92"/>
      <c r="K18" s="92"/>
      <c r="L18" s="92"/>
      <c r="M18" s="92">
        <v>1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>
        <v>1</v>
      </c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>
        <v>2</v>
      </c>
    </row>
    <row r="19" spans="2:39" x14ac:dyDescent="0.2">
      <c r="B19" s="89"/>
      <c r="C19" s="89" t="s">
        <v>180</v>
      </c>
      <c r="D19" s="92"/>
      <c r="E19" s="92"/>
      <c r="F19" s="92"/>
      <c r="G19" s="92"/>
      <c r="H19" s="92"/>
      <c r="I19" s="92"/>
      <c r="J19" s="92"/>
      <c r="K19" s="92"/>
      <c r="L19" s="92">
        <v>1</v>
      </c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>
        <v>1</v>
      </c>
      <c r="AI19" s="92"/>
      <c r="AJ19" s="92"/>
      <c r="AK19" s="92"/>
      <c r="AL19" s="92"/>
      <c r="AM19" s="92">
        <v>2</v>
      </c>
    </row>
    <row r="20" spans="2:39" x14ac:dyDescent="0.2">
      <c r="B20" s="89"/>
      <c r="C20" s="89" t="s">
        <v>305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>
        <v>1</v>
      </c>
      <c r="S20" s="92"/>
      <c r="T20" s="92"/>
      <c r="U20" s="92"/>
      <c r="V20" s="92"/>
      <c r="W20" s="92">
        <v>1</v>
      </c>
      <c r="X20" s="92">
        <v>1</v>
      </c>
      <c r="Y20" s="92"/>
      <c r="Z20" s="92">
        <v>1</v>
      </c>
      <c r="AA20" s="92"/>
      <c r="AB20" s="92">
        <v>1</v>
      </c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>
        <v>6</v>
      </c>
    </row>
    <row r="21" spans="2:39" x14ac:dyDescent="0.2">
      <c r="B21" s="89"/>
      <c r="C21" s="89" t="s">
        <v>243</v>
      </c>
      <c r="D21" s="92"/>
      <c r="E21" s="92">
        <v>2</v>
      </c>
      <c r="F21" s="92"/>
      <c r="G21" s="92"/>
      <c r="H21" s="92"/>
      <c r="I21" s="92"/>
      <c r="J21" s="92"/>
      <c r="K21" s="92"/>
      <c r="L21" s="92">
        <v>1</v>
      </c>
      <c r="M21" s="92"/>
      <c r="N21" s="92"/>
      <c r="O21" s="92">
        <v>1</v>
      </c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>
        <v>4</v>
      </c>
    </row>
    <row r="22" spans="2:39" x14ac:dyDescent="0.2">
      <c r="B22" s="89"/>
      <c r="C22" s="89" t="s">
        <v>355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>
        <v>1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>
        <v>1</v>
      </c>
    </row>
    <row r="23" spans="2:39" x14ac:dyDescent="0.2">
      <c r="B23" s="89"/>
      <c r="C23" s="89" t="s">
        <v>369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>
        <v>1</v>
      </c>
      <c r="AD23" s="92"/>
      <c r="AE23" s="92"/>
      <c r="AF23" s="92"/>
      <c r="AG23" s="92"/>
      <c r="AH23" s="92"/>
      <c r="AI23" s="92"/>
      <c r="AJ23" s="92"/>
      <c r="AK23" s="92"/>
      <c r="AL23" s="92"/>
      <c r="AM23" s="92">
        <v>1</v>
      </c>
    </row>
    <row r="24" spans="2:39" x14ac:dyDescent="0.2">
      <c r="B24" s="89"/>
      <c r="C24" s="89" t="s">
        <v>215</v>
      </c>
      <c r="D24" s="92"/>
      <c r="E24" s="92"/>
      <c r="F24" s="92"/>
      <c r="G24" s="92"/>
      <c r="H24" s="92">
        <v>1</v>
      </c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>
        <v>1</v>
      </c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>
        <v>2</v>
      </c>
    </row>
    <row r="25" spans="2:39" x14ac:dyDescent="0.2">
      <c r="B25" s="89"/>
      <c r="C25" s="89" t="s">
        <v>157</v>
      </c>
      <c r="D25" s="92"/>
      <c r="E25" s="92"/>
      <c r="F25" s="92"/>
      <c r="G25" s="92">
        <v>1</v>
      </c>
      <c r="H25" s="92"/>
      <c r="I25" s="92"/>
      <c r="J25" s="92"/>
      <c r="K25" s="92"/>
      <c r="L25" s="92"/>
      <c r="M25" s="92">
        <v>1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>
        <v>1</v>
      </c>
      <c r="AH25" s="92"/>
      <c r="AI25" s="92"/>
      <c r="AJ25" s="92"/>
      <c r="AK25" s="92"/>
      <c r="AL25" s="92"/>
      <c r="AM25" s="92">
        <v>3</v>
      </c>
    </row>
    <row r="26" spans="2:39" x14ac:dyDescent="0.2">
      <c r="B26" s="97" t="s">
        <v>480</v>
      </c>
      <c r="C26" s="97"/>
      <c r="D26" s="98">
        <v>1</v>
      </c>
      <c r="E26" s="98">
        <v>2</v>
      </c>
      <c r="F26" s="98"/>
      <c r="G26" s="98">
        <v>1</v>
      </c>
      <c r="H26" s="98">
        <v>1</v>
      </c>
      <c r="I26" s="98"/>
      <c r="J26" s="98"/>
      <c r="K26" s="98"/>
      <c r="L26" s="98">
        <v>2</v>
      </c>
      <c r="M26" s="98">
        <v>2</v>
      </c>
      <c r="N26" s="98"/>
      <c r="O26" s="98">
        <v>1</v>
      </c>
      <c r="P26" s="98">
        <v>1</v>
      </c>
      <c r="Q26" s="98"/>
      <c r="R26" s="98">
        <v>1</v>
      </c>
      <c r="S26" s="98">
        <v>1</v>
      </c>
      <c r="T26" s="98"/>
      <c r="U26" s="98"/>
      <c r="V26" s="98"/>
      <c r="W26" s="98">
        <v>1</v>
      </c>
      <c r="X26" s="98">
        <v>1</v>
      </c>
      <c r="Y26" s="98">
        <v>1</v>
      </c>
      <c r="Z26" s="98">
        <v>1</v>
      </c>
      <c r="AA26" s="98">
        <v>1</v>
      </c>
      <c r="AB26" s="98">
        <v>2</v>
      </c>
      <c r="AC26" s="98">
        <v>1</v>
      </c>
      <c r="AD26" s="98">
        <v>1</v>
      </c>
      <c r="AE26" s="98"/>
      <c r="AF26" s="98"/>
      <c r="AG26" s="98">
        <v>1</v>
      </c>
      <c r="AH26" s="98">
        <v>1</v>
      </c>
      <c r="AI26" s="98"/>
      <c r="AJ26" s="98">
        <v>1</v>
      </c>
      <c r="AK26" s="98"/>
      <c r="AL26" s="98"/>
      <c r="AM26" s="98">
        <v>25</v>
      </c>
    </row>
    <row r="27" spans="2:39" x14ac:dyDescent="0.2">
      <c r="B27" s="93" t="s">
        <v>440</v>
      </c>
      <c r="C27" s="94"/>
      <c r="D27" s="96">
        <v>2</v>
      </c>
      <c r="E27" s="96">
        <v>2</v>
      </c>
      <c r="F27" s="96">
        <v>2</v>
      </c>
      <c r="G27" s="96">
        <v>1</v>
      </c>
      <c r="H27" s="96">
        <v>2</v>
      </c>
      <c r="I27" s="96">
        <v>2</v>
      </c>
      <c r="J27" s="96">
        <v>1</v>
      </c>
      <c r="K27" s="96">
        <v>1</v>
      </c>
      <c r="L27" s="96">
        <v>2</v>
      </c>
      <c r="M27" s="96">
        <v>3</v>
      </c>
      <c r="N27" s="96">
        <v>1</v>
      </c>
      <c r="O27" s="96">
        <v>1</v>
      </c>
      <c r="P27" s="96">
        <v>1</v>
      </c>
      <c r="Q27" s="96">
        <v>1</v>
      </c>
      <c r="R27" s="96">
        <v>2</v>
      </c>
      <c r="S27" s="96">
        <v>1</v>
      </c>
      <c r="T27" s="96">
        <v>3</v>
      </c>
      <c r="U27" s="96">
        <v>1</v>
      </c>
      <c r="V27" s="96">
        <v>1</v>
      </c>
      <c r="W27" s="96">
        <v>1</v>
      </c>
      <c r="X27" s="96">
        <v>1</v>
      </c>
      <c r="Y27" s="96">
        <v>1</v>
      </c>
      <c r="Z27" s="96">
        <v>1</v>
      </c>
      <c r="AA27" s="96">
        <v>1</v>
      </c>
      <c r="AB27" s="96">
        <v>2</v>
      </c>
      <c r="AC27" s="96">
        <v>1</v>
      </c>
      <c r="AD27" s="96">
        <v>1</v>
      </c>
      <c r="AE27" s="96">
        <v>1</v>
      </c>
      <c r="AF27" s="96">
        <v>1</v>
      </c>
      <c r="AG27" s="96">
        <v>2</v>
      </c>
      <c r="AH27" s="96">
        <v>1</v>
      </c>
      <c r="AI27" s="96">
        <v>1</v>
      </c>
      <c r="AJ27" s="96">
        <v>1</v>
      </c>
      <c r="AK27" s="96">
        <v>2</v>
      </c>
      <c r="AL27" s="96">
        <v>2</v>
      </c>
      <c r="AM27" s="9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D26"/>
  <sheetViews>
    <sheetView workbookViewId="0"/>
  </sheetViews>
  <sheetFormatPr defaultRowHeight="12.75" x14ac:dyDescent="0.2"/>
  <cols>
    <col min="2" max="2" width="11.85546875" customWidth="1"/>
    <col min="4" max="4" width="12" customWidth="1"/>
    <col min="5" max="5" width="13.85546875" customWidth="1"/>
    <col min="6" max="6" width="11.5703125" customWidth="1"/>
    <col min="8" max="8" width="11.5703125" customWidth="1"/>
    <col min="9" max="9" width="0" hidden="1" customWidth="1"/>
    <col min="10" max="10" width="15.28515625" customWidth="1"/>
    <col min="11" max="11" width="11.85546875" customWidth="1"/>
    <col min="12" max="12" width="13.7109375" customWidth="1"/>
    <col min="13" max="13" width="13.85546875" customWidth="1"/>
    <col min="14" max="14" width="11.140625" customWidth="1"/>
    <col min="15" max="15" width="12.28515625" customWidth="1"/>
    <col min="16" max="16" width="10.5703125" customWidth="1"/>
    <col min="17" max="17" width="12.140625" customWidth="1"/>
    <col min="18" max="18" width="17.42578125" customWidth="1"/>
    <col min="20" max="20" width="16.42578125" customWidth="1"/>
    <col min="22" max="22" width="11.7109375" customWidth="1"/>
    <col min="23" max="23" width="10.7109375" customWidth="1"/>
    <col min="24" max="24" width="15" customWidth="1"/>
    <col min="25" max="25" width="15.85546875" customWidth="1"/>
    <col min="26" max="26" width="13.42578125" customWidth="1"/>
    <col min="27" max="27" width="12" customWidth="1"/>
    <col min="28" max="28" width="11.28515625" customWidth="1"/>
    <col min="30" max="30" width="7.28515625" bestFit="1" customWidth="1"/>
  </cols>
  <sheetData>
    <row r="1" spans="1:30" x14ac:dyDescent="0.2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s="99" t="s">
        <v>485</v>
      </c>
    </row>
    <row r="2" spans="1:30" x14ac:dyDescent="0.2">
      <c r="A2">
        <v>12</v>
      </c>
      <c r="B2" t="s">
        <v>393</v>
      </c>
      <c r="C2" t="s">
        <v>226</v>
      </c>
      <c r="D2" t="s">
        <v>227</v>
      </c>
      <c r="F2" t="s">
        <v>228</v>
      </c>
      <c r="H2" s="91">
        <v>28412</v>
      </c>
      <c r="I2" t="s">
        <v>147</v>
      </c>
      <c r="J2" t="s">
        <v>419</v>
      </c>
      <c r="K2" t="s">
        <v>414</v>
      </c>
      <c r="L2">
        <v>181</v>
      </c>
      <c r="M2">
        <v>100.7</v>
      </c>
      <c r="N2" t="s">
        <v>162</v>
      </c>
      <c r="O2" t="s">
        <v>219</v>
      </c>
      <c r="P2" t="s">
        <v>164</v>
      </c>
      <c r="Q2" t="s">
        <v>151</v>
      </c>
      <c r="R2" t="s">
        <v>175</v>
      </c>
      <c r="S2" t="s">
        <v>229</v>
      </c>
      <c r="T2" t="s">
        <v>211</v>
      </c>
      <c r="U2" t="s">
        <v>155</v>
      </c>
      <c r="V2" t="s">
        <v>156</v>
      </c>
      <c r="W2" t="s">
        <v>215</v>
      </c>
      <c r="X2" t="s">
        <v>216</v>
      </c>
      <c r="Y2">
        <v>71.259842519399996</v>
      </c>
      <c r="Z2">
        <v>222.00549801526</v>
      </c>
      <c r="AA2">
        <v>30.7</v>
      </c>
      <c r="AB2" t="s">
        <v>386</v>
      </c>
      <c r="AC2" t="s">
        <v>484</v>
      </c>
      <c r="AD2">
        <f>YEAR(Table2[[#This Row],[BIRTHDATE]])</f>
        <v>1977</v>
      </c>
    </row>
    <row r="3" spans="1:30" x14ac:dyDescent="0.2">
      <c r="A3">
        <v>23</v>
      </c>
      <c r="B3" t="s">
        <v>398</v>
      </c>
      <c r="C3" t="s">
        <v>187</v>
      </c>
      <c r="D3" t="s">
        <v>278</v>
      </c>
      <c r="F3" t="s">
        <v>279</v>
      </c>
      <c r="H3" s="91">
        <v>20437</v>
      </c>
      <c r="I3" t="s">
        <v>199</v>
      </c>
      <c r="J3" t="s">
        <v>424</v>
      </c>
      <c r="K3" t="s">
        <v>414</v>
      </c>
      <c r="L3">
        <v>164</v>
      </c>
      <c r="M3">
        <v>66.8</v>
      </c>
      <c r="N3" t="s">
        <v>191</v>
      </c>
      <c r="O3" t="s">
        <v>219</v>
      </c>
      <c r="P3" t="s">
        <v>193</v>
      </c>
      <c r="Q3" t="s">
        <v>209</v>
      </c>
      <c r="R3" t="s">
        <v>175</v>
      </c>
      <c r="S3" t="s">
        <v>280</v>
      </c>
      <c r="T3" t="s">
        <v>205</v>
      </c>
      <c r="U3" t="s">
        <v>155</v>
      </c>
      <c r="V3" t="s">
        <v>156</v>
      </c>
      <c r="W3" t="s">
        <v>264</v>
      </c>
      <c r="X3" t="s">
        <v>265</v>
      </c>
      <c r="Y3">
        <v>64.566929133599999</v>
      </c>
      <c r="Z3">
        <v>147.26879113624</v>
      </c>
      <c r="AA3">
        <v>24.8</v>
      </c>
      <c r="AB3" t="s">
        <v>384</v>
      </c>
      <c r="AC3" t="s">
        <v>481</v>
      </c>
      <c r="AD3">
        <f>YEAR(Table2[[#This Row],[BIRTHDATE]])</f>
        <v>1955</v>
      </c>
    </row>
    <row r="4" spans="1:30" x14ac:dyDescent="0.2">
      <c r="A4">
        <v>9</v>
      </c>
      <c r="B4" t="s">
        <v>392</v>
      </c>
      <c r="C4" t="s">
        <v>143</v>
      </c>
      <c r="D4" t="s">
        <v>212</v>
      </c>
      <c r="F4" t="s">
        <v>213</v>
      </c>
      <c r="H4" s="91">
        <v>25965</v>
      </c>
      <c r="I4" t="s">
        <v>161</v>
      </c>
      <c r="J4" t="s">
        <v>418</v>
      </c>
      <c r="K4" t="s">
        <v>414</v>
      </c>
      <c r="L4">
        <v>167</v>
      </c>
      <c r="M4">
        <v>65.3</v>
      </c>
      <c r="N4" t="s">
        <v>191</v>
      </c>
      <c r="O4" t="s">
        <v>208</v>
      </c>
      <c r="P4" t="s">
        <v>193</v>
      </c>
      <c r="Q4" t="s">
        <v>165</v>
      </c>
      <c r="R4" t="s">
        <v>152</v>
      </c>
      <c r="S4" t="s">
        <v>214</v>
      </c>
      <c r="T4" t="s">
        <v>154</v>
      </c>
      <c r="U4" t="s">
        <v>155</v>
      </c>
      <c r="V4" t="s">
        <v>156</v>
      </c>
      <c r="W4" t="s">
        <v>215</v>
      </c>
      <c r="X4" t="s">
        <v>216</v>
      </c>
      <c r="Y4">
        <v>65.748031495799992</v>
      </c>
      <c r="Z4">
        <v>143.96185720354001</v>
      </c>
      <c r="AA4">
        <v>23.4</v>
      </c>
      <c r="AB4" t="s">
        <v>384</v>
      </c>
      <c r="AC4" t="s">
        <v>481</v>
      </c>
      <c r="AD4">
        <f>YEAR(Table2[[#This Row],[BIRTHDATE]])</f>
        <v>1971</v>
      </c>
    </row>
    <row r="5" spans="1:30" x14ac:dyDescent="0.2">
      <c r="A5">
        <v>48</v>
      </c>
      <c r="B5" t="s">
        <v>412</v>
      </c>
      <c r="C5" t="s">
        <v>365</v>
      </c>
      <c r="D5" t="s">
        <v>366</v>
      </c>
      <c r="F5" t="s">
        <v>367</v>
      </c>
      <c r="H5" s="91">
        <v>35567</v>
      </c>
      <c r="I5" t="s">
        <v>184</v>
      </c>
      <c r="J5" t="s">
        <v>414</v>
      </c>
      <c r="K5" t="s">
        <v>438</v>
      </c>
      <c r="L5">
        <v>158</v>
      </c>
      <c r="M5">
        <v>50</v>
      </c>
      <c r="N5" t="s">
        <v>173</v>
      </c>
      <c r="O5" t="s">
        <v>219</v>
      </c>
      <c r="P5" t="s">
        <v>174</v>
      </c>
      <c r="Q5" t="s">
        <v>162</v>
      </c>
      <c r="R5" t="s">
        <v>175</v>
      </c>
      <c r="S5" t="s">
        <v>176</v>
      </c>
      <c r="T5" t="s">
        <v>270</v>
      </c>
      <c r="U5" t="s">
        <v>155</v>
      </c>
      <c r="V5" t="s">
        <v>368</v>
      </c>
      <c r="W5" t="s">
        <v>369</v>
      </c>
      <c r="X5" t="s">
        <v>370</v>
      </c>
      <c r="Y5">
        <v>62.204724409199997</v>
      </c>
      <c r="Z5">
        <v>110.23113109000001</v>
      </c>
      <c r="AA5">
        <v>20</v>
      </c>
      <c r="AB5" t="s">
        <v>384</v>
      </c>
      <c r="AC5" t="s">
        <v>481</v>
      </c>
      <c r="AD5">
        <f>YEAR(Table2[[#This Row],[BIRTHDATE]])</f>
        <v>1997</v>
      </c>
    </row>
    <row r="6" spans="1:30" x14ac:dyDescent="0.2">
      <c r="A6">
        <v>13</v>
      </c>
      <c r="B6" t="s">
        <v>394</v>
      </c>
      <c r="C6" t="s">
        <v>143</v>
      </c>
      <c r="D6" t="s">
        <v>230</v>
      </c>
      <c r="F6" t="s">
        <v>231</v>
      </c>
      <c r="H6" s="91">
        <v>28168</v>
      </c>
      <c r="I6" t="s">
        <v>161</v>
      </c>
      <c r="J6" t="s">
        <v>420</v>
      </c>
      <c r="K6" t="s">
        <v>414</v>
      </c>
      <c r="L6">
        <v>183</v>
      </c>
      <c r="M6">
        <v>70.900000000000006</v>
      </c>
      <c r="N6" t="s">
        <v>148</v>
      </c>
      <c r="O6" t="s">
        <v>149</v>
      </c>
      <c r="P6" t="s">
        <v>150</v>
      </c>
      <c r="Q6" t="s">
        <v>165</v>
      </c>
      <c r="R6" t="s">
        <v>175</v>
      </c>
      <c r="S6" t="s">
        <v>232</v>
      </c>
      <c r="T6" t="s">
        <v>233</v>
      </c>
      <c r="U6" t="s">
        <v>155</v>
      </c>
      <c r="V6" t="s">
        <v>156</v>
      </c>
      <c r="W6" t="s">
        <v>215</v>
      </c>
      <c r="X6" t="s">
        <v>216</v>
      </c>
      <c r="Y6">
        <v>72.047244094199996</v>
      </c>
      <c r="Z6">
        <v>156.30774388562003</v>
      </c>
      <c r="AA6">
        <v>21.2</v>
      </c>
      <c r="AB6" t="s">
        <v>384</v>
      </c>
      <c r="AC6" t="s">
        <v>481</v>
      </c>
      <c r="AD6">
        <f>YEAR(Table2[[#This Row],[BIRTHDATE]])</f>
        <v>1977</v>
      </c>
    </row>
    <row r="7" spans="1:30" x14ac:dyDescent="0.2">
      <c r="A7">
        <v>15</v>
      </c>
      <c r="B7" t="s">
        <v>395</v>
      </c>
      <c r="C7" t="s">
        <v>245</v>
      </c>
      <c r="D7" t="s">
        <v>246</v>
      </c>
      <c r="F7" t="s">
        <v>247</v>
      </c>
      <c r="H7" s="91">
        <v>23804</v>
      </c>
      <c r="I7" t="s">
        <v>248</v>
      </c>
      <c r="J7" t="s">
        <v>414</v>
      </c>
      <c r="K7" t="s">
        <v>421</v>
      </c>
      <c r="L7">
        <v>156</v>
      </c>
      <c r="M7">
        <v>105.3</v>
      </c>
      <c r="N7" t="s">
        <v>238</v>
      </c>
      <c r="O7" t="s">
        <v>219</v>
      </c>
      <c r="P7" t="s">
        <v>239</v>
      </c>
      <c r="Q7" t="s">
        <v>209</v>
      </c>
      <c r="R7" t="s">
        <v>152</v>
      </c>
      <c r="S7" t="s">
        <v>249</v>
      </c>
      <c r="T7" t="s">
        <v>195</v>
      </c>
      <c r="U7" t="s">
        <v>155</v>
      </c>
      <c r="V7" t="s">
        <v>242</v>
      </c>
      <c r="W7" t="s">
        <v>243</v>
      </c>
      <c r="X7" t="s">
        <v>244</v>
      </c>
      <c r="Y7">
        <v>61.417322834399997</v>
      </c>
      <c r="Z7">
        <v>232.14676207553998</v>
      </c>
      <c r="AA7">
        <v>43.3</v>
      </c>
      <c r="AB7" t="s">
        <v>46</v>
      </c>
      <c r="AC7" t="s">
        <v>49</v>
      </c>
      <c r="AD7">
        <f>YEAR(Table2[[#This Row],[BIRTHDATE]])</f>
        <v>1965</v>
      </c>
    </row>
    <row r="8" spans="1:30" x14ac:dyDescent="0.2">
      <c r="A8">
        <v>26</v>
      </c>
      <c r="B8" t="s">
        <v>401</v>
      </c>
      <c r="C8" t="s">
        <v>143</v>
      </c>
      <c r="D8" t="s">
        <v>286</v>
      </c>
      <c r="F8" t="s">
        <v>287</v>
      </c>
      <c r="H8" s="91">
        <v>28570</v>
      </c>
      <c r="I8" t="s">
        <v>276</v>
      </c>
      <c r="J8" t="s">
        <v>427</v>
      </c>
      <c r="K8" t="s">
        <v>414</v>
      </c>
      <c r="L8">
        <v>201</v>
      </c>
      <c r="M8">
        <v>85.9</v>
      </c>
      <c r="N8" t="s">
        <v>191</v>
      </c>
      <c r="O8" t="s">
        <v>288</v>
      </c>
      <c r="P8" t="s">
        <v>193</v>
      </c>
      <c r="Q8" t="s">
        <v>165</v>
      </c>
      <c r="R8" t="s">
        <v>152</v>
      </c>
      <c r="S8" t="s">
        <v>153</v>
      </c>
      <c r="T8" t="s">
        <v>186</v>
      </c>
      <c r="U8" t="s">
        <v>155</v>
      </c>
      <c r="V8" t="s">
        <v>156</v>
      </c>
      <c r="W8" t="s">
        <v>264</v>
      </c>
      <c r="X8" t="s">
        <v>265</v>
      </c>
      <c r="Y8">
        <v>79.133858267400001</v>
      </c>
      <c r="Z8">
        <v>189.37708321262002</v>
      </c>
      <c r="AA8">
        <v>21.3</v>
      </c>
      <c r="AB8" t="s">
        <v>384</v>
      </c>
      <c r="AC8" t="s">
        <v>481</v>
      </c>
      <c r="AD8">
        <f>YEAR(Table2[[#This Row],[BIRTHDATE]])</f>
        <v>1978</v>
      </c>
    </row>
    <row r="9" spans="1:30" x14ac:dyDescent="0.2">
      <c r="A9">
        <v>47</v>
      </c>
      <c r="B9" t="s">
        <v>411</v>
      </c>
      <c r="C9" t="s">
        <v>361</v>
      </c>
      <c r="D9" t="s">
        <v>362</v>
      </c>
      <c r="F9" t="s">
        <v>363</v>
      </c>
      <c r="H9" s="91">
        <v>24936</v>
      </c>
      <c r="I9" t="s">
        <v>276</v>
      </c>
      <c r="J9" t="s">
        <v>414</v>
      </c>
      <c r="K9" t="s">
        <v>437</v>
      </c>
      <c r="L9">
        <v>184</v>
      </c>
      <c r="M9">
        <v>61.8</v>
      </c>
      <c r="N9" t="s">
        <v>238</v>
      </c>
      <c r="O9" t="s">
        <v>163</v>
      </c>
      <c r="P9" t="s">
        <v>239</v>
      </c>
      <c r="Q9" t="s">
        <v>162</v>
      </c>
      <c r="R9" t="s">
        <v>175</v>
      </c>
      <c r="S9" t="s">
        <v>280</v>
      </c>
      <c r="T9" t="s">
        <v>364</v>
      </c>
      <c r="U9" t="s">
        <v>155</v>
      </c>
      <c r="V9" t="s">
        <v>354</v>
      </c>
      <c r="W9" t="s">
        <v>355</v>
      </c>
      <c r="X9" t="s">
        <v>356</v>
      </c>
      <c r="Y9">
        <v>72.440944881599989</v>
      </c>
      <c r="Z9">
        <v>136.24567802723999</v>
      </c>
      <c r="AA9">
        <v>18.3</v>
      </c>
      <c r="AB9" t="s">
        <v>382</v>
      </c>
      <c r="AC9" t="s">
        <v>483</v>
      </c>
      <c r="AD9">
        <f>YEAR(Table2[[#This Row],[BIRTHDATE]])</f>
        <v>1968</v>
      </c>
    </row>
    <row r="10" spans="1:30" x14ac:dyDescent="0.2">
      <c r="A10">
        <v>29</v>
      </c>
      <c r="B10" t="s">
        <v>402</v>
      </c>
      <c r="C10" t="s">
        <v>245</v>
      </c>
      <c r="D10" t="s">
        <v>297</v>
      </c>
      <c r="F10" t="s">
        <v>298</v>
      </c>
      <c r="G10" t="s">
        <v>299</v>
      </c>
      <c r="H10" s="91">
        <v>34361</v>
      </c>
      <c r="I10" t="s">
        <v>161</v>
      </c>
      <c r="J10" t="s">
        <v>414</v>
      </c>
      <c r="K10" t="s">
        <v>428</v>
      </c>
      <c r="L10">
        <v>206</v>
      </c>
      <c r="M10">
        <v>52.2</v>
      </c>
      <c r="N10" t="s">
        <v>191</v>
      </c>
      <c r="O10" t="s">
        <v>219</v>
      </c>
      <c r="P10" t="s">
        <v>193</v>
      </c>
      <c r="Q10" t="s">
        <v>165</v>
      </c>
      <c r="R10" t="s">
        <v>175</v>
      </c>
      <c r="S10" t="s">
        <v>204</v>
      </c>
      <c r="T10" t="s">
        <v>241</v>
      </c>
      <c r="U10" t="s">
        <v>155</v>
      </c>
      <c r="V10" t="s">
        <v>242</v>
      </c>
      <c r="W10" t="s">
        <v>292</v>
      </c>
      <c r="X10" t="s">
        <v>293</v>
      </c>
      <c r="Y10">
        <v>81.102362204399995</v>
      </c>
      <c r="Z10">
        <v>115.08130085796</v>
      </c>
      <c r="AA10">
        <v>12.3</v>
      </c>
      <c r="AB10" t="s">
        <v>382</v>
      </c>
      <c r="AC10" t="s">
        <v>483</v>
      </c>
      <c r="AD10">
        <f>YEAR(Table2[[#This Row],[BIRTHDATE]])</f>
        <v>1994</v>
      </c>
    </row>
    <row r="11" spans="1:30" x14ac:dyDescent="0.2">
      <c r="A11">
        <v>19</v>
      </c>
      <c r="B11" t="s">
        <v>396</v>
      </c>
      <c r="C11" t="s">
        <v>187</v>
      </c>
      <c r="D11" t="s">
        <v>260</v>
      </c>
      <c r="F11" t="s">
        <v>261</v>
      </c>
      <c r="G11" t="s">
        <v>146</v>
      </c>
      <c r="H11" s="91">
        <v>28262</v>
      </c>
      <c r="I11" t="s">
        <v>184</v>
      </c>
      <c r="J11" t="s">
        <v>422</v>
      </c>
      <c r="K11" t="s">
        <v>414</v>
      </c>
      <c r="L11">
        <v>155</v>
      </c>
      <c r="M11">
        <v>70.3</v>
      </c>
      <c r="N11" t="s">
        <v>191</v>
      </c>
      <c r="O11" t="s">
        <v>208</v>
      </c>
      <c r="P11" t="s">
        <v>193</v>
      </c>
      <c r="Q11" t="s">
        <v>165</v>
      </c>
      <c r="R11" t="s">
        <v>152</v>
      </c>
      <c r="S11" t="s">
        <v>262</v>
      </c>
      <c r="T11" t="s">
        <v>263</v>
      </c>
      <c r="U11" t="s">
        <v>155</v>
      </c>
      <c r="V11" t="s">
        <v>156</v>
      </c>
      <c r="W11" t="s">
        <v>264</v>
      </c>
      <c r="X11" t="s">
        <v>265</v>
      </c>
      <c r="Y11">
        <v>61.023622046999996</v>
      </c>
      <c r="Z11">
        <v>154.98497031253999</v>
      </c>
      <c r="AA11">
        <v>29.3</v>
      </c>
      <c r="AB11" t="s">
        <v>386</v>
      </c>
      <c r="AC11" t="s">
        <v>484</v>
      </c>
      <c r="AD11">
        <f>YEAR(Table2[[#This Row],[BIRTHDATE]])</f>
        <v>1977</v>
      </c>
    </row>
    <row r="12" spans="1:30" x14ac:dyDescent="0.2">
      <c r="A12">
        <v>45</v>
      </c>
      <c r="B12" t="s">
        <v>410</v>
      </c>
      <c r="C12" t="s">
        <v>349</v>
      </c>
      <c r="D12" t="s">
        <v>350</v>
      </c>
      <c r="F12" t="s">
        <v>351</v>
      </c>
      <c r="H12" s="91">
        <v>22044</v>
      </c>
      <c r="I12" t="s">
        <v>184</v>
      </c>
      <c r="J12" t="s">
        <v>414</v>
      </c>
      <c r="K12" t="s">
        <v>436</v>
      </c>
      <c r="L12">
        <v>160</v>
      </c>
      <c r="M12">
        <v>63.8</v>
      </c>
      <c r="N12" t="s">
        <v>191</v>
      </c>
      <c r="O12" t="s">
        <v>219</v>
      </c>
      <c r="P12" t="s">
        <v>193</v>
      </c>
      <c r="Q12" t="s">
        <v>162</v>
      </c>
      <c r="R12" t="s">
        <v>152</v>
      </c>
      <c r="S12" t="s">
        <v>352</v>
      </c>
      <c r="T12" t="s">
        <v>353</v>
      </c>
      <c r="U12" t="s">
        <v>155</v>
      </c>
      <c r="V12" t="s">
        <v>354</v>
      </c>
      <c r="W12" t="s">
        <v>355</v>
      </c>
      <c r="X12" t="s">
        <v>356</v>
      </c>
      <c r="Y12">
        <v>62.992125983999998</v>
      </c>
      <c r="Z12">
        <v>140.65492327083999</v>
      </c>
      <c r="AA12">
        <v>24.9</v>
      </c>
      <c r="AB12" t="s">
        <v>384</v>
      </c>
      <c r="AC12" t="s">
        <v>481</v>
      </c>
      <c r="AD12">
        <f>YEAR(Table2[[#This Row],[BIRTHDATE]])</f>
        <v>1960</v>
      </c>
    </row>
    <row r="13" spans="1:30" x14ac:dyDescent="0.2">
      <c r="A13">
        <v>22</v>
      </c>
      <c r="B13" t="s">
        <v>397</v>
      </c>
      <c r="C13" t="s">
        <v>187</v>
      </c>
      <c r="D13" t="s">
        <v>274</v>
      </c>
      <c r="F13" t="s">
        <v>275</v>
      </c>
      <c r="H13" s="91">
        <v>23483</v>
      </c>
      <c r="I13" t="s">
        <v>276</v>
      </c>
      <c r="J13" t="s">
        <v>423</v>
      </c>
      <c r="K13" t="s">
        <v>414</v>
      </c>
      <c r="L13">
        <v>193</v>
      </c>
      <c r="M13">
        <v>84.3</v>
      </c>
      <c r="N13" t="s">
        <v>148</v>
      </c>
      <c r="O13" t="s">
        <v>208</v>
      </c>
      <c r="P13" t="s">
        <v>150</v>
      </c>
      <c r="Q13" t="s">
        <v>151</v>
      </c>
      <c r="R13" t="s">
        <v>175</v>
      </c>
      <c r="S13" t="s">
        <v>277</v>
      </c>
      <c r="T13" t="s">
        <v>167</v>
      </c>
      <c r="U13" t="s">
        <v>155</v>
      </c>
      <c r="V13" t="s">
        <v>156</v>
      </c>
      <c r="W13" t="s">
        <v>264</v>
      </c>
      <c r="X13" t="s">
        <v>265</v>
      </c>
      <c r="Y13">
        <v>75.984251968199999</v>
      </c>
      <c r="Z13">
        <v>185.84968701774</v>
      </c>
      <c r="AA13">
        <v>22.6</v>
      </c>
      <c r="AB13" t="s">
        <v>384</v>
      </c>
      <c r="AC13" t="s">
        <v>481</v>
      </c>
      <c r="AD13">
        <f>YEAR(Table2[[#This Row],[BIRTHDATE]])</f>
        <v>1964</v>
      </c>
    </row>
    <row r="14" spans="1:30" x14ac:dyDescent="0.2">
      <c r="A14">
        <v>41</v>
      </c>
      <c r="B14" t="s">
        <v>406</v>
      </c>
      <c r="C14" t="s">
        <v>337</v>
      </c>
      <c r="D14" t="s">
        <v>338</v>
      </c>
      <c r="F14" t="s">
        <v>339</v>
      </c>
      <c r="H14" s="91">
        <v>27076</v>
      </c>
      <c r="I14" t="s">
        <v>161</v>
      </c>
      <c r="J14" t="s">
        <v>414</v>
      </c>
      <c r="K14" t="s">
        <v>432</v>
      </c>
      <c r="L14">
        <v>154</v>
      </c>
      <c r="M14">
        <v>51.9</v>
      </c>
      <c r="N14" t="s">
        <v>173</v>
      </c>
      <c r="O14" t="s">
        <v>163</v>
      </c>
      <c r="P14" t="s">
        <v>174</v>
      </c>
      <c r="Q14" t="s">
        <v>209</v>
      </c>
      <c r="R14" t="s">
        <v>175</v>
      </c>
      <c r="S14" t="s">
        <v>340</v>
      </c>
      <c r="T14" t="s">
        <v>263</v>
      </c>
      <c r="U14" t="s">
        <v>155</v>
      </c>
      <c r="V14" t="s">
        <v>331</v>
      </c>
      <c r="W14" t="s">
        <v>332</v>
      </c>
      <c r="X14" t="s">
        <v>333</v>
      </c>
      <c r="Y14">
        <v>60.629921259599996</v>
      </c>
      <c r="Z14">
        <v>114.41991407142</v>
      </c>
      <c r="AA14">
        <v>21.9</v>
      </c>
      <c r="AB14" t="s">
        <v>384</v>
      </c>
      <c r="AC14" t="s">
        <v>481</v>
      </c>
      <c r="AD14">
        <f>YEAR(Table2[[#This Row],[BIRTHDATE]])</f>
        <v>1974</v>
      </c>
    </row>
    <row r="15" spans="1:30" x14ac:dyDescent="0.2">
      <c r="A15">
        <v>30</v>
      </c>
      <c r="B15" t="s">
        <v>403</v>
      </c>
      <c r="C15" t="s">
        <v>300</v>
      </c>
      <c r="D15" t="s">
        <v>301</v>
      </c>
      <c r="F15" t="s">
        <v>302</v>
      </c>
      <c r="H15" s="91">
        <v>29137</v>
      </c>
      <c r="I15" t="s">
        <v>147</v>
      </c>
      <c r="J15" t="s">
        <v>414</v>
      </c>
      <c r="K15" t="s">
        <v>429</v>
      </c>
      <c r="L15">
        <v>147</v>
      </c>
      <c r="M15">
        <v>74.599999999999994</v>
      </c>
      <c r="N15" t="s">
        <v>191</v>
      </c>
      <c r="O15" t="s">
        <v>288</v>
      </c>
      <c r="P15" t="s">
        <v>193</v>
      </c>
      <c r="Q15" t="s">
        <v>162</v>
      </c>
      <c r="R15" t="s">
        <v>175</v>
      </c>
      <c r="S15" t="s">
        <v>303</v>
      </c>
      <c r="T15" t="s">
        <v>225</v>
      </c>
      <c r="U15" t="s">
        <v>155</v>
      </c>
      <c r="V15" t="s">
        <v>304</v>
      </c>
      <c r="W15" t="s">
        <v>305</v>
      </c>
      <c r="X15" t="s">
        <v>306</v>
      </c>
      <c r="Y15">
        <v>57.874015747799994</v>
      </c>
      <c r="Z15">
        <v>164.46484758628</v>
      </c>
      <c r="AA15">
        <v>34.5</v>
      </c>
      <c r="AB15" t="s">
        <v>46</v>
      </c>
      <c r="AC15" t="s">
        <v>49</v>
      </c>
      <c r="AD15">
        <f>YEAR(Table2[[#This Row],[BIRTHDATE]])</f>
        <v>1979</v>
      </c>
    </row>
    <row r="16" spans="1:30" x14ac:dyDescent="0.2">
      <c r="A16">
        <v>44</v>
      </c>
      <c r="B16" t="s">
        <v>409</v>
      </c>
      <c r="C16" t="s">
        <v>337</v>
      </c>
      <c r="D16" t="s">
        <v>347</v>
      </c>
      <c r="F16" t="s">
        <v>348</v>
      </c>
      <c r="H16" s="91">
        <v>23952</v>
      </c>
      <c r="I16" t="s">
        <v>203</v>
      </c>
      <c r="J16" t="s">
        <v>414</v>
      </c>
      <c r="K16" t="s">
        <v>435</v>
      </c>
      <c r="L16">
        <v>187</v>
      </c>
      <c r="M16">
        <v>58.8</v>
      </c>
      <c r="N16" t="s">
        <v>238</v>
      </c>
      <c r="O16" t="s">
        <v>163</v>
      </c>
      <c r="P16" t="s">
        <v>239</v>
      </c>
      <c r="Q16" t="s">
        <v>162</v>
      </c>
      <c r="R16" t="s">
        <v>175</v>
      </c>
      <c r="S16" t="s">
        <v>340</v>
      </c>
      <c r="T16" t="s">
        <v>270</v>
      </c>
      <c r="U16" t="s">
        <v>155</v>
      </c>
      <c r="V16" t="s">
        <v>331</v>
      </c>
      <c r="W16" t="s">
        <v>344</v>
      </c>
      <c r="X16" t="s">
        <v>345</v>
      </c>
      <c r="Y16">
        <v>73.622047243799997</v>
      </c>
      <c r="Z16">
        <v>129.63181016184001</v>
      </c>
      <c r="AA16">
        <v>16.8</v>
      </c>
      <c r="AB16" t="s">
        <v>382</v>
      </c>
      <c r="AC16" t="s">
        <v>483</v>
      </c>
      <c r="AD16">
        <f>YEAR(Table2[[#This Row],[BIRTHDATE]])</f>
        <v>1965</v>
      </c>
    </row>
    <row r="17" spans="1:30" x14ac:dyDescent="0.2">
      <c r="A17">
        <v>2</v>
      </c>
      <c r="B17" t="s">
        <v>389</v>
      </c>
      <c r="C17" t="s">
        <v>143</v>
      </c>
      <c r="D17" t="s">
        <v>159</v>
      </c>
      <c r="F17" t="s">
        <v>160</v>
      </c>
      <c r="H17" s="91">
        <v>33641</v>
      </c>
      <c r="I17" t="s">
        <v>161</v>
      </c>
      <c r="J17" t="s">
        <v>415</v>
      </c>
      <c r="K17" t="s">
        <v>414</v>
      </c>
      <c r="L17">
        <v>205</v>
      </c>
      <c r="M17">
        <v>84.2</v>
      </c>
      <c r="N17" t="s">
        <v>162</v>
      </c>
      <c r="O17" t="s">
        <v>163</v>
      </c>
      <c r="P17" t="s">
        <v>164</v>
      </c>
      <c r="Q17" t="s">
        <v>165</v>
      </c>
      <c r="R17" t="s">
        <v>152</v>
      </c>
      <c r="S17" t="s">
        <v>166</v>
      </c>
      <c r="T17" t="s">
        <v>167</v>
      </c>
      <c r="U17" t="s">
        <v>155</v>
      </c>
      <c r="V17" t="s">
        <v>156</v>
      </c>
      <c r="W17" t="s">
        <v>157</v>
      </c>
      <c r="X17" t="s">
        <v>158</v>
      </c>
      <c r="Y17">
        <v>80.708661416999988</v>
      </c>
      <c r="Z17">
        <v>185.62922475556002</v>
      </c>
      <c r="AA17">
        <v>20</v>
      </c>
      <c r="AB17" t="s">
        <v>384</v>
      </c>
      <c r="AC17" t="s">
        <v>481</v>
      </c>
      <c r="AD17">
        <f>YEAR(Table2[[#This Row],[BIRTHDATE]])</f>
        <v>1992</v>
      </c>
    </row>
    <row r="18" spans="1:30" x14ac:dyDescent="0.2">
      <c r="A18">
        <v>42</v>
      </c>
      <c r="B18" t="s">
        <v>407</v>
      </c>
      <c r="C18" t="s">
        <v>337</v>
      </c>
      <c r="D18" t="s">
        <v>341</v>
      </c>
      <c r="F18" t="s">
        <v>342</v>
      </c>
      <c r="H18" s="91">
        <v>32941</v>
      </c>
      <c r="I18" t="s">
        <v>248</v>
      </c>
      <c r="J18" t="s">
        <v>414</v>
      </c>
      <c r="K18" t="s">
        <v>433</v>
      </c>
      <c r="L18">
        <v>185</v>
      </c>
      <c r="M18">
        <v>55.6</v>
      </c>
      <c r="N18" t="s">
        <v>162</v>
      </c>
      <c r="O18" t="s">
        <v>219</v>
      </c>
      <c r="P18" t="s">
        <v>164</v>
      </c>
      <c r="Q18" t="s">
        <v>165</v>
      </c>
      <c r="R18" t="s">
        <v>152</v>
      </c>
      <c r="S18" t="s">
        <v>343</v>
      </c>
      <c r="T18" t="s">
        <v>167</v>
      </c>
      <c r="U18" t="s">
        <v>155</v>
      </c>
      <c r="V18" t="s">
        <v>331</v>
      </c>
      <c r="W18" t="s">
        <v>344</v>
      </c>
      <c r="X18" t="s">
        <v>345</v>
      </c>
      <c r="Y18">
        <v>72.834645668999997</v>
      </c>
      <c r="Z18">
        <v>122.57701777208</v>
      </c>
      <c r="AA18">
        <v>16.2</v>
      </c>
      <c r="AB18" t="s">
        <v>382</v>
      </c>
      <c r="AC18" t="s">
        <v>483</v>
      </c>
      <c r="AD18">
        <f>YEAR(Table2[[#This Row],[BIRTHDATE]])</f>
        <v>1990</v>
      </c>
    </row>
    <row r="19" spans="1:30" x14ac:dyDescent="0.2">
      <c r="A19">
        <v>7</v>
      </c>
      <c r="B19" t="s">
        <v>391</v>
      </c>
      <c r="C19" t="s">
        <v>143</v>
      </c>
      <c r="D19" t="s">
        <v>201</v>
      </c>
      <c r="F19" t="s">
        <v>202</v>
      </c>
      <c r="H19" s="91">
        <v>36370</v>
      </c>
      <c r="I19" t="s">
        <v>203</v>
      </c>
      <c r="J19" t="s">
        <v>417</v>
      </c>
      <c r="K19" t="s">
        <v>414</v>
      </c>
      <c r="L19">
        <v>164</v>
      </c>
      <c r="M19">
        <v>61.1</v>
      </c>
      <c r="N19" t="s">
        <v>191</v>
      </c>
      <c r="O19" t="s">
        <v>192</v>
      </c>
      <c r="P19" t="s">
        <v>193</v>
      </c>
      <c r="Q19" t="s">
        <v>162</v>
      </c>
      <c r="R19" t="s">
        <v>175</v>
      </c>
      <c r="S19" t="s">
        <v>204</v>
      </c>
      <c r="T19" t="s">
        <v>205</v>
      </c>
      <c r="U19" t="s">
        <v>155</v>
      </c>
      <c r="V19" t="s">
        <v>156</v>
      </c>
      <c r="W19" t="s">
        <v>157</v>
      </c>
      <c r="X19" t="s">
        <v>158</v>
      </c>
      <c r="Y19">
        <v>64.566929133599999</v>
      </c>
      <c r="Z19">
        <v>134.70244219198</v>
      </c>
      <c r="AA19">
        <v>22.7</v>
      </c>
      <c r="AB19" t="s">
        <v>384</v>
      </c>
      <c r="AC19" t="s">
        <v>481</v>
      </c>
      <c r="AD19">
        <f>YEAR(Table2[[#This Row],[BIRTHDATE]])</f>
        <v>1999</v>
      </c>
    </row>
    <row r="20" spans="1:30" x14ac:dyDescent="0.2">
      <c r="A20">
        <v>31</v>
      </c>
      <c r="B20" t="s">
        <v>404</v>
      </c>
      <c r="C20" t="s">
        <v>300</v>
      </c>
      <c r="D20" t="s">
        <v>307</v>
      </c>
      <c r="F20" t="s">
        <v>308</v>
      </c>
      <c r="H20" s="91">
        <v>32867</v>
      </c>
      <c r="I20" t="s">
        <v>268</v>
      </c>
      <c r="J20" t="s">
        <v>414</v>
      </c>
      <c r="K20" t="s">
        <v>430</v>
      </c>
      <c r="L20">
        <v>180</v>
      </c>
      <c r="M20">
        <v>81.7</v>
      </c>
      <c r="N20" t="s">
        <v>173</v>
      </c>
      <c r="O20" t="s">
        <v>163</v>
      </c>
      <c r="P20" t="s">
        <v>174</v>
      </c>
      <c r="Q20" t="s">
        <v>296</v>
      </c>
      <c r="R20" t="s">
        <v>152</v>
      </c>
      <c r="S20" t="s">
        <v>291</v>
      </c>
      <c r="T20" t="s">
        <v>186</v>
      </c>
      <c r="U20" t="s">
        <v>155</v>
      </c>
      <c r="V20" t="s">
        <v>304</v>
      </c>
      <c r="W20" t="s">
        <v>305</v>
      </c>
      <c r="X20" t="s">
        <v>306</v>
      </c>
      <c r="Y20">
        <v>70.866141731999988</v>
      </c>
      <c r="Z20">
        <v>180.11766820106001</v>
      </c>
      <c r="AA20">
        <v>25.2</v>
      </c>
      <c r="AB20" t="s">
        <v>386</v>
      </c>
      <c r="AC20" t="s">
        <v>484</v>
      </c>
      <c r="AD20">
        <f>YEAR(Table2[[#This Row],[BIRTHDATE]])</f>
        <v>1989</v>
      </c>
    </row>
    <row r="21" spans="1:30" x14ac:dyDescent="0.2">
      <c r="A21">
        <v>4</v>
      </c>
      <c r="B21" t="s">
        <v>390</v>
      </c>
      <c r="C21" t="s">
        <v>143</v>
      </c>
      <c r="D21" t="s">
        <v>182</v>
      </c>
      <c r="F21" t="s">
        <v>183</v>
      </c>
      <c r="G21" t="s">
        <v>168</v>
      </c>
      <c r="H21" s="91">
        <v>27532</v>
      </c>
      <c r="I21" t="s">
        <v>184</v>
      </c>
      <c r="J21" t="s">
        <v>416</v>
      </c>
      <c r="K21" t="s">
        <v>414</v>
      </c>
      <c r="L21">
        <v>175</v>
      </c>
      <c r="M21">
        <v>48.9</v>
      </c>
      <c r="N21" t="s">
        <v>148</v>
      </c>
      <c r="O21" t="s">
        <v>163</v>
      </c>
      <c r="P21" t="s">
        <v>150</v>
      </c>
      <c r="Q21" t="s">
        <v>151</v>
      </c>
      <c r="R21" t="s">
        <v>175</v>
      </c>
      <c r="S21" t="s">
        <v>185</v>
      </c>
      <c r="T21" t="s">
        <v>186</v>
      </c>
      <c r="U21" t="s">
        <v>155</v>
      </c>
      <c r="V21" t="s">
        <v>156</v>
      </c>
      <c r="W21" t="s">
        <v>157</v>
      </c>
      <c r="X21" t="s">
        <v>158</v>
      </c>
      <c r="Y21">
        <v>68.897637794999994</v>
      </c>
      <c r="Z21">
        <v>107.80604620602</v>
      </c>
      <c r="AA21">
        <v>16</v>
      </c>
      <c r="AB21" t="s">
        <v>382</v>
      </c>
      <c r="AC21" t="s">
        <v>483</v>
      </c>
      <c r="AD21">
        <f>YEAR(Table2[[#This Row],[BIRTHDATE]])</f>
        <v>1975</v>
      </c>
    </row>
    <row r="22" spans="1:30" x14ac:dyDescent="0.2">
      <c r="A22">
        <v>32</v>
      </c>
      <c r="B22" t="s">
        <v>405</v>
      </c>
      <c r="C22" t="s">
        <v>300</v>
      </c>
      <c r="D22" t="s">
        <v>309</v>
      </c>
      <c r="F22" t="s">
        <v>310</v>
      </c>
      <c r="H22" s="91">
        <v>25925</v>
      </c>
      <c r="I22" t="s">
        <v>268</v>
      </c>
      <c r="J22" t="s">
        <v>414</v>
      </c>
      <c r="K22" t="s">
        <v>431</v>
      </c>
      <c r="L22">
        <v>181</v>
      </c>
      <c r="M22">
        <v>78.099999999999994</v>
      </c>
      <c r="N22" t="s">
        <v>191</v>
      </c>
      <c r="O22" t="s">
        <v>219</v>
      </c>
      <c r="P22" t="s">
        <v>193</v>
      </c>
      <c r="Q22" t="s">
        <v>162</v>
      </c>
      <c r="R22" t="s">
        <v>175</v>
      </c>
      <c r="S22" t="s">
        <v>280</v>
      </c>
      <c r="T22" t="s">
        <v>311</v>
      </c>
      <c r="U22" t="s">
        <v>155</v>
      </c>
      <c r="V22" t="s">
        <v>304</v>
      </c>
      <c r="W22" t="s">
        <v>305</v>
      </c>
      <c r="X22" t="s">
        <v>306</v>
      </c>
      <c r="Y22">
        <v>71.259842519399996</v>
      </c>
      <c r="Z22">
        <v>172.18102676257999</v>
      </c>
      <c r="AA22">
        <v>23.8</v>
      </c>
      <c r="AB22" t="s">
        <v>384</v>
      </c>
      <c r="AC22" t="s">
        <v>481</v>
      </c>
      <c r="AD22">
        <f>YEAR(Table2[[#This Row],[BIRTHDATE]])</f>
        <v>1970</v>
      </c>
    </row>
    <row r="23" spans="1:30" x14ac:dyDescent="0.2">
      <c r="A23">
        <v>24</v>
      </c>
      <c r="B23" t="s">
        <v>399</v>
      </c>
      <c r="C23" t="s">
        <v>187</v>
      </c>
      <c r="D23" t="s">
        <v>281</v>
      </c>
      <c r="F23" t="s">
        <v>282</v>
      </c>
      <c r="H23" s="91">
        <v>36400</v>
      </c>
      <c r="I23" t="s">
        <v>237</v>
      </c>
      <c r="J23" t="s">
        <v>425</v>
      </c>
      <c r="K23" t="s">
        <v>414</v>
      </c>
      <c r="L23">
        <v>206</v>
      </c>
      <c r="M23">
        <v>59.4</v>
      </c>
      <c r="N23" t="s">
        <v>173</v>
      </c>
      <c r="O23" t="s">
        <v>192</v>
      </c>
      <c r="P23" t="s">
        <v>174</v>
      </c>
      <c r="Q23" t="s">
        <v>165</v>
      </c>
      <c r="R23" t="s">
        <v>175</v>
      </c>
      <c r="S23" t="s">
        <v>283</v>
      </c>
      <c r="T23" t="s">
        <v>154</v>
      </c>
      <c r="U23" t="s">
        <v>155</v>
      </c>
      <c r="V23" t="s">
        <v>156</v>
      </c>
      <c r="W23" t="s">
        <v>264</v>
      </c>
      <c r="X23" t="s">
        <v>265</v>
      </c>
      <c r="Y23">
        <v>81.102362204399995</v>
      </c>
      <c r="Z23">
        <v>130.95458373491999</v>
      </c>
      <c r="AA23">
        <v>14</v>
      </c>
      <c r="AB23" t="s">
        <v>382</v>
      </c>
      <c r="AC23" t="s">
        <v>483</v>
      </c>
      <c r="AD23">
        <f>YEAR(Table2[[#This Row],[BIRTHDATE]])</f>
        <v>1999</v>
      </c>
    </row>
    <row r="24" spans="1:30" x14ac:dyDescent="0.2">
      <c r="A24">
        <v>43</v>
      </c>
      <c r="B24" t="s">
        <v>408</v>
      </c>
      <c r="C24" t="s">
        <v>337</v>
      </c>
      <c r="D24" t="s">
        <v>286</v>
      </c>
      <c r="F24" t="s">
        <v>346</v>
      </c>
      <c r="H24" s="91">
        <v>21927</v>
      </c>
      <c r="I24" t="s">
        <v>268</v>
      </c>
      <c r="J24" t="s">
        <v>414</v>
      </c>
      <c r="K24" t="s">
        <v>434</v>
      </c>
      <c r="L24">
        <v>178</v>
      </c>
      <c r="M24">
        <v>102.3</v>
      </c>
      <c r="N24" t="s">
        <v>173</v>
      </c>
      <c r="O24" t="s">
        <v>219</v>
      </c>
      <c r="P24" t="s">
        <v>174</v>
      </c>
      <c r="Q24" t="s">
        <v>162</v>
      </c>
      <c r="R24" t="s">
        <v>175</v>
      </c>
      <c r="S24" t="s">
        <v>283</v>
      </c>
      <c r="T24" t="s">
        <v>195</v>
      </c>
      <c r="U24" t="s">
        <v>155</v>
      </c>
      <c r="V24" t="s">
        <v>331</v>
      </c>
      <c r="W24" t="s">
        <v>344</v>
      </c>
      <c r="X24" t="s">
        <v>345</v>
      </c>
      <c r="Y24">
        <v>70.078740157200002</v>
      </c>
      <c r="Z24">
        <v>225.53289421014</v>
      </c>
      <c r="AA24">
        <v>32.299999999999997</v>
      </c>
      <c r="AB24" t="s">
        <v>46</v>
      </c>
      <c r="AC24" t="s">
        <v>49</v>
      </c>
      <c r="AD24">
        <f>YEAR(Table2[[#This Row],[BIRTHDATE]])</f>
        <v>1960</v>
      </c>
    </row>
    <row r="25" spans="1:30" x14ac:dyDescent="0.2">
      <c r="A25">
        <v>25</v>
      </c>
      <c r="B25" t="s">
        <v>400</v>
      </c>
      <c r="C25" t="s">
        <v>187</v>
      </c>
      <c r="D25" t="s">
        <v>284</v>
      </c>
      <c r="F25" t="s">
        <v>285</v>
      </c>
      <c r="H25" s="91">
        <v>24309</v>
      </c>
      <c r="I25" t="s">
        <v>172</v>
      </c>
      <c r="J25" t="s">
        <v>426</v>
      </c>
      <c r="K25" t="s">
        <v>414</v>
      </c>
      <c r="L25">
        <v>203</v>
      </c>
      <c r="M25">
        <v>77.8</v>
      </c>
      <c r="N25" t="s">
        <v>173</v>
      </c>
      <c r="O25" t="s">
        <v>208</v>
      </c>
      <c r="P25" t="s">
        <v>174</v>
      </c>
      <c r="Q25" t="s">
        <v>162</v>
      </c>
      <c r="R25" t="s">
        <v>175</v>
      </c>
      <c r="S25" t="s">
        <v>204</v>
      </c>
      <c r="T25" t="s">
        <v>263</v>
      </c>
      <c r="U25" t="s">
        <v>155</v>
      </c>
      <c r="V25" t="s">
        <v>156</v>
      </c>
      <c r="W25" t="s">
        <v>264</v>
      </c>
      <c r="X25" t="s">
        <v>265</v>
      </c>
      <c r="Y25">
        <v>79.921259842200001</v>
      </c>
      <c r="Z25">
        <v>171.51963997604</v>
      </c>
      <c r="AA25">
        <v>18.899999999999999</v>
      </c>
      <c r="AB25" t="s">
        <v>382</v>
      </c>
      <c r="AC25" t="s">
        <v>483</v>
      </c>
      <c r="AD25">
        <f>YEAR(Table2[[#This Row],[BIRTHDATE]])</f>
        <v>1966</v>
      </c>
    </row>
    <row r="26" spans="1:30" x14ac:dyDescent="0.2">
      <c r="A26">
        <v>1</v>
      </c>
      <c r="B26" t="s">
        <v>388</v>
      </c>
      <c r="C26" t="s">
        <v>143</v>
      </c>
      <c r="D26" t="s">
        <v>144</v>
      </c>
      <c r="F26" t="s">
        <v>145</v>
      </c>
      <c r="G26" t="s">
        <v>146</v>
      </c>
      <c r="H26" s="91">
        <v>35699</v>
      </c>
      <c r="I26" t="s">
        <v>147</v>
      </c>
      <c r="J26" t="s">
        <v>413</v>
      </c>
      <c r="K26" t="s">
        <v>414</v>
      </c>
      <c r="L26">
        <v>205</v>
      </c>
      <c r="M26">
        <v>94</v>
      </c>
      <c r="N26" t="s">
        <v>148</v>
      </c>
      <c r="O26" t="s">
        <v>149</v>
      </c>
      <c r="P26" t="s">
        <v>150</v>
      </c>
      <c r="Q26" t="s">
        <v>151</v>
      </c>
      <c r="R26" t="s">
        <v>152</v>
      </c>
      <c r="S26" t="s">
        <v>153</v>
      </c>
      <c r="T26" t="s">
        <v>154</v>
      </c>
      <c r="U26" t="s">
        <v>155</v>
      </c>
      <c r="V26" t="s">
        <v>156</v>
      </c>
      <c r="W26" t="s">
        <v>157</v>
      </c>
      <c r="X26" t="s">
        <v>158</v>
      </c>
      <c r="Y26">
        <v>80.708661416999988</v>
      </c>
      <c r="Z26">
        <v>207.23452644919999</v>
      </c>
      <c r="AA26">
        <v>22.4</v>
      </c>
      <c r="AB26" t="s">
        <v>384</v>
      </c>
      <c r="AC26" t="s">
        <v>481</v>
      </c>
      <c r="AD26">
        <f>YEAR(Table2[[#This Row],[BIRTHDATE]])</f>
        <v>1997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O43"/>
  <sheetViews>
    <sheetView showGridLines="0" tabSelected="1" workbookViewId="0">
      <selection activeCell="L2" sqref="L2"/>
    </sheetView>
  </sheetViews>
  <sheetFormatPr defaultRowHeight="12.75" x14ac:dyDescent="0.2"/>
  <cols>
    <col min="1" max="1" width="14.140625" style="108" bestFit="1" customWidth="1"/>
    <col min="2" max="2" width="14.42578125" style="108" bestFit="1" customWidth="1"/>
    <col min="3" max="3" width="9" style="108" bestFit="1" customWidth="1"/>
    <col min="4" max="4" width="10" style="108" bestFit="1" customWidth="1"/>
    <col min="5" max="9" width="9.140625" style="108"/>
    <col min="10" max="10" width="14.140625" style="108" bestFit="1" customWidth="1"/>
    <col min="11" max="11" width="14.42578125" style="108" bestFit="1" customWidth="1"/>
    <col min="12" max="12" width="14.140625" style="108" bestFit="1" customWidth="1"/>
    <col min="13" max="13" width="14.42578125" style="108" bestFit="1" customWidth="1"/>
    <col min="14" max="14" width="9.140625" style="108"/>
    <col min="15" max="15" width="10" style="108" bestFit="1" customWidth="1"/>
    <col min="16" max="16384" width="9.140625" style="108"/>
  </cols>
  <sheetData>
    <row r="2" spans="12:15" x14ac:dyDescent="0.2">
      <c r="L2" s="107" t="s">
        <v>486</v>
      </c>
      <c r="M2" s="107" t="s">
        <v>441</v>
      </c>
      <c r="N2" s="107"/>
      <c r="O2" s="107"/>
    </row>
    <row r="3" spans="12:15" x14ac:dyDescent="0.2">
      <c r="L3" s="107" t="s">
        <v>439</v>
      </c>
      <c r="M3" s="107" t="s">
        <v>152</v>
      </c>
      <c r="N3" s="107" t="s">
        <v>175</v>
      </c>
      <c r="O3" s="107" t="s">
        <v>440</v>
      </c>
    </row>
    <row r="4" spans="12:15" x14ac:dyDescent="0.2">
      <c r="L4" s="109" t="s">
        <v>332</v>
      </c>
      <c r="M4" s="110"/>
      <c r="N4" s="110">
        <v>1</v>
      </c>
      <c r="O4" s="110">
        <v>1</v>
      </c>
    </row>
    <row r="5" spans="12:15" x14ac:dyDescent="0.2">
      <c r="L5" s="109" t="s">
        <v>264</v>
      </c>
      <c r="M5" s="110">
        <v>2</v>
      </c>
      <c r="N5" s="110">
        <v>4</v>
      </c>
      <c r="O5" s="110">
        <v>6</v>
      </c>
    </row>
    <row r="6" spans="12:15" x14ac:dyDescent="0.2">
      <c r="L6" s="109" t="s">
        <v>292</v>
      </c>
      <c r="M6" s="110"/>
      <c r="N6" s="110">
        <v>1</v>
      </c>
      <c r="O6" s="110">
        <v>1</v>
      </c>
    </row>
    <row r="7" spans="12:15" x14ac:dyDescent="0.2">
      <c r="L7" s="109" t="s">
        <v>305</v>
      </c>
      <c r="M7" s="110">
        <v>1</v>
      </c>
      <c r="N7" s="110">
        <v>2</v>
      </c>
      <c r="O7" s="110">
        <v>3</v>
      </c>
    </row>
    <row r="8" spans="12:15" x14ac:dyDescent="0.2">
      <c r="L8" s="109" t="s">
        <v>243</v>
      </c>
      <c r="M8" s="110">
        <v>1</v>
      </c>
      <c r="N8" s="110"/>
      <c r="O8" s="110">
        <v>1</v>
      </c>
    </row>
    <row r="9" spans="12:15" x14ac:dyDescent="0.2">
      <c r="L9" s="109" t="s">
        <v>355</v>
      </c>
      <c r="M9" s="110">
        <v>1</v>
      </c>
      <c r="N9" s="110">
        <v>1</v>
      </c>
      <c r="O9" s="110">
        <v>2</v>
      </c>
    </row>
    <row r="10" spans="12:15" x14ac:dyDescent="0.2">
      <c r="L10" s="109" t="s">
        <v>344</v>
      </c>
      <c r="M10" s="110">
        <v>1</v>
      </c>
      <c r="N10" s="110">
        <v>2</v>
      </c>
      <c r="O10" s="110">
        <v>3</v>
      </c>
    </row>
    <row r="11" spans="12:15" x14ac:dyDescent="0.2">
      <c r="L11" s="109" t="s">
        <v>369</v>
      </c>
      <c r="M11" s="110"/>
      <c r="N11" s="110">
        <v>1</v>
      </c>
      <c r="O11" s="110">
        <v>1</v>
      </c>
    </row>
    <row r="12" spans="12:15" x14ac:dyDescent="0.2">
      <c r="L12" s="109" t="s">
        <v>215</v>
      </c>
      <c r="M12" s="110">
        <v>1</v>
      </c>
      <c r="N12" s="110">
        <v>2</v>
      </c>
      <c r="O12" s="110">
        <v>3</v>
      </c>
    </row>
    <row r="13" spans="12:15" x14ac:dyDescent="0.2">
      <c r="L13" s="109" t="s">
        <v>157</v>
      </c>
      <c r="M13" s="110">
        <v>2</v>
      </c>
      <c r="N13" s="110">
        <v>2</v>
      </c>
      <c r="O13" s="110">
        <v>4</v>
      </c>
    </row>
    <row r="14" spans="12:15" x14ac:dyDescent="0.2">
      <c r="L14" s="109" t="s">
        <v>440</v>
      </c>
      <c r="M14" s="110">
        <v>9</v>
      </c>
      <c r="N14" s="110">
        <v>16</v>
      </c>
      <c r="O14" s="110">
        <v>25</v>
      </c>
    </row>
    <row r="26" spans="1:10" ht="15" x14ac:dyDescent="0.2">
      <c r="A26" s="111" t="s">
        <v>487</v>
      </c>
    </row>
    <row r="27" spans="1:10" ht="30" customHeight="1" x14ac:dyDescent="0.25">
      <c r="A27" s="112" t="s">
        <v>488</v>
      </c>
      <c r="B27" s="112"/>
      <c r="C27" s="112"/>
      <c r="D27" s="112"/>
      <c r="E27" s="112"/>
      <c r="F27" s="112"/>
      <c r="G27" s="112"/>
      <c r="H27" s="112"/>
      <c r="I27" s="112"/>
      <c r="J27" s="112"/>
    </row>
    <row r="28" spans="1:10" ht="15" x14ac:dyDescent="0.25">
      <c r="A28" s="113"/>
    </row>
    <row r="29" spans="1:10" ht="15" x14ac:dyDescent="0.2">
      <c r="A29" s="111" t="s">
        <v>489</v>
      </c>
    </row>
    <row r="30" spans="1:10" ht="30.75" customHeight="1" x14ac:dyDescent="0.2">
      <c r="A30" s="114" t="s">
        <v>490</v>
      </c>
      <c r="B30" s="114"/>
      <c r="C30" s="114"/>
      <c r="D30" s="114"/>
      <c r="E30" s="114"/>
      <c r="F30" s="114"/>
      <c r="G30" s="114"/>
      <c r="H30" s="114"/>
      <c r="I30" s="114"/>
      <c r="J30" s="114"/>
    </row>
    <row r="31" spans="1:10" ht="29.25" customHeight="1" x14ac:dyDescent="0.2">
      <c r="A31" s="114" t="s">
        <v>491</v>
      </c>
      <c r="B31" s="114"/>
      <c r="C31" s="114"/>
      <c r="D31" s="114"/>
      <c r="E31" s="114"/>
      <c r="F31" s="114"/>
      <c r="G31" s="114"/>
      <c r="H31" s="114"/>
      <c r="I31" s="114"/>
    </row>
    <row r="32" spans="1:10" ht="15" x14ac:dyDescent="0.25">
      <c r="A32" s="113"/>
    </row>
    <row r="33" spans="1:10" ht="15" x14ac:dyDescent="0.2">
      <c r="A33" s="111" t="s">
        <v>492</v>
      </c>
    </row>
    <row r="34" spans="1:10" ht="15" x14ac:dyDescent="0.2">
      <c r="A34" s="114" t="s">
        <v>493</v>
      </c>
      <c r="B34" s="114"/>
      <c r="C34" s="114"/>
      <c r="D34" s="114"/>
      <c r="E34" s="114"/>
      <c r="F34" s="114"/>
      <c r="G34" s="114"/>
      <c r="H34" s="114"/>
      <c r="I34" s="114"/>
      <c r="J34" s="114"/>
    </row>
    <row r="35" spans="1:10" ht="15" x14ac:dyDescent="0.25">
      <c r="A35" s="113"/>
    </row>
    <row r="36" spans="1:10" ht="15" x14ac:dyDescent="0.2">
      <c r="A36" s="111" t="s">
        <v>494</v>
      </c>
    </row>
    <row r="37" spans="1:10" ht="30" customHeight="1" x14ac:dyDescent="0.2">
      <c r="A37" s="114" t="s">
        <v>495</v>
      </c>
      <c r="B37" s="114"/>
      <c r="C37" s="114"/>
      <c r="D37" s="114"/>
      <c r="E37" s="114"/>
      <c r="F37" s="114"/>
      <c r="G37" s="114"/>
      <c r="H37" s="114"/>
      <c r="I37" s="114"/>
      <c r="J37" s="114"/>
    </row>
    <row r="38" spans="1:10" ht="28.5" customHeight="1" x14ac:dyDescent="0.2">
      <c r="A38" s="114" t="s">
        <v>496</v>
      </c>
      <c r="B38" s="114"/>
      <c r="C38" s="114"/>
      <c r="D38" s="114"/>
      <c r="E38" s="114"/>
      <c r="F38" s="114"/>
      <c r="G38" s="114"/>
      <c r="H38" s="114"/>
      <c r="I38" s="114"/>
      <c r="J38" s="114"/>
    </row>
    <row r="39" spans="1:10" ht="15" x14ac:dyDescent="0.2">
      <c r="A39" s="111" t="s">
        <v>497</v>
      </c>
    </row>
    <row r="40" spans="1:10" ht="15" x14ac:dyDescent="0.25">
      <c r="A40" s="113"/>
    </row>
    <row r="41" spans="1:10" ht="15" x14ac:dyDescent="0.2">
      <c r="A41" s="111" t="s">
        <v>498</v>
      </c>
    </row>
    <row r="42" spans="1:10" ht="30" customHeight="1" x14ac:dyDescent="0.2">
      <c r="A42" s="114" t="s">
        <v>499</v>
      </c>
      <c r="B42" s="114"/>
      <c r="C42" s="114"/>
      <c r="D42" s="114"/>
      <c r="E42" s="114"/>
      <c r="F42" s="114"/>
      <c r="G42" s="114"/>
      <c r="H42" s="114"/>
      <c r="I42" s="114"/>
      <c r="J42" s="114"/>
    </row>
    <row r="43" spans="1:10" ht="15" x14ac:dyDescent="0.2">
      <c r="A43" s="111" t="s">
        <v>500</v>
      </c>
    </row>
  </sheetData>
  <mergeCells count="7">
    <mergeCell ref="A42:J42"/>
    <mergeCell ref="A27:J27"/>
    <mergeCell ref="A30:J30"/>
    <mergeCell ref="A31:I31"/>
    <mergeCell ref="A34:J34"/>
    <mergeCell ref="A37:J37"/>
    <mergeCell ref="A38:J38"/>
  </mergeCells>
  <pageMargins left="0.25" right="0.25" top="0.75" bottom="0.75" header="0.3" footer="0.3"/>
  <pageSetup paperSize="9" orientation="portrait" r:id="rId2"/>
  <headerFooter>
    <oddHeader>&amp;L&amp;"Calibri,Bold"&amp;12Prafull Chavan&amp;C&amp;"Calibri,Bold"&amp;12&amp;A - &amp;F&amp;R&amp;"Calibri,Bold"&amp;12&amp;T  &amp;D</oddHeader>
    <oddFooter>&amp;C&amp;"Calibri,Bold"&amp;Z&amp;F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CONTEXT &amp; TASKS</vt:lpstr>
      <vt:lpstr>CLUBDATA</vt:lpstr>
      <vt:lpstr>FITNESS TABLE</vt:lpstr>
      <vt:lpstr>PIVOT</vt:lpstr>
      <vt:lpstr>RECORD_COUNT</vt:lpstr>
      <vt:lpstr>ALL_FEMALE</vt:lpstr>
      <vt:lpstr>ALL_FEMALE_SPORTS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Sayantani Ghosh</dc:creator>
  <cp:lastModifiedBy>Prafull PC</cp:lastModifiedBy>
  <cp:lastPrinted>2025-08-14T19:06:37Z</cp:lastPrinted>
  <dcterms:created xsi:type="dcterms:W3CDTF">2025-08-07T07:24:08Z</dcterms:created>
  <dcterms:modified xsi:type="dcterms:W3CDTF">2025-08-14T19:41:36Z</dcterms:modified>
</cp:coreProperties>
</file>