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gathee.B\Downloads\"/>
    </mc:Choice>
  </mc:AlternateContent>
  <xr:revisionPtr revIDLastSave="0" documentId="8_{A08B9A71-0F96-4A9D-A34E-844C0F77801C}" xr6:coauthVersionLast="47" xr6:coauthVersionMax="47" xr10:uidLastSave="{00000000-0000-0000-0000-000000000000}"/>
  <bookViews>
    <workbookView xWindow="-110" yWindow="-110" windowWidth="19420" windowHeight="1030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4" l="1"/>
  <c r="I17" i="4"/>
  <c r="F22" i="4"/>
  <c r="F23" i="4" s="1"/>
  <c r="G21" i="4" s="1"/>
  <c r="F21" i="4"/>
  <c r="E23" i="4"/>
  <c r="E22" i="4"/>
  <c r="E12" i="4"/>
  <c r="E11" i="4"/>
  <c r="F9" i="4"/>
  <c r="F12" i="4" s="1"/>
  <c r="I10" i="4"/>
  <c r="H10" i="4"/>
  <c r="G10" i="4"/>
  <c r="F10" i="4"/>
  <c r="E10" i="4"/>
  <c r="I15" i="4"/>
  <c r="H15" i="4"/>
  <c r="G17" i="4"/>
  <c r="G15" i="4"/>
  <c r="F17" i="4"/>
  <c r="F15" i="4"/>
  <c r="E17" i="4"/>
  <c r="E21" i="4"/>
  <c r="E9" i="4" s="1"/>
  <c r="E15" i="4"/>
  <c r="I8" i="4"/>
  <c r="H8" i="4"/>
  <c r="G8" i="4"/>
  <c r="F8" i="4"/>
  <c r="E8" i="4"/>
  <c r="I7" i="4"/>
  <c r="H7" i="4"/>
  <c r="G7" i="4"/>
  <c r="F7" i="4"/>
  <c r="E7" i="4"/>
  <c r="I6" i="4"/>
  <c r="H6" i="4"/>
  <c r="G6" i="4"/>
  <c r="F6" i="4"/>
  <c r="E6" i="4"/>
  <c r="I5" i="4"/>
  <c r="H5" i="4"/>
  <c r="G5" i="4"/>
  <c r="F5" i="4"/>
  <c r="E5" i="4"/>
  <c r="F24" i="3"/>
  <c r="G24" i="3"/>
  <c r="H24" i="3"/>
  <c r="I24" i="3"/>
  <c r="E24" i="3"/>
  <c r="G33" i="1"/>
  <c r="H33" i="1" s="1"/>
  <c r="I33" i="1" s="1"/>
  <c r="F33" i="1"/>
  <c r="G9" i="4" l="1"/>
  <c r="G11" i="4" s="1"/>
  <c r="G12" i="4"/>
  <c r="G22" i="4" s="1"/>
  <c r="G23" i="4" s="1"/>
  <c r="H21" i="4" s="1"/>
  <c r="E3" i="4"/>
  <c r="F3" i="4" s="1"/>
  <c r="G3" i="4" s="1"/>
  <c r="H3" i="4" s="1"/>
  <c r="I3" i="4" s="1"/>
  <c r="H9" i="4" l="1"/>
  <c r="H11" i="4" s="1"/>
  <c r="H12" i="4" s="1"/>
  <c r="H22" i="4" s="1"/>
  <c r="H23" i="4" s="1"/>
  <c r="I21" i="4" s="1"/>
  <c r="F36" i="3"/>
  <c r="G36" i="3"/>
  <c r="H36" i="3"/>
  <c r="I36" i="3"/>
  <c r="E36" i="3"/>
  <c r="I9" i="4" l="1"/>
  <c r="I11" i="4" s="1"/>
  <c r="I12" i="4" s="1"/>
  <c r="I22" i="4" s="1"/>
  <c r="I23" i="4" s="1"/>
  <c r="F17" i="3"/>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E13" i="4" l="1"/>
  <c r="H21" i="3"/>
  <c r="H22" i="3" s="1"/>
  <c r="G26" i="3"/>
  <c r="G29" i="3"/>
  <c r="G32" i="3" s="1"/>
  <c r="I15" i="3"/>
  <c r="I21" i="3"/>
  <c r="F25" i="3"/>
  <c r="F22" i="3"/>
  <c r="H25" i="3" l="1"/>
  <c r="F26" i="3"/>
  <c r="F29" i="3"/>
  <c r="F32" i="3" s="1"/>
  <c r="I22" i="3"/>
  <c r="I25" i="3"/>
  <c r="H26" i="3"/>
  <c r="H29" i="3"/>
  <c r="H32" i="3" s="1"/>
  <c r="G30" i="3"/>
  <c r="I26" i="3" l="1"/>
  <c r="I29" i="3"/>
  <c r="I32" i="3" s="1"/>
  <c r="H30" i="3"/>
  <c r="F30" i="3"/>
  <c r="I30" i="3" l="1"/>
  <c r="E33" i="3" l="1"/>
  <c r="E37" i="3" l="1"/>
  <c r="E34" i="3"/>
  <c r="F33" i="3" l="1"/>
  <c r="F37" i="3" l="1"/>
  <c r="F34" i="3"/>
  <c r="G33" i="3" l="1"/>
  <c r="G37" i="3" l="1"/>
  <c r="G34" i="3"/>
  <c r="H33" i="3" l="1"/>
  <c r="H37" i="3" l="1"/>
  <c r="H34" i="3"/>
  <c r="I33" i="3" l="1"/>
  <c r="I37" i="3" l="1"/>
  <c r="I34" i="3"/>
  <c r="F13" i="4" l="1"/>
  <c r="G13" i="4" l="1"/>
  <c r="H13" i="4" l="1"/>
  <c r="I13" i="4" l="1"/>
  <c r="H17" i="4" l="1"/>
</calcChain>
</file>

<file path=xl/sharedStrings.xml><?xml version="1.0" encoding="utf-8"?>
<sst xmlns="http://schemas.openxmlformats.org/spreadsheetml/2006/main" count="189" uniqueCount="93">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</sst>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5">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xf numFmtId="0" fontId="3" fillId="0" borderId="3" xfId="0" applyFont="1" applyBorder="1"/>
    <xf numFmtId="164" fontId="3" fillId="5" borderId="0" xfId="0" quotePrefix="1" applyNumberFormat="1" applyFont="1" applyFill="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51" t="s">
        <v>32</v>
      </c>
      <c r="C4" s="52" t="s">
        <v>47</v>
      </c>
    </row>
    <row r="5" spans="2:3" ht="25" x14ac:dyDescent="0.25">
      <c r="B5" s="51" t="s">
        <v>34</v>
      </c>
      <c r="C5" s="52" t="s">
        <v>46</v>
      </c>
    </row>
    <row r="6" spans="2:3" ht="50.5" x14ac:dyDescent="0.25">
      <c r="B6" s="51" t="s">
        <v>13</v>
      </c>
      <c r="C6" s="52" t="s">
        <v>85</v>
      </c>
    </row>
    <row r="7" spans="2:3" ht="25" x14ac:dyDescent="0.25">
      <c r="B7" s="51" t="s">
        <v>31</v>
      </c>
      <c r="C7" s="52" t="s">
        <v>48</v>
      </c>
    </row>
    <row r="8" spans="2:3" ht="62.5" x14ac:dyDescent="0.25">
      <c r="B8" s="51" t="s">
        <v>38</v>
      </c>
      <c r="C8" s="52" t="s">
        <v>40</v>
      </c>
    </row>
    <row r="9" spans="2:3" ht="87.5" x14ac:dyDescent="0.25">
      <c r="B9" s="51" t="s">
        <v>4</v>
      </c>
      <c r="C9" s="52" t="s">
        <v>50</v>
      </c>
    </row>
    <row r="10" spans="2:3" ht="50" x14ac:dyDescent="0.25">
      <c r="B10" s="51" t="s">
        <v>5</v>
      </c>
      <c r="C10" s="52" t="s">
        <v>49</v>
      </c>
    </row>
    <row r="11" spans="2:3" ht="50" x14ac:dyDescent="0.25">
      <c r="B11" s="51" t="s">
        <v>86</v>
      </c>
      <c r="C11" s="52" t="s">
        <v>41</v>
      </c>
    </row>
    <row r="12" spans="2:3" ht="37.5" x14ac:dyDescent="0.25">
      <c r="B12" s="51" t="s">
        <v>26</v>
      </c>
      <c r="C12" s="52" t="s">
        <v>42</v>
      </c>
    </row>
    <row r="13" spans="2:3" ht="200" x14ac:dyDescent="0.25">
      <c r="B13" s="51" t="s">
        <v>35</v>
      </c>
      <c r="C13" s="52" t="s">
        <v>45</v>
      </c>
    </row>
    <row r="14" spans="2:3" ht="50" x14ac:dyDescent="0.25">
      <c r="B14" s="51" t="s">
        <v>21</v>
      </c>
      <c r="C14" s="52" t="s">
        <v>87</v>
      </c>
    </row>
    <row r="15" spans="2:3" ht="50" x14ac:dyDescent="0.25">
      <c r="B15" s="51" t="s">
        <v>25</v>
      </c>
      <c r="C15" s="52" t="s">
        <v>43</v>
      </c>
    </row>
    <row r="16" spans="2:3" ht="50"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F35"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4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F5" activePane="bottomRight" state="frozenSplit"/>
      <selection pane="topRight" activeCell="C1" sqref="C1"/>
      <selection pane="bottomLeft" activeCell="A3" sqref="A3"/>
      <selection pane="bottomRight" activeCell="E32" sqref="E32"/>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c r="F28" s="30"/>
      <c r="G28" s="30"/>
      <c r="H28" s="30"/>
      <c r="I28" s="30"/>
    </row>
    <row r="29" spans="2:10" ht="15" customHeight="1" x14ac:dyDescent="0.3">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3">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5">
      <c r="B32" s="35" t="s">
        <v>72</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3">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3">
      <c r="B34" s="27" t="s">
        <v>67</v>
      </c>
      <c r="C34" s="15" t="s">
        <v>1</v>
      </c>
      <c r="E34" s="32">
        <f>E33/E$8</f>
        <v>0.21486879432624115</v>
      </c>
      <c r="F34" s="32">
        <f t="shared" ref="F34:I34" si="14">F33/F$8</f>
        <v>0.24418798913852105</v>
      </c>
      <c r="G34" s="32">
        <f t="shared" si="14"/>
        <v>0.26955738835669951</v>
      </c>
      <c r="H34" s="32">
        <f t="shared" si="14"/>
        <v>0.29158458738134746</v>
      </c>
      <c r="I34" s="32">
        <f t="shared" si="14"/>
        <v>0.3107485613383219</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3">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Normal="100" zoomScaleSheetLayoutView="70" workbookViewId="0">
      <pane xSplit="3" ySplit="3" topLeftCell="D13" activePane="bottomRight" state="frozenSplit"/>
      <selection pane="topRight" activeCell="C1" sqref="C1"/>
      <selection pane="bottomLeft" activeCell="A3" sqref="A3"/>
      <selection pane="bottomRight" activeCell="F12" sqref="F12"/>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10" s="1" customFormat="1" ht="35.2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3">
      <c r="B5" s="53" t="s">
        <v>4</v>
      </c>
      <c r="C5" s="25"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88</v>
      </c>
      <c r="C6" s="36" t="s">
        <v>11</v>
      </c>
      <c r="D6" s="39"/>
      <c r="E6" s="30">
        <f>'P&amp;L Forecast'!E32</f>
        <v>-40267.5</v>
      </c>
      <c r="F6" s="30">
        <f>'P&amp;L Forecast'!F32</f>
        <v>-52351.802999999993</v>
      </c>
      <c r="G6" s="30">
        <f>'P&amp;L Forecast'!G32</f>
        <v>-65511.632541600004</v>
      </c>
      <c r="H6" s="30">
        <f>'P&amp;L Forecast'!H32</f>
        <v>-79595.559738938915</v>
      </c>
      <c r="I6" s="30">
        <f>'P&amp;L Forecast'!I32</f>
        <v>-94395.332501753379</v>
      </c>
    </row>
    <row r="7" spans="2:10" ht="15" customHeight="1" x14ac:dyDescent="0.25">
      <c r="B7" s="35" t="s">
        <v>89</v>
      </c>
      <c r="C7" s="36" t="s">
        <v>11</v>
      </c>
      <c r="D7" s="39"/>
      <c r="E7" s="45">
        <f>'P&amp;L Forecast'!F37*-1</f>
        <v>-118165.4982</v>
      </c>
      <c r="F7" s="30">
        <f>'P&amp;L Forecast'!F37*-1</f>
        <v>-118165.4982</v>
      </c>
      <c r="G7" s="30">
        <f>'P&amp;L Forecast'!G37*-1</f>
        <v>-147869.11345104</v>
      </c>
      <c r="H7" s="30">
        <f>'P&amp;L Forecast'!H37*-1</f>
        <v>-179658.54912503352</v>
      </c>
      <c r="I7" s="30">
        <f>'P&amp;L Forecast'!I37*-1</f>
        <v>-213063.75050395765</v>
      </c>
    </row>
    <row r="8" spans="2:10" ht="15" customHeight="1" x14ac:dyDescent="0.25">
      <c r="B8" s="35" t="s">
        <v>90</v>
      </c>
      <c r="C8" s="36" t="s">
        <v>11</v>
      </c>
      <c r="D8" s="39"/>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10" ht="15" customHeight="1" x14ac:dyDescent="0.25">
      <c r="B9" s="35" t="s">
        <v>70</v>
      </c>
      <c r="C9" s="36" t="s">
        <v>11</v>
      </c>
      <c r="D9" s="39"/>
      <c r="E9" s="45">
        <f>(E15*'Forecast Assumptions'!E45)-('Forecast Assumptions'!E44*'Cash Flow Forecast'!E21)</f>
        <v>-15850</v>
      </c>
      <c r="F9" s="45">
        <f>(F15*'Forecast Assumptions'!F45)-('Forecast Assumptions'!F44*'Cash Flow Forecast'!F21)</f>
        <v>-15433.319928000001</v>
      </c>
      <c r="G9" s="45">
        <f>(G15*'Forecast Assumptions'!G45)-('Forecast Assumptions'!G44*'Cash Flow Forecast'!G21)</f>
        <v>-13222.180773120001</v>
      </c>
      <c r="H9" s="45">
        <f>(H15*'Forecast Assumptions'!H45)-('Forecast Assumptions'!H44*'Cash Flow Forecast'!H21)</f>
        <v>-10173.600074150401</v>
      </c>
      <c r="I9" s="45">
        <f>(I15*'Forecast Assumptions'!I45)-('Forecast Assumptions'!I44*'Cash Flow Forecast'!I21)</f>
        <v>-6200.41314101035</v>
      </c>
    </row>
    <row r="10" spans="2:10" ht="15" customHeight="1" x14ac:dyDescent="0.25">
      <c r="B10" s="35" t="s">
        <v>91</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3">
      <c r="B11" s="24" t="s">
        <v>76</v>
      </c>
      <c r="C11" s="25" t="s">
        <v>11</v>
      </c>
      <c r="D11" s="40"/>
      <c r="E11" s="42">
        <f>SUM(E5:E10)</f>
        <v>10417.001799999998</v>
      </c>
      <c r="F11" s="42">
        <f>SUM(F5:F10)</f>
        <v>55278.478872000022</v>
      </c>
      <c r="G11" s="42">
        <f>SUM(G5:G10)</f>
        <v>76214.517474239983</v>
      </c>
      <c r="H11" s="42">
        <f>SUM(H5:H10)</f>
        <v>99329.673328501303</v>
      </c>
      <c r="I11" s="42">
        <f>SUM(I5:I10)</f>
        <v>124414.64085987401</v>
      </c>
    </row>
    <row r="12" spans="2:10" ht="15" customHeight="1" x14ac:dyDescent="0.3">
      <c r="B12" s="49" t="s">
        <v>81</v>
      </c>
      <c r="C12" s="46" t="s">
        <v>11</v>
      </c>
      <c r="D12" s="48"/>
      <c r="E12" s="50">
        <f>IF(E21&gt;E11,-E11,-E21)</f>
        <v>-10417.001799999998</v>
      </c>
      <c r="F12" s="50">
        <f>IF(F21&gt;F11,-F11,-F21)</f>
        <v>-55278.478872000022</v>
      </c>
      <c r="G12" s="50">
        <f>IF(G21&gt;G11,-G11,-G21)</f>
        <v>-76214.517474239983</v>
      </c>
      <c r="H12" s="50">
        <f>IF(H21&gt;H11,-H11,-H21)</f>
        <v>-99329.673328501303</v>
      </c>
      <c r="I12" s="50">
        <f>IF(I21&gt;I11,-I11,-I21)</f>
        <v>-124414.64085987401</v>
      </c>
    </row>
    <row r="13" spans="2:10" ht="15" customHeight="1" x14ac:dyDescent="0.3">
      <c r="B13" s="24" t="s">
        <v>83</v>
      </c>
      <c r="C13" s="25" t="s">
        <v>11</v>
      </c>
      <c r="D13" s="40"/>
      <c r="E13" s="41">
        <f>SUM(E11:E12)</f>
        <v>0</v>
      </c>
      <c r="F13" s="41">
        <f t="shared" ref="F13:I13" si="1">SUM(F11:F12)</f>
        <v>0</v>
      </c>
      <c r="G13" s="41">
        <f t="shared" si="1"/>
        <v>0</v>
      </c>
      <c r="H13" s="41">
        <f t="shared" si="1"/>
        <v>0</v>
      </c>
      <c r="I13" s="41">
        <f t="shared" si="1"/>
        <v>0</v>
      </c>
    </row>
    <row r="15" spans="2:10" ht="15" customHeight="1" x14ac:dyDescent="0.25">
      <c r="B15" s="39" t="s">
        <v>79</v>
      </c>
      <c r="C15" s="46" t="s">
        <v>11</v>
      </c>
      <c r="E15" s="47">
        <f>D17</f>
        <v>15000</v>
      </c>
      <c r="F15" s="47">
        <f>E17</f>
        <v>15000</v>
      </c>
      <c r="G15" s="47">
        <f>F17</f>
        <v>15000</v>
      </c>
      <c r="H15" s="47">
        <f>G17</f>
        <v>15000</v>
      </c>
      <c r="I15" s="47">
        <f>H17</f>
        <v>15000</v>
      </c>
    </row>
    <row r="16" spans="2:10" ht="15" customHeight="1" x14ac:dyDescent="0.25">
      <c r="B16" s="39" t="s">
        <v>83</v>
      </c>
      <c r="C16" s="46" t="s">
        <v>11</v>
      </c>
      <c r="E16" s="54" t="s">
        <v>92</v>
      </c>
      <c r="F16" s="30" t="s">
        <v>92</v>
      </c>
      <c r="G16" s="30" t="s">
        <v>92</v>
      </c>
      <c r="H16" s="30" t="s">
        <v>92</v>
      </c>
      <c r="I16" s="30" t="s">
        <v>92</v>
      </c>
      <c r="J16" s="39"/>
    </row>
    <row r="17" spans="1:10" ht="15" customHeight="1" x14ac:dyDescent="0.3">
      <c r="B17" s="24" t="s">
        <v>80</v>
      </c>
      <c r="C17" s="25" t="s">
        <v>11</v>
      </c>
      <c r="D17" s="38">
        <v>15000</v>
      </c>
      <c r="E17" s="42">
        <f>SUM(E15:E16)</f>
        <v>15000</v>
      </c>
      <c r="F17" s="42">
        <f>SUM(F15:F16)</f>
        <v>15000</v>
      </c>
      <c r="G17" s="42">
        <f>SUM(G15:G16)</f>
        <v>15000</v>
      </c>
      <c r="H17" s="42">
        <f>SUM(H15:H16)</f>
        <v>15000</v>
      </c>
      <c r="I17" s="42">
        <f>SUM(I15:I16)</f>
        <v>15000</v>
      </c>
      <c r="J17" s="39"/>
    </row>
    <row r="18" spans="1:10" ht="15" customHeight="1" x14ac:dyDescent="0.25">
      <c r="D18" s="17"/>
      <c r="E18" s="17"/>
      <c r="F18" s="17"/>
      <c r="G18" s="17"/>
      <c r="H18" s="17"/>
      <c r="I18" s="17"/>
    </row>
    <row r="19" spans="1:10" s="8" customFormat="1" ht="15" customHeight="1" x14ac:dyDescent="0.3">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E23</f>
        <v>389582.99820000003</v>
      </c>
      <c r="G21" s="47">
        <f>F23</f>
        <v>334304.51932800002</v>
      </c>
      <c r="H21" s="47">
        <f>G23</f>
        <v>258090.00185376004</v>
      </c>
      <c r="I21" s="47">
        <f>H23</f>
        <v>158760.32852525875</v>
      </c>
    </row>
    <row r="22" spans="1:10" ht="15" customHeight="1" x14ac:dyDescent="0.25">
      <c r="B22" s="4" t="s">
        <v>81</v>
      </c>
      <c r="C22" s="15" t="s">
        <v>11</v>
      </c>
      <c r="E22" s="47">
        <f>E12</f>
        <v>-10417.001799999998</v>
      </c>
      <c r="F22" s="47">
        <f>F12</f>
        <v>-55278.478872000022</v>
      </c>
      <c r="G22" s="47">
        <f>G12</f>
        <v>-76214.517474239983</v>
      </c>
      <c r="H22" s="47">
        <f>H12</f>
        <v>-99329.673328501303</v>
      </c>
      <c r="I22" s="47">
        <f>I12</f>
        <v>-124414.64085987401</v>
      </c>
      <c r="J22" s="39"/>
    </row>
    <row r="23" spans="1:10" ht="15" customHeight="1" x14ac:dyDescent="0.3">
      <c r="B23" s="24" t="s">
        <v>84</v>
      </c>
      <c r="C23" s="25" t="s">
        <v>11</v>
      </c>
      <c r="D23" s="38">
        <v>400000</v>
      </c>
      <c r="E23" s="42">
        <f>SUM(E21:E22)</f>
        <v>389582.99820000003</v>
      </c>
      <c r="F23" s="42">
        <f>SUM(F21:F22)</f>
        <v>334304.51932800002</v>
      </c>
      <c r="G23" s="42">
        <f>SUM(G21:G22)</f>
        <v>258090.00185376004</v>
      </c>
      <c r="H23" s="42">
        <f>SUM(H21:H22)</f>
        <v>158760.32852525875</v>
      </c>
      <c r="I23" s="42">
        <f>SUM(I21:I22)</f>
        <v>34345.687665384743</v>
      </c>
      <c r="J23" s="39"/>
    </row>
    <row r="24" spans="1:10" ht="15" customHeight="1" x14ac:dyDescent="0.25">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Pragathee Badrachalam</cp:lastModifiedBy>
  <dcterms:created xsi:type="dcterms:W3CDTF">2020-07-20T11:12:49Z</dcterms:created>
  <dcterms:modified xsi:type="dcterms:W3CDTF">2024-06-25T07:50:45Z</dcterms:modified>
</cp:coreProperties>
</file>