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D42586B1-9D15-4687-95DD-783DC705DB83}" xr6:coauthVersionLast="47" xr6:coauthVersionMax="47" xr10:uidLastSave="{00000000-0000-0000-0000-000000000000}"/>
  <bookViews>
    <workbookView xWindow="-108" yWindow="-108" windowWidth="23256" windowHeight="12456" xr2:uid="{26D4546B-D2A1-4444-8EAF-A6228F96F0C1}"/>
  </bookViews>
  <sheets>
    <sheet name="Customer Centre Report" sheetId="5" r:id="rId1"/>
    <sheet name="Data" sheetId="2" r:id="rId2"/>
    <sheet name="Pivots" sheetId="11" r:id="rId3"/>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177" r:id="rId8"/>
    <pivotCache cacheId="180" r:id="rId9"/>
    <pivotCache cacheId="183" r:id="rId10"/>
    <pivotCache cacheId="186" r:id="rId11"/>
    <pivotCache cacheId="189"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G53" i="11" l="1"/>
  <c r="M29" i="5" s="1"/>
  <c r="G41" i="11"/>
  <c r="G50" i="11" s="1"/>
  <c r="M30" i="5" s="1"/>
  <c r="G42" i="11"/>
  <c r="G46" i="11" s="1"/>
  <c r="G51" i="11" s="1"/>
  <c r="M31" i="5" s="1"/>
  <c r="G43" i="11"/>
  <c r="G47" i="11" s="1"/>
  <c r="G52" i="11" s="1"/>
  <c r="M32" i="5" s="1"/>
  <c r="P15" i="5"/>
  <c r="Q15" i="5"/>
  <c r="R15" i="5"/>
  <c r="S15" i="5"/>
  <c r="T15" i="5"/>
  <c r="J30" i="11"/>
  <c r="J34" i="11" s="1"/>
  <c r="H36" i="11"/>
  <c r="H35" i="11"/>
  <c r="H34" i="11"/>
  <c r="H37" i="11"/>
  <c r="H33" i="11"/>
  <c r="G33" i="11"/>
  <c r="G34" i="11"/>
  <c r="G35" i="11"/>
  <c r="G36" i="11"/>
  <c r="G37" i="11"/>
  <c r="F34" i="11"/>
  <c r="F35" i="11"/>
  <c r="F36" i="11"/>
  <c r="F37" i="11"/>
  <c r="F33" i="1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7" i="11" l="1"/>
  <c r="I35" i="11"/>
  <c r="I34" i="11"/>
  <c r="I33" i="11"/>
  <c r="J33" i="11"/>
  <c r="J36" i="11"/>
  <c r="I37" i="11"/>
  <c r="J35" i="11"/>
  <c r="I36"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3AEB7E-381E-475F-9885-B34C5749A46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50D7B3-407E-40CD-AC8B-CF81A1F5E96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C8E540DB-FDCB-4536-AB98-6FF1FFD2C460}"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<sst xmlns="http://schemas.openxmlformats.org/spreadsheetml/2006/main" count="3184" uniqueCount="1083">
  <si>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</si>
  <si>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</si>
  <si>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</si>
  <si>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</si>
  <si>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</si>
  <si>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</si>
  <si>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</si>
  <si>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</si>
  <si>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</si>
  <si>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</si>
  <si>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</si>
  <si>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</si>
  <si>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</si>
  <si>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</si>
  <si>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</si>
  <si>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</si>
  <si>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</si>
  <si>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</si>
  <si>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</si>
  <si>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</si>
  <si>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</si>
  <si>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</si>
  <si>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</si>
  <si>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</si>
  <si>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</si>
  <si>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</si>
  <si>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</si>
  <si>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</si>
  <si>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</si>
  <si>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</si>
  <si>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</si>
  <si>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</si>
  <si>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</si>
  <si>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</si>
  <si>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</si>
  <si>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</si>
  <si>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</si>
  <si>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</si>
  <si>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</si>
  <si>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</si>
  <si>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</si>
  <si>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</si>
  <si>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</si>
  <si>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</si>
  <si>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</si>
  <si>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</si>
  <si>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</si>
  <si>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</si>
  <si>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</si>
  <si>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</si>
  <si>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</si>
  <si>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</si>
  <si>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</si>
  <si>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</si>
  <si>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</si>
  <si>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</si>
  <si>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</si>
  <si>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</si>
  <si>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</si>
  <si>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</si>
  <si>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</si>
  <si>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</si>
  <si>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</si>
  <si>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</si>
  <si>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</si>
  <si>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</si>
  <si>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</si>
  <si>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</si>
  <si>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</si>
  <si>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</si>
  <si>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</si>
  <si>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</si>
  <si>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</si>
  <si>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</si>
  <si>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</si>
  <si>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</si>
  <si>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</si>
  <si>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</si>
  <si>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</si>
  <si>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</si>
  <si>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</si>
  <si>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</si>
  <si>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</si>
  <si>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</si>
  <si>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</si>
  <si>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</si>
  <si>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</si>
  <si>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</si>
  <si>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</si>
  <si>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</si>
  <si>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</si>
  <si>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</si>
  <si>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</si>
  <si>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</si>
  <si>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</si>
  <si>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</si>
  <si>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</si>
  <si>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</si>
  <si>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</si>
  <si>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</si>
  <si>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</si>
  <si>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</si>
  <si>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</si>
  <si>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</si>
  <si>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</si>
  <si>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</si>
  <si>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</si>
  <si>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</si>
  <si>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</si>
  <si>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</si>
  <si>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</si>
  <si>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</si>
  <si>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</si>
  <si>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</si>
  <si>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</si>
  <si>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</si>
  <si>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</si>
  <si>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</si>
  <si>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</si>
  <si>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</si>
  <si>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</si>
  <si>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</si>
  <si>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</si>
  <si>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</si>
  <si>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</si>
  <si>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</si>
  <si>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</si>
  <si>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</si>
  <si>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</si>
  <si>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</si>
  <si>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</si>
  <si>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</si>
  <si>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</si>
  <si>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</si>
  <si>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</si>
  <si>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</si>
  <si>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</si>
  <si>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</si>
  <si>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</si>
  <si>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</si>
  <si>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</si>
  <si>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</si>
  <si>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</si>
  <si>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</si>
  <si>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</si>
  <si>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</si>
  <si>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</si>
  <si>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</si>
  <si>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</si>
  <si>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</si>
  <si>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</si>
  <si>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</si>
  <si>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</si>
  <si>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</si>
  <si>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</si>
  <si>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</si>
  <si>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</si>
  <si>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</si>
  <si>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</si>
  <si>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</si>
  <si>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</si>
  <si>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</si>
  <si>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</si>
  <si>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</si>
  <si>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</si>
  <si>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</si>
  <si>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</si>
  <si>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</si>
  <si>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</si>
  <si>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</si>
  <si>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</si>
  <si>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</si>
  <si>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</si>
  <si>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</si>
  <si>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</si>
  <si>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</si>
  <si>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</si>
  <si>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</si>
  <si>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</si>
  <si>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</si>
  <si>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</si>
  <si>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</si>
  <si>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</si>
  <si>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</si>
  <si>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</si>
  <si>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</si>
  <si>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</si>
  <si>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</si>
  <si>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</si>
  <si>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</si>
  <si>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</si>
  <si>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</si>
  <si>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</si>
  <si>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</si>
  <si>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</si>
  <si>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</si>
  <si>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</si>
  <si>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</si>
  <si>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</si>
  <si>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</si>
  <si>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</si>
  <si>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</si>
  <si>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</si>
  <si>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</si>
  <si>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</si>
  <si>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</si>
  <si>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</si>
  <si>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</si>
  <si>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</si>
  <si>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</si>
  <si>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</si>
  <si>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</si>
  <si>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</si>
  <si>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</si>
  <si>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</si>
  <si>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</si>
  <si>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</si>
  <si>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</si>
  <si>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</si>
  <si>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</si>
  <si>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</si>
  <si>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</si>
  <si>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</si>
  <si>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</si>
  <si>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</si>
  <si>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</si>
  <si>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</si>
  <si>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</si>
  <si>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</si>
  <si>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</si>
  <si>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</si>
  <si>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</si>
  <si>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</si>
  <si>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</si>
  <si>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</si>
  <si>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</si>
  <si>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</si>
  <si>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</si>
  <si>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</si>
  <si>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</si>
  <si>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</si>
  <si>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</si>
  <si>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</si>
  <si>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</si>
  <si>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</si>
  <si>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</si>
  <si>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</si>
  <si>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</si>
  <si>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</si>
  <si>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</si>
  <si>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</si>
  <si>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</si>
  <si>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</si>
  <si>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</si>
  <si>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</si>
  <si>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</si>
  <si>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</si>
  <si>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</si>
  <si>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</si>
  <si>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</si>
  <si>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</si>
  <si>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</si>
  <si>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</si>
  <si>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</si>
  <si>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</si>
  <si>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</si>
  <si>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</si>
  <si>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</si>
  <si>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</si>
  <si>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</si>
  <si>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</si>
  <si>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</si>
  <si>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</si>
  <si>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</si>
  <si>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</si>
  <si>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</si>
  <si>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</si>
  <si>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</si>
  <si>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</si>
  <si>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</si>
  <si>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</si>
  <si>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</si>
  <si>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</si>
  <si>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</si>
  <si>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</si>
  <si>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</si>
  <si>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</si>
  <si>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</si>
  <si>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</si>
  <si>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</si>
  <si>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</si>
  <si>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</si>
  <si>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</si>
  <si>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</si>
  <si>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</si>
  <si>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</si>
  <si>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</si>
  <si>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</si>
  <si>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</si>
  <si>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</si>
  <si>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</si>
  <si>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</si>
  <si>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</si>
  <si>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</si>
  <si>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</si>
  <si>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</si>
  <si>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</si>
  <si>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</si>
  <si>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</si>
  <si>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</si>
  <si>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</si>
  <si>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</si>
  <si>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</si>
  <si>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</si>
  <si>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</si>
  <si>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</si>
  <si>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</si>
  <si>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</si>
  <si>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</si>
  <si>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</si>
  <si>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</si>
  <si>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</si>
  <si>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</si>
  <si>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</si>
  <si>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</si>
  <si>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</si>
  <si>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</si>
  <si>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</si>
  <si>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</si>
  <si>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</si>
  <si>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</si>
  <si>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</si>
  <si>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</si>
  <si>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</si>
  <si>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</si>
  <si>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</si>
  <si>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</si>
  <si>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</si>
  <si>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</si>
  <si>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</si>
  <si>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</si>
  <si>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</si>
  <si>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</si>
  <si>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</si>
  <si>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</si>
  <si>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</si>
  <si>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</si>
  <si>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</si>
  <si>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</si>
  <si>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</si>
  <si>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</si>
  <si>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</si>
  <si>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</si>
  <si>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</si>
  <si>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</si>
  <si>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</si>
  <si>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</si>
  <si>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</si>
  <si>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</si>
  <si>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</si>
  <si>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</si>
  <si>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</si>
  <si>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</si>
  <si>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</si>
  <si>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</si>
  <si>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</si>
  <si>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</si>
  <si>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</si>
  <si>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</si>
  <si>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</si>
  <si>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</si>
  <si>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</si>
  <si>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</si>
  <si>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</si>
  <si>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</si>
  <si>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</si>
  <si>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</si>
  <si>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</si>
  <si>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</si>
  <si>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</si>
  <si>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</si>
  <si>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</si>
  <si>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</si>
  <si>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</si>
  <si>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</si>
  <si>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</si>
  <si>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</si>
  <si>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</si>
  <si>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</si>
  <si>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</si>
  <si>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</si>
  <si>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</si>
  <si>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</si>
  <si>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</si>
  <si>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</si>
  <si>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</si>
  <si>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</si>
  <si>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</si>
  <si>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</si>
  <si>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</si>
  <si>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</si>
  <si>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</si>
  <si>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</si>
  <si>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</si>
  <si>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</si>
  <si>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</si>
  <si>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</si>
  <si>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</si>
  <si>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</si>
  <si>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</si>
  <si>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</si>
  <si>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</si>
  <si>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</si>
  <si>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</si>
  <si>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</si>
  <si>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</si>
  <si>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</si>
  <si>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</si>
  <si>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</si>
  <si>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</si>
  <si>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</si>
  <si>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</si>
  <si>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</si>
  <si>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</si>
  <si>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</si>
  <si>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</si>
  <si>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</si>
  <si>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</si>
  <si>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</si>
  <si>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</si>
  <si>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</si>
  <si>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</si>
  <si>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</si>
  <si>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</si>
  <si>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</si>
  <si>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</si>
  <si>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</si>
  <si>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</si>
  <si>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</si>
  <si>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</si>
  <si>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</si>
  <si>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</si>
  <si>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</si>
  <si>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</si>
  <si>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</si>
  <si>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</si>
  <si>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</si>
  <si>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</si>
  <si>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</si>
  <si>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</si>
  <si>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</si>
  <si>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</si>
  <si>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</si>
  <si>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</si>
  <si>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</si>
  <si>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</si>
  <si>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</si>
  <si>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</si>
  <si>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</si>
  <si>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</si>
  <si>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</si>
  <si>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</si>
  <si>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</si>
  <si>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</si>
  <si>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</si>
  <si>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</si>
  <si>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</si>
  <si>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</si>
  <si>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</si>
  <si>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</si>
  <si>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</si>
  <si>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</si>
  <si>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</si>
  <si>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</si>
  <si>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</si>
  <si>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</si>
  <si>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</si>
  <si>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</si>
  <si>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</si>
  <si>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</si>
  <si>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</si>
  <si>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</si>
  <si>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</si>
  <si>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</si>
  <si>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</si>
  <si>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</si>
  <si>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</si>
  <si>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</si>
  <si>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</si>
  <si>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</si>
  <si>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</si>
  <si>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</si>
  <si>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</si>
  <si>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</si>
  <si>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</si>
  <si>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</si>
  <si>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</si>
  <si>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</si>
  <si>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</si>
  <si>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</si>
  <si>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</si>
  <si>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</si>
  <si>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</si>
  <si>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</si>
  <si>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</si>
  <si>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</si>
  <si>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</si>
  <si>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</si>
  <si>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</si>
  <si>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</si>
  <si>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</si>
  <si>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</si>
  <si>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</si>
  <si>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</si>
  <si>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</si>
  <si>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</si>
  <si>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</si>
  <si>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</si>
  <si>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</si>
  <si>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</si>
  <si>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</si>
  <si>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</si>
  <si>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</si>
  <si>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</si>
  <si>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</si>
  <si>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</si>
  <si>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</si>
  <si>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</si>
  <si>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</si>
  <si>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</si>
  <si>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</si>
  <si>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</si>
  <si>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</si>
  <si>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</si>
  <si>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</si>
  <si>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</si>
  <si>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</si>
  <si>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</si>
  <si>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</si>
  <si>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</si>
  <si>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</si>
  <si>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</si>
  <si>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</si>
  <si>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</si>
  <si>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</si>
  <si>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</si>
  <si>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</si>
  <si>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</si>
  <si>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</si>
  <si>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</si>
  <si>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</si>
  <si>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</si>
  <si>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</si>
  <si>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</si>
  <si>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</si>
  <si>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</si>
  <si>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</si>
  <si>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</si>
  <si>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</si>
  <si>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</si>
  <si>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</si>
  <si>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</si>
  <si>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</si>
  <si>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</si>
  <si>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</si>
  <si>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</si>
  <si>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</si>
  <si>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</si>
  <si>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</si>
  <si>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</si>
  <si>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</si>
  <si>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</si>
  <si>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</si>
  <si>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</si>
  <si>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</si>
  <si>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</si>
  <si>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</si>
  <si>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</si>
  <si>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</si>
  <si>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</si>
  <si>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</si>
  <si>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</si>
  <si>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</si>
  <si>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</si>
  <si>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</si>
  <si>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</si>
  <si>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</si>
  <si>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</si>
  <si>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</si>
  <si>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</si>
  <si>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</si>
  <si>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</si>
  <si>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</si>
  <si>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</si>
  <si>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</si>
  <si>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</si>
  <si>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</si>
  <si>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</si>
  <si>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</si>
  <si>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</si>
  <si>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</si>
  <si>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</si>
  <si>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</si>
  <si>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</si>
  <si>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</si>
  <si>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</si>
  <si>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</si>
  <si>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</si>
  <si>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</si>
  <si>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</si>
  <si>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</si>
  <si>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</si>
  <si>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</si>
  <si>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</si>
  <si>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</si>
  <si>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</si>
  <si>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</si>
  <si>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</si>
  <si>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</si>
  <si>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</si>
  <si>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</si>
  <si>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</si>
  <si>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</si>
  <si>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</si>
  <si>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</si>
  <si>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</si>
  <si>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</si>
  <si>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</si>
  <si>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</si>
  <si>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</si>
  <si>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</si>
  <si>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</si>
  <si>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</si>
  <si>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</si>
  <si>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</si>
  <si>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</si>
  <si>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</si>
  <si>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</si>
  <si>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</si>
  <si>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</si>
  <si>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</si>
  <si>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</si>
  <si>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</si>
  <si>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</si>
  <si>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</si>
  <si>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</si>
  <si>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</si>
  <si>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</si>
  <si>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</si>
  <si>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</si>
  <si>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</si>
  <si>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</si>
  <si>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</si>
  <si>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</si>
  <si>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</si>
  <si>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</si>
  <si>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</si>
  <si>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</si>
  <si>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</si>
  <si>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</si>
  <si>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</si>
  <si>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</si>
  <si>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</si>
  <si>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</si>
  <si>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</si>
  <si>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</si>
  <si>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</si>
  <si>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</si>
  <si>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</si>
  <si>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</si>
  <si>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</si>
  <si>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</si>
  <si>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</si>
  <si>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</si>
  <si>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</si>
  <si>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</si>
  <si>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</si>
  <si>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</si>
  <si>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</si>
  <si>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</si>
  <si>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</si>
  <si>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</si>
  <si>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</si>
  <si>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</si>
  <si>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</si>
  <si>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</si>
  <si>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</si>
  <si>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</si>
  <si>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</si>
  <si>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</si>
  <si>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</si>
  <si>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</si>
  <si>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</si>
  <si>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</si>
  <si>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</si>
  <si>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</si>
  <si>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</si>
  <si>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</si>
  <si>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</si>
  <si>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</si>
  <si>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</si>
  <si>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</si>
  <si>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</si>
  <si>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</si>
  <si>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</si>
  <si>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</si>
  <si>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</si>
  <si>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</si>
  <si>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</si>
  <si>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</si>
  <si>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</si>
  <si>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</si>
  <si>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</si>
  <si>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</si>
  <si>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</si>
  <si>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</si>
  <si>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</si>
  <si>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</si>
  <si>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</si>
  <si>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</si>
  <si>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</si>
  <si>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</si>
  <si>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</si>
  <si>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</si>
  <si>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</si>
  <si>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</si>
  <si>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</si>
  <si>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</si>
  <si>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</si>
  <si>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</si>
  <si>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</si>
  <si>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</si>
  <si>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</si>
  <si>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</si>
  <si>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</si>
  <si>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</si>
  <si>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</si>
  <si>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</si>
  <si>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</si>
  <si>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</si>
  <si>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</si>
  <si>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</si>
  <si>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</si>
  <si>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</si>
  <si>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</si>
  <si>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</si>
  <si>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</si>
  <si>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</si>
  <si>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</si>
  <si>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</si>
  <si>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</si>
  <si>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</si>
  <si>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</si>
  <si>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</si>
  <si>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</si>
  <si>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</si>
  <si>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</si>
  <si>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</si>
  <si>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</si>
  <si>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</si>
  <si>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</si>
  <si>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</si>
  <si>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</si>
  <si>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</si>
  <si>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</si>
  <si>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</si>
  <si>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</si>
  <si>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</si>
  <si>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</si>
  <si>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</si>
  <si>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</si>
  <si>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</si>
  <si>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</si>
  <si>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</si>
  <si>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</si>
  <si>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</si>
  <si>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</si>
  <si>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</si>
  <si>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</si>
  <si>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</si>
  <si>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</si>
  <si>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</si>
  <si>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</si>
  <si>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</si>
  <si>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</si>
  <si>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</si>
  <si>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</si>
  <si>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</si>
  <si>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</si>
  <si>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</si>
  <si>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</si>
  <si>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</si>
  <si>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</si>
  <si>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</si>
  <si>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</si>
  <si>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</si>
  <si>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</si>
  <si>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</si>
  <si>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</si>
  <si>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</si>
  <si>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</si>
  <si>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</si>
  <si>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</si>
  <si>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</si>
  <si>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</si>
  <si>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</si>
  <si>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</si>
  <si>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</si>
  <si>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</si>
  <si>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</si>
  <si>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</si>
  <si>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</si>
  <si>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</si>
  <si>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</si>
  <si>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</si>
  <si>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</si>
  <si>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</si>
  <si>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</si>
  <si>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</si>
  <si>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</si>
  <si>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</si>
  <si>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</si>
  <si>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</si>
  <si>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</si>
  <si>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</si>
  <si>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</si>
  <si>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</si>
  <si>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</si>
  <si>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</si>
  <si>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</si>
  <si>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</si>
  <si>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</si>
  <si>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</si>
  <si>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</si>
  <si>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</si>
  <si>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</si>
  <si>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</si>
  <si>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</si>
  <si>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</si>
  <si>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</si>
  <si>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</si>
  <si>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</si>
  <si>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</si>
  <si>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</si>
  <si>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</si>
  <si>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</si>
  <si>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</si>
  <si>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</si>
  <si>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</si>
  <si>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</si>
  <si>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</si>
  <si>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</si>
  <si>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</si>
  <si>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</si>
  <si>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</si>
  <si>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</si>
  <si>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</si>
  <si>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</si>
  <si>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</si>
  <si>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</si>
  <si>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</si>
  <si>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</si>
  <si>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</si>
  <si>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</si>
  <si>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</si>
  <si>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</si>
  <si>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</si>
  <si>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</si>
  <si>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</si>
  <si>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</si>
  <si>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</si>
  <si>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</si>
  <si>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</si>
  <si>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</si>
  <si>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</si>
  <si>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</si>
  <si>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</si>
  <si>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</si>
  <si>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</si>
  <si>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</si>
  <si>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</si>
  <si>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</si>
  <si>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</si>
  <si>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</si>
  <si>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</si>
  <si>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</si>
  <si>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</si>
  <si>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</si>
  <si>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</si>
  <si>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</si>
  <si>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</si>
  <si>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</si>
  <si>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</si>
  <si>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</si>
  <si>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</si>
  <si>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</si>
  <si>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</si>
  <si>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</si>
  <si>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</si>
  <si>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</si>
  <si>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</si>
  <si>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</si>
  <si>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</si>
  <si>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</si>
  <si>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</si>
  <si>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</si>
  <si>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</si>
  <si>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</si>
  <si>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</si>
  <si>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</si>
  <si>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</si>
  <si>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</si>
  <si>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</si>
  <si>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</si>
  <si>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</si>
  <si>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</si>
  <si>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</si>
  <si>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</si>
  <si>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</si>
  <si>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</si>
  <si>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</si>
  <si>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</si>
  <si>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</si>
  <si>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</si>
  <si>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</si>
  <si>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</si>
  <si>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</si>
  <si>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</si>
  <si>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</si>
  <si>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</si>
  <si>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</si>
  <si>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</si>
  <si>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</si>
  <si>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</si>
  <si>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</si>
  <si>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</si>
  <si>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</si>
  <si>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</si>
  <si>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</si>
  <si>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</si>
  <si>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</si>
  <si>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</si>
  <si>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</si>
  <si>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</si>
  <si>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</si>
  <si>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</si>
  <si>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</si>
  <si>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</si>
  <si>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</si>
  <si>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</si>
  <si>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</si>
  <si>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</si>
  <si>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</si>
  <si>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</si>
  <si>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</si>
  <si>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</si>
  <si>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</si>
  <si>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</si>
  <si>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</si>
  <si>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</si>
  <si>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</si>
  <si>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</si>
  <si>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</si>
  <si>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</si>
  <si>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</si>
  <si>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</si>
  <si>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</si>
  <si>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</si>
  <si>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</si>
  <si>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</si>
  <si>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</si>
  <si>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</si>
  <si>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</si>
  <si>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</si>
  <si>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</si>
  <si>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</si>
  <si>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</si>
  <si>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</si>
  <si>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</si>
  <si>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</si>
  <si>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</si>
  <si>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</si>
  <si>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</si>
  <si>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</si>
  <si>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</si>
  <si>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</si>
  <si>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</si>
  <si>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</si>
  <si>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</si>
  <si>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</si>
  <si>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</si>
  <si>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</si>
  <si>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</si>
  <si>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</si>
  <si>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</si>
  <si>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</si>
  <si>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</si>
  <si>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</si>
  <si>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</si>
  <si>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</si>
  <si>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</si>
  <si>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</si>
  <si>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</si>
  <si>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</si>
  <si>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</si>
  <si>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</si>
  <si>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</si>
  <si>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</si>
  <si>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</si>
  <si>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</si>
  <si>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</si>
  <si>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</si>
  <si>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</si>
  <si>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</si>
  <si>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</si>
  <si>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</si>
  <si>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</si>
  <si>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</si>
  <si>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</si>
  <si>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</si>
  <si>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</si>
  <si>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</si>
  <si>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</si>
  <si>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</si>
  <si>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</si>
  <si>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</si>
  <si>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</si>
  <si>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</si>
  <si>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</si>
  <si>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</si>
  <si>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</si>
  <si>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</si>
  <si>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</si>
  <si>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</si>
  <si>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</si>
  <si>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</si>
  <si>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</si>
  <si>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</si>
  <si>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</si>
  <si>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Total Amount</t>
  </si>
  <si>
    <t xml:space="preserve"> </t>
  </si>
  <si>
    <t>Row Labels</t>
  </si>
  <si>
    <t>Grand Total</t>
  </si>
  <si>
    <t>Jan</t>
  </si>
  <si>
    <t>Feb</t>
  </si>
  <si>
    <t>Mar</t>
  </si>
  <si>
    <t>Apr</t>
  </si>
  <si>
    <t>May</t>
  </si>
  <si>
    <t>Jun</t>
  </si>
  <si>
    <t>Jul</t>
  </si>
  <si>
    <t>Aug</t>
  </si>
  <si>
    <t>Sep</t>
  </si>
  <si>
    <t>Oct</t>
  </si>
  <si>
    <t>Nov</t>
  </si>
  <si>
    <t>Dec</t>
  </si>
  <si>
    <t>Friday</t>
  </si>
  <si>
    <t>Monday</t>
  </si>
  <si>
    <t>Tuesday</t>
  </si>
  <si>
    <t>Saturday</t>
  </si>
  <si>
    <t>Wednesday</t>
  </si>
  <si>
    <t>Sunday</t>
  </si>
  <si>
    <t>Thursday</t>
  </si>
  <si>
    <t>Gender</t>
  </si>
  <si>
    <t>Sum of Purchase Amount</t>
  </si>
  <si>
    <t>Call Count</t>
  </si>
  <si>
    <t>Total Duration</t>
  </si>
  <si>
    <t>Avg Rating</t>
  </si>
  <si>
    <t>5* Calls</t>
  </si>
  <si>
    <t>For Graph</t>
  </si>
  <si>
    <t>Rep</t>
  </si>
  <si>
    <t>Calls</t>
  </si>
  <si>
    <t>Amount</t>
  </si>
  <si>
    <t>Sel. Calls</t>
  </si>
  <si>
    <t>Sel. Amount</t>
  </si>
  <si>
    <t>Selected Rep</t>
  </si>
  <si>
    <t>Column Labels</t>
  </si>
  <si>
    <t>Total</t>
  </si>
  <si>
    <t>Rep Summary</t>
  </si>
  <si>
    <t xml:space="preserve">% of Calls </t>
  </si>
  <si>
    <t>Call Rank</t>
  </si>
  <si>
    <t>Amount Rank</t>
  </si>
  <si>
    <t xml:space="preserve">Lables: </t>
  </si>
  <si>
    <t>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</si>
</sst>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
    <numFmt numFmtId="166" formatCode="_-[$$-409]* #,##0_ ;_-[$$-409]* \-#,##0\ ;_-[$$-409]* &quot;-&quot;_ ;_-@_ "/>
    <numFmt numFmtId="167" formatCode="_ * #,##0_ ;_ * \-#,##0_ ;_ * &quot;-&quot;??_ ;_ @_ "/>
    <numFmt numFmtId="168" formatCode="[$$-409]#,##0"/>
    <numFmt numFmtId="169" formatCode="\$#,###.0,&quot;k&quot;"/>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i/>
      <sz val="11"/>
      <color theme="1"/>
      <name val="Aptos"/>
      <family val="2"/>
      <scheme val="minor"/>
    </font>
    <font>
      <b/>
      <i/>
      <sz val="11"/>
      <color theme="1"/>
      <name val="Aptos"/>
      <family val="2"/>
      <scheme val="minor"/>
    </font>
    <font>
      <sz val="11"/>
      <color theme="1"/>
      <name val="Aptos"/>
      <family val="2"/>
      <scheme val="minor"/>
    </font>
    <font>
      <b/>
      <sz val="11"/>
      <color theme="9" tint="-0.249977111117893"/>
      <name val="Aptos"/>
      <family val="2"/>
      <scheme val="minor"/>
    </font>
    <font>
      <b/>
      <sz val="11"/>
      <color theme="1" tint="0.34998626667073579"/>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indexed="64"/>
      </left>
      <right/>
      <top/>
      <bottom/>
      <diagonal/>
    </border>
    <border>
      <left/>
      <right/>
      <top/>
      <bottom style="thin">
        <color indexed="64"/>
      </bottom>
      <diagonal/>
    </border>
    <border>
      <left/>
      <right style="thin">
        <color indexed="64"/>
      </right>
      <top/>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
      <left style="thin">
        <color auto="1"/>
      </left>
      <right/>
      <top/>
      <bottom style="thin">
        <color theme="4" tint="0.39997558519241921"/>
      </bottom>
      <diagonal/>
    </border>
    <border>
      <left/>
      <right style="thin">
        <color auto="1"/>
      </right>
      <top/>
      <bottom style="thin">
        <color theme="4" tint="0.39997558519241921"/>
      </bottom>
      <diagonal/>
    </border>
  </borders>
  <cellStyleXfs count="2">
    <xf numFmtId="0" fontId="0" fillId="0" borderId="0"/>
    <xf numFmtId="9" fontId="6" fillId="0" borderId="0" applyFont="0" applyFill="0" applyBorder="0" applyAlignment="0" applyProtection="0"/>
  </cellStyleXfs>
  <cellXfs count="5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0" fontId="0" fillId="0" borderId="0" xfId="0" pivotButton="1"/>
    <xf numFmtId="0" fontId="0" fillId="3" borderId="0" xfId="0" applyFill="1"/>
    <xf numFmtId="0" fontId="0" fillId="0" borderId="0" xfId="0" applyAlignment="1">
      <alignment horizontal="left"/>
    </xf>
    <xf numFmtId="0" fontId="0" fillId="0" borderId="0" xfId="0" applyAlignment="1">
      <alignment horizontal="left" indent="1"/>
    </xf>
    <xf numFmtId="0" fontId="0" fillId="4" borderId="0" xfId="0" applyFill="1"/>
    <xf numFmtId="166" fontId="0" fillId="0" borderId="0" xfId="0" applyNumberFormat="1"/>
    <xf numFmtId="167" fontId="0" fillId="0" borderId="0" xfId="0" applyNumberFormat="1"/>
    <xf numFmtId="168" fontId="0" fillId="0" borderId="0" xfId="0" applyNumberFormat="1"/>
    <xf numFmtId="0" fontId="0" fillId="5" borderId="0" xfId="0" applyFill="1" applyAlignment="1">
      <alignment horizontal="left"/>
    </xf>
    <xf numFmtId="169" fontId="0" fillId="0" borderId="1" xfId="0" applyNumberFormat="1" applyBorder="1"/>
    <xf numFmtId="0" fontId="0" fillId="6" borderId="9" xfId="0" applyFill="1" applyBorder="1"/>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6" borderId="0" xfId="0" applyFill="1"/>
    <xf numFmtId="0" fontId="0" fillId="6" borderId="13" xfId="0" applyFill="1" applyBorder="1"/>
    <xf numFmtId="0" fontId="0" fillId="6" borderId="11" xfId="0" applyFill="1" applyBorder="1" applyAlignment="1">
      <alignment horizontal="left" indent="1"/>
    </xf>
    <xf numFmtId="168" fontId="0" fillId="6" borderId="0" xfId="0" applyNumberFormat="1" applyFill="1"/>
    <xf numFmtId="168" fontId="0" fillId="6" borderId="13" xfId="0" applyNumberFormat="1" applyFill="1" applyBorder="1"/>
    <xf numFmtId="0" fontId="1" fillId="6" borderId="10" xfId="0" applyFont="1" applyFill="1" applyBorder="1"/>
    <xf numFmtId="0" fontId="1" fillId="6" borderId="17" xfId="0" applyFont="1" applyFill="1" applyBorder="1"/>
    <xf numFmtId="0" fontId="0" fillId="6" borderId="6" xfId="0" applyFill="1" applyBorder="1" applyAlignment="1">
      <alignment horizontal="left" indent="1"/>
    </xf>
    <xf numFmtId="168" fontId="0" fillId="6" borderId="12" xfId="0" applyNumberFormat="1" applyFill="1" applyBorder="1"/>
    <xf numFmtId="168" fontId="0" fillId="6" borderId="4" xfId="0" applyNumberFormat="1" applyFill="1" applyBorder="1"/>
    <xf numFmtId="0" fontId="4" fillId="4" borderId="0" xfId="0" applyFont="1" applyFill="1"/>
    <xf numFmtId="0" fontId="5" fillId="6" borderId="16" xfId="0" applyFont="1" applyFill="1" applyBorder="1" applyAlignment="1">
      <alignment horizontal="left"/>
    </xf>
    <xf numFmtId="9" fontId="0" fillId="0" borderId="0" xfId="1" applyFont="1"/>
    <xf numFmtId="0" fontId="0" fillId="4" borderId="13" xfId="0" applyFill="1" applyBorder="1"/>
    <xf numFmtId="0" fontId="0" fillId="4" borderId="0" xfId="0" applyFill="1" applyAlignment="1">
      <alignment vertical="center"/>
    </xf>
    <xf numFmtId="0" fontId="7" fillId="4" borderId="0" xfId="0" applyFont="1" applyFill="1" applyAlignment="1">
      <alignment vertical="center" wrapText="1"/>
    </xf>
    <xf numFmtId="0" fontId="8" fillId="4" borderId="0" xfId="0" applyFont="1" applyFill="1"/>
    <xf numFmtId="0" fontId="8" fillId="4" borderId="0" xfId="0" applyFont="1" applyFill="1" applyAlignment="1">
      <alignment horizontal="left" vertical="center"/>
    </xf>
    <xf numFmtId="0" fontId="8" fillId="4" borderId="13" xfId="0" applyFont="1" applyFill="1" applyBorder="1" applyAlignment="1">
      <alignment horizontal="left" vertical="center"/>
    </xf>
    <xf numFmtId="0" fontId="0" fillId="0" borderId="0" xfId="0" applyNumberFormat="1"/>
  </cellXfs>
  <cellStyles count="2">
    <cellStyle name="Normal" xfId="0" builtinId="0"/>
    <cellStyle name="Per cent" xfId="1" builtinId="5"/>
  </cellStyles>
  <dxfs count="67">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patternType="solid">
          <bgColor theme="8" tint="0.39997558519241921"/>
        </patternFill>
      </fill>
    </dxf>
    <dxf>
      <numFmt numFmtId="166" formatCode="_-[$$-409]* #,##0_ ;_-[$$-409]* \-#,##0\ ;_-[$$-409]* &quot;-&quot;_ ;_-@_ "/>
    </dxf>
    <dxf>
      <numFmt numFmtId="167" formatCode="_ * #,##0_ ;_ * \-#,##0_ ;_ * &quot;-&quot;??_ ;_ @_ "/>
    </dxf>
    <dxf>
      <numFmt numFmtId="165" formatCode="0.0"/>
    </dxf>
    <dxf>
      <numFmt numFmtId="3" formatCode="#,##0"/>
    </dxf>
    <dxf>
      <fill>
        <patternFill>
          <bgColor theme="9" tint="0.59996337778862885"/>
        </patternFill>
      </fill>
      <border>
        <left style="thin">
          <color auto="1"/>
        </left>
        <right style="thin">
          <color auto="1"/>
        </right>
        <top/>
        <bottom/>
        <vertical/>
        <horizontal/>
      </border>
    </dxf>
    <dxf>
      <fill>
        <patternFill>
          <bgColor theme="9" tint="0.59996337778862885"/>
        </patternFill>
      </fill>
      <border>
        <left style="thin">
          <color auto="1"/>
        </left>
        <right style="thin">
          <color auto="1"/>
        </right>
        <top/>
        <bottom/>
        <vertical/>
        <horizontal/>
      </border>
    </dxf>
    <dxf>
      <fill>
        <patternFill>
          <bgColor theme="9" tint="0.59996337778862885"/>
        </patternFill>
      </fill>
      <border>
        <left style="thin">
          <color auto="1"/>
        </left>
        <right style="thin">
          <color auto="1"/>
        </right>
        <top/>
        <bottom/>
        <vertical/>
        <horizontal/>
      </border>
    </dxf>
    <dxf>
      <numFmt numFmtId="168" formatCode="[$$-409]#,##0"/>
    </dxf>
    <dxf>
      <numFmt numFmtId="3" formatCode="#,##0"/>
    </dxf>
    <dxf>
      <numFmt numFmtId="165" formatCode="0.0"/>
    </dxf>
    <dxf>
      <numFmt numFmtId="167" formatCode="_ * #,##0_ ;_ * \-#,##0_ ;_ * &quot;-&quot;??_ ;_ @_ "/>
    </dxf>
    <dxf>
      <numFmt numFmtId="166" formatCode="_-[$$-409]* #,##0_ ;_-[$$-409]* \-#,##0\ ;_-[$$-409]* &quot;-&quot;_ ;_-@_ "/>
    </dxf>
    <dxf>
      <numFmt numFmtId="168" formatCode="[$$-409]#,##0"/>
    </dxf>
    <dxf>
      <numFmt numFmtId="168" formatCode="[$$-409]#,##0"/>
    </dxf>
    <dxf>
      <numFmt numFmtId="168" formatCode="[$$-409]#,##0"/>
    </dxf>
    <dxf>
      <numFmt numFmtId="168" formatCode="[$$-409]#,##0"/>
    </dxf>
    <dxf>
      <numFmt numFmtId="168" formatCode="[$$-409]#,##0"/>
    </dxf>
    <dxf>
      <numFmt numFmtId="168" formatCode="[$$-409]#,##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5" formatCode="0.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66"/>
    </tableStyle>
    <tableStyle name="SlicerStyleDark5 2" pivot="0" table="0" count="10" xr9:uid="{85F4D5A2-5BCD-41E9-825B-3A67ED8CB15E}">
      <tableStyleElement type="wholeTable" dxfId="65"/>
      <tableStyleElement type="headerRow" dxfId="64"/>
    </tableStyle>
  </tableStyles>
  <colors>
    <mruColors>
      <color rgb="FF54BDDA"/>
      <color rgb="FF0099CC"/>
      <color rgb="FFFF6699"/>
      <color rgb="FFFCFAAA"/>
      <color rgb="FFFF6600"/>
      <color rgb="FF1238D8"/>
      <color rgb="FFF25136"/>
      <color rgb="FFFAF765"/>
      <color rgb="FFE99A5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name val="Aptos"/>
            <family val="2"/>
            <scheme val="minor"/>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22/10/relationships/richValueRel" Target="richData/richValueRel.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RichValueTypes" Target="richData/rdRichValueTypes.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[Excel_Portfolio_Project_Call_Centre.xlsx]Pivots!Monthly Call Trend</c:name>
    <c:fmtId val="12"/>
  </c:pivotSource>
  <c:chart>
    <c:title>
      <c:tx>
        <c:rich>
          <a:bodyPr rot="0" spcFirstLastPara="1" vertOverflow="ellipsis" vert="horz" wrap="square" anchor="t" anchorCtr="0"/>
          <a:lstStyle/>
          <a:p>
            <a:pPr>
              <a:defRPr sz="1600" b="0" i="0" u="none" strike="noStrike" kern="1200" spc="0" baseline="0">
                <a:ln>
                  <a:noFill/>
                </a:ln>
                <a:solidFill>
                  <a:schemeClr val="tx1">
                    <a:lumMod val="65000"/>
                    <a:lumOff val="35000"/>
                  </a:schemeClr>
                </a:solidFill>
                <a:latin typeface="+mn-lt"/>
                <a:ea typeface="+mn-ea"/>
                <a:cs typeface="+mn-cs"/>
              </a:defRPr>
            </a:pPr>
            <a:r>
              <a:rPr lang="en-IN" sz="1400" b="1">
                <a:ln>
                  <a:noFill/>
                </a:ln>
                <a:solidFill>
                  <a:srgbClr val="FFC000"/>
                </a:solidFill>
              </a:rPr>
              <a:t>Monthly Call</a:t>
            </a:r>
            <a:r>
              <a:rPr lang="en-IN" sz="1400" b="1" baseline="0">
                <a:ln>
                  <a:noFill/>
                </a:ln>
                <a:solidFill>
                  <a:srgbClr val="FFC000"/>
                </a:solidFill>
              </a:rPr>
              <a:t> Trend </a:t>
            </a:r>
            <a:endParaRPr lang="en-IN" sz="1400" b="1">
              <a:ln>
                <a:noFill/>
              </a:ln>
              <a:solidFill>
                <a:srgbClr val="FFC000"/>
              </a:solidFill>
            </a:endParaRPr>
          </a:p>
        </c:rich>
      </c:tx>
      <c:layout>
        <c:manualLayout>
          <c:xMode val="edge"/>
          <c:yMode val="edge"/>
          <c:x val="2.5192882866385883E-2"/>
          <c:y val="1.7425130234462169E-2"/>
        </c:manualLayout>
      </c:layout>
      <c:overlay val="0"/>
      <c:spPr>
        <a:noFill/>
        <a:ln>
          <a:noFill/>
        </a:ln>
        <a:effectLst/>
      </c:spPr>
      <c:txPr>
        <a:bodyPr rot="0" spcFirstLastPara="1" vertOverflow="ellipsis" vert="horz" wrap="square" anchor="t" anchorCtr="0"/>
        <a:lstStyle/>
        <a:p>
          <a:pPr>
            <a:defRPr sz="1600" b="0" i="0" u="none" strike="noStrike" kern="1200" spc="0" baseline="0">
              <a:ln>
                <a:noFill/>
              </a:ln>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FCFAAA"/>
              </a:gs>
              <a:gs pos="0">
                <a:srgbClr val="FCFAAA"/>
              </a:gs>
              <a:gs pos="100000">
                <a:srgbClr val="FFC000"/>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C000"/>
            </a:solidFill>
            <a:round/>
          </a:ln>
          <a:effectLst>
            <a:outerShdw blurRad="50800" dist="50800" dir="5400000" sx="7000" sy="7000" algn="ctr" rotWithShape="0">
              <a:srgbClr val="000000">
                <a:alpha val="43137"/>
              </a:srgbClr>
            </a:outerShdw>
          </a:effectLst>
        </c:spPr>
        <c:marker>
          <c:symbol val="circle"/>
          <c:size val="6"/>
          <c:spPr>
            <a:solidFill>
              <a:schemeClr val="bg1"/>
            </a:solidFill>
            <a:ln w="25400">
              <a:solidFill>
                <a:schemeClr val="bg1">
                  <a:lumMod val="75000"/>
                  <a:alpha val="79000"/>
                </a:schemeClr>
              </a:solidFill>
            </a:ln>
            <a:effectLst>
              <a:outerShdw blurRad="50800" dist="50800" dir="5400000" sx="7000" sy="7000" algn="ctr" rotWithShape="0">
                <a:srgbClr val="000000">
                  <a:alpha val="43137"/>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114124047952704E-2"/>
          <c:y val="0.16627186932342056"/>
          <c:w val="0.84247790936336853"/>
          <c:h val="0.73627382178086986"/>
        </c:manualLayout>
      </c:layout>
      <c:areaChart>
        <c:grouping val="standard"/>
        <c:varyColors val="0"/>
        <c:ser>
          <c:idx val="1"/>
          <c:order val="1"/>
          <c:tx>
            <c:strRef>
              <c:f>Pivots!$C$15</c:f>
              <c:strCache>
                <c:ptCount val="1"/>
                <c:pt idx="0">
                  <c:v>Call Count</c:v>
                </c:pt>
              </c:strCache>
            </c:strRef>
          </c:tx>
          <c:spPr>
            <a:gradFill>
              <a:gsLst>
                <a:gs pos="0">
                  <a:srgbClr val="FCFAAA"/>
                </a:gs>
                <a:gs pos="0">
                  <a:srgbClr val="FCFAAA"/>
                </a:gs>
                <a:gs pos="100000">
                  <a:srgbClr val="FFC000"/>
                </a:gs>
              </a:gsLst>
              <a:lin ang="16200000" scaled="1"/>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3620-43E7-8D56-2FAF5649A6E0}"/>
            </c:ext>
          </c:extLst>
        </c:ser>
        <c:dLbls>
          <c:showLegendKey val="0"/>
          <c:showVal val="0"/>
          <c:showCatName val="0"/>
          <c:showSerName val="0"/>
          <c:showPercent val="0"/>
          <c:showBubbleSize val="0"/>
        </c:dLbls>
        <c:axId val="789555504"/>
        <c:axId val="789562224"/>
      </c:areaChart>
      <c:lineChart>
        <c:grouping val="standard"/>
        <c:varyColors val="0"/>
        <c:ser>
          <c:idx val="0"/>
          <c:order val="0"/>
          <c:tx>
            <c:strRef>
              <c:f>Pivots!$B$15</c:f>
              <c:strCache>
                <c:ptCount val="1"/>
                <c:pt idx="0">
                  <c:v>Call Count</c:v>
                </c:pt>
              </c:strCache>
            </c:strRef>
          </c:tx>
          <c:spPr>
            <a:ln w="28575" cap="rnd">
              <a:solidFill>
                <a:srgbClr val="FFC000"/>
              </a:solidFill>
              <a:round/>
            </a:ln>
            <a:effectLst>
              <a:outerShdw blurRad="50800" dist="50800" dir="5400000" sx="7000" sy="7000" algn="ctr" rotWithShape="0">
                <a:srgbClr val="000000">
                  <a:alpha val="43137"/>
                </a:srgbClr>
              </a:outerShdw>
            </a:effectLst>
          </c:spPr>
          <c:marker>
            <c:symbol val="circle"/>
            <c:size val="6"/>
            <c:spPr>
              <a:solidFill>
                <a:schemeClr val="bg1"/>
              </a:solidFill>
              <a:ln w="25400">
                <a:solidFill>
                  <a:schemeClr val="bg1">
                    <a:lumMod val="75000"/>
                    <a:alpha val="79000"/>
                  </a:schemeClr>
                </a:solidFill>
              </a:ln>
              <a:effectLst>
                <a:outerShdw blurRad="50800" dist="50800" dir="5400000" sx="7000" sy="7000" algn="ctr" rotWithShape="0">
                  <a:srgbClr val="000000">
                    <a:alpha val="43137"/>
                  </a:srgbClr>
                </a:outerShdw>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3620-43E7-8D56-2FAF5649A6E0}"/>
            </c:ext>
          </c:extLst>
        </c:ser>
        <c:dLbls>
          <c:showLegendKey val="0"/>
          <c:showVal val="0"/>
          <c:showCatName val="0"/>
          <c:showSerName val="0"/>
          <c:showPercent val="0"/>
          <c:showBubbleSize val="0"/>
        </c:dLbls>
        <c:marker val="1"/>
        <c:smooth val="0"/>
        <c:axId val="789555504"/>
        <c:axId val="789562224"/>
      </c:lineChart>
      <c:catAx>
        <c:axId val="78955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562224"/>
        <c:crosses val="autoZero"/>
        <c:auto val="1"/>
        <c:lblAlgn val="ctr"/>
        <c:lblOffset val="100"/>
        <c:noMultiLvlLbl val="0"/>
      </c:catAx>
      <c:valAx>
        <c:axId val="789562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200" spc="0" baseline="0">
                <a:solidFill>
                  <a:schemeClr val="tx1">
                    <a:lumMod val="65000"/>
                    <a:lumOff val="35000"/>
                  </a:schemeClr>
                </a:solidFill>
                <a:latin typeface="+mn-lt"/>
                <a:ea typeface="+mn-ea"/>
                <a:cs typeface="+mn-cs"/>
              </a:defRPr>
            </a:pPr>
            <a:endParaRPr lang="en-US"/>
          </a:p>
        </c:txPr>
        <c:crossAx val="789555504"/>
        <c:crosses val="autoZero"/>
        <c:crossBetween val="between"/>
      </c:valAx>
      <c:spPr>
        <a:noFill/>
        <a:ln>
          <a:noFill/>
        </a:ln>
        <a:effectLst>
          <a:softEdge rad="165100"/>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[Excel_Portfolio_Project_Call_Centre.xlsx]Pivots!Weekly Call Trend</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400" b="1">
                <a:solidFill>
                  <a:schemeClr val="accent5"/>
                </a:solidFill>
              </a:rPr>
              <a:t>Weekly Call</a:t>
            </a:r>
            <a:r>
              <a:rPr lang="en-US" sz="1400" b="1" baseline="0">
                <a:solidFill>
                  <a:schemeClr val="accent5"/>
                </a:solidFill>
              </a:rPr>
              <a:t> Trend </a:t>
            </a:r>
            <a:endParaRPr lang="en-US" sz="1400" b="1">
              <a:solidFill>
                <a:schemeClr val="accent5"/>
              </a:solidFill>
            </a:endParaRPr>
          </a:p>
        </c:rich>
      </c:tx>
      <c:layout>
        <c:manualLayout>
          <c:xMode val="edge"/>
          <c:yMode val="edge"/>
          <c:x val="1.6280191885428175E-2"/>
          <c:y val="1.065085487795806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50800" dist="25400" dir="2700000" algn="tl" rotWithShape="0">
              <a:prstClr val="black">
                <a:alpha val="70000"/>
              </a:prstClr>
            </a:outerShdw>
            <a:softEdge rad="0"/>
          </a:effectLst>
        </c:spPr>
        <c:marker>
          <c:symbol val="none"/>
        </c:marker>
        <c:dLbl>
          <c:idx val="0"/>
          <c:spPr>
            <a:noFill/>
            <a:ln>
              <a:noFill/>
            </a:ln>
            <a:effectLst/>
          </c:spPr>
          <c:txPr>
            <a:bodyPr rot="0" spcFirstLastPara="1" vertOverflow="overflow" horzOverflow="overflow" vert="horz" wrap="square" lIns="72000" tIns="36000" rIns="720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7876775436818795"/>
          <c:y val="0.14439862133340498"/>
          <c:w val="0.78325624803615423"/>
          <c:h val="0.75902504499301604"/>
        </c:manualLayout>
      </c:layout>
      <c:barChart>
        <c:barDir val="bar"/>
        <c:grouping val="clustered"/>
        <c:varyColors val="0"/>
        <c:ser>
          <c:idx val="0"/>
          <c:order val="0"/>
          <c:tx>
            <c:strRef>
              <c:f>Pivots!$F$15</c:f>
              <c:strCache>
                <c:ptCount val="1"/>
                <c:pt idx="0">
                  <c:v>Total</c:v>
                </c:pt>
              </c:strCache>
            </c:strRef>
          </c:tx>
          <c:spPr>
            <a:solidFill>
              <a:schemeClr val="accent5"/>
            </a:solidFill>
            <a:ln>
              <a:noFill/>
            </a:ln>
            <a:effectLst>
              <a:outerShdw blurRad="50800" dist="25400" dir="2700000" algn="tl" rotWithShape="0">
                <a:prstClr val="black">
                  <a:alpha val="70000"/>
                </a:prstClr>
              </a:outerShdw>
              <a:softEdge rad="0"/>
            </a:effectLst>
          </c:spPr>
          <c:invertIfNegative val="0"/>
          <c:dLbls>
            <c:spPr>
              <a:noFill/>
              <a:ln>
                <a:noFill/>
              </a:ln>
              <a:effectLst/>
            </c:spPr>
            <c:txPr>
              <a:bodyPr rot="0" spcFirstLastPara="1" vertOverflow="overflow" horzOverflow="overflow" vert="horz" wrap="square" lIns="72000" tIns="36000" rIns="720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Pivots!$E$16:$E$23</c:f>
              <c:strCache>
                <c:ptCount val="7"/>
                <c:pt idx="0">
                  <c:v>Sunday</c:v>
                </c:pt>
                <c:pt idx="1">
                  <c:v>Monday</c:v>
                </c:pt>
                <c:pt idx="2">
                  <c:v>Tuesday</c:v>
                </c:pt>
                <c:pt idx="3">
                  <c:v>Wednesday</c:v>
                </c:pt>
                <c:pt idx="4">
                  <c:v>Thursday</c:v>
                </c:pt>
                <c:pt idx="5">
                  <c:v>Friday</c:v>
                </c:pt>
                <c:pt idx="6">
                  <c:v>Saturday</c:v>
                </c:pt>
              </c:strCache>
            </c:strRef>
          </c:cat>
          <c:val>
            <c:numRef>
              <c:f>Pivots!$F$16:$F$23</c:f>
              <c:numCache>
                <c:formatCode>General</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315F-4C06-B1C8-0151BCD9CD8B}"/>
            </c:ext>
          </c:extLst>
        </c:ser>
        <c:dLbls>
          <c:dLblPos val="outEnd"/>
          <c:showLegendKey val="0"/>
          <c:showVal val="1"/>
          <c:showCatName val="0"/>
          <c:showSerName val="0"/>
          <c:showPercent val="0"/>
          <c:showBubbleSize val="0"/>
        </c:dLbls>
        <c:gapWidth val="30"/>
        <c:axId val="1511658496"/>
        <c:axId val="1511648896"/>
      </c:barChart>
      <c:catAx>
        <c:axId val="15116584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48896"/>
        <c:crosses val="autoZero"/>
        <c:auto val="1"/>
        <c:lblAlgn val="ctr"/>
        <c:lblOffset val="100"/>
        <c:noMultiLvlLbl val="0"/>
      </c:catAx>
      <c:valAx>
        <c:axId val="15116488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58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rgbClr val="FF0000"/>
                </a:solidFill>
              </a:rPr>
              <a:t>Amount</a:t>
            </a:r>
          </a:p>
        </c:rich>
      </c:tx>
      <c:layout>
        <c:manualLayout>
          <c:xMode val="edge"/>
          <c:yMode val="edge"/>
          <c:x val="4.5906827609609485E-2"/>
          <c:y val="3.54226500831054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854241779101881E-2"/>
          <c:y val="0.12979735544076401"/>
          <c:w val="0.95518022747156606"/>
          <c:h val="0.82689749109097976"/>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Pivots!$H$33:$H$37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636-448B-BFC1-68F96F274E9A}"/>
            </c:ext>
          </c:extLst>
        </c:ser>
        <c:ser>
          <c:idx val="1"/>
          <c:order val="1"/>
          <c:tx>
            <c:strRef>
              <c:f>Pivots!$J$32</c:f>
              <c:strCache>
                <c:ptCount val="1"/>
                <c:pt idx="0">
                  <c:v>Sel. Amount</c:v>
                </c:pt>
              </c:strCache>
            </c:strRef>
          </c:tx>
          <c:spPr>
            <a:gradFill>
              <a:gsLst>
                <a:gs pos="100000">
                  <a:srgbClr val="FF0000"/>
                </a:gs>
                <a:gs pos="100000">
                  <a:srgbClr val="B4BFE8"/>
                </a:gs>
                <a:gs pos="100000">
                  <a:srgbClr val="B8C3E9"/>
                </a:gs>
                <a:gs pos="100000">
                  <a:srgbClr val="C1CAEC"/>
                </a:gs>
                <a:gs pos="100000">
                  <a:srgbClr val="D3D9F1"/>
                </a:gs>
                <a:gs pos="100000">
                  <a:schemeClr val="accent1">
                    <a:lumMod val="5000"/>
                    <a:lumOff val="95000"/>
                  </a:schemeClr>
                </a:gs>
                <a:gs pos="100000">
                  <a:schemeClr val="accent5"/>
                </a:gs>
                <a:gs pos="0">
                  <a:schemeClr val="accent6">
                    <a:lumMod val="60000"/>
                    <a:lumOff val="40000"/>
                  </a:schemeClr>
                </a:gs>
                <a:gs pos="0">
                  <a:schemeClr val="accent6">
                    <a:lumMod val="40000"/>
                    <a:lumOff val="60000"/>
                  </a:schemeClr>
                </a:gs>
                <a:gs pos="82000">
                  <a:srgbClr val="FF0000"/>
                </a:gs>
              </a:gsLst>
              <a:lin ang="0" scaled="1"/>
            </a:gradFill>
            <a:ln>
              <a:noFill/>
            </a:ln>
            <a:effectLst/>
          </c:spPr>
          <c:invertIfNegative val="0"/>
          <c:val>
            <c:numRef>
              <c:f>Pivots!$J$33:$J$37</c:f>
              <c:numCache>
                <c:formatCode>[$$-409]#,##0</c:formatCode>
                <c:ptCount val="5"/>
                <c:pt idx="0" formatCode="General">
                  <c:v>#N/A</c:v>
                </c:pt>
                <c:pt idx="1">
                  <c:v>20581</c:v>
                </c:pt>
                <c:pt idx="2" formatCode="General">
                  <c:v>#N/A</c:v>
                </c:pt>
                <c:pt idx="3" formatCode="General">
                  <c:v>#N/A</c:v>
                </c:pt>
                <c:pt idx="4" formatCode="General">
                  <c:v>#N/A</c:v>
                </c:pt>
              </c:numCache>
            </c:numRef>
          </c:val>
          <c:extLst>
            <c:ext xmlns:c16="http://schemas.microsoft.com/office/drawing/2014/chart" uri="{C3380CC4-5D6E-409C-BE32-E72D297353CC}">
              <c16:uniqueId val="{00000001-0636-448B-BFC1-68F96F274E9A}"/>
            </c:ext>
          </c:extLst>
        </c:ser>
        <c:dLbls>
          <c:showLegendKey val="0"/>
          <c:showVal val="0"/>
          <c:showCatName val="0"/>
          <c:showSerName val="0"/>
          <c:showPercent val="0"/>
          <c:showBubbleSize val="0"/>
        </c:dLbls>
        <c:gapWidth val="50"/>
        <c:overlap val="100"/>
        <c:axId val="1511670016"/>
        <c:axId val="1511673376"/>
      </c:barChart>
      <c:catAx>
        <c:axId val="1511670016"/>
        <c:scaling>
          <c:orientation val="maxMin"/>
        </c:scaling>
        <c:delete val="1"/>
        <c:axPos val="l"/>
        <c:numFmt formatCode="General" sourceLinked="1"/>
        <c:majorTickMark val="none"/>
        <c:minorTickMark val="none"/>
        <c:tickLblPos val="nextTo"/>
        <c:crossAx val="1511673376"/>
        <c:crosses val="autoZero"/>
        <c:auto val="1"/>
        <c:lblAlgn val="ctr"/>
        <c:lblOffset val="100"/>
        <c:noMultiLvlLbl val="0"/>
      </c:catAx>
      <c:valAx>
        <c:axId val="1511673376"/>
        <c:scaling>
          <c:orientation val="minMax"/>
        </c:scaling>
        <c:delete val="1"/>
        <c:axPos val="t"/>
        <c:numFmt formatCode="\$#,###.0,&quot;k&quot;" sourceLinked="1"/>
        <c:majorTickMark val="none"/>
        <c:minorTickMark val="none"/>
        <c:tickLblPos val="nextTo"/>
        <c:crossAx val="1511670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400" b="1">
                <a:solidFill>
                  <a:schemeClr val="accent5"/>
                </a:solidFill>
              </a:rPr>
              <a:t>Calls</a:t>
            </a:r>
          </a:p>
        </c:rich>
      </c:tx>
      <c:layout>
        <c:manualLayout>
          <c:xMode val="edge"/>
          <c:yMode val="edge"/>
          <c:x val="2.6980879614915496E-2"/>
          <c:y val="2.351003875145818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21582028681932"/>
          <c:y val="0.12526876760738284"/>
          <c:w val="0.87273855346298068"/>
          <c:h val="0.8316296858276746"/>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Pivots!$G$33:$G$37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AAA-4F58-AF97-3B11D5800E17}"/>
            </c:ext>
          </c:extLst>
        </c:ser>
        <c:ser>
          <c:idx val="1"/>
          <c:order val="1"/>
          <c:tx>
            <c:strRef>
              <c:f>Pivots!$I$33:$I$37</c:f>
              <c:strCache>
                <c:ptCount val="5"/>
                <c:pt idx="0">
                  <c:v>#N/A</c:v>
                </c:pt>
                <c:pt idx="1">
                  <c:v>218</c:v>
                </c:pt>
                <c:pt idx="2">
                  <c:v>#N/A</c:v>
                </c:pt>
                <c:pt idx="3">
                  <c:v>#N/A</c:v>
                </c:pt>
                <c:pt idx="4">
                  <c:v>#N/A</c:v>
                </c:pt>
              </c:strCache>
            </c:strRef>
          </c:tx>
          <c:spPr>
            <a:gradFill flip="none" rotWithShape="1">
              <a:gsLst>
                <a:gs pos="0">
                  <a:schemeClr val="accent5">
                    <a:lumMod val="60000"/>
                    <a:lumOff val="40000"/>
                  </a:schemeClr>
                </a:gs>
                <a:gs pos="74000">
                  <a:schemeClr val="accent5"/>
                </a:gs>
                <a:gs pos="100000">
                  <a:schemeClr val="accent5"/>
                </a:gs>
              </a:gsLst>
              <a:lin ang="0" scaled="1"/>
              <a:tileRect/>
            </a:gradFill>
            <a:ln>
              <a:noFill/>
            </a:ln>
            <a:effectLst/>
          </c:spPr>
          <c:invertIfNegative val="0"/>
          <c:dPt>
            <c:idx val="0"/>
            <c:invertIfNegative val="0"/>
            <c:bubble3D val="0"/>
            <c:spPr>
              <a:gradFill flip="none" rotWithShape="1">
                <a:gsLst>
                  <a:gs pos="0">
                    <a:schemeClr val="accent5">
                      <a:lumMod val="60000"/>
                      <a:lumOff val="40000"/>
                    </a:schemeClr>
                  </a:gs>
                  <a:gs pos="74000">
                    <a:schemeClr val="accent5"/>
                  </a:gs>
                  <a:gs pos="100000">
                    <a:schemeClr val="accent5"/>
                  </a:gs>
                </a:gsLst>
                <a:lin ang="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4-DAAA-4F58-AF97-3B11D5800E17}"/>
              </c:ext>
            </c:extLst>
          </c:dPt>
          <c:dPt>
            <c:idx val="1"/>
            <c:invertIfNegative val="0"/>
            <c:bubble3D val="0"/>
            <c:spPr>
              <a:gradFill flip="none" rotWithShape="1">
                <a:gsLst>
                  <a:gs pos="0">
                    <a:schemeClr val="accent5">
                      <a:lumMod val="60000"/>
                      <a:lumOff val="40000"/>
                    </a:schemeClr>
                  </a:gs>
                  <a:gs pos="74000">
                    <a:schemeClr val="accent5"/>
                  </a:gs>
                  <a:gs pos="100000">
                    <a:schemeClr val="accent5"/>
                  </a:gs>
                </a:gsLst>
                <a:lin ang="0" scaled="1"/>
                <a:tileRect/>
              </a:gradFill>
              <a:ln>
                <a:noFill/>
              </a:ln>
              <a:effectLst/>
            </c:spPr>
            <c:extLst>
              <c:ext xmlns:c16="http://schemas.microsoft.com/office/drawing/2014/chart" uri="{C3380CC4-5D6E-409C-BE32-E72D297353CC}">
                <c16:uniqueId val="{00000002-DAAA-4F58-AF97-3B11D5800E17}"/>
              </c:ext>
            </c:extLst>
          </c:dPt>
          <c:val>
            <c:numRef>
              <c:f>Pivots!$I$33:$I$37</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DAAA-4F58-AF97-3B11D5800E17}"/>
            </c:ext>
          </c:extLst>
        </c:ser>
        <c:dLbls>
          <c:showLegendKey val="0"/>
          <c:showVal val="0"/>
          <c:showCatName val="0"/>
          <c:showSerName val="0"/>
          <c:showPercent val="0"/>
          <c:showBubbleSize val="0"/>
        </c:dLbls>
        <c:gapWidth val="50"/>
        <c:overlap val="100"/>
        <c:axId val="1511670016"/>
        <c:axId val="1511673376"/>
      </c:barChart>
      <c:catAx>
        <c:axId val="15116700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73376"/>
        <c:crosses val="autoZero"/>
        <c:auto val="1"/>
        <c:lblAlgn val="ctr"/>
        <c:lblOffset val="100"/>
        <c:noMultiLvlLbl val="0"/>
      </c:catAx>
      <c:valAx>
        <c:axId val="1511673376"/>
        <c:scaling>
          <c:orientation val="minMax"/>
          <c:min val="0"/>
        </c:scaling>
        <c:delete val="1"/>
        <c:axPos val="t"/>
        <c:numFmt formatCode="General" sourceLinked="1"/>
        <c:majorTickMark val="none"/>
        <c:minorTickMark val="none"/>
        <c:tickLblPos val="nextTo"/>
        <c:crossAx val="1511670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[Excel_Portfolio_Project_Call_Centre.xlsx]Pivots!Female Vs Male Callers</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accent3"/>
                </a:solidFill>
              </a:rPr>
              <a:t>Female</a:t>
            </a:r>
            <a:r>
              <a:rPr lang="en-IN" sz="1400" b="1">
                <a:solidFill>
                  <a:schemeClr val="accent5"/>
                </a:solidFill>
              </a:rPr>
              <a:t> </a:t>
            </a:r>
            <a:r>
              <a:rPr lang="en-IN" sz="1400" b="1">
                <a:solidFill>
                  <a:schemeClr val="tx1">
                    <a:lumMod val="65000"/>
                    <a:lumOff val="35000"/>
                  </a:schemeClr>
                </a:solidFill>
              </a:rPr>
              <a:t>v/s</a:t>
            </a:r>
            <a:r>
              <a:rPr lang="en-IN" sz="1400" b="1">
                <a:solidFill>
                  <a:schemeClr val="accent5"/>
                </a:solidFill>
              </a:rPr>
              <a:t> </a:t>
            </a:r>
            <a:r>
              <a:rPr lang="en-IN" sz="1400" b="1">
                <a:solidFill>
                  <a:schemeClr val="accent1"/>
                </a:solidFill>
              </a:rPr>
              <a:t>Male</a:t>
            </a:r>
            <a:r>
              <a:rPr lang="en-IN" sz="1400" b="1">
                <a:solidFill>
                  <a:schemeClr val="accent5"/>
                </a:solidFill>
              </a:rPr>
              <a:t> </a:t>
            </a:r>
            <a:r>
              <a:rPr lang="en-IN" sz="1400" b="1">
                <a:solidFill>
                  <a:schemeClr val="tx1">
                    <a:lumMod val="65000"/>
                    <a:lumOff val="35000"/>
                  </a:schemeClr>
                </a:solidFill>
              </a:rPr>
              <a:t>Callers</a:t>
            </a:r>
          </a:p>
        </c:rich>
      </c:tx>
      <c:layout>
        <c:manualLayout>
          <c:xMode val="edge"/>
          <c:yMode val="edge"/>
          <c:x val="0.15544719441087235"/>
          <c:y val="2.6518562116876528E-2"/>
        </c:manualLayout>
      </c:layout>
      <c:overlay val="0"/>
      <c:spPr>
        <a:noFill/>
        <a:ln>
          <a:noFill/>
        </a:ln>
        <a:effectLst/>
      </c:spPr>
    </c:title>
    <c:autoTitleDeleted val="0"/>
    <c:pivotFmts>
      <c:pivotFmt>
        <c:idx val="0"/>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marker>
          <c:symbol val="none"/>
        </c:marker>
        <c:dLbl>
          <c:idx val="0"/>
          <c:spPr>
            <a:noFill/>
            <a:ln>
              <a:noFill/>
            </a:ln>
            <a:effectLst/>
          </c:spPr>
          <c:txPr>
            <a:bodyPr rot="0" spcFirstLastPara="1" vertOverflow="ellipsis" horzOverflow="clip" vert="horz" wrap="square" lIns="38100" tIns="108000" rIns="38100" bIns="10800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dLbl>
          <c:idx val="0"/>
          <c:layout>
            <c:manualLayout>
              <c:x val="1.6666666666666566E-2"/>
              <c:y val="-9.2590769903762027E-3"/>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304243219597553E-2"/>
                  <c:h val="8.9195829687955655E-2"/>
                </c:manualLayout>
              </c15:layout>
            </c:ext>
          </c:extLst>
        </c:dLbl>
      </c:pivotFmt>
      <c:pivotFmt>
        <c:idx val="4"/>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dLbl>
          <c:idx val="0"/>
          <c:layout>
            <c:manualLayout>
              <c:x val="1.3888888888888888E-2"/>
              <c:y val="-8.4875562720133283E-17"/>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701443569553805E-2"/>
                  <c:h val="8.9195829687955683E-2"/>
                </c:manualLayout>
              </c15:layout>
            </c:ext>
          </c:extLst>
        </c:dLbl>
      </c:pivotFmt>
      <c:pivotFmt>
        <c:idx val="5"/>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dLbl>
          <c:idx val="0"/>
          <c:layout>
            <c:manualLayout>
              <c:x val="1.6666666666666666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dLbl>
          <c:idx val="0"/>
          <c:layout>
            <c:manualLayout>
              <c:x val="1.6666666666666666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dLbl>
          <c:idx val="0"/>
          <c:layout>
            <c:manualLayout>
              <c:x val="1.3888888888888838E-2"/>
              <c:y val="-1.620370370370372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6750000000000002E-2"/>
                  <c:h val="6.9375182268883062E-2"/>
                </c:manualLayout>
              </c15:layout>
            </c:ext>
          </c:extLst>
        </c:dLbl>
      </c:pivotFmt>
      <c:pivotFmt>
        <c:idx val="9"/>
        <c:spPr>
          <a:gradFill>
            <a:gsLst>
              <a:gs pos="0">
                <a:schemeClr val="accent5"/>
              </a:gs>
              <a:gs pos="66000">
                <a:schemeClr val="accent5">
                  <a:lumMod val="75000"/>
                </a:schemeClr>
              </a:gs>
              <a:gs pos="100000">
                <a:schemeClr val="accent5">
                  <a:lumMod val="75000"/>
                </a:schemeClr>
              </a:gs>
            </a:gsLst>
            <a:lin ang="0" scaled="1"/>
          </a:gradFill>
          <a:ln>
            <a:noFill/>
          </a:ln>
          <a:effectLst/>
          <a:scene3d>
            <a:camera prst="orthographicFront"/>
            <a:lightRig rig="threePt" dir="t"/>
          </a:scene3d>
          <a:sp3d/>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marker>
          <c:symbol val="none"/>
        </c:marker>
        <c:dLbl>
          <c:idx val="0"/>
          <c:spPr>
            <a:noFill/>
            <a:ln>
              <a:noFill/>
            </a:ln>
            <a:effectLst/>
          </c:spPr>
          <c:txPr>
            <a:bodyPr rot="0" spcFirstLastPara="1" vertOverflow="ellipsis" horzOverflow="clip" vert="horz" wrap="square" lIns="38100" tIns="108000" rIns="38100" bIns="10800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dLbl>
          <c:idx val="0"/>
          <c:layout>
            <c:manualLayout>
              <c:x val="1.6666776027996502E-2"/>
              <c:y val="2.3148148148148182E-3"/>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304243219597553E-2"/>
                  <c:h val="9.8455088947214928E-2"/>
                </c:manualLayout>
              </c15:layout>
            </c:ext>
          </c:extLst>
        </c:dLbl>
      </c:pivotFmt>
      <c:pivotFmt>
        <c:idx val="12"/>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dLbl>
          <c:idx val="0"/>
          <c:layout>
            <c:manualLayout>
              <c:x val="1.3888888888888888E-2"/>
              <c:y val="-8.4875562720133283E-17"/>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701443569553805E-2"/>
                  <c:h val="8.9195829687955683E-2"/>
                </c:manualLayout>
              </c15:layout>
            </c:ext>
          </c:extLst>
        </c:dLbl>
      </c:pivotFmt>
      <c:pivotFmt>
        <c:idx val="13"/>
        <c:spPr>
          <a:gradFill flip="none" rotWithShape="1">
            <a:gsLst>
              <a:gs pos="0">
                <a:schemeClr val="accent3">
                  <a:lumMod val="60000"/>
                  <a:lumOff val="40000"/>
                </a:schemeClr>
              </a:gs>
              <a:gs pos="74000">
                <a:schemeClr val="accent3">
                  <a:lumMod val="50000"/>
                </a:schemeClr>
              </a:gs>
              <a:gs pos="100000">
                <a:schemeClr val="accent3">
                  <a:lumMod val="50000"/>
                </a:schemeClr>
              </a:gs>
            </a:gsLst>
            <a:lin ang="16200000" scaled="1"/>
            <a:tileRect/>
          </a:gradFill>
          <a:ln>
            <a:noFill/>
          </a:ln>
          <a:effectLst/>
          <a:sp3d/>
        </c:spPr>
        <c:dLbl>
          <c:idx val="0"/>
          <c:layout>
            <c:manualLayout>
              <c:x val="1.6666666666666566E-2"/>
              <c:y val="-9.2590769903762027E-3"/>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304243219597553E-2"/>
                  <c:h val="8.9195829687955655E-2"/>
                </c:manualLayout>
              </c15:layout>
            </c:ext>
          </c:extLst>
        </c:dLbl>
      </c:pivotFmt>
      <c:pivotFmt>
        <c:idx val="14"/>
        <c:spPr>
          <a:gradFill flip="none" rotWithShape="1">
            <a:gsLst>
              <a:gs pos="0">
                <a:schemeClr val="accent5">
                  <a:lumMod val="60000"/>
                  <a:lumOff val="40000"/>
                </a:schemeClr>
              </a:gs>
              <a:gs pos="0">
                <a:schemeClr val="accent3">
                  <a:lumMod val="40000"/>
                  <a:lumOff val="60000"/>
                </a:schemeClr>
              </a:gs>
              <a:gs pos="100000">
                <a:schemeClr val="accent3">
                  <a:lumMod val="75000"/>
                </a:schemeClr>
              </a:gs>
            </a:gsLst>
            <a:lin ang="16200000" scaled="1"/>
            <a:tileRect/>
          </a:gra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5"/>
        <c:dLbl>
          <c:idx val="0"/>
          <c:layout>
            <c:manualLayout>
              <c:x val="3.2114773189779247E-2"/>
              <c:y val="-4.607400480953004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9.4017842567838961E-2"/>
                  <c:h val="7.3550939647314934E-2"/>
                </c:manualLayout>
              </c15:layout>
            </c:ext>
          </c:extLst>
        </c:dLbl>
      </c:pivotFmt>
      <c:pivotFmt>
        <c:idx val="16"/>
        <c:dLbl>
          <c:idx val="0"/>
          <c:layout>
            <c:manualLayout>
              <c:x val="2.7792192058060047E-2"/>
              <c:y val="-3.987035720305169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309458176327153"/>
                  <c:h val="5.3597229405964654E-2"/>
                </c:manualLayout>
              </c15:layout>
            </c:ext>
          </c:extLst>
        </c:dLbl>
      </c:pivotFmt>
      <c:pivotFmt>
        <c:idx val="17"/>
        <c:dLbl>
          <c:idx val="0"/>
          <c:layout>
            <c:manualLayout>
              <c:x val="1.0813751199061332E-2"/>
              <c:y val="-4.807397250857114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9.0928199368107143E-2"/>
                  <c:h val="6.8291680970883992E-2"/>
                </c:manualLayout>
              </c15:layout>
            </c:ext>
          </c:extLst>
        </c:dLbl>
      </c:pivotFmt>
      <c:pivotFmt>
        <c:idx val="18"/>
        <c:spPr>
          <a:gradFill flip="none" rotWithShape="1">
            <a:gsLst>
              <a:gs pos="0">
                <a:schemeClr val="accent1">
                  <a:lumMod val="60000"/>
                  <a:lumOff val="40000"/>
                </a:schemeClr>
              </a:gs>
              <a:gs pos="100000">
                <a:schemeClr val="accent1"/>
              </a:gs>
              <a:gs pos="100000">
                <a:schemeClr val="accent1"/>
              </a:gs>
            </a:gsLst>
            <a:lin ang="16200000" scaled="1"/>
            <a:tileRect/>
          </a:gradFill>
          <a:ln>
            <a:noFill/>
          </a:ln>
          <a:effectLst/>
          <a:scene3d>
            <a:camera prst="orthographicFront"/>
            <a:lightRig rig="threePt" dir="t"/>
          </a:scene3d>
          <a:sp3d/>
        </c:spPr>
        <c:marker>
          <c:symbol val="none"/>
        </c:marker>
        <c:dLbl>
          <c:idx val="0"/>
          <c:spPr>
            <a:noFill/>
            <a:ln>
              <a:noFill/>
            </a:ln>
            <a:effectLst/>
          </c:spPr>
          <c:txPr>
            <a:bodyPr rot="0" spcFirstLastPara="1" vertOverflow="ellipsis" horzOverflow="clip" vert="horz" wrap="square" lIns="38100" tIns="108000" rIns="38100" bIns="10800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9"/>
        <c:dLbl>
          <c:idx val="0"/>
          <c:layout>
            <c:manualLayout>
              <c:x val="3.9839124468100867E-2"/>
              <c:y val="-3.9759167364105202E-2"/>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0364877130728642"/>
                  <c:h val="8.7936461529351015E-2"/>
                </c:manualLayout>
              </c15:layout>
            </c:ext>
          </c:extLst>
        </c:dLbl>
      </c:pivotFmt>
      <c:pivotFmt>
        <c:idx val="20"/>
        <c:dLbl>
          <c:idx val="0"/>
          <c:layout>
            <c:manualLayout>
              <c:x val="3.5516277225320872E-2"/>
              <c:y val="-1.577779846942089E-2"/>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7.6239257103807384E-2"/>
                  <c:h val="8.919578480769956E-2"/>
                </c:manualLayout>
              </c15:layout>
            </c:ext>
          </c:extLst>
        </c:dLbl>
      </c:pivotFmt>
      <c:pivotFmt>
        <c:idx val="21"/>
        <c:dLbl>
          <c:idx val="0"/>
          <c:layout>
            <c:manualLayout>
              <c:x val="2.2845843590583836E-2"/>
              <c:y val="-3.8185116794883574E-2"/>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291770090648186"/>
                  <c:h val="9.4455043484130502E-2"/>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333333333333332E-3"/>
          <c:y val="0.13875000000000001"/>
          <c:w val="0.98888888888888893"/>
          <c:h val="0.77273950131233593"/>
        </c:manualLayout>
      </c:layout>
      <c:bar3DChart>
        <c:barDir val="col"/>
        <c:grouping val="clustered"/>
        <c:varyColors val="0"/>
        <c:ser>
          <c:idx val="0"/>
          <c:order val="0"/>
          <c:tx>
            <c:strRef>
              <c:f>Pivots!$B$49:$B$50</c:f>
              <c:strCache>
                <c:ptCount val="1"/>
                <c:pt idx="0">
                  <c:v>Female</c:v>
                </c:pt>
              </c:strCache>
            </c:strRef>
          </c:tx>
          <c:spPr>
            <a:gradFill flip="none" rotWithShape="1">
              <a:gsLst>
                <a:gs pos="0">
                  <a:schemeClr val="accent5">
                    <a:lumMod val="60000"/>
                    <a:lumOff val="40000"/>
                  </a:schemeClr>
                </a:gs>
                <a:gs pos="0">
                  <a:schemeClr val="accent3">
                    <a:lumMod val="40000"/>
                    <a:lumOff val="60000"/>
                  </a:schemeClr>
                </a:gs>
                <a:gs pos="100000">
                  <a:schemeClr val="accent3">
                    <a:lumMod val="75000"/>
                  </a:schemeClr>
                </a:gs>
              </a:gsLst>
              <a:lin ang="16200000" scaled="1"/>
              <a:tileRect/>
            </a:gradFill>
            <a:ln>
              <a:noFill/>
            </a:ln>
            <a:effectLst/>
            <a:scene3d>
              <a:camera prst="orthographicFront"/>
              <a:lightRig rig="threePt" dir="t"/>
            </a:scene3d>
            <a:sp3d/>
          </c:spPr>
          <c:invertIfNegative val="0"/>
          <c:dPt>
            <c:idx val="0"/>
            <c:invertIfNegative val="0"/>
            <c:bubble3D val="0"/>
            <c:extLst>
              <c:ext xmlns:c16="http://schemas.microsoft.com/office/drawing/2014/chart" uri="{C3380CC4-5D6E-409C-BE32-E72D297353CC}">
                <c16:uniqueId val="{00000000-A1B0-4EC5-97AF-C46B9FA3ABB3}"/>
              </c:ext>
            </c:extLst>
          </c:dPt>
          <c:dPt>
            <c:idx val="1"/>
            <c:invertIfNegative val="0"/>
            <c:bubble3D val="0"/>
            <c:extLst>
              <c:ext xmlns:c16="http://schemas.microsoft.com/office/drawing/2014/chart" uri="{C3380CC4-5D6E-409C-BE32-E72D297353CC}">
                <c16:uniqueId val="{00000001-A1B0-4EC5-97AF-C46B9FA3ABB3}"/>
              </c:ext>
            </c:extLst>
          </c:dPt>
          <c:dPt>
            <c:idx val="2"/>
            <c:invertIfNegative val="0"/>
            <c:bubble3D val="0"/>
            <c:extLst>
              <c:ext xmlns:c16="http://schemas.microsoft.com/office/drawing/2014/chart" uri="{C3380CC4-5D6E-409C-BE32-E72D297353CC}">
                <c16:uniqueId val="{00000002-A1B0-4EC5-97AF-C46B9FA3ABB3}"/>
              </c:ext>
            </c:extLst>
          </c:dPt>
          <c:dLbls>
            <c:dLbl>
              <c:idx val="0"/>
              <c:layout>
                <c:manualLayout>
                  <c:x val="3.2114773189779247E-2"/>
                  <c:y val="-4.6074004809530049E-2"/>
                </c:manualLayout>
              </c:layout>
              <c:showLegendKey val="0"/>
              <c:showVal val="1"/>
              <c:showCatName val="0"/>
              <c:showSerName val="0"/>
              <c:showPercent val="0"/>
              <c:showBubbleSize val="0"/>
              <c:extLst>
                <c:ext xmlns:c15="http://schemas.microsoft.com/office/drawing/2012/chart" uri="{CE6537A1-D6FC-4f65-9D91-7224C49458BB}">
                  <c15:layout>
                    <c:manualLayout>
                      <c:w val="9.4017842567838961E-2"/>
                      <c:h val="7.3550939647314934E-2"/>
                    </c:manualLayout>
                  </c15:layout>
                </c:ext>
                <c:ext xmlns:c16="http://schemas.microsoft.com/office/drawing/2014/chart" uri="{C3380CC4-5D6E-409C-BE32-E72D297353CC}">
                  <c16:uniqueId val="{00000000-A1B0-4EC5-97AF-C46B9FA3ABB3}"/>
                </c:ext>
              </c:extLst>
            </c:dLbl>
            <c:dLbl>
              <c:idx val="1"/>
              <c:layout>
                <c:manualLayout>
                  <c:x val="2.7792192058060047E-2"/>
                  <c:y val="-3.987035720305169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309458176327153"/>
                      <c:h val="5.3597229405964654E-2"/>
                    </c:manualLayout>
                  </c15:layout>
                </c:ext>
                <c:ext xmlns:c16="http://schemas.microsoft.com/office/drawing/2014/chart" uri="{C3380CC4-5D6E-409C-BE32-E72D297353CC}">
                  <c16:uniqueId val="{00000001-A1B0-4EC5-97AF-C46B9FA3ABB3}"/>
                </c:ext>
              </c:extLst>
            </c:dLbl>
            <c:dLbl>
              <c:idx val="2"/>
              <c:layout>
                <c:manualLayout>
                  <c:x val="1.0813751199061332E-2"/>
                  <c:y val="-4.8073972508571143E-2"/>
                </c:manualLayout>
              </c:layout>
              <c:showLegendKey val="0"/>
              <c:showVal val="1"/>
              <c:showCatName val="0"/>
              <c:showSerName val="0"/>
              <c:showPercent val="0"/>
              <c:showBubbleSize val="0"/>
              <c:extLst>
                <c:ext xmlns:c15="http://schemas.microsoft.com/office/drawing/2012/chart" uri="{CE6537A1-D6FC-4f65-9D91-7224C49458BB}">
                  <c15:layout>
                    <c:manualLayout>
                      <c:w val="9.0928199368107143E-2"/>
                      <c:h val="6.8291680970883992E-2"/>
                    </c:manualLayout>
                  </c15:layout>
                </c:ext>
                <c:ext xmlns:c16="http://schemas.microsoft.com/office/drawing/2014/chart" uri="{C3380CC4-5D6E-409C-BE32-E72D297353CC}">
                  <c16:uniqueId val="{00000002-A1B0-4EC5-97AF-C46B9FA3ABB3}"/>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f>Pivots!$A$51:$A$54</c:f>
              <c:strCache>
                <c:ptCount val="3"/>
                <c:pt idx="0">
                  <c:v>Cincinnati</c:v>
                </c:pt>
                <c:pt idx="1">
                  <c:v>Cleveland</c:v>
                </c:pt>
                <c:pt idx="2">
                  <c:v>Columbus</c:v>
                </c:pt>
              </c:strCache>
            </c:strRef>
          </c:cat>
          <c:val>
            <c:numRef>
              <c:f>Pivots!$B$51:$B$54</c:f>
              <c:numCache>
                <c:formatCode>General</c:formatCode>
                <c:ptCount val="3"/>
                <c:pt idx="0">
                  <c:v>144</c:v>
                </c:pt>
                <c:pt idx="1">
                  <c:v>326</c:v>
                </c:pt>
                <c:pt idx="2">
                  <c:v>129</c:v>
                </c:pt>
              </c:numCache>
            </c:numRef>
          </c:val>
          <c:extLst>
            <c:ext xmlns:c16="http://schemas.microsoft.com/office/drawing/2014/chart" uri="{C3380CC4-5D6E-409C-BE32-E72D297353CC}">
              <c16:uniqueId val="{00000003-A1B0-4EC5-97AF-C46B9FA3ABB3}"/>
            </c:ext>
          </c:extLst>
        </c:ser>
        <c:ser>
          <c:idx val="1"/>
          <c:order val="1"/>
          <c:tx>
            <c:strRef>
              <c:f>Pivots!$C$49:$C$50</c:f>
              <c:strCache>
                <c:ptCount val="1"/>
                <c:pt idx="0">
                  <c:v>Male</c:v>
                </c:pt>
              </c:strCache>
            </c:strRef>
          </c:tx>
          <c:spPr>
            <a:gradFill flip="none" rotWithShape="1">
              <a:gsLst>
                <a:gs pos="0">
                  <a:schemeClr val="accent1">
                    <a:lumMod val="60000"/>
                    <a:lumOff val="40000"/>
                  </a:schemeClr>
                </a:gs>
                <a:gs pos="100000">
                  <a:schemeClr val="accent1"/>
                </a:gs>
                <a:gs pos="100000">
                  <a:schemeClr val="accent1"/>
                </a:gs>
              </a:gsLst>
              <a:lin ang="16200000" scaled="1"/>
              <a:tileRect/>
            </a:gradFill>
            <a:ln>
              <a:noFill/>
            </a:ln>
            <a:effectLst/>
            <a:scene3d>
              <a:camera prst="orthographicFront"/>
              <a:lightRig rig="threePt" dir="t"/>
            </a:scene3d>
            <a:sp3d/>
          </c:spPr>
          <c:invertIfNegative val="0"/>
          <c:dPt>
            <c:idx val="0"/>
            <c:invertIfNegative val="0"/>
            <c:bubble3D val="0"/>
            <c:extLst>
              <c:ext xmlns:c16="http://schemas.microsoft.com/office/drawing/2014/chart" uri="{C3380CC4-5D6E-409C-BE32-E72D297353CC}">
                <c16:uniqueId val="{00000004-A1B0-4EC5-97AF-C46B9FA3ABB3}"/>
              </c:ext>
            </c:extLst>
          </c:dPt>
          <c:dPt>
            <c:idx val="1"/>
            <c:invertIfNegative val="0"/>
            <c:bubble3D val="0"/>
            <c:extLst>
              <c:ext xmlns:c16="http://schemas.microsoft.com/office/drawing/2014/chart" uri="{C3380CC4-5D6E-409C-BE32-E72D297353CC}">
                <c16:uniqueId val="{00000005-A1B0-4EC5-97AF-C46B9FA3ABB3}"/>
              </c:ext>
            </c:extLst>
          </c:dPt>
          <c:dPt>
            <c:idx val="2"/>
            <c:invertIfNegative val="0"/>
            <c:bubble3D val="0"/>
            <c:extLst>
              <c:ext xmlns:c16="http://schemas.microsoft.com/office/drawing/2014/chart" uri="{C3380CC4-5D6E-409C-BE32-E72D297353CC}">
                <c16:uniqueId val="{00000006-A1B0-4EC5-97AF-C46B9FA3ABB3}"/>
              </c:ext>
            </c:extLst>
          </c:dPt>
          <c:dLbls>
            <c:dLbl>
              <c:idx val="0"/>
              <c:layout>
                <c:manualLayout>
                  <c:x val="3.9839124468100867E-2"/>
                  <c:y val="-3.9759167364105202E-2"/>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0364877130728642"/>
                      <c:h val="8.7936461529351015E-2"/>
                    </c:manualLayout>
                  </c15:layout>
                </c:ext>
                <c:ext xmlns:c16="http://schemas.microsoft.com/office/drawing/2014/chart" uri="{C3380CC4-5D6E-409C-BE32-E72D297353CC}">
                  <c16:uniqueId val="{00000004-A1B0-4EC5-97AF-C46B9FA3ABB3}"/>
                </c:ext>
              </c:extLst>
            </c:dLbl>
            <c:dLbl>
              <c:idx val="1"/>
              <c:layout>
                <c:manualLayout>
                  <c:x val="3.5516277225320872E-2"/>
                  <c:y val="-1.577779846942089E-2"/>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7.6239257103807384E-2"/>
                      <c:h val="8.919578480769956E-2"/>
                    </c:manualLayout>
                  </c15:layout>
                </c:ext>
                <c:ext xmlns:c16="http://schemas.microsoft.com/office/drawing/2014/chart" uri="{C3380CC4-5D6E-409C-BE32-E72D297353CC}">
                  <c16:uniqueId val="{00000005-A1B0-4EC5-97AF-C46B9FA3ABB3}"/>
                </c:ext>
              </c:extLst>
            </c:dLbl>
            <c:dLbl>
              <c:idx val="2"/>
              <c:layout>
                <c:manualLayout>
                  <c:x val="2.2845843590583836E-2"/>
                  <c:y val="-3.8185116794883574E-2"/>
                </c:manualLayout>
              </c:layout>
              <c:spPr>
                <a:noFill/>
                <a:ln>
                  <a:noFill/>
                </a:ln>
                <a:effectLst/>
              </c:spPr>
              <c:txPr>
                <a:bodyPr rot="0" spcFirstLastPara="1" vertOverflow="ellipsis" horzOverflow="clip" vert="horz" wrap="square" lIns="38100" tIns="108000" rIns="38100" bIns="108000" anchor="ctr"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291770090648186"/>
                      <c:h val="9.4455043484130502E-2"/>
                    </c:manualLayout>
                  </c15:layout>
                </c:ext>
                <c:ext xmlns:c16="http://schemas.microsoft.com/office/drawing/2014/chart" uri="{C3380CC4-5D6E-409C-BE32-E72D297353CC}">
                  <c16:uniqueId val="{00000006-A1B0-4EC5-97AF-C46B9FA3ABB3}"/>
                </c:ext>
              </c:extLst>
            </c:dLbl>
            <c:spPr>
              <a:noFill/>
              <a:ln>
                <a:noFill/>
              </a:ln>
              <a:effectLst/>
            </c:spPr>
            <c:txPr>
              <a:bodyPr rot="0" spcFirstLastPara="1" vertOverflow="ellipsis" horzOverflow="clip" vert="horz" wrap="square" lIns="38100" tIns="108000" rIns="38100" bIns="10800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f>Pivots!$A$51:$A$54</c:f>
              <c:strCache>
                <c:ptCount val="3"/>
                <c:pt idx="0">
                  <c:v>Cincinnati</c:v>
                </c:pt>
                <c:pt idx="1">
                  <c:v>Cleveland</c:v>
                </c:pt>
                <c:pt idx="2">
                  <c:v>Columbus</c:v>
                </c:pt>
              </c:strCache>
            </c:strRef>
          </c:cat>
          <c:val>
            <c:numRef>
              <c:f>Pivots!$C$51:$C$54</c:f>
              <c:numCache>
                <c:formatCode>General</c:formatCode>
                <c:ptCount val="3"/>
                <c:pt idx="0">
                  <c:v>132</c:v>
                </c:pt>
                <c:pt idx="1">
                  <c:v>63</c:v>
                </c:pt>
                <c:pt idx="2">
                  <c:v>206</c:v>
                </c:pt>
              </c:numCache>
            </c:numRef>
          </c:val>
          <c:extLst>
            <c:ext xmlns:c16="http://schemas.microsoft.com/office/drawing/2014/chart" uri="{C3380CC4-5D6E-409C-BE32-E72D297353CC}">
              <c16:uniqueId val="{00000007-A1B0-4EC5-97AF-C46B9FA3ABB3}"/>
            </c:ext>
          </c:extLst>
        </c:ser>
        <c:dLbls>
          <c:showLegendKey val="0"/>
          <c:showVal val="1"/>
          <c:showCatName val="0"/>
          <c:showSerName val="0"/>
          <c:showPercent val="0"/>
          <c:showBubbleSize val="0"/>
        </c:dLbls>
        <c:gapWidth val="38"/>
        <c:gapDepth val="0"/>
        <c:shape val="box"/>
        <c:axId val="1511691616"/>
        <c:axId val="1511692096"/>
        <c:axId val="0"/>
      </c:bar3DChart>
      <c:catAx>
        <c:axId val="1511691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92096"/>
        <c:crosses val="autoZero"/>
        <c:auto val="1"/>
        <c:lblAlgn val="ctr"/>
        <c:lblOffset val="100"/>
        <c:noMultiLvlLbl val="0"/>
      </c:catAx>
      <c:valAx>
        <c:axId val="1511692096"/>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5116916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[Excel_Portfolio_Project_Call_Centre.xlsx]Pivots!Rep Satisfaction</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24950879112532"/>
          <c:y val="0.15329024676850764"/>
          <c:w val="0.81249231769500396"/>
          <c:h val="0.7402569464363371"/>
        </c:manualLayout>
      </c:layout>
      <c:barChart>
        <c:barDir val="col"/>
        <c:grouping val="clustered"/>
        <c:varyColors val="0"/>
        <c:ser>
          <c:idx val="0"/>
          <c:order val="0"/>
          <c:tx>
            <c:strRef>
              <c:f>Pivots!$B$58</c:f>
              <c:strCache>
                <c:ptCount val="1"/>
                <c:pt idx="0">
                  <c:v>Total</c:v>
                </c:pt>
              </c:strCache>
            </c:strRef>
          </c:tx>
          <c:spPr>
            <a:solidFill>
              <a:schemeClr val="accent1">
                <a:lumMod val="75000"/>
              </a:schemeClr>
            </a:solidFill>
            <a:ln>
              <a:noFill/>
            </a:ln>
            <a:effectLst/>
          </c:spPr>
          <c:invertIfNegative val="0"/>
          <c:cat>
            <c:strRef>
              <c:f>Pivots!$A$59:$A$64</c:f>
              <c:strCache>
                <c:ptCount val="5"/>
                <c:pt idx="0">
                  <c:v>1</c:v>
                </c:pt>
                <c:pt idx="1">
                  <c:v>2</c:v>
                </c:pt>
                <c:pt idx="2">
                  <c:v>3</c:v>
                </c:pt>
                <c:pt idx="3">
                  <c:v>4</c:v>
                </c:pt>
                <c:pt idx="4">
                  <c:v>5</c:v>
                </c:pt>
              </c:strCache>
            </c:strRef>
          </c:cat>
          <c:val>
            <c:numRef>
              <c:f>Pivots!$B$59:$B$64</c:f>
              <c:numCache>
                <c:formatCode>General</c:formatCode>
                <c:ptCount val="5"/>
                <c:pt idx="0">
                  <c:v>3</c:v>
                </c:pt>
                <c:pt idx="1">
                  <c:v>19</c:v>
                </c:pt>
                <c:pt idx="2">
                  <c:v>35</c:v>
                </c:pt>
                <c:pt idx="3">
                  <c:v>87</c:v>
                </c:pt>
                <c:pt idx="4">
                  <c:v>74</c:v>
                </c:pt>
              </c:numCache>
            </c:numRef>
          </c:val>
          <c:extLst>
            <c:ext xmlns:c16="http://schemas.microsoft.com/office/drawing/2014/chart" uri="{C3380CC4-5D6E-409C-BE32-E72D297353CC}">
              <c16:uniqueId val="{00000000-B388-4A49-B955-6890F3514EE8}"/>
            </c:ext>
          </c:extLst>
        </c:ser>
        <c:dLbls>
          <c:showLegendKey val="0"/>
          <c:showVal val="0"/>
          <c:showCatName val="0"/>
          <c:showSerName val="0"/>
          <c:showPercent val="0"/>
          <c:showBubbleSize val="0"/>
        </c:dLbls>
        <c:gapWidth val="10"/>
        <c:overlap val="-27"/>
        <c:axId val="789591024"/>
        <c:axId val="789591504"/>
      </c:barChart>
      <c:catAx>
        <c:axId val="789591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591504"/>
        <c:crosses val="autoZero"/>
        <c:auto val="1"/>
        <c:lblAlgn val="ctr"/>
        <c:lblOffset val="100"/>
        <c:noMultiLvlLbl val="0"/>
      </c:catAx>
      <c:valAx>
        <c:axId val="7895915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5910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0.sv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381000</xdr:colOff>
      <xdr:row>27</xdr:row>
      <xdr:rowOff>91440</xdr:rowOff>
    </xdr:from>
    <xdr:to>
      <xdr:col>13</xdr:col>
      <xdr:colOff>784860</xdr:colOff>
      <xdr:row>32</xdr:row>
      <xdr:rowOff>68580</xdr:rowOff>
    </xdr:to>
    <xdr:sp macro="" textlink="">
      <xdr:nvSpPr>
        <xdr:cNvPr id="12" name="Rectangle 11">
          <a:extLst>
            <a:ext uri="{FF2B5EF4-FFF2-40B4-BE49-F238E27FC236}">
              <a16:creationId xmlns:a16="http://schemas.microsoft.com/office/drawing/2014/main" id="{24C4BBD9-684F-44E0-DF7E-D5690BD750EC}"/>
            </a:ext>
          </a:extLst>
        </xdr:cNvPr>
        <xdr:cNvSpPr/>
      </xdr:nvSpPr>
      <xdr:spPr>
        <a:xfrm>
          <a:off x="6842760" y="5029200"/>
          <a:ext cx="1501140" cy="89154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330773</xdr:colOff>
      <xdr:row>13</xdr:row>
      <xdr:rowOff>167640</xdr:rowOff>
    </xdr:from>
    <xdr:to>
      <xdr:col>11</xdr:col>
      <xdr:colOff>243840</xdr:colOff>
      <xdr:row>31</xdr:row>
      <xdr:rowOff>44324</xdr:rowOff>
    </xdr:to>
    <xdr:sp macro="" textlink="">
      <xdr:nvSpPr>
        <xdr:cNvPr id="40" name="Rectangle 39">
          <a:extLst>
            <a:ext uri="{FF2B5EF4-FFF2-40B4-BE49-F238E27FC236}">
              <a16:creationId xmlns:a16="http://schemas.microsoft.com/office/drawing/2014/main" id="{9320C711-F245-7270-BFA8-B8D6F00F3371}"/>
            </a:ext>
          </a:extLst>
        </xdr:cNvPr>
        <xdr:cNvSpPr/>
      </xdr:nvSpPr>
      <xdr:spPr>
        <a:xfrm>
          <a:off x="1809053" y="2545080"/>
          <a:ext cx="4957507" cy="3168524"/>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342900</xdr:colOff>
      <xdr:row>13</xdr:row>
      <xdr:rowOff>175163</xdr:rowOff>
    </xdr:from>
    <xdr:to>
      <xdr:col>13</xdr:col>
      <xdr:colOff>769620</xdr:colOff>
      <xdr:row>26</xdr:row>
      <xdr:rowOff>160020</xdr:rowOff>
    </xdr:to>
    <mc:AlternateContent xmlns:mc="http://schemas.openxmlformats.org/markup-compatibility/2006" xmlns:a14="http://schemas.microsoft.com/office/drawing/2010/main">
      <mc:Choice Requires="a14">
        <xdr:graphicFrame macro="">
          <xdr:nvGraphicFramePr>
            <xdr:cNvPr id="13" name="Representative">
              <a:extLst>
                <a:ext uri="{FF2B5EF4-FFF2-40B4-BE49-F238E27FC236}">
                  <a16:creationId xmlns:a16="http://schemas.microsoft.com/office/drawing/2014/main" id="{CAA4B374-A050-4412-973E-D7F8A11AD59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903721" y="2552603"/>
              <a:ext cx="1325880" cy="23622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30480</xdr:colOff>
      <xdr:row>7</xdr:row>
      <xdr:rowOff>112955</xdr:rowOff>
    </xdr:from>
    <xdr:to>
      <xdr:col>3</xdr:col>
      <xdr:colOff>192673</xdr:colOff>
      <xdr:row>12</xdr:row>
      <xdr:rowOff>115965</xdr:rowOff>
    </xdr:to>
    <xdr:grpSp>
      <xdr:nvGrpSpPr>
        <xdr:cNvPr id="7" name="Group 6">
          <a:extLst>
            <a:ext uri="{FF2B5EF4-FFF2-40B4-BE49-F238E27FC236}">
              <a16:creationId xmlns:a16="http://schemas.microsoft.com/office/drawing/2014/main" id="{A65D2D53-6589-C005-DB34-9C13A357CB4D}"/>
            </a:ext>
          </a:extLst>
        </xdr:cNvPr>
        <xdr:cNvGrpSpPr/>
      </xdr:nvGrpSpPr>
      <xdr:grpSpPr>
        <a:xfrm>
          <a:off x="160020" y="1393115"/>
          <a:ext cx="1449973" cy="917410"/>
          <a:chOff x="190500" y="1438835"/>
          <a:chExt cx="1449973" cy="917410"/>
        </a:xfrm>
      </xdr:grpSpPr>
      <xdr:sp macro="" textlink="Pivots!$A$4">
        <xdr:nvSpPr>
          <xdr:cNvPr id="16" name="Rectangle 15">
            <a:extLst>
              <a:ext uri="{FF2B5EF4-FFF2-40B4-BE49-F238E27FC236}">
                <a16:creationId xmlns:a16="http://schemas.microsoft.com/office/drawing/2014/main" id="{D02DE485-EAF3-41C5-9483-6A658D0A32F4}"/>
              </a:ext>
            </a:extLst>
          </xdr:cNvPr>
          <xdr:cNvSpPr/>
        </xdr:nvSpPr>
        <xdr:spPr>
          <a:xfrm>
            <a:off x="190500" y="1438835"/>
            <a:ext cx="1449973" cy="91741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7036FCA-F658-4239-B9B0-A6549A6B6734}" type="TxLink">
              <a:rPr lang="en-US" sz="1800" b="0" i="0" u="none" strike="noStrike">
                <a:solidFill>
                  <a:schemeClr val="bg1"/>
                </a:solidFill>
                <a:latin typeface="+mj-lt"/>
                <a:ea typeface="+mn-ea"/>
                <a:cs typeface="+mn-cs"/>
              </a:rPr>
              <a:pPr marL="0" indent="0" algn="ctr"/>
              <a:t> $96,623 </a:t>
            </a:fld>
            <a:endParaRPr lang="en-IN" sz="1800" b="0" i="0" u="none" strike="noStrike">
              <a:solidFill>
                <a:schemeClr val="bg1"/>
              </a:solidFill>
              <a:latin typeface="+mj-lt"/>
              <a:ea typeface="+mn-ea"/>
              <a:cs typeface="+mn-cs"/>
            </a:endParaRPr>
          </a:p>
        </xdr:txBody>
      </xdr:sp>
      <xdr:sp macro="" textlink="">
        <xdr:nvSpPr>
          <xdr:cNvPr id="17" name="TextBox 16">
            <a:extLst>
              <a:ext uri="{FF2B5EF4-FFF2-40B4-BE49-F238E27FC236}">
                <a16:creationId xmlns:a16="http://schemas.microsoft.com/office/drawing/2014/main" id="{ED6E1400-5078-4DBD-9193-4F12A913BD7F}"/>
              </a:ext>
            </a:extLst>
          </xdr:cNvPr>
          <xdr:cNvSpPr txBox="1"/>
        </xdr:nvSpPr>
        <xdr:spPr>
          <a:xfrm>
            <a:off x="234794" y="1466735"/>
            <a:ext cx="1363072" cy="299157"/>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panose="020B0004020202020204" pitchFamily="34" charset="0"/>
              </a:rPr>
              <a:t>  Amount</a:t>
            </a:r>
          </a:p>
        </xdr:txBody>
      </xdr:sp>
      <xdr:pic>
        <xdr:nvPicPr>
          <xdr:cNvPr id="18" name="Graphic 17" descr="Money">
            <a:extLst>
              <a:ext uri="{FF2B5EF4-FFF2-40B4-BE49-F238E27FC236}">
                <a16:creationId xmlns:a16="http://schemas.microsoft.com/office/drawing/2014/main" id="{D88C7E2E-00BF-401C-98FB-CD4E198EEB9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rot="1195654">
            <a:off x="250106" y="1474289"/>
            <a:ext cx="217497" cy="254054"/>
          </a:xfrm>
          <a:prstGeom prst="rect">
            <a:avLst/>
          </a:prstGeom>
        </xdr:spPr>
      </xdr:pic>
      <xdr:sp macro="" textlink="Pivots!$A$10">
        <xdr:nvSpPr>
          <xdr:cNvPr id="19" name="TextBox 18">
            <a:extLst>
              <a:ext uri="{FF2B5EF4-FFF2-40B4-BE49-F238E27FC236}">
                <a16:creationId xmlns:a16="http://schemas.microsoft.com/office/drawing/2014/main" id="{BEA8FC4C-85D2-4682-8FCF-300193C3CA15}"/>
              </a:ext>
            </a:extLst>
          </xdr:cNvPr>
          <xdr:cNvSpPr txBox="1"/>
        </xdr:nvSpPr>
        <xdr:spPr>
          <a:xfrm>
            <a:off x="298706" y="2063642"/>
            <a:ext cx="1235247" cy="285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01E73B-4CB4-4D39-97AC-CB617CCBDA31}" type="TxLink">
              <a:rPr lang="en-US" sz="1500" b="0" i="0" u="none" strike="noStrike">
                <a:solidFill>
                  <a:schemeClr val="accent6">
                    <a:lumMod val="40000"/>
                    <a:lumOff val="60000"/>
                  </a:schemeClr>
                </a:solidFill>
                <a:latin typeface="+mn-lt"/>
              </a:rPr>
              <a:pPr algn="ctr"/>
              <a:t> $20,581 </a:t>
            </a:fld>
            <a:endParaRPr lang="en-IN" sz="1500">
              <a:solidFill>
                <a:schemeClr val="accent6">
                  <a:lumMod val="40000"/>
                  <a:lumOff val="60000"/>
                </a:schemeClr>
              </a:solidFill>
              <a:latin typeface="+mn-lt"/>
            </a:endParaRPr>
          </a:p>
        </xdr:txBody>
      </xdr:sp>
    </xdr:grpSp>
    <xdr:clientData/>
  </xdr:twoCellAnchor>
  <xdr:twoCellAnchor>
    <xdr:from>
      <xdr:col>1</xdr:col>
      <xdr:colOff>30480</xdr:colOff>
      <xdr:row>13</xdr:row>
      <xdr:rowOff>160021</xdr:rowOff>
    </xdr:from>
    <xdr:to>
      <xdr:col>3</xdr:col>
      <xdr:colOff>220980</xdr:colOff>
      <xdr:row>19</xdr:row>
      <xdr:rowOff>1</xdr:rowOff>
    </xdr:to>
    <xdr:grpSp>
      <xdr:nvGrpSpPr>
        <xdr:cNvPr id="11" name="Group 10">
          <a:extLst>
            <a:ext uri="{FF2B5EF4-FFF2-40B4-BE49-F238E27FC236}">
              <a16:creationId xmlns:a16="http://schemas.microsoft.com/office/drawing/2014/main" id="{2C388913-FDCE-FEE0-FA4F-94620BA2A57F}"/>
            </a:ext>
          </a:extLst>
        </xdr:cNvPr>
        <xdr:cNvGrpSpPr/>
      </xdr:nvGrpSpPr>
      <xdr:grpSpPr>
        <a:xfrm>
          <a:off x="160020" y="2537461"/>
          <a:ext cx="1478280" cy="937260"/>
          <a:chOff x="190500" y="2575561"/>
          <a:chExt cx="1478280" cy="937260"/>
        </a:xfrm>
      </xdr:grpSpPr>
      <xdr:sp macro="" textlink="Pivots!$D$4">
        <xdr:nvSpPr>
          <xdr:cNvPr id="20" name="Rectangle 19">
            <a:extLst>
              <a:ext uri="{FF2B5EF4-FFF2-40B4-BE49-F238E27FC236}">
                <a16:creationId xmlns:a16="http://schemas.microsoft.com/office/drawing/2014/main" id="{2EA12A2A-CEAB-4827-BDFD-29CDDA59E1EA}"/>
              </a:ext>
            </a:extLst>
          </xdr:cNvPr>
          <xdr:cNvSpPr/>
        </xdr:nvSpPr>
        <xdr:spPr>
          <a:xfrm>
            <a:off x="190500" y="2575561"/>
            <a:ext cx="147828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2B3F6E4-E750-4DA7-A47C-AA7B92B614A1}" type="TxLink">
              <a:rPr lang="en-US" sz="1800" b="0" i="0" u="none" strike="noStrike">
                <a:solidFill>
                  <a:schemeClr val="bg1"/>
                </a:solidFill>
                <a:latin typeface="+mj-lt"/>
                <a:ea typeface="+mn-ea"/>
                <a:cs typeface="+mn-cs"/>
              </a:rPr>
              <a:pPr marL="0" indent="0" algn="ctr"/>
              <a:t>89,850</a:t>
            </a:fld>
            <a:endParaRPr lang="en-IN" sz="1800" b="0" i="0" u="none" strike="noStrike">
              <a:solidFill>
                <a:schemeClr val="bg1"/>
              </a:solidFill>
              <a:latin typeface="+mj-lt"/>
              <a:ea typeface="+mn-ea"/>
              <a:cs typeface="+mn-cs"/>
            </a:endParaRPr>
          </a:p>
        </xdr:txBody>
      </xdr:sp>
      <xdr:grpSp>
        <xdr:nvGrpSpPr>
          <xdr:cNvPr id="8" name="Group 7">
            <a:extLst>
              <a:ext uri="{FF2B5EF4-FFF2-40B4-BE49-F238E27FC236}">
                <a16:creationId xmlns:a16="http://schemas.microsoft.com/office/drawing/2014/main" id="{79679505-D50D-124F-C45F-2625A2705CCE}"/>
              </a:ext>
            </a:extLst>
          </xdr:cNvPr>
          <xdr:cNvGrpSpPr/>
        </xdr:nvGrpSpPr>
        <xdr:grpSpPr>
          <a:xfrm>
            <a:off x="225666" y="2628588"/>
            <a:ext cx="1361548" cy="865715"/>
            <a:chOff x="210426" y="2598108"/>
            <a:chExt cx="1361548" cy="865715"/>
          </a:xfrm>
        </xdr:grpSpPr>
        <xdr:sp macro="" textlink="">
          <xdr:nvSpPr>
            <xdr:cNvPr id="21" name="TextBox 20">
              <a:extLst>
                <a:ext uri="{FF2B5EF4-FFF2-40B4-BE49-F238E27FC236}">
                  <a16:creationId xmlns:a16="http://schemas.microsoft.com/office/drawing/2014/main" id="{4204FAFF-1DE6-456A-BC5C-D97A1F34F746}"/>
                </a:ext>
              </a:extLst>
            </xdr:cNvPr>
            <xdr:cNvSpPr txBox="1"/>
          </xdr:nvSpPr>
          <xdr:spPr>
            <a:xfrm>
              <a:off x="294119" y="2598108"/>
              <a:ext cx="1277855" cy="25179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panose="020B0004020202020204" pitchFamily="34" charset="0"/>
                </a:rPr>
                <a:t>Duration</a:t>
              </a:r>
            </a:p>
          </xdr:txBody>
        </xdr:sp>
        <xdr:pic>
          <xdr:nvPicPr>
            <xdr:cNvPr id="22" name="Graphic 21" descr="Hourglass">
              <a:extLst>
                <a:ext uri="{FF2B5EF4-FFF2-40B4-BE49-F238E27FC236}">
                  <a16:creationId xmlns:a16="http://schemas.microsoft.com/office/drawing/2014/main" id="{58021652-AD04-42D8-9A25-DAE9B4544E4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10426" y="2635668"/>
              <a:ext cx="194377" cy="210670"/>
            </a:xfrm>
            <a:prstGeom prst="rect">
              <a:avLst/>
            </a:prstGeom>
          </xdr:spPr>
        </xdr:pic>
        <xdr:sp macro="" textlink="Pivots!$D$10">
          <xdr:nvSpPr>
            <xdr:cNvPr id="23" name="TextBox 22">
              <a:extLst>
                <a:ext uri="{FF2B5EF4-FFF2-40B4-BE49-F238E27FC236}">
                  <a16:creationId xmlns:a16="http://schemas.microsoft.com/office/drawing/2014/main" id="{BE734818-5735-4660-B9BF-FB5582D329DF}"/>
                </a:ext>
              </a:extLst>
            </xdr:cNvPr>
            <xdr:cNvSpPr txBox="1"/>
          </xdr:nvSpPr>
          <xdr:spPr>
            <a:xfrm>
              <a:off x="251875" y="3201614"/>
              <a:ext cx="1271347" cy="262209"/>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0F2A54-2D90-43A6-916F-EA097B9B2AA9}" type="TxLink">
                <a:rPr lang="en-US" sz="1500" b="0" i="0" u="none" strike="noStrike">
                  <a:solidFill>
                    <a:schemeClr val="accent6">
                      <a:lumMod val="40000"/>
                      <a:lumOff val="60000"/>
                    </a:schemeClr>
                  </a:solidFill>
                  <a:latin typeface="+mn-lt"/>
                </a:rPr>
                <a:pPr algn="ctr"/>
                <a:t>19,300</a:t>
              </a:fld>
              <a:endParaRPr lang="en-US" sz="1500">
                <a:solidFill>
                  <a:schemeClr val="accent6">
                    <a:lumMod val="40000"/>
                    <a:lumOff val="60000"/>
                  </a:schemeClr>
                </a:solidFill>
                <a:latin typeface="+mn-lt"/>
              </a:endParaRPr>
            </a:p>
          </xdr:txBody>
        </xdr:sp>
      </xdr:grpSp>
    </xdr:grpSp>
    <xdr:clientData/>
  </xdr:twoCellAnchor>
  <xdr:twoCellAnchor>
    <xdr:from>
      <xdr:col>1</xdr:col>
      <xdr:colOff>0</xdr:colOff>
      <xdr:row>20</xdr:row>
      <xdr:rowOff>19826</xdr:rowOff>
    </xdr:from>
    <xdr:to>
      <xdr:col>3</xdr:col>
      <xdr:colOff>183499</xdr:colOff>
      <xdr:row>25</xdr:row>
      <xdr:rowOff>22836</xdr:rowOff>
    </xdr:to>
    <xdr:sp macro="" textlink="Pivots!$C$4">
      <xdr:nvSpPr>
        <xdr:cNvPr id="24" name="Rectangle 23">
          <a:extLst>
            <a:ext uri="{FF2B5EF4-FFF2-40B4-BE49-F238E27FC236}">
              <a16:creationId xmlns:a16="http://schemas.microsoft.com/office/drawing/2014/main" id="{33DFE6F5-09E2-4F9D-8C12-B3AEA7669F47}"/>
            </a:ext>
          </a:extLst>
        </xdr:cNvPr>
        <xdr:cNvSpPr/>
      </xdr:nvSpPr>
      <xdr:spPr>
        <a:xfrm>
          <a:off x="190500" y="3677426"/>
          <a:ext cx="1471279" cy="91741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810CE28-1D52-4E66-8081-9FD663727DF7}" type="TxLink">
            <a:rPr lang="en-US" sz="1800" b="0" i="0" u="none" strike="noStrike">
              <a:solidFill>
                <a:schemeClr val="bg1"/>
              </a:solidFill>
              <a:latin typeface="+mj-lt"/>
              <a:ea typeface="+mn-ea"/>
              <a:cs typeface="+mn-cs"/>
            </a:rPr>
            <a:pPr marL="0" indent="0" algn="ctr"/>
            <a:t>3.9</a:t>
          </a:fld>
          <a:endParaRPr lang="en-IN" sz="1800" b="0" i="0" u="none" strike="noStrike">
            <a:solidFill>
              <a:schemeClr val="bg1"/>
            </a:solidFill>
            <a:latin typeface="+mj-lt"/>
            <a:ea typeface="+mn-ea"/>
            <a:cs typeface="+mn-cs"/>
          </a:endParaRPr>
        </a:p>
      </xdr:txBody>
    </xdr:sp>
    <xdr:clientData/>
  </xdr:twoCellAnchor>
  <xdr:twoCellAnchor>
    <xdr:from>
      <xdr:col>1</xdr:col>
      <xdr:colOff>0</xdr:colOff>
      <xdr:row>26</xdr:row>
      <xdr:rowOff>10284</xdr:rowOff>
    </xdr:from>
    <xdr:to>
      <xdr:col>3</xdr:col>
      <xdr:colOff>183418</xdr:colOff>
      <xdr:row>31</xdr:row>
      <xdr:rowOff>31439</xdr:rowOff>
    </xdr:to>
    <xdr:grpSp>
      <xdr:nvGrpSpPr>
        <xdr:cNvPr id="10" name="Group 9">
          <a:extLst>
            <a:ext uri="{FF2B5EF4-FFF2-40B4-BE49-F238E27FC236}">
              <a16:creationId xmlns:a16="http://schemas.microsoft.com/office/drawing/2014/main" id="{B76101C5-FFE4-4039-F39D-C35D0C1113D7}"/>
            </a:ext>
          </a:extLst>
        </xdr:cNvPr>
        <xdr:cNvGrpSpPr/>
      </xdr:nvGrpSpPr>
      <xdr:grpSpPr>
        <a:xfrm>
          <a:off x="129540" y="4765164"/>
          <a:ext cx="1471198" cy="935555"/>
          <a:chOff x="190500" y="4765164"/>
          <a:chExt cx="1471198" cy="935555"/>
        </a:xfrm>
      </xdr:grpSpPr>
      <xdr:sp macro="" textlink="Pivots!$E$4">
        <xdr:nvSpPr>
          <xdr:cNvPr id="28" name="Rectangle 27">
            <a:extLst>
              <a:ext uri="{FF2B5EF4-FFF2-40B4-BE49-F238E27FC236}">
                <a16:creationId xmlns:a16="http://schemas.microsoft.com/office/drawing/2014/main" id="{449EFED9-8DDD-468A-8896-7A9E2CE69417}"/>
              </a:ext>
            </a:extLst>
          </xdr:cNvPr>
          <xdr:cNvSpPr/>
        </xdr:nvSpPr>
        <xdr:spPr>
          <a:xfrm>
            <a:off x="190500" y="4765164"/>
            <a:ext cx="1471198" cy="93555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B705F62-2E90-4A9D-80FC-44F807D2799A}" type="TxLink">
              <a:rPr lang="en-US" sz="1800" b="0" i="0" u="none" strike="noStrike">
                <a:solidFill>
                  <a:schemeClr val="bg1"/>
                </a:solidFill>
                <a:latin typeface="+mj-lt"/>
                <a:ea typeface="+mn-ea"/>
                <a:cs typeface="+mn-cs"/>
              </a:rPr>
              <a:pPr marL="0" indent="0" algn="ctr"/>
              <a:t>307</a:t>
            </a:fld>
            <a:endParaRPr lang="en-IN" sz="1800" b="0" i="0" u="none" strike="noStrike">
              <a:solidFill>
                <a:schemeClr val="bg1"/>
              </a:solidFill>
              <a:latin typeface="+mj-lt"/>
              <a:ea typeface="+mn-ea"/>
              <a:cs typeface="+mn-cs"/>
            </a:endParaRPr>
          </a:p>
        </xdr:txBody>
      </xdr:sp>
      <xdr:sp macro="" textlink="">
        <xdr:nvSpPr>
          <xdr:cNvPr id="29" name="TextBox 28">
            <a:extLst>
              <a:ext uri="{FF2B5EF4-FFF2-40B4-BE49-F238E27FC236}">
                <a16:creationId xmlns:a16="http://schemas.microsoft.com/office/drawing/2014/main" id="{13031674-502E-45AC-97D7-1EED98003BB5}"/>
              </a:ext>
            </a:extLst>
          </xdr:cNvPr>
          <xdr:cNvSpPr txBox="1"/>
        </xdr:nvSpPr>
        <xdr:spPr>
          <a:xfrm>
            <a:off x="234796" y="4782689"/>
            <a:ext cx="1405678" cy="259368"/>
          </a:xfrm>
          <a:custGeom>
            <a:avLst/>
            <a:gdLst>
              <a:gd name="connsiteX0" fmla="*/ 0 w 1034242"/>
              <a:gd name="connsiteY0" fmla="*/ 0 h 162445"/>
              <a:gd name="connsiteX1" fmla="*/ 1034242 w 1034242"/>
              <a:gd name="connsiteY1" fmla="*/ 0 h 162445"/>
              <a:gd name="connsiteX2" fmla="*/ 1034242 w 1034242"/>
              <a:gd name="connsiteY2" fmla="*/ 162445 h 162445"/>
              <a:gd name="connsiteX3" fmla="*/ 0 w 1034242"/>
              <a:gd name="connsiteY3" fmla="*/ 162445 h 162445"/>
              <a:gd name="connsiteX4" fmla="*/ 0 w 1034242"/>
              <a:gd name="connsiteY4" fmla="*/ 0 h 162445"/>
              <a:gd name="connsiteX0" fmla="*/ 0 w 1034242"/>
              <a:gd name="connsiteY0" fmla="*/ 0 h 162445"/>
              <a:gd name="connsiteX1" fmla="*/ 1034242 w 1034242"/>
              <a:gd name="connsiteY1" fmla="*/ 0 h 162445"/>
              <a:gd name="connsiteX2" fmla="*/ 904355 w 1034242"/>
              <a:gd name="connsiteY2" fmla="*/ 67195 h 162445"/>
              <a:gd name="connsiteX3" fmla="*/ 1034242 w 1034242"/>
              <a:gd name="connsiteY3" fmla="*/ 162445 h 162445"/>
              <a:gd name="connsiteX4" fmla="*/ 0 w 1034242"/>
              <a:gd name="connsiteY4" fmla="*/ 162445 h 162445"/>
              <a:gd name="connsiteX5" fmla="*/ 0 w 1034242"/>
              <a:gd name="connsiteY5" fmla="*/ 0 h 162445"/>
              <a:gd name="connsiteX0" fmla="*/ 0 w 1034242"/>
              <a:gd name="connsiteY0" fmla="*/ 0 h 162445"/>
              <a:gd name="connsiteX1" fmla="*/ 1034242 w 1034242"/>
              <a:gd name="connsiteY1" fmla="*/ 0 h 162445"/>
              <a:gd name="connsiteX2" fmla="*/ 904355 w 1034242"/>
              <a:gd name="connsiteY2" fmla="*/ 67195 h 162445"/>
              <a:gd name="connsiteX3" fmla="*/ 904355 w 1034242"/>
              <a:gd name="connsiteY3" fmla="*/ 162445 h 162445"/>
              <a:gd name="connsiteX4" fmla="*/ 0 w 1034242"/>
              <a:gd name="connsiteY4" fmla="*/ 162445 h 162445"/>
              <a:gd name="connsiteX5" fmla="*/ 0 w 1034242"/>
              <a:gd name="connsiteY5" fmla="*/ 0 h 162445"/>
              <a:gd name="connsiteX0" fmla="*/ 0 w 913014"/>
              <a:gd name="connsiteY0" fmla="*/ 8659 h 171104"/>
              <a:gd name="connsiteX1" fmla="*/ 913014 w 913014"/>
              <a:gd name="connsiteY1" fmla="*/ 0 h 171104"/>
              <a:gd name="connsiteX2" fmla="*/ 904355 w 913014"/>
              <a:gd name="connsiteY2" fmla="*/ 75854 h 171104"/>
              <a:gd name="connsiteX3" fmla="*/ 904355 w 913014"/>
              <a:gd name="connsiteY3" fmla="*/ 171104 h 171104"/>
              <a:gd name="connsiteX4" fmla="*/ 0 w 913014"/>
              <a:gd name="connsiteY4" fmla="*/ 171104 h 171104"/>
              <a:gd name="connsiteX5" fmla="*/ 0 w 913014"/>
              <a:gd name="connsiteY5" fmla="*/ 8659 h 171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913014" h="171104">
                <a:moveTo>
                  <a:pt x="0" y="8659"/>
                </a:moveTo>
                <a:lnTo>
                  <a:pt x="913014" y="0"/>
                </a:lnTo>
                <a:cubicBezTo>
                  <a:pt x="913014" y="22398"/>
                  <a:pt x="904355" y="53456"/>
                  <a:pt x="904355" y="75854"/>
                </a:cubicBezTo>
                <a:lnTo>
                  <a:pt x="904355" y="171104"/>
                </a:lnTo>
                <a:lnTo>
                  <a:pt x="0" y="171104"/>
                </a:lnTo>
                <a:lnTo>
                  <a:pt x="0" y="8659"/>
                </a:lnTo>
                <a:close/>
              </a:path>
            </a:pathLst>
          </a:cu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rIns="0" rtlCol="0" anchor="ctr"/>
          <a:lstStyle/>
          <a:p>
            <a:pPr algn="ctr"/>
            <a:r>
              <a:rPr lang="en-IN" sz="1400" b="1">
                <a:solidFill>
                  <a:schemeClr val="bg1"/>
                </a:solidFill>
                <a:latin typeface="Aptos" panose="020B0004020202020204" pitchFamily="34" charset="0"/>
              </a:rPr>
              <a:t>Happy</a:t>
            </a:r>
            <a:r>
              <a:rPr lang="en-IN" sz="1400" b="1" baseline="0">
                <a:solidFill>
                  <a:schemeClr val="bg1"/>
                </a:solidFill>
                <a:latin typeface="Aptos" panose="020B0004020202020204" pitchFamily="34" charset="0"/>
              </a:rPr>
              <a:t> Callers</a:t>
            </a:r>
            <a:endParaRPr lang="en-IN" sz="1400" b="1">
              <a:solidFill>
                <a:schemeClr val="bg1"/>
              </a:solidFill>
              <a:latin typeface="Aptos" panose="020B0004020202020204" pitchFamily="34" charset="0"/>
            </a:endParaRPr>
          </a:p>
        </xdr:txBody>
      </xdr:sp>
      <xdr:pic>
        <xdr:nvPicPr>
          <xdr:cNvPr id="30" name="Graphic 29" descr="Smiling face with no fill">
            <a:extLst>
              <a:ext uri="{FF2B5EF4-FFF2-40B4-BE49-F238E27FC236}">
                <a16:creationId xmlns:a16="http://schemas.microsoft.com/office/drawing/2014/main" id="{AE7180E3-F51E-45CA-AC32-1059EBF15E3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1410569">
            <a:off x="201285" y="4830921"/>
            <a:ext cx="183324" cy="207956"/>
          </a:xfrm>
          <a:prstGeom prst="rect">
            <a:avLst/>
          </a:prstGeom>
        </xdr:spPr>
      </xdr:pic>
      <xdr:sp macro="" textlink="Pivots!$E$10">
        <xdr:nvSpPr>
          <xdr:cNvPr id="31" name="TextBox 30">
            <a:extLst>
              <a:ext uri="{FF2B5EF4-FFF2-40B4-BE49-F238E27FC236}">
                <a16:creationId xmlns:a16="http://schemas.microsoft.com/office/drawing/2014/main" id="{D5AF39BF-CD6B-4CB0-B8B1-E3CBF5EE6925}"/>
              </a:ext>
            </a:extLst>
          </xdr:cNvPr>
          <xdr:cNvSpPr txBox="1"/>
        </xdr:nvSpPr>
        <xdr:spPr>
          <a:xfrm>
            <a:off x="202089" y="5374907"/>
            <a:ext cx="1427733" cy="297306"/>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772D84-0492-4901-B464-47082634C0D8}" type="TxLink">
              <a:rPr lang="en-US" sz="1500" b="0" i="0" u="none" strike="noStrike">
                <a:solidFill>
                  <a:schemeClr val="accent6">
                    <a:lumMod val="40000"/>
                    <a:lumOff val="60000"/>
                  </a:schemeClr>
                </a:solidFill>
                <a:latin typeface="+mn-lt"/>
              </a:rPr>
              <a:pPr algn="ctr"/>
              <a:t>74</a:t>
            </a:fld>
            <a:endParaRPr lang="en-IN" sz="1500">
              <a:solidFill>
                <a:schemeClr val="accent6">
                  <a:lumMod val="40000"/>
                  <a:lumOff val="60000"/>
                </a:schemeClr>
              </a:solidFill>
              <a:latin typeface="+mn-lt"/>
            </a:endParaRPr>
          </a:p>
        </xdr:txBody>
      </xdr:sp>
    </xdr:grpSp>
    <xdr:clientData/>
  </xdr:twoCellAnchor>
  <xdr:twoCellAnchor>
    <xdr:from>
      <xdr:col>1</xdr:col>
      <xdr:colOff>8556</xdr:colOff>
      <xdr:row>1</xdr:row>
      <xdr:rowOff>65660</xdr:rowOff>
    </xdr:from>
    <xdr:to>
      <xdr:col>3</xdr:col>
      <xdr:colOff>192674</xdr:colOff>
      <xdr:row>6</xdr:row>
      <xdr:rowOff>68671</xdr:rowOff>
    </xdr:to>
    <xdr:grpSp>
      <xdr:nvGrpSpPr>
        <xdr:cNvPr id="5" name="Group 4">
          <a:extLst>
            <a:ext uri="{FF2B5EF4-FFF2-40B4-BE49-F238E27FC236}">
              <a16:creationId xmlns:a16="http://schemas.microsoft.com/office/drawing/2014/main" id="{4C5D64EE-C1DC-EF1F-DBA7-9CAAA621C7FA}"/>
            </a:ext>
          </a:extLst>
        </xdr:cNvPr>
        <xdr:cNvGrpSpPr/>
      </xdr:nvGrpSpPr>
      <xdr:grpSpPr>
        <a:xfrm>
          <a:off x="138096" y="248540"/>
          <a:ext cx="1471898" cy="917411"/>
          <a:chOff x="191436" y="339980"/>
          <a:chExt cx="1471898" cy="917411"/>
        </a:xfrm>
      </xdr:grpSpPr>
      <xdr:sp macro="" textlink="Pivots!$B$4">
        <xdr:nvSpPr>
          <xdr:cNvPr id="2" name="Rectangle 1">
            <a:extLst>
              <a:ext uri="{FF2B5EF4-FFF2-40B4-BE49-F238E27FC236}">
                <a16:creationId xmlns:a16="http://schemas.microsoft.com/office/drawing/2014/main" id="{A4A189EA-7F12-8038-3A17-403323772094}"/>
              </a:ext>
            </a:extLst>
          </xdr:cNvPr>
          <xdr:cNvSpPr/>
        </xdr:nvSpPr>
        <xdr:spPr>
          <a:xfrm>
            <a:off x="213360" y="339980"/>
            <a:ext cx="1449974" cy="91741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A8B25A4-D364-4A6D-BAFE-AA5E1A43DCBF}" type="TxLink">
              <a:rPr lang="en-US" sz="1800" b="0" i="0" u="none" strike="noStrike">
                <a:solidFill>
                  <a:schemeClr val="bg1"/>
                </a:solidFill>
                <a:latin typeface="+mj-lt"/>
              </a:rPr>
              <a:pPr algn="ctr"/>
              <a:t> 1,000 </a:t>
            </a:fld>
            <a:endParaRPr lang="en-IN" sz="1800" b="1">
              <a:solidFill>
                <a:schemeClr val="bg1"/>
              </a:solidFill>
              <a:latin typeface="+mj-lt"/>
            </a:endParaRPr>
          </a:p>
        </xdr:txBody>
      </xdr:sp>
      <xdr:sp macro="" textlink="">
        <xdr:nvSpPr>
          <xdr:cNvPr id="3" name="TextBox 2">
            <a:extLst>
              <a:ext uri="{FF2B5EF4-FFF2-40B4-BE49-F238E27FC236}">
                <a16:creationId xmlns:a16="http://schemas.microsoft.com/office/drawing/2014/main" id="{F5473499-9797-035B-FB76-E1F0DC1DA88B}"/>
              </a:ext>
            </a:extLst>
          </xdr:cNvPr>
          <xdr:cNvSpPr txBox="1"/>
        </xdr:nvSpPr>
        <xdr:spPr>
          <a:xfrm>
            <a:off x="245446" y="361742"/>
            <a:ext cx="1363072" cy="281933"/>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panose="020B0004020202020204" pitchFamily="34" charset="0"/>
              </a:rPr>
              <a:t>Calls</a:t>
            </a:r>
            <a:endParaRPr lang="en-IN" sz="1400" b="1">
              <a:latin typeface="Aptos" panose="020B0004020202020204" pitchFamily="34" charset="0"/>
            </a:endParaRPr>
          </a:p>
        </xdr:txBody>
      </xdr:sp>
      <xdr:pic>
        <xdr:nvPicPr>
          <xdr:cNvPr id="6" name="Graphic 5" descr="Receiver">
            <a:extLst>
              <a:ext uri="{FF2B5EF4-FFF2-40B4-BE49-F238E27FC236}">
                <a16:creationId xmlns:a16="http://schemas.microsoft.com/office/drawing/2014/main" id="{8D345B8F-B3DF-685F-1D39-1119C8686EA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rot="21414276">
            <a:off x="263877" y="378096"/>
            <a:ext cx="211127" cy="229796"/>
          </a:xfrm>
          <a:prstGeom prst="rect">
            <a:avLst/>
          </a:prstGeom>
        </xdr:spPr>
      </xdr:pic>
      <xdr:sp macro="" textlink="Pivots!$B$10">
        <xdr:nvSpPr>
          <xdr:cNvPr id="4" name="TextBox 3">
            <a:extLst>
              <a:ext uri="{FF2B5EF4-FFF2-40B4-BE49-F238E27FC236}">
                <a16:creationId xmlns:a16="http://schemas.microsoft.com/office/drawing/2014/main" id="{0D6FF847-85F0-48C8-BE3C-48A87B2694A7}"/>
              </a:ext>
            </a:extLst>
          </xdr:cNvPr>
          <xdr:cNvSpPr txBox="1"/>
        </xdr:nvSpPr>
        <xdr:spPr>
          <a:xfrm>
            <a:off x="191436" y="952438"/>
            <a:ext cx="1449038" cy="274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C8AD1D-63A9-4B3E-B5E3-49806AAFB069}" type="TxLink">
              <a:rPr lang="en-US" sz="1600" b="0" i="0" u="none" strike="noStrike">
                <a:solidFill>
                  <a:schemeClr val="accent6">
                    <a:lumMod val="40000"/>
                    <a:lumOff val="60000"/>
                  </a:schemeClr>
                </a:solidFill>
                <a:latin typeface="+mn-lt"/>
              </a:rPr>
              <a:pPr algn="ctr"/>
              <a:t> 218 </a:t>
            </a:fld>
            <a:endParaRPr lang="en-IN" sz="1600">
              <a:solidFill>
                <a:schemeClr val="accent6">
                  <a:lumMod val="40000"/>
                  <a:lumOff val="60000"/>
                </a:schemeClr>
              </a:solidFill>
              <a:latin typeface="+mn-lt"/>
            </a:endParaRPr>
          </a:p>
        </xdr:txBody>
      </xdr:sp>
    </xdr:grpSp>
    <xdr:clientData/>
  </xdr:twoCellAnchor>
  <xdr:twoCellAnchor>
    <xdr:from>
      <xdr:col>3</xdr:col>
      <xdr:colOff>297180</xdr:colOff>
      <xdr:row>1</xdr:row>
      <xdr:rowOff>33592</xdr:rowOff>
    </xdr:from>
    <xdr:to>
      <xdr:col>8</xdr:col>
      <xdr:colOff>541020</xdr:colOff>
      <xdr:row>12</xdr:row>
      <xdr:rowOff>175260</xdr:rowOff>
    </xdr:to>
    <xdr:graphicFrame macro="">
      <xdr:nvGraphicFramePr>
        <xdr:cNvPr id="14" name="Chart 13">
          <a:extLst>
            <a:ext uri="{FF2B5EF4-FFF2-40B4-BE49-F238E27FC236}">
              <a16:creationId xmlns:a16="http://schemas.microsoft.com/office/drawing/2014/main" id="{DEA3186D-17FF-47C1-80AF-D16402B44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21466</xdr:colOff>
      <xdr:row>19</xdr:row>
      <xdr:rowOff>157527</xdr:rowOff>
    </xdr:from>
    <xdr:to>
      <xdr:col>3</xdr:col>
      <xdr:colOff>108934</xdr:colOff>
      <xdr:row>24</xdr:row>
      <xdr:rowOff>162856</xdr:rowOff>
    </xdr:to>
    <xdr:grpSp>
      <xdr:nvGrpSpPr>
        <xdr:cNvPr id="9" name="Group 8">
          <a:extLst>
            <a:ext uri="{FF2B5EF4-FFF2-40B4-BE49-F238E27FC236}">
              <a16:creationId xmlns:a16="http://schemas.microsoft.com/office/drawing/2014/main" id="{4875B118-BE4A-F425-59F6-96BDB6C4D51E}"/>
            </a:ext>
          </a:extLst>
        </xdr:cNvPr>
        <xdr:cNvGrpSpPr/>
      </xdr:nvGrpSpPr>
      <xdr:grpSpPr>
        <a:xfrm>
          <a:off x="151006" y="3632247"/>
          <a:ext cx="1375248" cy="919729"/>
          <a:chOff x="211966" y="3632247"/>
          <a:chExt cx="1375248" cy="919729"/>
        </a:xfrm>
      </xdr:grpSpPr>
      <xdr:sp macro="" textlink="">
        <xdr:nvSpPr>
          <xdr:cNvPr id="25" name="TextBox 24">
            <a:extLst>
              <a:ext uri="{FF2B5EF4-FFF2-40B4-BE49-F238E27FC236}">
                <a16:creationId xmlns:a16="http://schemas.microsoft.com/office/drawing/2014/main" id="{CA85BB82-0210-4D12-8BC9-2FBDBA2476D3}"/>
              </a:ext>
            </a:extLst>
          </xdr:cNvPr>
          <xdr:cNvSpPr txBox="1"/>
        </xdr:nvSpPr>
        <xdr:spPr>
          <a:xfrm>
            <a:off x="278945" y="3693720"/>
            <a:ext cx="1297455" cy="298728"/>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panose="020B0004020202020204" pitchFamily="34" charset="0"/>
              </a:rPr>
              <a:t>Rating</a:t>
            </a:r>
          </a:p>
        </xdr:txBody>
      </xdr:sp>
      <xdr:sp macro="" textlink="Pivots!$C$10">
        <xdr:nvSpPr>
          <xdr:cNvPr id="27" name="TextBox 26">
            <a:extLst>
              <a:ext uri="{FF2B5EF4-FFF2-40B4-BE49-F238E27FC236}">
                <a16:creationId xmlns:a16="http://schemas.microsoft.com/office/drawing/2014/main" id="{3D6880F5-8297-456E-918A-C140E4485295}"/>
              </a:ext>
            </a:extLst>
          </xdr:cNvPr>
          <xdr:cNvSpPr txBox="1"/>
        </xdr:nvSpPr>
        <xdr:spPr>
          <a:xfrm>
            <a:off x="212740" y="4313879"/>
            <a:ext cx="1374474" cy="238097"/>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B350E2-D3CE-4DBE-88F8-2C94A094DBBF}" type="TxLink">
              <a:rPr lang="en-US" sz="1500" b="0" i="0" u="none" strike="noStrike">
                <a:solidFill>
                  <a:schemeClr val="accent6">
                    <a:lumMod val="40000"/>
                    <a:lumOff val="60000"/>
                  </a:schemeClr>
                </a:solidFill>
                <a:latin typeface="+mn-lt"/>
              </a:rPr>
              <a:pPr algn="ctr"/>
              <a:t>3.9</a:t>
            </a:fld>
            <a:endParaRPr lang="en-US" sz="1500">
              <a:solidFill>
                <a:schemeClr val="accent6">
                  <a:lumMod val="40000"/>
                  <a:lumOff val="60000"/>
                </a:schemeClr>
              </a:solidFill>
              <a:latin typeface="+mn-lt"/>
            </a:endParaRPr>
          </a:p>
        </xdr:txBody>
      </xdr:sp>
      <xdr:pic>
        <xdr:nvPicPr>
          <xdr:cNvPr id="36" name="Graphic 35" descr="Rating Star with solid fill">
            <a:extLst>
              <a:ext uri="{FF2B5EF4-FFF2-40B4-BE49-F238E27FC236}">
                <a16:creationId xmlns:a16="http://schemas.microsoft.com/office/drawing/2014/main" id="{2CE58728-D347-4FCC-9E4D-82889C9DC81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211966" y="3632247"/>
            <a:ext cx="332703" cy="387223"/>
          </a:xfrm>
          <a:prstGeom prst="rect">
            <a:avLst/>
          </a:prstGeom>
        </xdr:spPr>
      </xdr:pic>
    </xdr:grpSp>
    <xdr:clientData/>
  </xdr:twoCellAnchor>
  <xdr:twoCellAnchor>
    <xdr:from>
      <xdr:col>9</xdr:col>
      <xdr:colOff>10160</xdr:colOff>
      <xdr:row>1</xdr:row>
      <xdr:rowOff>20320</xdr:rowOff>
    </xdr:from>
    <xdr:to>
      <xdr:col>13</xdr:col>
      <xdr:colOff>22860</xdr:colOff>
      <xdr:row>12</xdr:row>
      <xdr:rowOff>167640</xdr:rowOff>
    </xdr:to>
    <xdr:graphicFrame macro="">
      <xdr:nvGraphicFramePr>
        <xdr:cNvPr id="37" name="Chart 36">
          <a:extLst>
            <a:ext uri="{FF2B5EF4-FFF2-40B4-BE49-F238E27FC236}">
              <a16:creationId xmlns:a16="http://schemas.microsoft.com/office/drawing/2014/main" id="{31528757-B0C6-4742-A83A-C5084FFFB5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586740</xdr:colOff>
      <xdr:row>14</xdr:row>
      <xdr:rowOff>15241</xdr:rowOff>
    </xdr:from>
    <xdr:to>
      <xdr:col>11</xdr:col>
      <xdr:colOff>190500</xdr:colOff>
      <xdr:row>31</xdr:row>
      <xdr:rowOff>15241</xdr:rowOff>
    </xdr:to>
    <xdr:graphicFrame macro="">
      <xdr:nvGraphicFramePr>
        <xdr:cNvPr id="38" name="Chart 37">
          <a:extLst>
            <a:ext uri="{FF2B5EF4-FFF2-40B4-BE49-F238E27FC236}">
              <a16:creationId xmlns:a16="http://schemas.microsoft.com/office/drawing/2014/main" id="{5F91614D-147B-431E-931F-9FDDF3F10A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342900</xdr:colOff>
      <xdr:row>14</xdr:row>
      <xdr:rowOff>38100</xdr:rowOff>
    </xdr:from>
    <xdr:to>
      <xdr:col>7</xdr:col>
      <xdr:colOff>586739</xdr:colOff>
      <xdr:row>30</xdr:row>
      <xdr:rowOff>114300</xdr:rowOff>
    </xdr:to>
    <xdr:graphicFrame macro="">
      <xdr:nvGraphicFramePr>
        <xdr:cNvPr id="39" name="Chart 38">
          <a:extLst>
            <a:ext uri="{FF2B5EF4-FFF2-40B4-BE49-F238E27FC236}">
              <a16:creationId xmlns:a16="http://schemas.microsoft.com/office/drawing/2014/main" id="{F3A158A1-BED5-468B-97C1-2B7864943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101600</xdr:colOff>
      <xdr:row>1</xdr:row>
      <xdr:rowOff>20320</xdr:rowOff>
    </xdr:from>
    <xdr:to>
      <xdr:col>17</xdr:col>
      <xdr:colOff>320040</xdr:colOff>
      <xdr:row>13</xdr:row>
      <xdr:rowOff>0</xdr:rowOff>
    </xdr:to>
    <xdr:graphicFrame macro="">
      <xdr:nvGraphicFramePr>
        <xdr:cNvPr id="41" name="Chart 40">
          <a:extLst>
            <a:ext uri="{FF2B5EF4-FFF2-40B4-BE49-F238E27FC236}">
              <a16:creationId xmlns:a16="http://schemas.microsoft.com/office/drawing/2014/main" id="{FFDFFB51-92F1-4719-A8ED-9B79C4EA3B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398781</xdr:colOff>
      <xdr:row>1</xdr:row>
      <xdr:rowOff>17780</xdr:rowOff>
    </xdr:from>
    <xdr:to>
      <xdr:col>20</xdr:col>
      <xdr:colOff>655320</xdr:colOff>
      <xdr:row>12</xdr:row>
      <xdr:rowOff>167640</xdr:rowOff>
    </xdr:to>
    <xdr:graphicFrame macro="">
      <xdr:nvGraphicFramePr>
        <xdr:cNvPr id="43" name="Chart 42">
          <a:extLst>
            <a:ext uri="{FF2B5EF4-FFF2-40B4-BE49-F238E27FC236}">
              <a16:creationId xmlns:a16="http://schemas.microsoft.com/office/drawing/2014/main" id="{C21798EB-4C10-49CF-8129-F765E7680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5.045527199072" backgroundQuery="1" createdVersion="8" refreshedVersion="8" minRefreshableVersion="3" recordCount="0" supportSubquery="1" supportAdvancedDrill="1" xr:uid="{696E9E25-B09A-4ECC-B4F4-0DEBF49E3A0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2"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4.997360763889" backgroundQuery="1" createdVersion="8" refreshedVersion="8" minRefreshableVersion="3" recordCount="0" supportSubquery="1" supportAdvancedDrill="1" xr:uid="{E7738501-E73A-4E9E-83F8-0E810DCD63F1}">
  <cacheSource type="external" connectionId="1"/>
  <cacheFields count="3">
    <cacheField name="[Calls].[Representative].[Representative]" caption="Representative" numFmtId="0" hierarchy="3" level="1">
      <sharedItems count="5">
        <s v="R01"/>
        <s v="R02"/>
        <s v="R03"/>
        <s v="R04"/>
        <s v="R05"/>
      </sharedItems>
    </cacheField>
    <cacheField name="[Measures].[Count of Call number]" caption="Count of Call number" numFmtId="0" hierarchy="22" level="32767"/>
    <cacheField name="[Measures].[Sum of Purchase Amount]" caption="Sum of Purchase Amount" numFmtId="0" hierarchy="2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4.855146875001" backgroundQuery="1" createdVersion="8" refreshedVersion="8" minRefreshableVersion="3" recordCount="0" supportSubquery="1" supportAdvancedDrill="1" xr:uid="{00984C5C-FCFD-498E-848B-6782119AF7DA}">
  <cacheSource type="external" connectionId="1"/>
  <cacheFields count="5">
    <cacheField name="[Measures].[Sum of Purchase Amount]" caption="Sum of Purchase Amount" numFmtId="0" hierarchy="21" level="32767"/>
    <cacheField name="[Measures].[Count of Call number]" caption="Count of Call number" numFmtId="0" hierarchy="22" level="32767"/>
    <cacheField name="[Measures].[Sum of Duration]" caption="Sum of Duration" numFmtId="0" hierarchy="23" level="32767"/>
    <cacheField name="[Measures].[Average of Satisfaction Rating]" caption="Average of Satisfaction Rating" numFmtId="0" hierarchy="25" level="32767"/>
    <cacheField name="[Measures].[5* Calls]" caption="5* Calls" numFmtId="0" hierarchy="17"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5.085966435188" backgroundQuery="1" createdVersion="8" refreshedVersion="8" minRefreshableVersion="3" recordCount="0" supportSubquery="1" supportAdvancedDrill="1" xr:uid="{CA23B89F-61F2-4EE2-ADC7-3CDF311CA02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7.001630671293" backgroundQuery="1" createdVersion="8" refreshedVersion="8" minRefreshableVersion="3" recordCount="0" supportSubquery="1" supportAdvancedDrill="1" xr:uid="{1CDD8D91-7917-4170-81AE-3D35447BE6B9}">
  <cacheSource type="external" connectionId="1"/>
  <cacheFields count="6">
    <cacheField name="[Measures].[Sum of Purchase Amount]" caption="Sum of Purchase Amount" numFmtId="0" hierarchy="21" level="32767"/>
    <cacheField name="[Measures].[Count of Call number]" caption="Count of Call number" numFmtId="0" hierarchy="22" level="32767"/>
    <cacheField name="[Measures].[Sum of Duration]" caption="Sum of Duration" numFmtId="0" hierarchy="23" level="32767"/>
    <cacheField name="[Measures].[Average of Satisfaction Rating]" caption="Average of Satisfaction Rating" numFmtId="0" hierarchy="25" level="32767"/>
    <cacheField name="[Measures].[5* Calls]" caption="5* Calls" numFmtId="0" hierarchy="17" level="32767"/>
    <cacheField name="[Calls].[Representative].[Representative]" caption="Representative" numFmtId="0" hierarchy="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7.001631250001" backgroundQuery="1" createdVersion="8" refreshedVersion="8" minRefreshableVersion="3" recordCount="0" supportSubquery="1" supportAdvancedDrill="1" xr:uid="{2DEC5467-CFA5-4221-95A6-1481A77C208D}">
  <cacheSource type="external" connectionId="1"/>
  <cacheFields count="5">
    <cacheField name="[Calls].[Date of Call].[Date of Call]" caption="Date of Call" numFmtId="0" hierarchy="4" level="1">
      <sharedItems containsSemiMixedTypes="0" containsNonDate="0" containsDate="1" containsString="0" minDate="2023-01-01T00:00:00" maxDate="2023-01-31T00:00:00" count="22">
        <d v="2023-01-01T00:00:00"/>
        <d v="2023-01-03T00:00:00"/>
        <d v="2023-01-04T00:00:00"/>
        <d v="2023-01-05T00:00:00"/>
        <d v="2023-01-07T00:00:00"/>
        <d v="2023-01-08T00:00:00"/>
        <d v="2023-01-10T00:00:00"/>
        <d v="2023-01-14T00:00:00"/>
        <d v="2023-01-15T00:00:00"/>
        <d v="2023-01-16T00:00:00"/>
        <d v="2023-01-17T00:00:00"/>
        <d v="2023-01-18T00:00:00"/>
        <d v="2023-01-19T00:00:00"/>
        <d v="2023-01-20T00:00:00"/>
        <d v="2023-01-21T00:00:00"/>
        <d v="2023-01-23T00:00:00"/>
        <d v="2023-01-24T00:00:00"/>
        <d v="2023-01-25T00:00:00"/>
        <d v="2023-01-26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2" level="32767"/>
    <cacheField name="[Calls].[Representative].[Representative]" caption="Representative" numFmtId="0" hierarchy="3" level="1">
      <sharedItems containsSemiMixedTypes="0" containsNonDate="0" containsString="0"/>
    </cacheField>
    <cacheField name="Unsupported0" numFmtId="0" hierarchy="32" level="32767">
      <extLst>
        <ext xmlns:x14="http://schemas.microsoft.com/office/spreadsheetml/2009/9/main" uri="{63CAB8AC-B538-458d-9737-405883B0398D}">
          <x14:cacheField ignore="1"/>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7.001631712963" backgroundQuery="1" createdVersion="8" refreshedVersion="8" minRefreshableVersion="3" recordCount="0" supportSubquery="1" supportAdvancedDrill="1" xr:uid="{5948D54A-2925-4500-875A-676D135C0C5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22"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7.001632060186" backgroundQuery="1" createdVersion="8" refreshedVersion="8" minRefreshableVersion="3" recordCount="0" supportSubquery="1" supportAdvancedDrill="1" xr:uid="{AC0C255A-1E75-4AAD-B549-DF898FA71913}">
  <cacheSource type="external" connectionId="1"/>
  <cacheFields count="1">
    <cacheField name="[Calls].[Representative].[Representative]" caption="Representative" numFmtId="0" hierarchy="3" level="1">
      <sharedItems count="1">
        <s v="R02"/>
      </sharedItems>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7.001632523148" backgroundQuery="1" createdVersion="8" refreshedVersion="8" minRefreshableVersion="3" recordCount="0" supportSubquery="1" supportAdvancedDrill="1" xr:uid="{000B148D-4226-425A-9782-7D42643C18C0}">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ount of Call number]" caption="Count of Call number" numFmtId="0" hierarchy="22" level="32767"/>
    <cacheField name="[Calls].[Representative].[Representative]" caption="Representative" numFmtId="0" hierarchy="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gati" refreshedDate="45894.855136226855" backgroundQuery="1" createdVersion="3" refreshedVersion="8" minRefreshableVersion="3" recordCount="0" supportSubquery="1" supportAdvancedDrill="1" xr:uid="{9D096620-D3B2-4A4E-BD3D-8288E03B7281}">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Satisfaction Rating]" caption="Count of Satisfaction Rating" measure="1" displayFolder="" measureGroup="Calls" count="0">
      <extLst>
        <ext xmlns:x15="http://schemas.microsoft.com/office/spreadsheetml/2010/11/main" uri="{B97F6D7D-B522-45F9-BDA1-12C45D357490}">
          <x15:cacheHierarchy aggregatedColumn="6"/>
        </ext>
      </extLst>
    </cacheHierarchy>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586187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23BE37-FAF4-4822-89F2-523AD2C894F4}" name="Monthly Call Trend" cacheId="18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15:C28" firstHeaderRow="0" firstDataRow="1" firstDataCol="1"/>
  <pivotFields count="5">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Call Count" fld="2" subtotal="count" baseField="1" baseItem="4"/>
    <dataField name="Call Count" fld="4" subtotal="count" baseField="1" baseItem="4">
      <extLst>
        <ext xmlns:x14="http://schemas.microsoft.com/office/spreadsheetml/2009/9/main" uri="{E15A36E0-9728-4e99-A89B-3F7291B0FE68}">
          <x14:dataField sourceField="2" uniqueName="[__Xl2].[Measures].[Count of Call number]"/>
        </ext>
      </extLst>
    </dataField>
  </dataFields>
  <chartFormats count="2">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Amount"/>
    <pivotHierarchy dragToData="1" caption="Call Count"/>
    <pivotHierarchy dragToData="1" caption="Total Duration"/>
    <pivotHierarchy dragToData="1"/>
    <pivotHierarchy dragToData="1" caption="Avg Rating"/>
    <pivotHierarchy dragToData="1"/>
    <pivotHierarchy dragToData="1" caption="5* Rating"/>
    <pivotHierarchy dragToData="1" caption="Count of Rating rounded"/>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0CB53A-50D7-435B-B6AD-52BA7A7E200F}" name="Weekly Call Trend" cacheId="18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E15:F23" firstHeaderRow="1" firstDataRow="1" firstDataCol="1"/>
  <pivotFields count="3">
    <pivotField allDrilled="1" subtotalTop="0" showAll="0" dataSourceSort="1" defaultSubtotal="0" defaultAttributeDrillState="1"/>
    <pivotField axis="axisRow" allDrilled="1" subtotalTop="0" showAll="0" sortType="ascending" defaultSubtotal="0">
      <items count="7">
        <item x="3" e="0"/>
        <item x="1" e="0"/>
        <item x="5" e="0"/>
        <item x="6" e="0"/>
        <item x="4" e="0"/>
        <item x="0" e="0"/>
        <item x="2" e="0"/>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name="Call Count" fld="2" subtotal="count" baseField="1" baseItem="0"/>
  </dataFields>
  <chartFormats count="1">
    <chartFormat chart="19"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Amount"/>
    <pivotHierarchy dragToData="1" caption="Call Count"/>
    <pivotHierarchy dragToData="1" caption="Total Duration"/>
    <pivotHierarchy dragToData="1"/>
    <pivotHierarchy dragToData="1" caption="Avg Rating"/>
    <pivotHierarchy dragToData="1"/>
    <pivotHierarchy dragToData="1" caption="5* Rating"/>
    <pivotHierarchy dragToData="1" caption="Count of Rating rounded"/>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852889-AAC7-4D81-AC82-84F505336E45}" name="Female Vs Male Callers"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A49:D5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all Count" fld="2" subtotal="count" baseField="0" baseItem="0"/>
  </dataFields>
  <chartFormats count="8">
    <chartFormat chart="24" format="14" series="1">
      <pivotArea type="data" outline="0" fieldPosition="0">
        <references count="2">
          <reference field="4294967294" count="1" selected="0">
            <x v="0"/>
          </reference>
          <reference field="1" count="1" selected="0">
            <x v="0"/>
          </reference>
        </references>
      </pivotArea>
    </chartFormat>
    <chartFormat chart="24" format="15">
      <pivotArea type="data" outline="0" fieldPosition="0">
        <references count="3">
          <reference field="4294967294" count="1" selected="0">
            <x v="0"/>
          </reference>
          <reference field="0" count="1" selected="0">
            <x v="0"/>
          </reference>
          <reference field="1" count="1" selected="0">
            <x v="0"/>
          </reference>
        </references>
      </pivotArea>
    </chartFormat>
    <chartFormat chart="24" format="16">
      <pivotArea type="data" outline="0" fieldPosition="0">
        <references count="3">
          <reference field="4294967294" count="1" selected="0">
            <x v="0"/>
          </reference>
          <reference field="0" count="1" selected="0">
            <x v="1"/>
          </reference>
          <reference field="1" count="1" selected="0">
            <x v="0"/>
          </reference>
        </references>
      </pivotArea>
    </chartFormat>
    <chartFormat chart="24" format="17">
      <pivotArea type="data" outline="0" fieldPosition="0">
        <references count="3">
          <reference field="4294967294" count="1" selected="0">
            <x v="0"/>
          </reference>
          <reference field="0" count="1" selected="0">
            <x v="2"/>
          </reference>
          <reference field="1" count="1" selected="0">
            <x v="0"/>
          </reference>
        </references>
      </pivotArea>
    </chartFormat>
    <chartFormat chart="24" format="18" series="1">
      <pivotArea type="data" outline="0" fieldPosition="0">
        <references count="2">
          <reference field="4294967294" count="1" selected="0">
            <x v="0"/>
          </reference>
          <reference field="1" count="1" selected="0">
            <x v="1"/>
          </reference>
        </references>
      </pivotArea>
    </chartFormat>
    <chartFormat chart="24" format="19">
      <pivotArea type="data" outline="0" fieldPosition="0">
        <references count="3">
          <reference field="4294967294" count="1" selected="0">
            <x v="0"/>
          </reference>
          <reference field="0" count="1" selected="0">
            <x v="0"/>
          </reference>
          <reference field="1" count="1" selected="0">
            <x v="1"/>
          </reference>
        </references>
      </pivotArea>
    </chartFormat>
    <chartFormat chart="24" format="20">
      <pivotArea type="data" outline="0" fieldPosition="0">
        <references count="3">
          <reference field="4294967294" count="1" selected="0">
            <x v="0"/>
          </reference>
          <reference field="0" count="1" selected="0">
            <x v="1"/>
          </reference>
          <reference field="1" count="1" selected="0">
            <x v="1"/>
          </reference>
        </references>
      </pivotArea>
    </chartFormat>
    <chartFormat chart="24" format="21">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all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71196C-5BEE-4540-B66F-1A1461885D27}" name="Reps Trend" cacheId="17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name="Total Amount" fld="0" baseField="0" baseItem="0" numFmtId="166"/>
    <dataField name="Call Count" fld="1" subtotal="count" baseField="0" baseItem="1" numFmtId="167"/>
    <dataField name="Avg Rating" fld="3" subtotal="average" baseField="0" baseItem="2"/>
    <dataField name="Total Duration" fld="2" baseField="0" baseItem="3" numFmtId="3"/>
    <dataField fld="4" subtotal="count" baseField="0" baseItem="0"/>
  </dataFields>
  <formats count="4">
    <format dxfId="11">
      <pivotArea outline="0" collapsedLevelsAreSubtotals="1" fieldPosition="0">
        <references count="1">
          <reference field="4294967294" count="1" selected="0">
            <x v="0"/>
          </reference>
        </references>
      </pivotArea>
    </format>
    <format dxfId="12">
      <pivotArea outline="0" collapsedLevelsAreSubtotals="1" fieldPosition="0">
        <references count="1">
          <reference field="4294967294" count="1" selected="0">
            <x v="1"/>
          </reference>
        </references>
      </pivotArea>
    </format>
    <format dxfId="13">
      <pivotArea outline="0" collapsedLevelsAreSubtotals="1" fieldPosition="0">
        <references count="1">
          <reference field="4294967294" count="1" selected="0">
            <x v="2"/>
          </reference>
        </references>
      </pivotArea>
    </format>
    <format dxfId="14">
      <pivotArea outline="0" collapsedLevelsAreSubtotals="1" fieldPosition="0">
        <references count="1">
          <reference field="4294967294" count="1" selected="0">
            <x v="3"/>
          </reference>
        </references>
      </pivotArea>
    </format>
  </formats>
  <pivotHierarchies count="32">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Amount"/>
    <pivotHierarchy dragToData="1" caption="Call Count"/>
    <pivotHierarchy dragToData="1" caption="Total Duration"/>
    <pivotHierarchy dragToData="1"/>
    <pivotHierarchy dragToData="1" caption="Avg Rating"/>
    <pivotHierarchy dragToData="1"/>
    <pivotHierarchy dragToData="1" caption="5* Rating"/>
    <pivotHierarchy dragToData="1" caption="Count of Rating rounded"/>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011A69-F703-4B2E-B864-91853E03F049}"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all Count" fld="1" subtotal="count" baseField="0" baseItem="0"/>
    <dataField name="Total Amount" fld="2" baseField="0" baseItem="0" numFmtId="168"/>
  </dataFields>
  <formats count="1">
    <format dxfId="38">
      <pivotArea outline="0" collapsedLevelsAreSubtotals="1" fieldPosition="0">
        <references count="1">
          <reference field="4294967294" count="1" selected="0">
            <x v="1"/>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Amount"/>
    <pivotHierarchy dragToData="1" caption="Call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44B420-E4E6-439A-8098-2C0A1EA6572A}" name="Rep Satisfaction" cacheId="1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8">
  <location ref="A58:B64"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all Count" fld="1" subtotal="count" baseField="0" baseItem="0"/>
  </dataFields>
  <chartFormats count="1">
    <chartFormat chart="37"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all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C8AB44-0026-4E75-B673-BAE0CA97C266}" name="Overall Trend"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name="Total Amount" fld="0" baseField="0" baseItem="0" numFmtId="166"/>
    <dataField name="Call Count" fld="1" subtotal="count" baseField="0" baseItem="1" numFmtId="167"/>
    <dataField name="Avg Rating" fld="3" subtotal="average" baseField="0" baseItem="2"/>
    <dataField name="Total Duration" fld="2" baseField="0" baseItem="3" numFmtId="3"/>
    <dataField fld="4" subtotal="count" baseField="0" baseItem="0"/>
  </dataFields>
  <formats count="4">
    <format dxfId="42">
      <pivotArea outline="0" collapsedLevelsAreSubtotals="1" fieldPosition="0">
        <references count="1">
          <reference field="4294967294" count="1" selected="0">
            <x v="0"/>
          </reference>
        </references>
      </pivotArea>
    </format>
    <format dxfId="41">
      <pivotArea outline="0" collapsedLevelsAreSubtotals="1" fieldPosition="0">
        <references count="1">
          <reference field="4294967294" count="1" selected="0">
            <x v="1"/>
          </reference>
        </references>
      </pivotArea>
    </format>
    <format dxfId="40">
      <pivotArea outline="0" collapsedLevelsAreSubtotals="1" fieldPosition="0">
        <references count="1">
          <reference field="4294967294" count="1" selected="0">
            <x v="2"/>
          </reference>
        </references>
      </pivotArea>
    </format>
    <format dxfId="39">
      <pivotArea outline="0" collapsedLevelsAreSubtotals="1" fieldPosition="0">
        <references count="1">
          <reference field="4294967294" count="1" selected="0">
            <x v="3"/>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Amount"/>
    <pivotHierarchy dragToData="1" caption="Call Count"/>
    <pivotHierarchy dragToData="1" caption="Total Duration"/>
    <pivotHierarchy dragToData="1"/>
    <pivotHierarchy dragToData="1" caption="Avg Rating"/>
    <pivotHierarchy dragToData="1"/>
    <pivotHierarchy dragToData="1" caption="5* Rating"/>
    <pivotHierarchy dragToData="1" caption="Count of Rating rounded"/>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96A8F3-2914-4951-B990-BAD51D1732F7}" name="Selected Rep" cacheId="18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1:A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0">
      <pivotArea dataOnly="0" labelOnly="1" fieldPosition="0">
        <references count="1">
          <reference field="0" count="0"/>
        </references>
      </pivotArea>
    </format>
  </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6569114-5929-4BCC-A8DF-06CF880355F4}"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8">
  <location ref="A69:G8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6">
    <format dxfId="48">
      <pivotArea collapsedLevelsAreSubtotals="1" fieldPosition="0">
        <references count="2">
          <reference field="1" count="1" selected="0">
            <x v="0"/>
          </reference>
          <reference field="2" count="4">
            <x v="0"/>
            <x v="1"/>
            <x v="2"/>
            <x v="3"/>
          </reference>
        </references>
      </pivotArea>
    </format>
    <format dxfId="47">
      <pivotArea collapsedLevelsAreSubtotals="1" fieldPosition="0">
        <references count="1">
          <reference field="1" count="1">
            <x v="1"/>
          </reference>
        </references>
      </pivotArea>
    </format>
    <format dxfId="46">
      <pivotArea collapsedLevelsAreSubtotals="1" fieldPosition="0">
        <references count="2">
          <reference field="1" count="1" selected="0">
            <x v="1"/>
          </reference>
          <reference field="2" count="6">
            <x v="4"/>
            <x v="5"/>
            <x v="6"/>
            <x v="7"/>
            <x v="8"/>
            <x v="9"/>
          </reference>
        </references>
      </pivotArea>
    </format>
    <format dxfId="45">
      <pivotArea collapsedLevelsAreSubtotals="1" fieldPosition="0">
        <references count="1">
          <reference field="1" count="1">
            <x v="2"/>
          </reference>
        </references>
      </pivotArea>
    </format>
    <format dxfId="44">
      <pivotArea collapsedLevelsAreSubtotals="1" fieldPosition="0">
        <references count="2">
          <reference field="1" count="1" selected="0">
            <x v="2"/>
          </reference>
          <reference field="2" count="5">
            <x v="10"/>
            <x v="11"/>
            <x v="12"/>
            <x v="13"/>
            <x v="14"/>
          </reference>
        </references>
      </pivotArea>
    </format>
    <format dxfId="43">
      <pivotArea grandRow="1" outline="0" collapsedLevelsAreSubtotals="1" fieldPosition="0"/>
    </format>
  </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all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A0A9C8A-BA7B-4C91-82A6-61EDF165867D}" sourceName="[Calls].[Representative]">
  <pivotTables>
    <pivotTable tabId="11" name="Reps Trend"/>
    <pivotTable tabId="11" name="Monthly Call Trend"/>
    <pivotTable tabId="11" name="Weekly Call Trend"/>
    <pivotTable tabId="11" name="Selected Rep"/>
    <pivotTable tabId="11" name="Rep Satisfaction"/>
  </pivotTables>
  <data>
    <olap pivotCacheId="55861877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93D91EB-5EA8-431B-B5B6-B2E5BFA3D9DE}" cache="Slicer_Representative" caption="Representative" level="1" style="SlicerStyleDark5 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63"/>
    <tableColumn id="5" xr3:uid="{5A35565E-8707-4DED-AD15-A0669D67B382}" name="Date of Call" dataDxfId="62"/>
    <tableColumn id="6" xr3:uid="{F2E4F158-B41F-47BC-8DF8-DFCADFEE4E40}" name="Purchase Amount"/>
    <tableColumn id="7" xr3:uid="{04B291B5-47BD-4F78-8FD8-D1551CCA6BD9}" name="Satisfaction Rating" dataDxfId="61"/>
    <tableColumn id="8" xr3:uid="{6E4123C0-0B17-43B8-A142-A1E540CE974C}" name="FY" dataDxfId="60">
      <calculatedColumnFormula>IF(MONTH(Calls[[#This Row],[Date of Call]])&lt;=6, YEAR(Calls[[#This Row],[Date of Call]]), YEAR(Calls[[#This Row],[Date of Call]])+1)</calculatedColumnFormula>
    </tableColumn>
    <tableColumn id="9" xr3:uid="{199FA271-5E9B-46CE-9BC6-2801F92CD17E}" name="Day of week" dataDxfId="59">
      <calculatedColumnFormula>TEXT(Calls[[#This Row],[Date of Call]],"DDDD")</calculatedColumnFormula>
    </tableColumn>
    <tableColumn id="10" xr3:uid="{328CDB09-95B8-4D5E-9ED9-EF0D363735A1}" name="Duration Bucket" dataDxfId="58">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57">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56" headerRowBorderDxfId="55" tableBorderDxfId="54" totalsRowBorderDxfId="53">
  <autoFilter ref="Q3:T18" xr:uid="{27158F51-A707-4171-8A04-81FB0AABCBA5}"/>
  <tableColumns count="4">
    <tableColumn id="1" xr3:uid="{02688061-6A8C-4E23-B7FF-D00CD8B58CAC}" name="Customer ID" dataDxfId="52"/>
    <tableColumn id="2" xr3:uid="{771678B6-DB44-426B-9874-B4E421A440D5}" name="Gender" dataDxfId="51"/>
    <tableColumn id="3" xr3:uid="{B0D41C62-587E-494D-B49A-603F2C05F8D3}" name="Age" dataDxfId="50"/>
    <tableColumn id="4" xr3:uid="{663F92D6-FE31-4D81-9E01-8D066DDC8A88}" name="City" dataDxfId="4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Britannic 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43C2-6990-495B-8F61-03EE240DD0B9}">
  <dimension ref="A1:AF49"/>
  <sheetViews>
    <sheetView showGridLines="0" tabSelected="1" zoomScaleNormal="100" workbookViewId="0">
      <selection activeCell="R14" sqref="R14"/>
    </sheetView>
  </sheetViews>
  <sheetFormatPr defaultRowHeight="14.4" x14ac:dyDescent="0.3"/>
  <cols>
    <col min="1" max="1" width="1.69921875" style="22" customWidth="1"/>
    <col min="2" max="2" width="8.796875" style="22" customWidth="1"/>
    <col min="3" max="3" width="8.09765625" style="22" customWidth="1"/>
    <col min="4" max="4" width="4.59765625" style="22" customWidth="1"/>
    <col min="5" max="10" width="8.796875" style="22"/>
    <col min="11" max="11" width="8.796875" style="22" customWidth="1"/>
    <col min="12" max="12" width="5.59765625" style="22" customWidth="1"/>
    <col min="13" max="13" width="8.796875" style="22" customWidth="1"/>
    <col min="14" max="14" width="11.3984375" style="22" customWidth="1"/>
    <col min="15" max="15" width="10.59765625" style="22" customWidth="1"/>
    <col min="16" max="16" width="11.19921875" style="22" customWidth="1"/>
    <col min="17" max="17" width="10.8984375" style="22" customWidth="1"/>
    <col min="18" max="18" width="11.19921875" style="22" customWidth="1"/>
    <col min="19" max="19" width="10.69921875" style="22" customWidth="1"/>
    <col min="20" max="20" width="10.5" style="22" customWidth="1"/>
    <col min="21" max="21" width="8.8984375" style="22" customWidth="1"/>
    <col min="22" max="22" width="9.296875" style="22" customWidth="1"/>
    <col min="23" max="23" width="10" style="22" customWidth="1"/>
    <col min="24" max="24" width="8.796875" style="22" customWidth="1"/>
    <col min="25" max="16384" width="8.796875" style="22"/>
  </cols>
  <sheetData>
    <row r="1" spans="1:32" x14ac:dyDescent="0.3">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2" x14ac:dyDescent="0.3">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row>
    <row r="3" spans="1:32" x14ac:dyDescent="0.3">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row>
    <row r="4" spans="1:32" x14ac:dyDescent="0.3">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row>
    <row r="5" spans="1:32" x14ac:dyDescent="0.3">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row>
    <row r="6" spans="1:32" x14ac:dyDescent="0.3">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row>
    <row r="7" spans="1:32" x14ac:dyDescent="0.3">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row>
    <row r="8" spans="1:32" x14ac:dyDescent="0.3">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row>
    <row r="9" spans="1:32" x14ac:dyDescent="0.3">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row>
    <row r="10" spans="1:32" x14ac:dyDescent="0.3">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row>
    <row r="11" spans="1:32" x14ac:dyDescent="0.3">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row>
    <row r="12" spans="1:32" x14ac:dyDescent="0.3">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row>
    <row r="13" spans="1:32" x14ac:dyDescent="0.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row>
    <row r="14" spans="1:32" x14ac:dyDescent="0.3">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row>
    <row r="15" spans="1:32" x14ac:dyDescent="0.3">
      <c r="A15" s="25"/>
      <c r="B15" s="25"/>
      <c r="C15" s="25"/>
      <c r="D15" s="25"/>
      <c r="E15" s="25"/>
      <c r="F15" s="25"/>
      <c r="G15" s="25"/>
      <c r="H15" s="25"/>
      <c r="I15" s="25"/>
      <c r="J15" s="25"/>
      <c r="K15" s="25"/>
      <c r="L15" s="25"/>
      <c r="M15" s="25"/>
      <c r="N15" s="25"/>
      <c r="O15" s="31"/>
      <c r="P15" s="32" t="str">
        <f>Pivots!B70</f>
        <v>R01</v>
      </c>
      <c r="Q15" s="32" t="str">
        <f>Pivots!C70</f>
        <v>R02</v>
      </c>
      <c r="R15" s="32" t="str">
        <f>Pivots!D70</f>
        <v>R03</v>
      </c>
      <c r="S15" s="32" t="str">
        <f>Pivots!E70</f>
        <v>R04</v>
      </c>
      <c r="T15" s="32" t="str">
        <f>Pivots!F70</f>
        <v>R05</v>
      </c>
      <c r="U15" s="33" t="s">
        <v>1076</v>
      </c>
      <c r="V15" s="25"/>
      <c r="W15" s="25"/>
      <c r="X15" s="25"/>
      <c r="Y15" s="25"/>
      <c r="Z15" s="25"/>
      <c r="AA15" s="25"/>
      <c r="AB15" s="25"/>
      <c r="AC15" s="25"/>
      <c r="AD15" s="25"/>
      <c r="AE15" s="25"/>
      <c r="AF15" s="25"/>
    </row>
    <row r="16" spans="1:32" x14ac:dyDescent="0.3">
      <c r="A16" s="25"/>
      <c r="B16" s="25"/>
      <c r="C16" s="25"/>
      <c r="D16" s="25"/>
      <c r="E16" s="25"/>
      <c r="F16" s="25"/>
      <c r="G16" s="25"/>
      <c r="H16" s="25"/>
      <c r="I16" s="25"/>
      <c r="J16" s="25"/>
      <c r="K16" s="25"/>
      <c r="L16" s="25"/>
      <c r="M16" s="25"/>
      <c r="N16" s="25"/>
      <c r="O16" s="45" t="s">
        <v>1001</v>
      </c>
      <c r="P16" s="34"/>
      <c r="Q16" s="34"/>
      <c r="R16" s="34"/>
      <c r="S16" s="34"/>
      <c r="T16" s="34"/>
      <c r="U16" s="35"/>
      <c r="V16" s="25"/>
      <c r="W16" s="25"/>
      <c r="X16" s="25"/>
      <c r="Y16" s="25"/>
      <c r="Z16" s="25"/>
      <c r="AA16" s="25"/>
      <c r="AB16" s="25"/>
      <c r="AC16" s="25"/>
      <c r="AD16" s="25"/>
      <c r="AE16" s="25"/>
      <c r="AF16" s="25"/>
    </row>
    <row r="17" spans="1:32" x14ac:dyDescent="0.3">
      <c r="A17" s="25"/>
      <c r="B17" s="25"/>
      <c r="C17" s="25"/>
      <c r="D17" s="25"/>
      <c r="E17" s="25"/>
      <c r="F17" s="25"/>
      <c r="G17" s="25"/>
      <c r="H17" s="25"/>
      <c r="I17" s="25"/>
      <c r="J17" s="25"/>
      <c r="K17" s="25"/>
      <c r="L17" s="25"/>
      <c r="M17" s="25"/>
      <c r="N17" s="25"/>
      <c r="O17" s="36" t="s">
        <v>20</v>
      </c>
      <c r="P17" s="37">
        <v>891</v>
      </c>
      <c r="Q17" s="37">
        <v>1332</v>
      </c>
      <c r="R17" s="37">
        <v>1282</v>
      </c>
      <c r="S17" s="37">
        <v>739</v>
      </c>
      <c r="T17" s="37">
        <v>560</v>
      </c>
      <c r="U17" s="38">
        <v>4804</v>
      </c>
      <c r="V17" s="25"/>
      <c r="W17" s="25"/>
      <c r="X17" s="25"/>
      <c r="Y17" s="25"/>
      <c r="Z17" s="25"/>
      <c r="AA17" s="25"/>
      <c r="AB17" s="25"/>
      <c r="AC17" s="25"/>
      <c r="AD17" s="25"/>
      <c r="AE17" s="25"/>
      <c r="AF17" s="25"/>
    </row>
    <row r="18" spans="1:32" x14ac:dyDescent="0.3">
      <c r="A18" s="25"/>
      <c r="B18" s="25"/>
      <c r="C18" s="25"/>
      <c r="D18" s="25"/>
      <c r="E18" s="25"/>
      <c r="F18" s="25"/>
      <c r="G18" s="25"/>
      <c r="H18" s="25"/>
      <c r="I18" s="25"/>
      <c r="J18" s="25"/>
      <c r="K18" s="25"/>
      <c r="L18" s="25"/>
      <c r="M18" s="25"/>
      <c r="N18" s="25"/>
      <c r="O18" s="36" t="s">
        <v>12</v>
      </c>
      <c r="P18" s="37">
        <v>1991</v>
      </c>
      <c r="Q18" s="37">
        <v>1886</v>
      </c>
      <c r="R18" s="37">
        <v>1206</v>
      </c>
      <c r="S18" s="37">
        <v>884</v>
      </c>
      <c r="T18" s="37">
        <v>1722</v>
      </c>
      <c r="U18" s="38">
        <v>7689</v>
      </c>
      <c r="V18" s="25"/>
      <c r="W18" s="25"/>
      <c r="X18" s="25"/>
      <c r="Y18" s="25"/>
      <c r="Z18" s="25"/>
      <c r="AA18" s="25"/>
      <c r="AB18" s="25"/>
      <c r="AC18" s="25"/>
      <c r="AD18" s="25"/>
      <c r="AE18" s="25"/>
      <c r="AF18" s="25"/>
    </row>
    <row r="19" spans="1:32" x14ac:dyDescent="0.3">
      <c r="A19" s="25"/>
      <c r="B19" s="25"/>
      <c r="C19" s="25"/>
      <c r="D19" s="25"/>
      <c r="E19" s="25"/>
      <c r="F19" s="25"/>
      <c r="G19" s="25"/>
      <c r="H19" s="25"/>
      <c r="I19" s="25"/>
      <c r="J19" s="25"/>
      <c r="K19" s="25"/>
      <c r="L19" s="25"/>
      <c r="M19" s="25"/>
      <c r="N19" s="25"/>
      <c r="O19" s="36" t="s">
        <v>8</v>
      </c>
      <c r="P19" s="37">
        <v>1163</v>
      </c>
      <c r="Q19" s="37">
        <v>1180</v>
      </c>
      <c r="R19" s="37">
        <v>1616</v>
      </c>
      <c r="S19" s="37">
        <v>1043</v>
      </c>
      <c r="T19" s="37">
        <v>1747</v>
      </c>
      <c r="U19" s="38">
        <v>6749</v>
      </c>
      <c r="V19" s="25"/>
      <c r="W19" s="25"/>
      <c r="X19" s="25"/>
      <c r="Y19" s="25"/>
      <c r="Z19" s="25"/>
      <c r="AA19" s="25"/>
      <c r="AB19" s="25"/>
      <c r="AC19" s="25"/>
      <c r="AD19" s="25"/>
      <c r="AE19" s="25"/>
      <c r="AF19" s="25"/>
    </row>
    <row r="20" spans="1:32" x14ac:dyDescent="0.3">
      <c r="A20" s="25"/>
      <c r="B20" s="25"/>
      <c r="C20" s="25"/>
      <c r="D20" s="25"/>
      <c r="E20" s="25"/>
      <c r="F20" s="25"/>
      <c r="G20" s="25"/>
      <c r="H20" s="25"/>
      <c r="I20" s="25"/>
      <c r="J20" s="25"/>
      <c r="K20" s="25"/>
      <c r="L20" s="25"/>
      <c r="M20" s="25"/>
      <c r="N20" s="25"/>
      <c r="O20" s="36" t="s">
        <v>16</v>
      </c>
      <c r="P20" s="37">
        <v>1438</v>
      </c>
      <c r="Q20" s="37">
        <v>1616</v>
      </c>
      <c r="R20" s="37">
        <v>866</v>
      </c>
      <c r="S20" s="37">
        <v>829</v>
      </c>
      <c r="T20" s="37">
        <v>2070</v>
      </c>
      <c r="U20" s="38">
        <v>6819</v>
      </c>
      <c r="V20" s="25"/>
      <c r="W20" s="25"/>
      <c r="X20" s="25"/>
      <c r="Y20" s="25"/>
      <c r="Z20" s="25"/>
      <c r="AA20" s="25"/>
      <c r="AB20" s="25"/>
      <c r="AC20" s="25"/>
      <c r="AD20" s="25"/>
      <c r="AE20" s="25"/>
      <c r="AF20" s="25"/>
    </row>
    <row r="21" spans="1:32" x14ac:dyDescent="0.3">
      <c r="A21" s="25"/>
      <c r="B21" s="25"/>
      <c r="C21" s="25"/>
      <c r="D21" s="25" t="s">
        <v>1040</v>
      </c>
      <c r="E21" s="25"/>
      <c r="F21" s="25"/>
      <c r="G21" s="25"/>
      <c r="H21" s="25"/>
      <c r="I21" s="25"/>
      <c r="J21" s="25"/>
      <c r="K21" s="25"/>
      <c r="L21" s="25"/>
      <c r="M21" s="25"/>
      <c r="N21" s="25" t="s">
        <v>1040</v>
      </c>
      <c r="O21" s="45" t="s">
        <v>1000</v>
      </c>
      <c r="P21" s="39"/>
      <c r="Q21" s="39"/>
      <c r="R21" s="39"/>
      <c r="S21" s="39"/>
      <c r="T21" s="39"/>
      <c r="U21" s="40"/>
      <c r="V21" s="25"/>
      <c r="W21" s="25"/>
      <c r="X21" s="25"/>
      <c r="Y21" s="25"/>
      <c r="Z21" s="25"/>
      <c r="AA21" s="25"/>
      <c r="AB21" s="25"/>
      <c r="AC21" s="25"/>
      <c r="AD21" s="25"/>
      <c r="AE21" s="25"/>
      <c r="AF21" s="25"/>
    </row>
    <row r="22" spans="1:32" x14ac:dyDescent="0.3">
      <c r="A22" s="25"/>
      <c r="B22" s="25"/>
      <c r="C22" s="25"/>
      <c r="D22" s="25"/>
      <c r="E22" s="25"/>
      <c r="F22" s="25"/>
      <c r="G22" s="25"/>
      <c r="H22" s="25"/>
      <c r="I22" s="25"/>
      <c r="J22" s="25"/>
      <c r="K22" s="25"/>
      <c r="L22" s="25"/>
      <c r="M22" s="25"/>
      <c r="N22" s="25"/>
      <c r="O22" s="36" t="s">
        <v>24</v>
      </c>
      <c r="P22" s="37">
        <v>1233</v>
      </c>
      <c r="Q22" s="37">
        <v>223</v>
      </c>
      <c r="R22" s="37">
        <v>1680</v>
      </c>
      <c r="S22" s="37">
        <v>990</v>
      </c>
      <c r="T22" s="37">
        <v>1508</v>
      </c>
      <c r="U22" s="38">
        <v>5634</v>
      </c>
      <c r="V22" s="25"/>
      <c r="W22" s="25"/>
      <c r="X22" s="25"/>
      <c r="Y22" s="25"/>
      <c r="Z22" s="25"/>
      <c r="AA22" s="25"/>
      <c r="AB22" s="25"/>
      <c r="AC22" s="25"/>
      <c r="AD22" s="25"/>
      <c r="AE22" s="25"/>
      <c r="AF22" s="25"/>
    </row>
    <row r="23" spans="1:32" x14ac:dyDescent="0.3">
      <c r="A23" s="25"/>
      <c r="B23" s="25"/>
      <c r="C23" s="25"/>
      <c r="D23" s="25"/>
      <c r="E23" s="25"/>
      <c r="F23" s="25"/>
      <c r="G23" s="25"/>
      <c r="H23" s="25"/>
      <c r="I23" s="25"/>
      <c r="J23" s="25"/>
      <c r="K23" s="25"/>
      <c r="L23" s="25"/>
      <c r="M23" s="25"/>
      <c r="N23" s="25"/>
      <c r="O23" s="36" t="s">
        <v>15</v>
      </c>
      <c r="P23" s="37">
        <v>1598</v>
      </c>
      <c r="Q23" s="37">
        <v>1907</v>
      </c>
      <c r="R23" s="37">
        <v>869</v>
      </c>
      <c r="S23" s="37">
        <v>1426</v>
      </c>
      <c r="T23" s="37">
        <v>1416</v>
      </c>
      <c r="U23" s="38">
        <v>7216</v>
      </c>
      <c r="V23" s="25"/>
      <c r="W23" s="25"/>
      <c r="X23" s="25"/>
      <c r="Y23" s="25"/>
      <c r="Z23" s="25"/>
      <c r="AA23" s="25"/>
      <c r="AB23" s="25"/>
      <c r="AC23" s="25"/>
      <c r="AD23" s="25"/>
      <c r="AE23" s="25"/>
      <c r="AF23" s="25"/>
    </row>
    <row r="24" spans="1:32" ht="14.4" customHeight="1" x14ac:dyDescent="0.3">
      <c r="A24" s="25"/>
      <c r="B24" s="25"/>
      <c r="C24" s="25"/>
      <c r="D24" s="25"/>
      <c r="E24" s="25"/>
      <c r="F24" s="25"/>
      <c r="G24" s="25"/>
      <c r="H24" s="25"/>
      <c r="I24" s="25"/>
      <c r="J24" s="25"/>
      <c r="K24" s="25"/>
      <c r="L24" s="25"/>
      <c r="M24" s="25"/>
      <c r="N24" s="47"/>
      <c r="O24" s="36" t="s">
        <v>5</v>
      </c>
      <c r="P24" s="37">
        <v>900</v>
      </c>
      <c r="Q24" s="37">
        <v>1016</v>
      </c>
      <c r="R24" s="37">
        <v>960</v>
      </c>
      <c r="S24" s="37">
        <v>940</v>
      </c>
      <c r="T24" s="37">
        <v>1193</v>
      </c>
      <c r="U24" s="38">
        <v>5009</v>
      </c>
      <c r="V24" s="25"/>
      <c r="W24" s="25"/>
      <c r="X24" s="49"/>
      <c r="Y24" s="25"/>
      <c r="Z24" s="25"/>
      <c r="AA24" s="25"/>
      <c r="AB24" s="25"/>
      <c r="AC24" s="25"/>
      <c r="AD24" s="25"/>
      <c r="AE24" s="25"/>
      <c r="AF24" s="25"/>
    </row>
    <row r="25" spans="1:32" x14ac:dyDescent="0.3">
      <c r="A25" s="25"/>
      <c r="B25" s="25"/>
      <c r="C25" s="25"/>
      <c r="D25" s="25"/>
      <c r="E25" s="25"/>
      <c r="F25" s="25"/>
      <c r="G25" s="25"/>
      <c r="H25" s="25"/>
      <c r="I25" s="25"/>
      <c r="J25" s="25"/>
      <c r="K25" s="25"/>
      <c r="L25" s="25"/>
      <c r="M25" s="25"/>
      <c r="N25" s="25"/>
      <c r="O25" s="36" t="s">
        <v>18</v>
      </c>
      <c r="P25" s="37">
        <v>900</v>
      </c>
      <c r="Q25" s="37">
        <v>1470</v>
      </c>
      <c r="R25" s="37">
        <v>1617</v>
      </c>
      <c r="S25" s="37">
        <v>1314</v>
      </c>
      <c r="T25" s="37">
        <v>941</v>
      </c>
      <c r="U25" s="38">
        <v>6242</v>
      </c>
      <c r="V25" s="25"/>
      <c r="W25" s="49"/>
      <c r="X25" s="49"/>
      <c r="Y25" s="44"/>
      <c r="Z25" s="25"/>
      <c r="AA25" s="25"/>
      <c r="AB25" s="25"/>
      <c r="AC25" s="25"/>
      <c r="AD25" s="25"/>
      <c r="AE25" s="25"/>
      <c r="AF25" s="25"/>
    </row>
    <row r="26" spans="1:32" x14ac:dyDescent="0.3">
      <c r="A26" s="25"/>
      <c r="B26" s="25"/>
      <c r="C26" s="25"/>
      <c r="D26" s="25"/>
      <c r="E26" s="25"/>
      <c r="F26" s="25"/>
      <c r="G26" s="25"/>
      <c r="H26" s="25"/>
      <c r="I26" s="25"/>
      <c r="J26" s="25"/>
      <c r="K26" s="25"/>
      <c r="L26" s="48"/>
      <c r="M26" s="25"/>
      <c r="N26" s="25"/>
      <c r="O26" s="36" t="s">
        <v>14</v>
      </c>
      <c r="P26" s="37">
        <v>1255</v>
      </c>
      <c r="Q26" s="37">
        <v>516</v>
      </c>
      <c r="R26" s="37">
        <v>1874</v>
      </c>
      <c r="S26" s="37">
        <v>1863</v>
      </c>
      <c r="T26" s="37">
        <v>1722</v>
      </c>
      <c r="U26" s="38">
        <v>7230</v>
      </c>
      <c r="V26" s="25"/>
      <c r="W26" s="49"/>
      <c r="X26" s="49"/>
      <c r="Y26" s="25"/>
      <c r="Z26" s="25"/>
      <c r="AA26" s="25"/>
      <c r="AB26" s="25"/>
      <c r="AC26" s="25"/>
      <c r="AD26" s="25"/>
      <c r="AE26" s="25"/>
      <c r="AF26" s="25"/>
    </row>
    <row r="27" spans="1:32" x14ac:dyDescent="0.3">
      <c r="A27" s="25"/>
      <c r="B27" s="25"/>
      <c r="C27" s="25"/>
      <c r="D27" s="25"/>
      <c r="E27" s="25"/>
      <c r="F27" s="25"/>
      <c r="G27" s="25"/>
      <c r="H27" s="25"/>
      <c r="I27" s="25"/>
      <c r="J27" s="25"/>
      <c r="K27" s="25"/>
      <c r="L27" s="25"/>
      <c r="M27" s="25"/>
      <c r="N27" s="25"/>
      <c r="O27" s="36" t="s">
        <v>19</v>
      </c>
      <c r="P27" s="37">
        <v>1138</v>
      </c>
      <c r="Q27" s="37">
        <v>1898</v>
      </c>
      <c r="R27" s="37">
        <v>1482</v>
      </c>
      <c r="S27" s="37">
        <v>846</v>
      </c>
      <c r="T27" s="37">
        <v>1154</v>
      </c>
      <c r="U27" s="38">
        <v>6518</v>
      </c>
      <c r="V27" s="25"/>
      <c r="W27" s="49"/>
      <c r="X27" s="49"/>
      <c r="Y27" s="25"/>
      <c r="Z27" s="25"/>
      <c r="AA27" s="25"/>
      <c r="AB27" s="25"/>
      <c r="AC27" s="25"/>
      <c r="AD27" s="25"/>
      <c r="AE27" s="25"/>
      <c r="AF27" s="25"/>
    </row>
    <row r="28" spans="1:32" x14ac:dyDescent="0.3">
      <c r="A28" s="25"/>
      <c r="B28" s="25"/>
      <c r="C28" s="25"/>
      <c r="D28" s="25"/>
      <c r="E28" s="25"/>
      <c r="F28" s="25"/>
      <c r="G28" s="25"/>
      <c r="H28" s="25"/>
      <c r="I28" s="25"/>
      <c r="J28" s="25"/>
      <c r="K28" s="25"/>
      <c r="L28" s="25"/>
      <c r="M28" s="25"/>
      <c r="N28" s="25"/>
      <c r="O28" s="45" t="s">
        <v>999</v>
      </c>
      <c r="P28" s="39"/>
      <c r="Q28" s="39"/>
      <c r="R28" s="39"/>
      <c r="S28" s="39"/>
      <c r="T28" s="39"/>
      <c r="U28" s="40"/>
      <c r="V28" s="25"/>
      <c r="W28" s="25"/>
      <c r="X28" s="25"/>
      <c r="Y28" s="25"/>
      <c r="Z28" s="25"/>
      <c r="AA28" s="25"/>
      <c r="AB28" s="25"/>
      <c r="AC28" s="25"/>
      <c r="AD28" s="25"/>
      <c r="AE28" s="25"/>
      <c r="AF28" s="25"/>
    </row>
    <row r="29" spans="1:32" x14ac:dyDescent="0.3">
      <c r="A29" s="25"/>
      <c r="B29" s="25"/>
      <c r="C29" s="25"/>
      <c r="D29" s="25"/>
      <c r="E29" s="25"/>
      <c r="F29" s="25"/>
      <c r="G29" s="25"/>
      <c r="H29" s="25"/>
      <c r="I29" s="25"/>
      <c r="J29" s="25"/>
      <c r="K29" s="25"/>
      <c r="L29" s="25"/>
      <c r="M29" s="51" t="str">
        <f>Pivots!G53</f>
        <v>REPRESENTATIVE: R02</v>
      </c>
      <c r="N29" s="52"/>
      <c r="O29" s="36" t="s">
        <v>17</v>
      </c>
      <c r="P29" s="37">
        <v>1655</v>
      </c>
      <c r="Q29" s="37">
        <v>805</v>
      </c>
      <c r="R29" s="37">
        <v>2263</v>
      </c>
      <c r="S29" s="37">
        <v>987</v>
      </c>
      <c r="T29" s="37">
        <v>1075</v>
      </c>
      <c r="U29" s="38">
        <v>6785</v>
      </c>
      <c r="V29" s="25"/>
      <c r="W29" s="25"/>
      <c r="X29" s="25"/>
      <c r="Y29" s="25"/>
      <c r="Z29" s="25"/>
      <c r="AA29" s="25"/>
      <c r="AB29" s="25"/>
      <c r="AC29" s="25"/>
      <c r="AD29" s="25"/>
      <c r="AE29" s="25"/>
      <c r="AF29" s="25"/>
    </row>
    <row r="30" spans="1:32" x14ac:dyDescent="0.3">
      <c r="A30" s="25"/>
      <c r="B30" s="25"/>
      <c r="C30" s="25"/>
      <c r="D30" s="25"/>
      <c r="E30" s="25"/>
      <c r="F30" s="25"/>
      <c r="G30" s="25"/>
      <c r="H30" s="25"/>
      <c r="I30" s="25"/>
      <c r="J30" s="25"/>
      <c r="K30" s="25"/>
      <c r="L30" s="25"/>
      <c r="M30" s="50" t="str">
        <f>Pivots!G50</f>
        <v>% of Calls: 22%</v>
      </c>
      <c r="N30" s="25"/>
      <c r="O30" s="36" t="s">
        <v>23</v>
      </c>
      <c r="P30" s="37">
        <v>1104</v>
      </c>
      <c r="Q30" s="37">
        <v>2280</v>
      </c>
      <c r="R30" s="37">
        <v>1445</v>
      </c>
      <c r="S30" s="37">
        <v>1722</v>
      </c>
      <c r="T30" s="37">
        <v>1196</v>
      </c>
      <c r="U30" s="38">
        <v>7747</v>
      </c>
      <c r="V30" s="25"/>
      <c r="W30" s="25"/>
      <c r="X30" s="25"/>
      <c r="Y30" s="25"/>
      <c r="Z30" s="25"/>
      <c r="AA30" s="25"/>
      <c r="AB30" s="25"/>
      <c r="AC30" s="25"/>
      <c r="AD30" s="25"/>
      <c r="AE30" s="25"/>
      <c r="AF30" s="25"/>
    </row>
    <row r="31" spans="1:32" x14ac:dyDescent="0.3">
      <c r="A31" s="25"/>
      <c r="B31" s="25"/>
      <c r="C31" s="25"/>
      <c r="D31" s="25"/>
      <c r="E31" s="25"/>
      <c r="F31" s="25"/>
      <c r="G31" s="25"/>
      <c r="H31" s="25"/>
      <c r="I31" s="25"/>
      <c r="J31" s="25"/>
      <c r="K31" s="25"/>
      <c r="L31" s="25"/>
      <c r="M31" s="50" t="str">
        <f>Pivots!G51</f>
        <v>Call Rank: 1</v>
      </c>
      <c r="N31" s="25"/>
      <c r="O31" s="36" t="s">
        <v>7</v>
      </c>
      <c r="P31" s="37">
        <v>372</v>
      </c>
      <c r="Q31" s="37">
        <v>1818</v>
      </c>
      <c r="R31" s="37">
        <v>1346</v>
      </c>
      <c r="S31" s="37">
        <v>1156</v>
      </c>
      <c r="T31" s="37">
        <v>1484</v>
      </c>
      <c r="U31" s="38">
        <v>6176</v>
      </c>
      <c r="V31" s="25"/>
      <c r="W31" s="25"/>
      <c r="X31" s="25"/>
      <c r="Y31" s="25"/>
      <c r="Z31" s="25"/>
      <c r="AA31" s="25"/>
      <c r="AB31" s="25"/>
      <c r="AC31" s="25"/>
      <c r="AD31" s="25"/>
      <c r="AE31" s="25"/>
      <c r="AF31" s="25"/>
    </row>
    <row r="32" spans="1:32" x14ac:dyDescent="0.3">
      <c r="A32" s="25"/>
      <c r="B32" s="25"/>
      <c r="C32" s="25"/>
      <c r="D32" s="25"/>
      <c r="E32" s="25"/>
      <c r="F32" s="25"/>
      <c r="G32" s="25"/>
      <c r="H32" s="25"/>
      <c r="I32" s="25"/>
      <c r="J32" s="25"/>
      <c r="K32" s="25"/>
      <c r="L32" s="25"/>
      <c r="M32" s="50" t="str">
        <f>Pivots!G52</f>
        <v>Amount Rank: 2</v>
      </c>
      <c r="N32" s="25"/>
      <c r="O32" s="36" t="s">
        <v>22</v>
      </c>
      <c r="P32" s="37">
        <v>1415</v>
      </c>
      <c r="Q32" s="37">
        <v>1271</v>
      </c>
      <c r="R32" s="37">
        <v>1214</v>
      </c>
      <c r="S32" s="37">
        <v>1135</v>
      </c>
      <c r="T32" s="37">
        <v>1566</v>
      </c>
      <c r="U32" s="38">
        <v>6601</v>
      </c>
      <c r="V32" s="25"/>
      <c r="W32" s="25"/>
      <c r="X32" s="25"/>
      <c r="Y32" s="25"/>
      <c r="Z32" s="25"/>
      <c r="AA32" s="25"/>
      <c r="AB32" s="25"/>
      <c r="AC32" s="25"/>
      <c r="AD32" s="25"/>
      <c r="AE32" s="25"/>
      <c r="AF32" s="25"/>
    </row>
    <row r="33" spans="1:32" x14ac:dyDescent="0.3">
      <c r="A33" s="25"/>
      <c r="B33" s="25"/>
      <c r="C33" s="25"/>
      <c r="D33" s="25"/>
      <c r="E33" s="25"/>
      <c r="F33" s="25"/>
      <c r="G33" s="25"/>
      <c r="H33" s="25"/>
      <c r="I33" s="25"/>
      <c r="J33" s="25"/>
      <c r="K33" s="25"/>
      <c r="L33" s="25"/>
      <c r="M33" s="25"/>
      <c r="N33" s="25"/>
      <c r="O33" s="41" t="s">
        <v>21</v>
      </c>
      <c r="P33" s="42">
        <v>1362</v>
      </c>
      <c r="Q33" s="42">
        <v>1363</v>
      </c>
      <c r="R33" s="42">
        <v>1152</v>
      </c>
      <c r="S33" s="42">
        <v>777</v>
      </c>
      <c r="T33" s="42">
        <v>750</v>
      </c>
      <c r="U33" s="43">
        <v>5404</v>
      </c>
      <c r="V33" s="25"/>
      <c r="W33" s="25"/>
      <c r="X33" s="25"/>
      <c r="Y33" s="25"/>
      <c r="Z33" s="25"/>
      <c r="AA33" s="25"/>
      <c r="AB33" s="25"/>
      <c r="AC33" s="25"/>
      <c r="AD33" s="25"/>
      <c r="AE33" s="25"/>
      <c r="AF33" s="25"/>
    </row>
    <row r="34" spans="1:32" x14ac:dyDescent="0.3">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row>
    <row r="35" spans="1:32" x14ac:dyDescent="0.3">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row>
    <row r="36" spans="1:32" x14ac:dyDescent="0.3">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row>
    <row r="37" spans="1:32" x14ac:dyDescent="0.3">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row>
    <row r="38" spans="1:32" x14ac:dyDescent="0.3">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row>
    <row r="39" spans="1:32" x14ac:dyDescent="0.3">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row>
    <row r="40" spans="1:32" x14ac:dyDescent="0.3">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row>
    <row r="41" spans="1:32" x14ac:dyDescent="0.3">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row>
    <row r="42" spans="1:32" x14ac:dyDescent="0.3">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row>
    <row r="43" spans="1:32" x14ac:dyDescent="0.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row>
    <row r="44" spans="1:32" x14ac:dyDescent="0.3">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row>
    <row r="45" spans="1:32" x14ac:dyDescent="0.3">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row>
    <row r="46" spans="1:32" x14ac:dyDescent="0.3">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row>
    <row r="47" spans="1:32" x14ac:dyDescent="0.3">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row>
    <row r="48" spans="1:32" x14ac:dyDescent="0.3">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row>
    <row r="49" spans="1:32" x14ac:dyDescent="0.3">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row>
  </sheetData>
  <mergeCells count="1">
    <mergeCell ref="M29:N29"/>
  </mergeCells>
  <conditionalFormatting sqref="P16:T33">
    <cfRule type="dataBar" priority="3">
      <dataBar>
        <cfvo type="num" val="0"/>
        <cfvo type="formula" val="MAX($P$17:$T$33)*2"/>
        <color theme="9"/>
      </dataBar>
      <extLst>
        <ext xmlns:x14="http://schemas.microsoft.com/office/spreadsheetml/2009/9/main" uri="{B025F937-C7B1-47D3-B67F-A62EFF666E3E}">
          <x14:id>{8D4489A8-6574-419E-88AD-3DA174169E40}</x14:id>
        </ext>
      </extLst>
    </cfRule>
    <cfRule type="dataBar" priority="4">
      <dataBar>
        <cfvo type="num" val="0"/>
        <cfvo type="formula" val="MAX($P$16:$T$33)*2"/>
        <color theme="8"/>
      </dataBar>
      <extLst>
        <ext xmlns:x14="http://schemas.microsoft.com/office/spreadsheetml/2009/9/main" uri="{B025F937-C7B1-47D3-B67F-A62EFF666E3E}">
          <x14:id>{6788CCA8-D162-442D-B77B-DFF0A56A0834}</x14:id>
        </ext>
      </extLst>
    </cfRule>
    <cfRule type="dataBar" priority="5">
      <dataBar>
        <cfvo type="min"/>
        <cfvo type="max"/>
        <color rgb="FF638EC6"/>
      </dataBar>
      <extLst>
        <ext xmlns:x14="http://schemas.microsoft.com/office/spreadsheetml/2009/9/main" uri="{B025F937-C7B1-47D3-B67F-A62EFF666E3E}">
          <x14:id>{82F415C0-0B70-43DB-8F76-9AA458AC924B}</x14:id>
        </ext>
      </extLst>
    </cfRule>
  </conditionalFormatting>
  <conditionalFormatting sqref="P17:T33">
    <cfRule type="dataBar" priority="1">
      <dataBar>
        <cfvo type="num" val="0"/>
        <cfvo type="formula" val="MAX($P$17:$T$33)*2"/>
        <color theme="1" tint="0.499984740745262"/>
      </dataBar>
      <extLst>
        <ext xmlns:x14="http://schemas.microsoft.com/office/spreadsheetml/2009/9/main" uri="{B025F937-C7B1-47D3-B67F-A62EFF666E3E}">
          <x14:id>{952FBED9-1176-443C-9826-AC1016601893}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7" id="{48007222-5AAD-491B-8DC3-409F467B915F}">
            <xm:f>P$15=Pivots!$A$42</xm:f>
            <x14:dxf>
              <fill>
                <patternFill>
                  <bgColor theme="9" tint="0.59996337778862885"/>
                </patternFill>
              </fill>
              <border>
                <left style="thin">
                  <color auto="1"/>
                </left>
                <right style="thin">
                  <color auto="1"/>
                </right>
                <top/>
                <bottom/>
                <vertical/>
                <horizontal/>
              </border>
            </x14:dxf>
          </x14:cfRule>
          <xm:sqref>P15:T33</xm:sqref>
        </x14:conditionalFormatting>
        <x14:conditionalFormatting xmlns:xm="http://schemas.microsoft.com/office/excel/2006/main">
          <x14:cfRule type="dataBar" id="{8D4489A8-6574-419E-88AD-3DA174169E40}">
            <x14:dataBar minLength="0" maxLength="100" gradient="0">
              <x14:cfvo type="num">
                <xm:f>0</xm:f>
              </x14:cfvo>
              <x14:cfvo type="formula">
                <xm:f>MAX($P$17:$T$33)*2</xm:f>
              </x14:cfvo>
              <x14:negativeFillColor rgb="FFFF0000"/>
              <x14:axisColor rgb="FF000000"/>
            </x14:dataBar>
          </x14:cfRule>
          <x14:cfRule type="dataBar" id="{6788CCA8-D162-442D-B77B-DFF0A56A0834}">
            <x14:dataBar minLength="0" maxLength="100" gradient="0">
              <x14:cfvo type="num">
                <xm:f>0</xm:f>
              </x14:cfvo>
              <x14:cfvo type="formula">
                <xm:f>MAX($P$16:$T$33)*2</xm:f>
              </x14:cfvo>
              <x14:negativeFillColor rgb="FFFF0000"/>
              <x14:axisColor rgb="FF000000"/>
            </x14:dataBar>
          </x14:cfRule>
          <x14:cfRule type="dataBar" id="{82F415C0-0B70-43DB-8F76-9AA458AC924B}">
            <x14:dataBar minLength="0" maxLength="100" gradient="0">
              <x14:cfvo type="autoMin"/>
              <x14:cfvo type="autoMax"/>
              <x14:negativeFillColor rgb="FFFF0000"/>
              <x14:axisColor rgb="FF000000"/>
            </x14:dataBar>
          </x14:cfRule>
          <xm:sqref>P16:T33</xm:sqref>
        </x14:conditionalFormatting>
        <x14:conditionalFormatting xmlns:xm="http://schemas.microsoft.com/office/excel/2006/main">
          <x14:cfRule type="dataBar" id="{952FBED9-1176-443C-9826-AC1016601893}">
            <x14:dataBar minLength="0" maxLength="100" gradient="0">
              <x14:cfvo type="num">
                <xm:f>0</xm:f>
              </x14:cfvo>
              <x14:cfvo type="formula">
                <xm:f>MAX($P$17:$T$33)*2</xm:f>
              </x14:cfvo>
              <x14:negativeFillColor rgb="FFFF0000"/>
              <x14:axisColor rgb="FF000000"/>
            </x14:dataBar>
          </x14:cfRule>
          <xm:sqref>P17:T33</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98" zoomScaleNormal="98" workbookViewId="0">
      <selection activeCell="Q24" sqref="Q24"/>
    </sheetView>
  </sheetViews>
  <sheetFormatPr defaultRowHeight="14.4" x14ac:dyDescent="0.3"/>
  <cols>
    <col min="1" max="1" width="3.19921875" customWidth="1"/>
    <col min="2" max="2" width="14.59765625" customWidth="1"/>
    <col min="3" max="3" width="13.5" bestFit="1" customWidth="1"/>
    <col min="4" max="4" width="12.19921875" bestFit="1" customWidth="1"/>
    <col min="5" max="5" width="17.796875" bestFit="1" customWidth="1"/>
    <col min="6" max="6" width="14.796875" bestFit="1" customWidth="1"/>
    <col min="7" max="7" width="17.796875" bestFit="1" customWidth="1"/>
    <col min="8" max="8" width="18.3984375" customWidth="1"/>
    <col min="9" max="9" width="7.5" customWidth="1"/>
    <col min="10" max="10" width="13.19921875" bestFit="1" customWidth="1"/>
    <col min="11" max="11" width="16.5" bestFit="1" customWidth="1"/>
    <col min="12" max="12" width="15.69921875" bestFit="1" customWidth="1"/>
    <col min="13" max="16" width="7.5" customWidth="1"/>
    <col min="17" max="17" width="14.59765625" customWidth="1"/>
    <col min="18" max="18" width="9.19921875" bestFit="1"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5" t="s">
        <v>3</v>
      </c>
      <c r="F3" s="15" t="s">
        <v>4</v>
      </c>
      <c r="G3" s="14" t="s">
        <v>2</v>
      </c>
      <c r="H3" s="14" t="s">
        <v>994</v>
      </c>
      <c r="I3" t="s">
        <v>1035</v>
      </c>
      <c r="J3" t="s">
        <v>1036</v>
      </c>
      <c r="K3" t="s">
        <v>1037</v>
      </c>
      <c r="L3" t="s">
        <v>1038</v>
      </c>
      <c r="Q3" s="8" t="s">
        <v>0</v>
      </c>
      <c r="R3" s="9" t="s">
        <v>1062</v>
      </c>
      <c r="S3" s="9" t="s">
        <v>995</v>
      </c>
      <c r="T3" s="10" t="s">
        <v>996</v>
      </c>
    </row>
    <row r="4" spans="2:20" x14ac:dyDescent="0.3">
      <c r="B4" t="s">
        <v>26</v>
      </c>
      <c r="C4" t="s">
        <v>20</v>
      </c>
      <c r="D4">
        <v>116</v>
      </c>
      <c r="E4" s="16" t="s">
        <v>10</v>
      </c>
      <c r="F4" s="17">
        <v>44927</v>
      </c>
      <c r="G4">
        <v>128</v>
      </c>
      <c r="H4" s="20">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6" t="s">
        <v>10</v>
      </c>
      <c r="F5" s="17">
        <v>44927</v>
      </c>
      <c r="G5">
        <v>135</v>
      </c>
      <c r="H5" s="20">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6" t="s">
        <v>9</v>
      </c>
      <c r="F6" s="17">
        <v>44927</v>
      </c>
      <c r="G6">
        <v>66</v>
      </c>
      <c r="H6" s="20">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6" t="s">
        <v>9</v>
      </c>
      <c r="F7" s="17">
        <v>44927</v>
      </c>
      <c r="G7">
        <v>22</v>
      </c>
      <c r="H7" s="20">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6" t="s">
        <v>11</v>
      </c>
      <c r="F8" s="17">
        <v>44928</v>
      </c>
      <c r="G8">
        <v>31</v>
      </c>
      <c r="H8" s="20">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6" t="s">
        <v>9</v>
      </c>
      <c r="F9" s="17">
        <v>44929</v>
      </c>
      <c r="G9">
        <v>135</v>
      </c>
      <c r="H9" s="20">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6" t="s">
        <v>10</v>
      </c>
      <c r="F10" s="17">
        <v>44929</v>
      </c>
      <c r="G10">
        <v>60</v>
      </c>
      <c r="H10" s="2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6" t="s">
        <v>13</v>
      </c>
      <c r="F11" s="17">
        <v>44929</v>
      </c>
      <c r="G11">
        <v>148</v>
      </c>
      <c r="H11" s="20">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6" t="s">
        <v>9</v>
      </c>
      <c r="F12" s="17">
        <v>44929</v>
      </c>
      <c r="G12">
        <v>135</v>
      </c>
      <c r="H12" s="20">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6" t="s">
        <v>6</v>
      </c>
      <c r="F13" s="17">
        <v>44929</v>
      </c>
      <c r="G13">
        <v>105</v>
      </c>
      <c r="H13" s="20">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6" t="s">
        <v>9</v>
      </c>
      <c r="F14" s="17">
        <v>44929</v>
      </c>
      <c r="G14">
        <v>69</v>
      </c>
      <c r="H14" s="20">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6" t="s">
        <v>10</v>
      </c>
      <c r="F15" s="17">
        <v>44929</v>
      </c>
      <c r="G15">
        <v>46</v>
      </c>
      <c r="H15" s="20">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6" t="s">
        <v>9</v>
      </c>
      <c r="F16" s="17">
        <v>44930</v>
      </c>
      <c r="G16">
        <v>108</v>
      </c>
      <c r="H16" s="20">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6" t="s">
        <v>9</v>
      </c>
      <c r="F17" s="17">
        <v>44930</v>
      </c>
      <c r="G17">
        <v>96</v>
      </c>
      <c r="H17" s="20">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6" t="s">
        <v>11</v>
      </c>
      <c r="F18" s="17">
        <v>44930</v>
      </c>
      <c r="G18">
        <v>68</v>
      </c>
      <c r="H18" s="20">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8" t="s">
        <v>998</v>
      </c>
      <c r="S18" s="12">
        <v>43</v>
      </c>
      <c r="T18" s="13" t="s">
        <v>1000</v>
      </c>
    </row>
    <row r="19" spans="2:20" x14ac:dyDescent="0.3">
      <c r="B19" t="s">
        <v>41</v>
      </c>
      <c r="C19" t="s">
        <v>18</v>
      </c>
      <c r="D19">
        <v>176</v>
      </c>
      <c r="E19" s="16" t="s">
        <v>10</v>
      </c>
      <c r="F19" s="17">
        <v>44931</v>
      </c>
      <c r="G19">
        <v>24</v>
      </c>
      <c r="H19" s="20">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6" t="s">
        <v>11</v>
      </c>
      <c r="F20" s="17">
        <v>44931</v>
      </c>
      <c r="G20">
        <v>195</v>
      </c>
      <c r="H20" s="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6" t="s">
        <v>6</v>
      </c>
      <c r="F21" s="17">
        <v>44931</v>
      </c>
      <c r="G21">
        <v>28</v>
      </c>
      <c r="H21" s="20">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6" t="s">
        <v>9</v>
      </c>
      <c r="F22" s="17">
        <v>44931</v>
      </c>
      <c r="G22">
        <v>170</v>
      </c>
      <c r="H22" s="20">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6" t="s">
        <v>10</v>
      </c>
      <c r="F23" s="17">
        <v>44932</v>
      </c>
      <c r="G23">
        <v>30</v>
      </c>
      <c r="H23" s="20">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6" t="s">
        <v>10</v>
      </c>
      <c r="F24" s="17">
        <v>44932</v>
      </c>
      <c r="G24">
        <v>72</v>
      </c>
      <c r="H24" s="20">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6" t="s">
        <v>13</v>
      </c>
      <c r="F25" s="17">
        <v>44933</v>
      </c>
      <c r="G25">
        <v>92</v>
      </c>
      <c r="H25" s="20">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6" t="s">
        <v>13</v>
      </c>
      <c r="F26" s="17">
        <v>44934</v>
      </c>
      <c r="G26">
        <v>165</v>
      </c>
      <c r="H26" s="20">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6" t="s">
        <v>9</v>
      </c>
      <c r="F27" s="17">
        <v>44934</v>
      </c>
      <c r="G27">
        <v>140</v>
      </c>
      <c r="H27" s="20">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6" t="s">
        <v>11</v>
      </c>
      <c r="F28" s="17">
        <v>44934</v>
      </c>
      <c r="G28">
        <v>111</v>
      </c>
      <c r="H28" s="20">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6" t="s">
        <v>10</v>
      </c>
      <c r="F29" s="17">
        <v>44935</v>
      </c>
      <c r="G29">
        <v>63</v>
      </c>
      <c r="H29" s="20">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6" t="s">
        <v>10</v>
      </c>
      <c r="F30" s="17">
        <v>44935</v>
      </c>
      <c r="G30">
        <v>80</v>
      </c>
      <c r="H30" s="2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6" t="s">
        <v>10</v>
      </c>
      <c r="F31" s="17">
        <v>44936</v>
      </c>
      <c r="G31">
        <v>50</v>
      </c>
      <c r="H31" s="20">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6" t="s">
        <v>13</v>
      </c>
      <c r="F32" s="17">
        <v>44936</v>
      </c>
      <c r="G32">
        <v>123</v>
      </c>
      <c r="H32" s="20">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6" t="s">
        <v>11</v>
      </c>
      <c r="F33" s="17">
        <v>44936</v>
      </c>
      <c r="G33">
        <v>110</v>
      </c>
      <c r="H33" s="20">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6" t="s">
        <v>10</v>
      </c>
      <c r="F34" s="17">
        <v>44936</v>
      </c>
      <c r="G34">
        <v>140</v>
      </c>
      <c r="H34" s="20">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6" t="s">
        <v>10</v>
      </c>
      <c r="F35" s="17">
        <v>44938</v>
      </c>
      <c r="G35">
        <v>42</v>
      </c>
      <c r="H35" s="20">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6" t="s">
        <v>11</v>
      </c>
      <c r="F36" s="17">
        <v>44938</v>
      </c>
      <c r="G36">
        <v>170</v>
      </c>
      <c r="H36" s="20">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6" t="s">
        <v>9</v>
      </c>
      <c r="F37" s="17">
        <v>44940</v>
      </c>
      <c r="G37">
        <v>105</v>
      </c>
      <c r="H37" s="20">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6" t="s">
        <v>10</v>
      </c>
      <c r="F38" s="17">
        <v>44941</v>
      </c>
      <c r="G38">
        <v>125</v>
      </c>
      <c r="H38" s="20">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6" t="s">
        <v>6</v>
      </c>
      <c r="F39" s="17">
        <v>44941</v>
      </c>
      <c r="G39">
        <v>26</v>
      </c>
      <c r="H39" s="20">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6" t="s">
        <v>6</v>
      </c>
      <c r="F40" s="17">
        <v>44942</v>
      </c>
      <c r="G40">
        <v>120</v>
      </c>
      <c r="H40" s="2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6" t="s">
        <v>9</v>
      </c>
      <c r="F41" s="17">
        <v>44942</v>
      </c>
      <c r="G41">
        <v>132</v>
      </c>
      <c r="H41" s="20">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6" t="s">
        <v>13</v>
      </c>
      <c r="F42" s="17">
        <v>44943</v>
      </c>
      <c r="G42">
        <v>86</v>
      </c>
      <c r="H42" s="20">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6" t="s">
        <v>10</v>
      </c>
      <c r="F43" s="17">
        <v>44943</v>
      </c>
      <c r="G43">
        <v>108</v>
      </c>
      <c r="H43" s="20">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6" t="s">
        <v>13</v>
      </c>
      <c r="F44" s="17">
        <v>44943</v>
      </c>
      <c r="G44">
        <v>96</v>
      </c>
      <c r="H44" s="20">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6" t="s">
        <v>9</v>
      </c>
      <c r="F45" s="17">
        <v>44944</v>
      </c>
      <c r="G45">
        <v>80</v>
      </c>
      <c r="H45" s="20">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6" t="s">
        <v>10</v>
      </c>
      <c r="F46" s="17">
        <v>44944</v>
      </c>
      <c r="G46">
        <v>155</v>
      </c>
      <c r="H46" s="20">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6" t="s">
        <v>6</v>
      </c>
      <c r="F47" s="17">
        <v>44944</v>
      </c>
      <c r="G47">
        <v>168</v>
      </c>
      <c r="H47" s="20">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6" t="s">
        <v>11</v>
      </c>
      <c r="F48" s="17">
        <v>44944</v>
      </c>
      <c r="G48">
        <v>56</v>
      </c>
      <c r="H48" s="20">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6" t="s">
        <v>6</v>
      </c>
      <c r="F49" s="17">
        <v>44945</v>
      </c>
      <c r="G49">
        <v>32</v>
      </c>
      <c r="H49" s="20">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6" t="s">
        <v>11</v>
      </c>
      <c r="F50" s="17">
        <v>44945</v>
      </c>
      <c r="G50">
        <v>78</v>
      </c>
      <c r="H50" s="2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6" t="s">
        <v>10</v>
      </c>
      <c r="F51" s="17">
        <v>44945</v>
      </c>
      <c r="G51">
        <v>86</v>
      </c>
      <c r="H51" s="20">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6" t="s">
        <v>9</v>
      </c>
      <c r="F52" s="17">
        <v>44946</v>
      </c>
      <c r="G52">
        <v>64</v>
      </c>
      <c r="H52" s="20">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6" t="s">
        <v>9</v>
      </c>
      <c r="F53" s="17">
        <v>44946</v>
      </c>
      <c r="G53">
        <v>96</v>
      </c>
      <c r="H53" s="20">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6" t="s">
        <v>11</v>
      </c>
      <c r="F54" s="17">
        <v>44946</v>
      </c>
      <c r="G54">
        <v>72</v>
      </c>
      <c r="H54" s="20">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6" t="s">
        <v>13</v>
      </c>
      <c r="F55" s="17">
        <v>44947</v>
      </c>
      <c r="G55">
        <v>135</v>
      </c>
      <c r="H55" s="20">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6" t="s">
        <v>6</v>
      </c>
      <c r="F56" s="17">
        <v>44947</v>
      </c>
      <c r="G56">
        <v>140</v>
      </c>
      <c r="H56" s="20">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6" t="s">
        <v>11</v>
      </c>
      <c r="F57" s="17">
        <v>44947</v>
      </c>
      <c r="G57">
        <v>69</v>
      </c>
      <c r="H57" s="20">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6" t="s">
        <v>10</v>
      </c>
      <c r="F58" s="17">
        <v>44948</v>
      </c>
      <c r="G58">
        <v>136</v>
      </c>
      <c r="H58" s="20">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6" t="s">
        <v>11</v>
      </c>
      <c r="F59" s="17">
        <v>44948</v>
      </c>
      <c r="G59">
        <v>28</v>
      </c>
      <c r="H59" s="20">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6" t="s">
        <v>9</v>
      </c>
      <c r="F60" s="17">
        <v>44949</v>
      </c>
      <c r="G60">
        <v>135</v>
      </c>
      <c r="H60" s="2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6" t="s">
        <v>9</v>
      </c>
      <c r="F61" s="17">
        <v>44949</v>
      </c>
      <c r="G61">
        <v>126</v>
      </c>
      <c r="H61" s="20">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6" t="s">
        <v>10</v>
      </c>
      <c r="F62" s="17">
        <v>44949</v>
      </c>
      <c r="G62">
        <v>160</v>
      </c>
      <c r="H62" s="20">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6" t="s">
        <v>9</v>
      </c>
      <c r="F63" s="17">
        <v>44950</v>
      </c>
      <c r="G63">
        <v>48</v>
      </c>
      <c r="H63" s="20">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6" t="s">
        <v>11</v>
      </c>
      <c r="F64" s="17">
        <v>44950</v>
      </c>
      <c r="G64">
        <v>66</v>
      </c>
      <c r="H64" s="20">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6" t="s">
        <v>13</v>
      </c>
      <c r="F65" s="17">
        <v>44950</v>
      </c>
      <c r="G65">
        <v>126</v>
      </c>
      <c r="H65" s="20">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6" t="s">
        <v>6</v>
      </c>
      <c r="F66" s="17">
        <v>44950</v>
      </c>
      <c r="G66">
        <v>96</v>
      </c>
      <c r="H66" s="20">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6" t="s">
        <v>10</v>
      </c>
      <c r="F67" s="17">
        <v>44951</v>
      </c>
      <c r="G67">
        <v>90</v>
      </c>
      <c r="H67" s="20">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6" t="s">
        <v>13</v>
      </c>
      <c r="F68" s="17">
        <v>44951</v>
      </c>
      <c r="G68">
        <v>105</v>
      </c>
      <c r="H68" s="20">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6" t="s">
        <v>9</v>
      </c>
      <c r="F69" s="17">
        <v>44952</v>
      </c>
      <c r="G69">
        <v>40</v>
      </c>
      <c r="H69" s="20">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6" t="s">
        <v>10</v>
      </c>
      <c r="F70" s="17">
        <v>44952</v>
      </c>
      <c r="G70">
        <v>60</v>
      </c>
      <c r="H70" s="2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6" t="s">
        <v>13</v>
      </c>
      <c r="F71" s="17">
        <v>44953</v>
      </c>
      <c r="G71">
        <v>215</v>
      </c>
      <c r="H71" s="20">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6" t="s">
        <v>11</v>
      </c>
      <c r="F72" s="17">
        <v>44953</v>
      </c>
      <c r="G72">
        <v>156</v>
      </c>
      <c r="H72" s="20">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6" t="s">
        <v>6</v>
      </c>
      <c r="F73" s="17">
        <v>44953</v>
      </c>
      <c r="G73">
        <v>54</v>
      </c>
      <c r="H73" s="20">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6" t="s">
        <v>6</v>
      </c>
      <c r="F74" s="17">
        <v>44954</v>
      </c>
      <c r="G74">
        <v>160</v>
      </c>
      <c r="H74" s="20">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6" t="s">
        <v>11</v>
      </c>
      <c r="F75" s="17">
        <v>44954</v>
      </c>
      <c r="G75">
        <v>80</v>
      </c>
      <c r="H75" s="20">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6" t="s">
        <v>11</v>
      </c>
      <c r="F76" s="17">
        <v>44954</v>
      </c>
      <c r="G76">
        <v>168</v>
      </c>
      <c r="H76" s="20">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6" t="s">
        <v>6</v>
      </c>
      <c r="F77" s="17">
        <v>44956</v>
      </c>
      <c r="G77">
        <v>42</v>
      </c>
      <c r="H77" s="20">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6" t="s">
        <v>11</v>
      </c>
      <c r="F78" s="17">
        <v>44956</v>
      </c>
      <c r="G78">
        <v>205</v>
      </c>
      <c r="H78" s="20">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6" t="s">
        <v>6</v>
      </c>
      <c r="F79" s="17">
        <v>44956</v>
      </c>
      <c r="G79">
        <v>108</v>
      </c>
      <c r="H79" s="20">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6" t="s">
        <v>9</v>
      </c>
      <c r="F80" s="17">
        <v>44956</v>
      </c>
      <c r="G80">
        <v>78</v>
      </c>
      <c r="H80" s="2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6" t="s">
        <v>6</v>
      </c>
      <c r="F81" s="17">
        <v>44956</v>
      </c>
      <c r="G81">
        <v>23</v>
      </c>
      <c r="H81" s="20">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6" t="s">
        <v>10</v>
      </c>
      <c r="F82" s="17">
        <v>44957</v>
      </c>
      <c r="G82">
        <v>99</v>
      </c>
      <c r="H82" s="20">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6" t="s">
        <v>6</v>
      </c>
      <c r="F83" s="17">
        <v>44958</v>
      </c>
      <c r="G83">
        <v>148</v>
      </c>
      <c r="H83" s="20">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6" t="s">
        <v>13</v>
      </c>
      <c r="F84" s="17">
        <v>44958</v>
      </c>
      <c r="G84">
        <v>34</v>
      </c>
      <c r="H84" s="20">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6" t="s">
        <v>6</v>
      </c>
      <c r="F85" s="17">
        <v>44958</v>
      </c>
      <c r="G85">
        <v>86</v>
      </c>
      <c r="H85" s="20">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6" t="s">
        <v>10</v>
      </c>
      <c r="F86" s="17">
        <v>44958</v>
      </c>
      <c r="G86">
        <v>105</v>
      </c>
      <c r="H86" s="20">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6" t="s">
        <v>10</v>
      </c>
      <c r="F87" s="17">
        <v>44958</v>
      </c>
      <c r="G87">
        <v>62</v>
      </c>
      <c r="H87" s="20">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6" t="s">
        <v>13</v>
      </c>
      <c r="F88" s="17">
        <v>44958</v>
      </c>
      <c r="G88">
        <v>90</v>
      </c>
      <c r="H88" s="20">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6" t="s">
        <v>10</v>
      </c>
      <c r="F89" s="17">
        <v>44959</v>
      </c>
      <c r="G89">
        <v>112</v>
      </c>
      <c r="H89" s="20">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6" t="s">
        <v>10</v>
      </c>
      <c r="F90" s="17">
        <v>44959</v>
      </c>
      <c r="G90">
        <v>135</v>
      </c>
      <c r="H90" s="2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6" t="s">
        <v>9</v>
      </c>
      <c r="F91" s="17">
        <v>44959</v>
      </c>
      <c r="G91">
        <v>34</v>
      </c>
      <c r="H91" s="20">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6" t="s">
        <v>11</v>
      </c>
      <c r="F92" s="17">
        <v>44959</v>
      </c>
      <c r="G92">
        <v>155</v>
      </c>
      <c r="H92" s="20">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6" t="s">
        <v>11</v>
      </c>
      <c r="F93" s="17">
        <v>44961</v>
      </c>
      <c r="G93">
        <v>124</v>
      </c>
      <c r="H93" s="20">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6" t="s">
        <v>10</v>
      </c>
      <c r="F94" s="17">
        <v>44961</v>
      </c>
      <c r="G94">
        <v>195</v>
      </c>
      <c r="H94" s="20">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6" t="s">
        <v>11</v>
      </c>
      <c r="F95" s="17">
        <v>44962</v>
      </c>
      <c r="G95">
        <v>78</v>
      </c>
      <c r="H95" s="20">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6" t="s">
        <v>13</v>
      </c>
      <c r="F96" s="17">
        <v>44964</v>
      </c>
      <c r="G96">
        <v>35</v>
      </c>
      <c r="H96" s="20">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6" t="s">
        <v>9</v>
      </c>
      <c r="F97" s="17">
        <v>44964</v>
      </c>
      <c r="G97">
        <v>123</v>
      </c>
      <c r="H97" s="20">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6" t="s">
        <v>9</v>
      </c>
      <c r="F98" s="17">
        <v>44964</v>
      </c>
      <c r="G98">
        <v>43</v>
      </c>
      <c r="H98" s="20">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6" t="s">
        <v>10</v>
      </c>
      <c r="F99" s="17">
        <v>44965</v>
      </c>
      <c r="G99">
        <v>69</v>
      </c>
      <c r="H99" s="20">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6" t="s">
        <v>9</v>
      </c>
      <c r="F100" s="17">
        <v>44965</v>
      </c>
      <c r="G100">
        <v>130</v>
      </c>
      <c r="H100" s="2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6" t="s">
        <v>6</v>
      </c>
      <c r="F101" s="17">
        <v>44965</v>
      </c>
      <c r="G101">
        <v>120</v>
      </c>
      <c r="H101" s="20">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6" t="s">
        <v>10</v>
      </c>
      <c r="F102" s="17">
        <v>44966</v>
      </c>
      <c r="G102">
        <v>84</v>
      </c>
      <c r="H102" s="20">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6" t="s">
        <v>6</v>
      </c>
      <c r="F103" s="17">
        <v>44967</v>
      </c>
      <c r="G103">
        <v>112</v>
      </c>
      <c r="H103" s="20">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6" t="s">
        <v>10</v>
      </c>
      <c r="F104" s="17">
        <v>44967</v>
      </c>
      <c r="G104">
        <v>66</v>
      </c>
      <c r="H104" s="20">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6" t="s">
        <v>11</v>
      </c>
      <c r="F105" s="17">
        <v>44967</v>
      </c>
      <c r="G105">
        <v>172</v>
      </c>
      <c r="H105" s="20">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6" t="s">
        <v>13</v>
      </c>
      <c r="F106" s="17">
        <v>44968</v>
      </c>
      <c r="G106">
        <v>24</v>
      </c>
      <c r="H106" s="20">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6" t="s">
        <v>11</v>
      </c>
      <c r="F107" s="17">
        <v>44969</v>
      </c>
      <c r="G107">
        <v>43</v>
      </c>
      <c r="H107" s="20">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6" t="s">
        <v>9</v>
      </c>
      <c r="F108" s="17">
        <v>44969</v>
      </c>
      <c r="G108">
        <v>23</v>
      </c>
      <c r="H108" s="20">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6" t="s">
        <v>6</v>
      </c>
      <c r="F109" s="17">
        <v>44969</v>
      </c>
      <c r="G109">
        <v>74</v>
      </c>
      <c r="H109" s="20">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6" t="s">
        <v>13</v>
      </c>
      <c r="F110" s="17">
        <v>44970</v>
      </c>
      <c r="G110">
        <v>165</v>
      </c>
      <c r="H110" s="2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6" t="s">
        <v>11</v>
      </c>
      <c r="F111" s="17">
        <v>44970</v>
      </c>
      <c r="G111">
        <v>34</v>
      </c>
      <c r="H111" s="20">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6" t="s">
        <v>6</v>
      </c>
      <c r="F112" s="17">
        <v>44970</v>
      </c>
      <c r="G112">
        <v>64</v>
      </c>
      <c r="H112" s="20">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6" t="s">
        <v>13</v>
      </c>
      <c r="F113" s="17">
        <v>44971</v>
      </c>
      <c r="G113">
        <v>155</v>
      </c>
      <c r="H113" s="20">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6" t="s">
        <v>9</v>
      </c>
      <c r="F114" s="17">
        <v>44972</v>
      </c>
      <c r="G114">
        <v>120</v>
      </c>
      <c r="H114" s="20">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6" t="s">
        <v>6</v>
      </c>
      <c r="F115" s="17">
        <v>44972</v>
      </c>
      <c r="G115">
        <v>105</v>
      </c>
      <c r="H115" s="20">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6" t="s">
        <v>11</v>
      </c>
      <c r="F116" s="17">
        <v>44972</v>
      </c>
      <c r="G116">
        <v>28</v>
      </c>
      <c r="H116" s="20">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6" t="s">
        <v>13</v>
      </c>
      <c r="F117" s="17">
        <v>44972</v>
      </c>
      <c r="G117">
        <v>100</v>
      </c>
      <c r="H117" s="20">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6" t="s">
        <v>11</v>
      </c>
      <c r="F118" s="17">
        <v>44972</v>
      </c>
      <c r="G118">
        <v>23</v>
      </c>
      <c r="H118" s="20">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6" t="s">
        <v>6</v>
      </c>
      <c r="F119" s="17">
        <v>44973</v>
      </c>
      <c r="G119">
        <v>70</v>
      </c>
      <c r="H119" s="20">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6" t="s">
        <v>6</v>
      </c>
      <c r="F120" s="17">
        <v>44973</v>
      </c>
      <c r="G120">
        <v>37</v>
      </c>
      <c r="H120" s="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6" t="s">
        <v>10</v>
      </c>
      <c r="F121" s="17">
        <v>44973</v>
      </c>
      <c r="G121">
        <v>140</v>
      </c>
      <c r="H121" s="20">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6" t="s">
        <v>9</v>
      </c>
      <c r="F122" s="17">
        <v>44973</v>
      </c>
      <c r="G122">
        <v>78</v>
      </c>
      <c r="H122" s="20">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6" t="s">
        <v>6</v>
      </c>
      <c r="F123" s="17">
        <v>44974</v>
      </c>
      <c r="G123">
        <v>21</v>
      </c>
      <c r="H123" s="20">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6" t="s">
        <v>10</v>
      </c>
      <c r="F124" s="17">
        <v>44974</v>
      </c>
      <c r="G124">
        <v>88</v>
      </c>
      <c r="H124" s="20">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6" t="s">
        <v>10</v>
      </c>
      <c r="F125" s="17">
        <v>44975</v>
      </c>
      <c r="G125">
        <v>180</v>
      </c>
      <c r="H125" s="20">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6" t="s">
        <v>9</v>
      </c>
      <c r="F126" s="17">
        <v>44975</v>
      </c>
      <c r="G126">
        <v>22</v>
      </c>
      <c r="H126" s="20">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6" t="s">
        <v>9</v>
      </c>
      <c r="F127" s="17">
        <v>44975</v>
      </c>
      <c r="G127">
        <v>52</v>
      </c>
      <c r="H127" s="20">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6" t="s">
        <v>10</v>
      </c>
      <c r="F128" s="17">
        <v>44976</v>
      </c>
      <c r="G128">
        <v>80</v>
      </c>
      <c r="H128" s="20">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6" t="s">
        <v>11</v>
      </c>
      <c r="F129" s="17">
        <v>44976</v>
      </c>
      <c r="G129">
        <v>54</v>
      </c>
      <c r="H129" s="20">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6" t="s">
        <v>11</v>
      </c>
      <c r="F130" s="17">
        <v>44977</v>
      </c>
      <c r="G130">
        <v>80</v>
      </c>
      <c r="H130" s="2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6" t="s">
        <v>10</v>
      </c>
      <c r="F131" s="17">
        <v>44978</v>
      </c>
      <c r="G131">
        <v>120</v>
      </c>
      <c r="H131" s="20">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6" t="s">
        <v>13</v>
      </c>
      <c r="F132" s="17">
        <v>44978</v>
      </c>
      <c r="G132">
        <v>150</v>
      </c>
      <c r="H132" s="20">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6" t="s">
        <v>10</v>
      </c>
      <c r="F133" s="17">
        <v>44978</v>
      </c>
      <c r="G133">
        <v>90</v>
      </c>
      <c r="H133" s="20">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6" t="s">
        <v>6</v>
      </c>
      <c r="F134" s="17">
        <v>44979</v>
      </c>
      <c r="G134">
        <v>140</v>
      </c>
      <c r="H134" s="20">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6" t="s">
        <v>11</v>
      </c>
      <c r="F135" s="17">
        <v>44979</v>
      </c>
      <c r="G135">
        <v>22</v>
      </c>
      <c r="H135" s="20">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6" t="s">
        <v>13</v>
      </c>
      <c r="F136" s="17">
        <v>44980</v>
      </c>
      <c r="G136">
        <v>150</v>
      </c>
      <c r="H136" s="20">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6" t="s">
        <v>9</v>
      </c>
      <c r="F137" s="17">
        <v>44981</v>
      </c>
      <c r="G137">
        <v>35</v>
      </c>
      <c r="H137" s="20">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6" t="s">
        <v>10</v>
      </c>
      <c r="F138" s="17">
        <v>44981</v>
      </c>
      <c r="G138">
        <v>200</v>
      </c>
      <c r="H138" s="20">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6" t="s">
        <v>6</v>
      </c>
      <c r="F139" s="17">
        <v>44982</v>
      </c>
      <c r="G139">
        <v>150</v>
      </c>
      <c r="H139" s="20">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6" t="s">
        <v>10</v>
      </c>
      <c r="F140" s="17">
        <v>44982</v>
      </c>
      <c r="G140">
        <v>21</v>
      </c>
      <c r="H140" s="2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6" t="s">
        <v>13</v>
      </c>
      <c r="F141" s="17">
        <v>44983</v>
      </c>
      <c r="G141">
        <v>46</v>
      </c>
      <c r="H141" s="20">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6" t="s">
        <v>11</v>
      </c>
      <c r="F142" s="17">
        <v>44983</v>
      </c>
      <c r="G142">
        <v>165</v>
      </c>
      <c r="H142" s="20">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6" t="s">
        <v>10</v>
      </c>
      <c r="F143" s="17">
        <v>44983</v>
      </c>
      <c r="G143">
        <v>84</v>
      </c>
      <c r="H143" s="20">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6" t="s">
        <v>11</v>
      </c>
      <c r="F144" s="17">
        <v>44984</v>
      </c>
      <c r="G144">
        <v>102</v>
      </c>
      <c r="H144" s="20">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6" t="s">
        <v>10</v>
      </c>
      <c r="F145" s="17">
        <v>44984</v>
      </c>
      <c r="G145">
        <v>180</v>
      </c>
      <c r="H145" s="20">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6" t="s">
        <v>13</v>
      </c>
      <c r="F146" s="17">
        <v>44985</v>
      </c>
      <c r="G146">
        <v>111</v>
      </c>
      <c r="H146" s="20">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6" t="s">
        <v>6</v>
      </c>
      <c r="F147" s="17">
        <v>44985</v>
      </c>
      <c r="G147">
        <v>104</v>
      </c>
      <c r="H147" s="20">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6" t="s">
        <v>11</v>
      </c>
      <c r="F148" s="17">
        <v>44985</v>
      </c>
      <c r="G148">
        <v>80</v>
      </c>
      <c r="H148" s="20">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6" t="s">
        <v>6</v>
      </c>
      <c r="F149" s="17">
        <v>44986</v>
      </c>
      <c r="G149">
        <v>132</v>
      </c>
      <c r="H149" s="20">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6" t="s">
        <v>13</v>
      </c>
      <c r="F150" s="17">
        <v>44986</v>
      </c>
      <c r="G150">
        <v>170</v>
      </c>
      <c r="H150" s="2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6" t="s">
        <v>9</v>
      </c>
      <c r="F151" s="17">
        <v>44986</v>
      </c>
      <c r="G151">
        <v>36</v>
      </c>
      <c r="H151" s="20">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6" t="s">
        <v>6</v>
      </c>
      <c r="F152" s="17">
        <v>44986</v>
      </c>
      <c r="G152">
        <v>126</v>
      </c>
      <c r="H152" s="20">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6" t="s">
        <v>11</v>
      </c>
      <c r="F153" s="17">
        <v>44986</v>
      </c>
      <c r="G153">
        <v>215</v>
      </c>
      <c r="H153" s="20">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6" t="s">
        <v>13</v>
      </c>
      <c r="F154" s="17">
        <v>44986</v>
      </c>
      <c r="G154">
        <v>114</v>
      </c>
      <c r="H154" s="20">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6" t="s">
        <v>13</v>
      </c>
      <c r="F155" s="17">
        <v>44986</v>
      </c>
      <c r="G155">
        <v>99</v>
      </c>
      <c r="H155" s="20">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6" t="s">
        <v>13</v>
      </c>
      <c r="F156" s="17">
        <v>44987</v>
      </c>
      <c r="G156">
        <v>23</v>
      </c>
      <c r="H156" s="20">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6" t="s">
        <v>6</v>
      </c>
      <c r="F157" s="17">
        <v>44987</v>
      </c>
      <c r="G157">
        <v>75</v>
      </c>
      <c r="H157" s="20">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6" t="s">
        <v>11</v>
      </c>
      <c r="F158" s="17">
        <v>44987</v>
      </c>
      <c r="G158">
        <v>100</v>
      </c>
      <c r="H158" s="20">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6" t="s">
        <v>9</v>
      </c>
      <c r="F159" s="17">
        <v>44987</v>
      </c>
      <c r="G159">
        <v>108</v>
      </c>
      <c r="H159" s="20">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6" t="s">
        <v>9</v>
      </c>
      <c r="F160" s="17">
        <v>44987</v>
      </c>
      <c r="G160">
        <v>108</v>
      </c>
      <c r="H160" s="2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6" t="s">
        <v>9</v>
      </c>
      <c r="F161" s="17">
        <v>44987</v>
      </c>
      <c r="G161">
        <v>28</v>
      </c>
      <c r="H161" s="20">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6" t="s">
        <v>10</v>
      </c>
      <c r="F162" s="17">
        <v>44988</v>
      </c>
      <c r="G162">
        <v>70</v>
      </c>
      <c r="H162" s="20">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6" t="s">
        <v>10</v>
      </c>
      <c r="F163" s="17">
        <v>44988</v>
      </c>
      <c r="G163">
        <v>172</v>
      </c>
      <c r="H163" s="20">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6" t="s">
        <v>11</v>
      </c>
      <c r="F164" s="17">
        <v>44988</v>
      </c>
      <c r="G164">
        <v>123</v>
      </c>
      <c r="H164" s="20">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6" t="s">
        <v>9</v>
      </c>
      <c r="F165" s="17">
        <v>44988</v>
      </c>
      <c r="G165">
        <v>93</v>
      </c>
      <c r="H165" s="20">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6" t="s">
        <v>10</v>
      </c>
      <c r="F166" s="17">
        <v>44988</v>
      </c>
      <c r="G166">
        <v>66</v>
      </c>
      <c r="H166" s="20">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6" t="s">
        <v>9</v>
      </c>
      <c r="F167" s="17">
        <v>44988</v>
      </c>
      <c r="G167">
        <v>39</v>
      </c>
      <c r="H167" s="20">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6" t="s">
        <v>6</v>
      </c>
      <c r="F168" s="17">
        <v>44988</v>
      </c>
      <c r="G168">
        <v>25</v>
      </c>
      <c r="H168" s="20">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6" t="s">
        <v>11</v>
      </c>
      <c r="F169" s="17">
        <v>44988</v>
      </c>
      <c r="G169">
        <v>68</v>
      </c>
      <c r="H169" s="20">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6" t="s">
        <v>6</v>
      </c>
      <c r="F170" s="17">
        <v>44988</v>
      </c>
      <c r="G170">
        <v>84</v>
      </c>
      <c r="H170" s="2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6" t="s">
        <v>9</v>
      </c>
      <c r="F171" s="17">
        <v>44989</v>
      </c>
      <c r="G171">
        <v>88</v>
      </c>
      <c r="H171" s="20">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6" t="s">
        <v>11</v>
      </c>
      <c r="F172" s="17">
        <v>44989</v>
      </c>
      <c r="G172">
        <v>93</v>
      </c>
      <c r="H172" s="20">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6" t="s">
        <v>6</v>
      </c>
      <c r="F173" s="17">
        <v>44989</v>
      </c>
      <c r="G173">
        <v>128</v>
      </c>
      <c r="H173" s="20">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6" t="s">
        <v>13</v>
      </c>
      <c r="F174" s="17">
        <v>44989</v>
      </c>
      <c r="G174">
        <v>40</v>
      </c>
      <c r="H174" s="20">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6" t="s">
        <v>6</v>
      </c>
      <c r="F175" s="17">
        <v>44990</v>
      </c>
      <c r="G175">
        <v>92</v>
      </c>
      <c r="H175" s="20">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6" t="s">
        <v>9</v>
      </c>
      <c r="F176" s="17">
        <v>44990</v>
      </c>
      <c r="G176">
        <v>27</v>
      </c>
      <c r="H176" s="20">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6" t="s">
        <v>10</v>
      </c>
      <c r="F177" s="17">
        <v>44990</v>
      </c>
      <c r="G177">
        <v>140</v>
      </c>
      <c r="H177" s="20">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6" t="s">
        <v>11</v>
      </c>
      <c r="F178" s="17">
        <v>44990</v>
      </c>
      <c r="G178">
        <v>40</v>
      </c>
      <c r="H178" s="20">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6" t="s">
        <v>6</v>
      </c>
      <c r="F179" s="17">
        <v>44990</v>
      </c>
      <c r="G179">
        <v>102</v>
      </c>
      <c r="H179" s="20">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6" t="s">
        <v>10</v>
      </c>
      <c r="F180" s="17">
        <v>44990</v>
      </c>
      <c r="G180">
        <v>42</v>
      </c>
      <c r="H180" s="2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6" t="s">
        <v>9</v>
      </c>
      <c r="F181" s="17">
        <v>44991</v>
      </c>
      <c r="G181">
        <v>210</v>
      </c>
      <c r="H181" s="20">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6" t="s">
        <v>11</v>
      </c>
      <c r="F182" s="17">
        <v>44991</v>
      </c>
      <c r="G182">
        <v>34</v>
      </c>
      <c r="H182" s="20">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6" t="s">
        <v>13</v>
      </c>
      <c r="F183" s="17">
        <v>44991</v>
      </c>
      <c r="G183">
        <v>215</v>
      </c>
      <c r="H183" s="20">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6" t="s">
        <v>13</v>
      </c>
      <c r="F184" s="17">
        <v>44991</v>
      </c>
      <c r="G184">
        <v>32</v>
      </c>
      <c r="H184" s="20">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6" t="s">
        <v>9</v>
      </c>
      <c r="F185" s="17">
        <v>44992</v>
      </c>
      <c r="G185">
        <v>48</v>
      </c>
      <c r="H185" s="20">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6" t="s">
        <v>9</v>
      </c>
      <c r="F186" s="17">
        <v>44992</v>
      </c>
      <c r="G186">
        <v>132</v>
      </c>
      <c r="H186" s="20">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6" t="s">
        <v>10</v>
      </c>
      <c r="F187" s="17">
        <v>44992</v>
      </c>
      <c r="G187">
        <v>172</v>
      </c>
      <c r="H187" s="20">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6" t="s">
        <v>10</v>
      </c>
      <c r="F188" s="17">
        <v>44992</v>
      </c>
      <c r="G188">
        <v>111</v>
      </c>
      <c r="H188" s="20">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6" t="s">
        <v>10</v>
      </c>
      <c r="F189" s="17">
        <v>44992</v>
      </c>
      <c r="G189">
        <v>58</v>
      </c>
      <c r="H189" s="20">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6" t="s">
        <v>13</v>
      </c>
      <c r="F190" s="17">
        <v>44992</v>
      </c>
      <c r="G190">
        <v>68</v>
      </c>
      <c r="H190" s="2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6" t="s">
        <v>11</v>
      </c>
      <c r="F191" s="17">
        <v>44992</v>
      </c>
      <c r="G191">
        <v>160</v>
      </c>
      <c r="H191" s="20">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6" t="s">
        <v>6</v>
      </c>
      <c r="F192" s="17">
        <v>44992</v>
      </c>
      <c r="G192">
        <v>45</v>
      </c>
      <c r="H192" s="20">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6" t="s">
        <v>9</v>
      </c>
      <c r="F193" s="17">
        <v>44993</v>
      </c>
      <c r="G193">
        <v>117</v>
      </c>
      <c r="H193" s="20">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6" t="s">
        <v>10</v>
      </c>
      <c r="F194" s="17">
        <v>44994</v>
      </c>
      <c r="G194">
        <v>22</v>
      </c>
      <c r="H194" s="20">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6" t="s">
        <v>6</v>
      </c>
      <c r="F195" s="17">
        <v>44994</v>
      </c>
      <c r="G195">
        <v>195</v>
      </c>
      <c r="H195" s="20">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6" t="s">
        <v>11</v>
      </c>
      <c r="F196" s="17">
        <v>44994</v>
      </c>
      <c r="G196">
        <v>168</v>
      </c>
      <c r="H196" s="20">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6" t="s">
        <v>13</v>
      </c>
      <c r="F197" s="17">
        <v>44995</v>
      </c>
      <c r="G197">
        <v>46</v>
      </c>
      <c r="H197" s="20">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6" t="s">
        <v>10</v>
      </c>
      <c r="F198" s="17">
        <v>44995</v>
      </c>
      <c r="G198">
        <v>164</v>
      </c>
      <c r="H198" s="20">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6" t="s">
        <v>13</v>
      </c>
      <c r="F199" s="17">
        <v>44995</v>
      </c>
      <c r="G199">
        <v>48</v>
      </c>
      <c r="H199" s="20">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6" t="s">
        <v>9</v>
      </c>
      <c r="F200" s="17">
        <v>44995</v>
      </c>
      <c r="G200">
        <v>96</v>
      </c>
      <c r="H200" s="2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6" t="s">
        <v>13</v>
      </c>
      <c r="F201" s="17">
        <v>44995</v>
      </c>
      <c r="G201">
        <v>105</v>
      </c>
      <c r="H201" s="20">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6" t="s">
        <v>13</v>
      </c>
      <c r="F202" s="17">
        <v>44996</v>
      </c>
      <c r="G202">
        <v>44</v>
      </c>
      <c r="H202" s="20">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6" t="s">
        <v>11</v>
      </c>
      <c r="F203" s="17">
        <v>44996</v>
      </c>
      <c r="G203">
        <v>132</v>
      </c>
      <c r="H203" s="20">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6" t="s">
        <v>10</v>
      </c>
      <c r="F204" s="17">
        <v>44996</v>
      </c>
      <c r="G204">
        <v>54</v>
      </c>
      <c r="H204" s="20">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6" t="s">
        <v>6</v>
      </c>
      <c r="F205" s="17">
        <v>44996</v>
      </c>
      <c r="G205">
        <v>129</v>
      </c>
      <c r="H205" s="20">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6" t="s">
        <v>13</v>
      </c>
      <c r="F206" s="17">
        <v>44996</v>
      </c>
      <c r="G206">
        <v>42</v>
      </c>
      <c r="H206" s="20">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6" t="s">
        <v>13</v>
      </c>
      <c r="F207" s="17">
        <v>44996</v>
      </c>
      <c r="G207">
        <v>42</v>
      </c>
      <c r="H207" s="20">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6" t="s">
        <v>10</v>
      </c>
      <c r="F208" s="17">
        <v>44996</v>
      </c>
      <c r="G208">
        <v>180</v>
      </c>
      <c r="H208" s="20">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6" t="s">
        <v>13</v>
      </c>
      <c r="F209" s="17">
        <v>44997</v>
      </c>
      <c r="G209">
        <v>34</v>
      </c>
      <c r="H209" s="20">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6" t="s">
        <v>6</v>
      </c>
      <c r="F210" s="17">
        <v>44997</v>
      </c>
      <c r="G210">
        <v>29</v>
      </c>
      <c r="H210" s="2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6" t="s">
        <v>9</v>
      </c>
      <c r="F211" s="17">
        <v>44997</v>
      </c>
      <c r="G211">
        <v>165</v>
      </c>
      <c r="H211" s="20">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6" t="s">
        <v>13</v>
      </c>
      <c r="F212" s="17">
        <v>44998</v>
      </c>
      <c r="G212">
        <v>32</v>
      </c>
      <c r="H212" s="20">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6" t="s">
        <v>11</v>
      </c>
      <c r="F213" s="17">
        <v>44998</v>
      </c>
      <c r="G213">
        <v>160</v>
      </c>
      <c r="H213" s="20">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6" t="s">
        <v>10</v>
      </c>
      <c r="F214" s="17">
        <v>44998</v>
      </c>
      <c r="G214">
        <v>140</v>
      </c>
      <c r="H214" s="20">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6" t="s">
        <v>10</v>
      </c>
      <c r="F215" s="17">
        <v>44998</v>
      </c>
      <c r="G215">
        <v>136</v>
      </c>
      <c r="H215" s="20">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6" t="s">
        <v>6</v>
      </c>
      <c r="F216" s="17">
        <v>44998</v>
      </c>
      <c r="G216">
        <v>66</v>
      </c>
      <c r="H216" s="20">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6" t="s">
        <v>11</v>
      </c>
      <c r="F217" s="17">
        <v>44999</v>
      </c>
      <c r="G217">
        <v>63</v>
      </c>
      <c r="H217" s="20">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6" t="s">
        <v>13</v>
      </c>
      <c r="F218" s="17">
        <v>44999</v>
      </c>
      <c r="G218">
        <v>44</v>
      </c>
      <c r="H218" s="20">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6" t="s">
        <v>9</v>
      </c>
      <c r="F219" s="17">
        <v>44999</v>
      </c>
      <c r="G219">
        <v>78</v>
      </c>
      <c r="H219" s="20">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6" t="s">
        <v>13</v>
      </c>
      <c r="F220" s="17">
        <v>44999</v>
      </c>
      <c r="G220">
        <v>20</v>
      </c>
      <c r="H220" s="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6" t="s">
        <v>6</v>
      </c>
      <c r="F221" s="17">
        <v>44999</v>
      </c>
      <c r="G221">
        <v>84</v>
      </c>
      <c r="H221" s="20">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6" t="s">
        <v>6</v>
      </c>
      <c r="F222" s="17">
        <v>44999</v>
      </c>
      <c r="G222">
        <v>32</v>
      </c>
      <c r="H222" s="20">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6" t="s">
        <v>9</v>
      </c>
      <c r="F223" s="17">
        <v>44999</v>
      </c>
      <c r="G223">
        <v>132</v>
      </c>
      <c r="H223" s="20">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6" t="s">
        <v>10</v>
      </c>
      <c r="F224" s="17">
        <v>44999</v>
      </c>
      <c r="G224">
        <v>105</v>
      </c>
      <c r="H224" s="20">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6" t="s">
        <v>13</v>
      </c>
      <c r="F225" s="17">
        <v>45000</v>
      </c>
      <c r="G225">
        <v>48</v>
      </c>
      <c r="H225" s="20">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6" t="s">
        <v>13</v>
      </c>
      <c r="F226" s="17">
        <v>45000</v>
      </c>
      <c r="G226">
        <v>64</v>
      </c>
      <c r="H226" s="20">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6" t="s">
        <v>10</v>
      </c>
      <c r="F227" s="17">
        <v>45000</v>
      </c>
      <c r="G227">
        <v>44</v>
      </c>
      <c r="H227" s="20">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6" t="s">
        <v>9</v>
      </c>
      <c r="F228" s="17">
        <v>45000</v>
      </c>
      <c r="G228">
        <v>120</v>
      </c>
      <c r="H228" s="20">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6" t="s">
        <v>9</v>
      </c>
      <c r="F229" s="17">
        <v>45000</v>
      </c>
      <c r="G229">
        <v>144</v>
      </c>
      <c r="H229" s="20">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6" t="s">
        <v>9</v>
      </c>
      <c r="F230" s="17">
        <v>45000</v>
      </c>
      <c r="G230">
        <v>87</v>
      </c>
      <c r="H230" s="2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6" t="s">
        <v>6</v>
      </c>
      <c r="F231" s="17">
        <v>45000</v>
      </c>
      <c r="G231">
        <v>36</v>
      </c>
      <c r="H231" s="20">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6" t="s">
        <v>13</v>
      </c>
      <c r="F232" s="17">
        <v>45001</v>
      </c>
      <c r="G232">
        <v>72</v>
      </c>
      <c r="H232" s="20">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6" t="s">
        <v>10</v>
      </c>
      <c r="F233" s="17">
        <v>45001</v>
      </c>
      <c r="G233">
        <v>150</v>
      </c>
      <c r="H233" s="20">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6" t="s">
        <v>9</v>
      </c>
      <c r="F234" s="17">
        <v>45001</v>
      </c>
      <c r="G234">
        <v>68</v>
      </c>
      <c r="H234" s="20">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6" t="s">
        <v>10</v>
      </c>
      <c r="F235" s="17">
        <v>45001</v>
      </c>
      <c r="G235">
        <v>99</v>
      </c>
      <c r="H235" s="20">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6" t="s">
        <v>9</v>
      </c>
      <c r="F236" s="17">
        <v>45001</v>
      </c>
      <c r="G236">
        <v>26</v>
      </c>
      <c r="H236" s="20">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6" t="s">
        <v>9</v>
      </c>
      <c r="F237" s="17">
        <v>45001</v>
      </c>
      <c r="G237">
        <v>88</v>
      </c>
      <c r="H237" s="20">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6" t="s">
        <v>9</v>
      </c>
      <c r="F238" s="17">
        <v>45001</v>
      </c>
      <c r="G238">
        <v>124</v>
      </c>
      <c r="H238" s="20">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6" t="s">
        <v>9</v>
      </c>
      <c r="F239" s="17">
        <v>45001</v>
      </c>
      <c r="G239">
        <v>72</v>
      </c>
      <c r="H239" s="20">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6" t="s">
        <v>11</v>
      </c>
      <c r="F240" s="17">
        <v>45002</v>
      </c>
      <c r="G240">
        <v>125</v>
      </c>
      <c r="H240" s="2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6" t="s">
        <v>10</v>
      </c>
      <c r="F241" s="17">
        <v>45002</v>
      </c>
      <c r="G241">
        <v>22</v>
      </c>
      <c r="H241" s="20">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6" t="s">
        <v>13</v>
      </c>
      <c r="F242" s="17">
        <v>45003</v>
      </c>
      <c r="G242">
        <v>70</v>
      </c>
      <c r="H242" s="20">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6" t="s">
        <v>9</v>
      </c>
      <c r="F243" s="17">
        <v>45003</v>
      </c>
      <c r="G243">
        <v>24</v>
      </c>
      <c r="H243" s="20">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6" t="s">
        <v>6</v>
      </c>
      <c r="F244" s="17">
        <v>45003</v>
      </c>
      <c r="G244">
        <v>32</v>
      </c>
      <c r="H244" s="20">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6" t="s">
        <v>11</v>
      </c>
      <c r="F245" s="17">
        <v>45003</v>
      </c>
      <c r="G245">
        <v>112</v>
      </c>
      <c r="H245" s="20">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6" t="s">
        <v>9</v>
      </c>
      <c r="F246" s="17">
        <v>45004</v>
      </c>
      <c r="G246">
        <v>43</v>
      </c>
      <c r="H246" s="20">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6" t="s">
        <v>11</v>
      </c>
      <c r="F247" s="17">
        <v>45004</v>
      </c>
      <c r="G247">
        <v>22</v>
      </c>
      <c r="H247" s="20">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6" t="s">
        <v>11</v>
      </c>
      <c r="F248" s="17">
        <v>45004</v>
      </c>
      <c r="G248">
        <v>93</v>
      </c>
      <c r="H248" s="20">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6" t="s">
        <v>11</v>
      </c>
      <c r="F249" s="17">
        <v>45004</v>
      </c>
      <c r="G249">
        <v>45</v>
      </c>
      <c r="H249" s="20">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6" t="s">
        <v>11</v>
      </c>
      <c r="F250" s="17">
        <v>45005</v>
      </c>
      <c r="G250">
        <v>96</v>
      </c>
      <c r="H250" s="2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6" t="s">
        <v>9</v>
      </c>
      <c r="F251" s="17">
        <v>45005</v>
      </c>
      <c r="G251">
        <v>96</v>
      </c>
      <c r="H251" s="20">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6" t="s">
        <v>10</v>
      </c>
      <c r="F252" s="17">
        <v>45005</v>
      </c>
      <c r="G252">
        <v>31</v>
      </c>
      <c r="H252" s="20">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6" t="s">
        <v>9</v>
      </c>
      <c r="F253" s="17">
        <v>45005</v>
      </c>
      <c r="G253">
        <v>200</v>
      </c>
      <c r="H253" s="20">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6" t="s">
        <v>10</v>
      </c>
      <c r="F254" s="17">
        <v>45005</v>
      </c>
      <c r="G254">
        <v>99</v>
      </c>
      <c r="H254" s="20">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6" t="s">
        <v>6</v>
      </c>
      <c r="F255" s="17">
        <v>45005</v>
      </c>
      <c r="G255">
        <v>144</v>
      </c>
      <c r="H255" s="20">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6" t="s">
        <v>11</v>
      </c>
      <c r="F256" s="17">
        <v>45006</v>
      </c>
      <c r="G256">
        <v>81</v>
      </c>
      <c r="H256" s="20">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6" t="s">
        <v>6</v>
      </c>
      <c r="F257" s="17">
        <v>45006</v>
      </c>
      <c r="G257">
        <v>70</v>
      </c>
      <c r="H257" s="20">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6" t="s">
        <v>6</v>
      </c>
      <c r="F258" s="17">
        <v>45006</v>
      </c>
      <c r="G258">
        <v>148</v>
      </c>
      <c r="H258" s="20">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6" t="s">
        <v>11</v>
      </c>
      <c r="F259" s="17">
        <v>45006</v>
      </c>
      <c r="G259">
        <v>215</v>
      </c>
      <c r="H259" s="20">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6" t="s">
        <v>9</v>
      </c>
      <c r="F260" s="17">
        <v>45006</v>
      </c>
      <c r="G260">
        <v>124</v>
      </c>
      <c r="H260" s="2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6" t="s">
        <v>13</v>
      </c>
      <c r="F261" s="17">
        <v>45006</v>
      </c>
      <c r="G261">
        <v>168</v>
      </c>
      <c r="H261" s="20">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6" t="s">
        <v>10</v>
      </c>
      <c r="F262" s="17">
        <v>45006</v>
      </c>
      <c r="G262">
        <v>90</v>
      </c>
      <c r="H262" s="20">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6" t="s">
        <v>11</v>
      </c>
      <c r="F263" s="17">
        <v>45007</v>
      </c>
      <c r="G263">
        <v>176</v>
      </c>
      <c r="H263" s="20">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6" t="s">
        <v>6</v>
      </c>
      <c r="F264" s="17">
        <v>45007</v>
      </c>
      <c r="G264">
        <v>87</v>
      </c>
      <c r="H264" s="20">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6" t="s">
        <v>9</v>
      </c>
      <c r="F265" s="17">
        <v>45007</v>
      </c>
      <c r="G265">
        <v>128</v>
      </c>
      <c r="H265" s="20">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6" t="s">
        <v>6</v>
      </c>
      <c r="F266" s="17">
        <v>45007</v>
      </c>
      <c r="G266">
        <v>120</v>
      </c>
      <c r="H266" s="20">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6" t="s">
        <v>13</v>
      </c>
      <c r="F267" s="17">
        <v>45007</v>
      </c>
      <c r="G267">
        <v>130</v>
      </c>
      <c r="H267" s="20">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6" t="s">
        <v>9</v>
      </c>
      <c r="F268" s="17">
        <v>45007</v>
      </c>
      <c r="G268">
        <v>172</v>
      </c>
      <c r="H268" s="20">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6" t="s">
        <v>9</v>
      </c>
      <c r="F269" s="17">
        <v>45007</v>
      </c>
      <c r="G269">
        <v>58</v>
      </c>
      <c r="H269" s="20">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6" t="s">
        <v>13</v>
      </c>
      <c r="F270" s="17">
        <v>45008</v>
      </c>
      <c r="G270">
        <v>86</v>
      </c>
      <c r="H270" s="2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6" t="s">
        <v>13</v>
      </c>
      <c r="F271" s="17">
        <v>45009</v>
      </c>
      <c r="G271">
        <v>31</v>
      </c>
      <c r="H271" s="20">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6" t="s">
        <v>6</v>
      </c>
      <c r="F272" s="17">
        <v>45009</v>
      </c>
      <c r="G272">
        <v>72</v>
      </c>
      <c r="H272" s="20">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6" t="s">
        <v>10</v>
      </c>
      <c r="F273" s="17">
        <v>45010</v>
      </c>
      <c r="G273">
        <v>27</v>
      </c>
      <c r="H273" s="20">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6" t="s">
        <v>9</v>
      </c>
      <c r="F274" s="17">
        <v>45010</v>
      </c>
      <c r="G274">
        <v>110</v>
      </c>
      <c r="H274" s="20">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6" t="s">
        <v>6</v>
      </c>
      <c r="F275" s="17">
        <v>45010</v>
      </c>
      <c r="G275">
        <v>126</v>
      </c>
      <c r="H275" s="20">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6" t="s">
        <v>10</v>
      </c>
      <c r="F276" s="17">
        <v>45010</v>
      </c>
      <c r="G276">
        <v>60</v>
      </c>
      <c r="H276" s="20">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6" t="s">
        <v>6</v>
      </c>
      <c r="F277" s="17">
        <v>45010</v>
      </c>
      <c r="G277">
        <v>35</v>
      </c>
      <c r="H277" s="20">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6" t="s">
        <v>9</v>
      </c>
      <c r="F278" s="17">
        <v>45010</v>
      </c>
      <c r="G278">
        <v>81</v>
      </c>
      <c r="H278" s="20">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6" t="s">
        <v>10</v>
      </c>
      <c r="F279" s="17">
        <v>45010</v>
      </c>
      <c r="G279">
        <v>116</v>
      </c>
      <c r="H279" s="20">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6" t="s">
        <v>11</v>
      </c>
      <c r="F280" s="17">
        <v>45010</v>
      </c>
      <c r="G280">
        <v>60</v>
      </c>
      <c r="H280" s="2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6" t="s">
        <v>10</v>
      </c>
      <c r="F281" s="17">
        <v>45011</v>
      </c>
      <c r="G281">
        <v>130</v>
      </c>
      <c r="H281" s="20">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6" t="s">
        <v>13</v>
      </c>
      <c r="F282" s="17">
        <v>45011</v>
      </c>
      <c r="G282">
        <v>99</v>
      </c>
      <c r="H282" s="20">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6" t="s">
        <v>9</v>
      </c>
      <c r="F283" s="17">
        <v>45011</v>
      </c>
      <c r="G283">
        <v>135</v>
      </c>
      <c r="H283" s="20">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6" t="s">
        <v>10</v>
      </c>
      <c r="F284" s="17">
        <v>45011</v>
      </c>
      <c r="G284">
        <v>42</v>
      </c>
      <c r="H284" s="20">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6" t="s">
        <v>13</v>
      </c>
      <c r="F285" s="17">
        <v>45012</v>
      </c>
      <c r="G285">
        <v>63</v>
      </c>
      <c r="H285" s="20">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6" t="s">
        <v>11</v>
      </c>
      <c r="F286" s="17">
        <v>45012</v>
      </c>
      <c r="G286">
        <v>140</v>
      </c>
      <c r="H286" s="20">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6" t="s">
        <v>9</v>
      </c>
      <c r="F287" s="17">
        <v>45012</v>
      </c>
      <c r="G287">
        <v>128</v>
      </c>
      <c r="H287" s="20">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6" t="s">
        <v>6</v>
      </c>
      <c r="F288" s="17">
        <v>45012</v>
      </c>
      <c r="G288">
        <v>80</v>
      </c>
      <c r="H288" s="20">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6" t="s">
        <v>13</v>
      </c>
      <c r="F289" s="17">
        <v>45012</v>
      </c>
      <c r="G289">
        <v>28</v>
      </c>
      <c r="H289" s="20">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6" t="s">
        <v>11</v>
      </c>
      <c r="F290" s="17">
        <v>45013</v>
      </c>
      <c r="G290">
        <v>81</v>
      </c>
      <c r="H290" s="2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6" t="s">
        <v>9</v>
      </c>
      <c r="F291" s="17">
        <v>45013</v>
      </c>
      <c r="G291">
        <v>99</v>
      </c>
      <c r="H291" s="20">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6" t="s">
        <v>9</v>
      </c>
      <c r="F292" s="17">
        <v>45013</v>
      </c>
      <c r="G292">
        <v>43</v>
      </c>
      <c r="H292" s="20">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6" t="s">
        <v>9</v>
      </c>
      <c r="F293" s="17">
        <v>45013</v>
      </c>
      <c r="G293">
        <v>34</v>
      </c>
      <c r="H293" s="20">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6" t="s">
        <v>11</v>
      </c>
      <c r="F294" s="17">
        <v>45013</v>
      </c>
      <c r="G294">
        <v>225</v>
      </c>
      <c r="H294" s="20">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6" t="s">
        <v>6</v>
      </c>
      <c r="F295" s="17">
        <v>45013</v>
      </c>
      <c r="G295">
        <v>210</v>
      </c>
      <c r="H295" s="20">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6" t="s">
        <v>9</v>
      </c>
      <c r="F296" s="17">
        <v>45013</v>
      </c>
      <c r="G296">
        <v>168</v>
      </c>
      <c r="H296" s="20">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6" t="s">
        <v>10</v>
      </c>
      <c r="F297" s="17">
        <v>45014</v>
      </c>
      <c r="G297">
        <v>82</v>
      </c>
      <c r="H297" s="20">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6" t="s">
        <v>13</v>
      </c>
      <c r="F298" s="17">
        <v>45014</v>
      </c>
      <c r="G298">
        <v>88</v>
      </c>
      <c r="H298" s="20">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6" t="s">
        <v>10</v>
      </c>
      <c r="F299" s="17">
        <v>45014</v>
      </c>
      <c r="G299">
        <v>111</v>
      </c>
      <c r="H299" s="20">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6" t="s">
        <v>6</v>
      </c>
      <c r="F300" s="17">
        <v>45014</v>
      </c>
      <c r="G300">
        <v>60</v>
      </c>
      <c r="H300" s="2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6" t="s">
        <v>10</v>
      </c>
      <c r="F301" s="17">
        <v>45014</v>
      </c>
      <c r="G301">
        <v>80</v>
      </c>
      <c r="H301" s="20">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6" t="s">
        <v>11</v>
      </c>
      <c r="F302" s="17">
        <v>45016</v>
      </c>
      <c r="G302">
        <v>90</v>
      </c>
      <c r="H302" s="20">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6" t="s">
        <v>10</v>
      </c>
      <c r="F303" s="17">
        <v>45016</v>
      </c>
      <c r="G303">
        <v>225</v>
      </c>
      <c r="H303" s="20">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6" t="s">
        <v>9</v>
      </c>
      <c r="F304" s="17">
        <v>45017</v>
      </c>
      <c r="G304">
        <v>215</v>
      </c>
      <c r="H304" s="20">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6" t="s">
        <v>11</v>
      </c>
      <c r="F305" s="17">
        <v>45017</v>
      </c>
      <c r="G305">
        <v>45</v>
      </c>
      <c r="H305" s="20">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6" t="s">
        <v>9</v>
      </c>
      <c r="F306" s="17">
        <v>45017</v>
      </c>
      <c r="G306">
        <v>74</v>
      </c>
      <c r="H306" s="20">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6" t="s">
        <v>11</v>
      </c>
      <c r="F307" s="17">
        <v>45017</v>
      </c>
      <c r="G307">
        <v>60</v>
      </c>
      <c r="H307" s="20">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6" t="s">
        <v>9</v>
      </c>
      <c r="F308" s="17">
        <v>45017</v>
      </c>
      <c r="G308">
        <v>64</v>
      </c>
      <c r="H308" s="20">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6" t="s">
        <v>10</v>
      </c>
      <c r="F309" s="17">
        <v>45018</v>
      </c>
      <c r="G309">
        <v>110</v>
      </c>
      <c r="H309" s="20">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6" t="s">
        <v>6</v>
      </c>
      <c r="F310" s="17">
        <v>45018</v>
      </c>
      <c r="G310">
        <v>52</v>
      </c>
      <c r="H310" s="2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6" t="s">
        <v>13</v>
      </c>
      <c r="F311" s="17">
        <v>45019</v>
      </c>
      <c r="G311">
        <v>160</v>
      </c>
      <c r="H311" s="20">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6" t="s">
        <v>13</v>
      </c>
      <c r="F312" s="17">
        <v>45019</v>
      </c>
      <c r="G312">
        <v>215</v>
      </c>
      <c r="H312" s="20">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6" t="s">
        <v>6</v>
      </c>
      <c r="F313" s="17">
        <v>45019</v>
      </c>
      <c r="G313">
        <v>220</v>
      </c>
      <c r="H313" s="20">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6" t="s">
        <v>9</v>
      </c>
      <c r="F314" s="17">
        <v>45020</v>
      </c>
      <c r="G314">
        <v>175</v>
      </c>
      <c r="H314" s="20">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6" t="s">
        <v>9</v>
      </c>
      <c r="F315" s="17">
        <v>45020</v>
      </c>
      <c r="G315">
        <v>145</v>
      </c>
      <c r="H315" s="20">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6" t="s">
        <v>11</v>
      </c>
      <c r="F316" s="17">
        <v>45020</v>
      </c>
      <c r="G316">
        <v>72</v>
      </c>
      <c r="H316" s="20">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6" t="s">
        <v>9</v>
      </c>
      <c r="F317" s="17">
        <v>45021</v>
      </c>
      <c r="G317">
        <v>81</v>
      </c>
      <c r="H317" s="20">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6" t="s">
        <v>6</v>
      </c>
      <c r="F318" s="17">
        <v>45021</v>
      </c>
      <c r="G318">
        <v>54</v>
      </c>
      <c r="H318" s="20">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6" t="s">
        <v>11</v>
      </c>
      <c r="F319" s="17">
        <v>45021</v>
      </c>
      <c r="G319">
        <v>105</v>
      </c>
      <c r="H319" s="20">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6" t="s">
        <v>9</v>
      </c>
      <c r="F320" s="17">
        <v>45022</v>
      </c>
      <c r="G320">
        <v>176</v>
      </c>
      <c r="H320" s="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6" t="s">
        <v>9</v>
      </c>
      <c r="F321" s="17">
        <v>45022</v>
      </c>
      <c r="G321">
        <v>115</v>
      </c>
      <c r="H321" s="20">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6" t="s">
        <v>10</v>
      </c>
      <c r="F322" s="17">
        <v>45022</v>
      </c>
      <c r="G322">
        <v>116</v>
      </c>
      <c r="H322" s="20">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6" t="s">
        <v>6</v>
      </c>
      <c r="F323" s="17">
        <v>45022</v>
      </c>
      <c r="G323">
        <v>100</v>
      </c>
      <c r="H323" s="20">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6" t="s">
        <v>6</v>
      </c>
      <c r="F324" s="17">
        <v>45023</v>
      </c>
      <c r="G324">
        <v>36</v>
      </c>
      <c r="H324" s="20">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6" t="s">
        <v>6</v>
      </c>
      <c r="F325" s="17">
        <v>45023</v>
      </c>
      <c r="G325">
        <v>114</v>
      </c>
      <c r="H325" s="20">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6" t="s">
        <v>10</v>
      </c>
      <c r="F326" s="17">
        <v>45023</v>
      </c>
      <c r="G326">
        <v>24</v>
      </c>
      <c r="H326" s="20">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6" t="s">
        <v>9</v>
      </c>
      <c r="F327" s="17">
        <v>45023</v>
      </c>
      <c r="G327">
        <v>135</v>
      </c>
      <c r="H327" s="20">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6" t="s">
        <v>9</v>
      </c>
      <c r="F328" s="17">
        <v>45023</v>
      </c>
      <c r="G328">
        <v>30</v>
      </c>
      <c r="H328" s="20">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6" t="s">
        <v>9</v>
      </c>
      <c r="F329" s="17">
        <v>45023</v>
      </c>
      <c r="G329">
        <v>84</v>
      </c>
      <c r="H329" s="20">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6" t="s">
        <v>13</v>
      </c>
      <c r="F330" s="17">
        <v>45023</v>
      </c>
      <c r="G330">
        <v>42</v>
      </c>
      <c r="H330" s="2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6" t="s">
        <v>6</v>
      </c>
      <c r="F331" s="17">
        <v>45023</v>
      </c>
      <c r="G331">
        <v>117</v>
      </c>
      <c r="H331" s="20">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6" t="s">
        <v>11</v>
      </c>
      <c r="F332" s="17">
        <v>45023</v>
      </c>
      <c r="G332">
        <v>164</v>
      </c>
      <c r="H332" s="20">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6" t="s">
        <v>13</v>
      </c>
      <c r="F333" s="17">
        <v>45024</v>
      </c>
      <c r="G333">
        <v>123</v>
      </c>
      <c r="H333" s="20">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6" t="s">
        <v>10</v>
      </c>
      <c r="F334" s="17">
        <v>45024</v>
      </c>
      <c r="G334">
        <v>172</v>
      </c>
      <c r="H334" s="20">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6" t="s">
        <v>6</v>
      </c>
      <c r="F335" s="17">
        <v>45024</v>
      </c>
      <c r="G335">
        <v>20</v>
      </c>
      <c r="H335" s="20">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6" t="s">
        <v>10</v>
      </c>
      <c r="F336" s="17">
        <v>45024</v>
      </c>
      <c r="G336">
        <v>72</v>
      </c>
      <c r="H336" s="20">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6" t="s">
        <v>9</v>
      </c>
      <c r="F337" s="17">
        <v>45024</v>
      </c>
      <c r="G337">
        <v>32</v>
      </c>
      <c r="H337" s="20">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6" t="s">
        <v>13</v>
      </c>
      <c r="F338" s="17">
        <v>45024</v>
      </c>
      <c r="G338">
        <v>140</v>
      </c>
      <c r="H338" s="20">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6" t="s">
        <v>9</v>
      </c>
      <c r="F339" s="17">
        <v>45025</v>
      </c>
      <c r="G339">
        <v>120</v>
      </c>
      <c r="H339" s="20">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6" t="s">
        <v>9</v>
      </c>
      <c r="F340" s="17">
        <v>45025</v>
      </c>
      <c r="G340">
        <v>86</v>
      </c>
      <c r="H340" s="2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6" t="s">
        <v>9</v>
      </c>
      <c r="F341" s="17">
        <v>45025</v>
      </c>
      <c r="G341">
        <v>132</v>
      </c>
      <c r="H341" s="20">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6" t="s">
        <v>9</v>
      </c>
      <c r="F342" s="17">
        <v>45025</v>
      </c>
      <c r="G342">
        <v>80</v>
      </c>
      <c r="H342" s="20">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6" t="s">
        <v>10</v>
      </c>
      <c r="F343" s="17">
        <v>45025</v>
      </c>
      <c r="G343">
        <v>132</v>
      </c>
      <c r="H343" s="20">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6" t="s">
        <v>13</v>
      </c>
      <c r="F344" s="17">
        <v>45025</v>
      </c>
      <c r="G344">
        <v>27</v>
      </c>
      <c r="H344" s="20">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6" t="s">
        <v>13</v>
      </c>
      <c r="F345" s="17">
        <v>45026</v>
      </c>
      <c r="G345">
        <v>68</v>
      </c>
      <c r="H345" s="20">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6" t="s">
        <v>9</v>
      </c>
      <c r="F346" s="17">
        <v>45026</v>
      </c>
      <c r="G346">
        <v>22</v>
      </c>
      <c r="H346" s="20">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6" t="s">
        <v>13</v>
      </c>
      <c r="F347" s="17">
        <v>45026</v>
      </c>
      <c r="G347">
        <v>42</v>
      </c>
      <c r="H347" s="20">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6" t="s">
        <v>13</v>
      </c>
      <c r="F348" s="17">
        <v>45027</v>
      </c>
      <c r="G348">
        <v>38</v>
      </c>
      <c r="H348" s="20">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6" t="s">
        <v>13</v>
      </c>
      <c r="F349" s="17">
        <v>45027</v>
      </c>
      <c r="G349">
        <v>42</v>
      </c>
      <c r="H349" s="20">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6" t="s">
        <v>10</v>
      </c>
      <c r="F350" s="17">
        <v>45027</v>
      </c>
      <c r="G350">
        <v>75</v>
      </c>
      <c r="H350" s="2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6" t="s">
        <v>6</v>
      </c>
      <c r="F351" s="17">
        <v>45028</v>
      </c>
      <c r="G351">
        <v>23</v>
      </c>
      <c r="H351" s="20">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6" t="s">
        <v>10</v>
      </c>
      <c r="F352" s="17">
        <v>45028</v>
      </c>
      <c r="G352">
        <v>200</v>
      </c>
      <c r="H352" s="20">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6" t="s">
        <v>9</v>
      </c>
      <c r="F353" s="17">
        <v>45029</v>
      </c>
      <c r="G353">
        <v>45</v>
      </c>
      <c r="H353" s="20">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6" t="s">
        <v>9</v>
      </c>
      <c r="F354" s="17">
        <v>45029</v>
      </c>
      <c r="G354">
        <v>105</v>
      </c>
      <c r="H354" s="20">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6" t="s">
        <v>9</v>
      </c>
      <c r="F355" s="17">
        <v>45029</v>
      </c>
      <c r="G355">
        <v>22</v>
      </c>
      <c r="H355" s="20">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6" t="s">
        <v>13</v>
      </c>
      <c r="F356" s="17">
        <v>45030</v>
      </c>
      <c r="G356">
        <v>126</v>
      </c>
      <c r="H356" s="20">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6" t="s">
        <v>13</v>
      </c>
      <c r="F357" s="17">
        <v>45030</v>
      </c>
      <c r="G357">
        <v>35</v>
      </c>
      <c r="H357" s="20">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6" t="s">
        <v>9</v>
      </c>
      <c r="F358" s="17">
        <v>45030</v>
      </c>
      <c r="G358">
        <v>84</v>
      </c>
      <c r="H358" s="20">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6" t="s">
        <v>9</v>
      </c>
      <c r="F359" s="17">
        <v>45031</v>
      </c>
      <c r="G359">
        <v>172</v>
      </c>
      <c r="H359" s="20">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6" t="s">
        <v>10</v>
      </c>
      <c r="F360" s="17">
        <v>45031</v>
      </c>
      <c r="G360">
        <v>114</v>
      </c>
      <c r="H360" s="2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6" t="s">
        <v>10</v>
      </c>
      <c r="F361" s="17">
        <v>45031</v>
      </c>
      <c r="G361">
        <v>60</v>
      </c>
      <c r="H361" s="20">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6" t="s">
        <v>11</v>
      </c>
      <c r="F362" s="17">
        <v>45031</v>
      </c>
      <c r="G362">
        <v>26</v>
      </c>
      <c r="H362" s="20">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6" t="s">
        <v>9</v>
      </c>
      <c r="F363" s="17">
        <v>45031</v>
      </c>
      <c r="G363">
        <v>210</v>
      </c>
      <c r="H363" s="20">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6" t="s">
        <v>10</v>
      </c>
      <c r="F364" s="17">
        <v>45031</v>
      </c>
      <c r="G364">
        <v>129</v>
      </c>
      <c r="H364" s="20">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6" t="s">
        <v>11</v>
      </c>
      <c r="F365" s="17">
        <v>45031</v>
      </c>
      <c r="G365">
        <v>215</v>
      </c>
      <c r="H365" s="20">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6" t="s">
        <v>6</v>
      </c>
      <c r="F366" s="17">
        <v>45031</v>
      </c>
      <c r="G366">
        <v>69</v>
      </c>
      <c r="H366" s="20">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6" t="s">
        <v>6</v>
      </c>
      <c r="F367" s="17">
        <v>45031</v>
      </c>
      <c r="G367">
        <v>140</v>
      </c>
      <c r="H367" s="20">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6" t="s">
        <v>11</v>
      </c>
      <c r="F368" s="17">
        <v>45032</v>
      </c>
      <c r="G368">
        <v>156</v>
      </c>
      <c r="H368" s="20">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6" t="s">
        <v>6</v>
      </c>
      <c r="F369" s="17">
        <v>45032</v>
      </c>
      <c r="G369">
        <v>164</v>
      </c>
      <c r="H369" s="20">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6" t="s">
        <v>6</v>
      </c>
      <c r="F370" s="17">
        <v>45032</v>
      </c>
      <c r="G370">
        <v>195</v>
      </c>
      <c r="H370" s="2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6" t="s">
        <v>13</v>
      </c>
      <c r="F371" s="17">
        <v>45032</v>
      </c>
      <c r="G371">
        <v>74</v>
      </c>
      <c r="H371" s="20">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6" t="s">
        <v>11</v>
      </c>
      <c r="F372" s="17">
        <v>45032</v>
      </c>
      <c r="G372">
        <v>100</v>
      </c>
      <c r="H372" s="20">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6" t="s">
        <v>9</v>
      </c>
      <c r="F373" s="17">
        <v>45032</v>
      </c>
      <c r="G373">
        <v>185</v>
      </c>
      <c r="H373" s="20">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6" t="s">
        <v>11</v>
      </c>
      <c r="F374" s="17">
        <v>45032</v>
      </c>
      <c r="G374">
        <v>130</v>
      </c>
      <c r="H374" s="20">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6" t="s">
        <v>13</v>
      </c>
      <c r="F375" s="17">
        <v>45033</v>
      </c>
      <c r="G375">
        <v>21</v>
      </c>
      <c r="H375" s="20">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6" t="s">
        <v>10</v>
      </c>
      <c r="F376" s="17">
        <v>45033</v>
      </c>
      <c r="G376">
        <v>88</v>
      </c>
      <c r="H376" s="20">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6" t="s">
        <v>6</v>
      </c>
      <c r="F377" s="17">
        <v>45033</v>
      </c>
      <c r="G377">
        <v>35</v>
      </c>
      <c r="H377" s="20">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6" t="s">
        <v>9</v>
      </c>
      <c r="F378" s="17">
        <v>45033</v>
      </c>
      <c r="G378">
        <v>68</v>
      </c>
      <c r="H378" s="20">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6" t="s">
        <v>9</v>
      </c>
      <c r="F379" s="17">
        <v>45033</v>
      </c>
      <c r="G379">
        <v>148</v>
      </c>
      <c r="H379" s="20">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6" t="s">
        <v>10</v>
      </c>
      <c r="F380" s="17">
        <v>45034</v>
      </c>
      <c r="G380">
        <v>81</v>
      </c>
      <c r="H380" s="2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6" t="s">
        <v>10</v>
      </c>
      <c r="F381" s="17">
        <v>45034</v>
      </c>
      <c r="G381">
        <v>75</v>
      </c>
      <c r="H381" s="20">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6" t="s">
        <v>11</v>
      </c>
      <c r="F382" s="17">
        <v>45035</v>
      </c>
      <c r="G382">
        <v>32</v>
      </c>
      <c r="H382" s="20">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6" t="s">
        <v>11</v>
      </c>
      <c r="F383" s="17">
        <v>45035</v>
      </c>
      <c r="G383">
        <v>156</v>
      </c>
      <c r="H383" s="20">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6" t="s">
        <v>9</v>
      </c>
      <c r="F384" s="17">
        <v>45035</v>
      </c>
      <c r="G384">
        <v>99</v>
      </c>
      <c r="H384" s="20">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6" t="s">
        <v>6</v>
      </c>
      <c r="F385" s="17">
        <v>45035</v>
      </c>
      <c r="G385">
        <v>26</v>
      </c>
      <c r="H385" s="20">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6" t="s">
        <v>11</v>
      </c>
      <c r="F386" s="17">
        <v>45035</v>
      </c>
      <c r="G386">
        <v>84</v>
      </c>
      <c r="H386" s="20">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6" t="s">
        <v>6</v>
      </c>
      <c r="F387" s="17">
        <v>45035</v>
      </c>
      <c r="G387">
        <v>84</v>
      </c>
      <c r="H387" s="20">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6" t="s">
        <v>9</v>
      </c>
      <c r="F388" s="17">
        <v>45035</v>
      </c>
      <c r="G388">
        <v>170</v>
      </c>
      <c r="H388" s="20">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6" t="s">
        <v>11</v>
      </c>
      <c r="F389" s="17">
        <v>45035</v>
      </c>
      <c r="G389">
        <v>35</v>
      </c>
      <c r="H389" s="20">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6" t="s">
        <v>11</v>
      </c>
      <c r="F390" s="17">
        <v>45036</v>
      </c>
      <c r="G390">
        <v>35</v>
      </c>
      <c r="H390" s="2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6" t="s">
        <v>11</v>
      </c>
      <c r="F391" s="17">
        <v>45036</v>
      </c>
      <c r="G391">
        <v>132</v>
      </c>
      <c r="H391" s="20">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6" t="s">
        <v>10</v>
      </c>
      <c r="F392" s="17">
        <v>45037</v>
      </c>
      <c r="G392">
        <v>144</v>
      </c>
      <c r="H392" s="20">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6" t="s">
        <v>9</v>
      </c>
      <c r="F393" s="17">
        <v>45037</v>
      </c>
      <c r="G393">
        <v>48</v>
      </c>
      <c r="H393" s="20">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6" t="s">
        <v>10</v>
      </c>
      <c r="F394" s="17">
        <v>45037</v>
      </c>
      <c r="G394">
        <v>200</v>
      </c>
      <c r="H394" s="20">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6" t="s">
        <v>6</v>
      </c>
      <c r="F395" s="17">
        <v>45037</v>
      </c>
      <c r="G395">
        <v>38</v>
      </c>
      <c r="H395" s="20">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6" t="s">
        <v>13</v>
      </c>
      <c r="F396" s="17">
        <v>45037</v>
      </c>
      <c r="G396">
        <v>81</v>
      </c>
      <c r="H396" s="20">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6" t="s">
        <v>11</v>
      </c>
      <c r="F397" s="17">
        <v>45037</v>
      </c>
      <c r="G397">
        <v>120</v>
      </c>
      <c r="H397" s="20">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6" t="s">
        <v>6</v>
      </c>
      <c r="F398" s="17">
        <v>45037</v>
      </c>
      <c r="G398">
        <v>74</v>
      </c>
      <c r="H398" s="20">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6" t="s">
        <v>11</v>
      </c>
      <c r="F399" s="17">
        <v>45038</v>
      </c>
      <c r="G399">
        <v>128</v>
      </c>
      <c r="H399" s="20">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6" t="s">
        <v>9</v>
      </c>
      <c r="F400" s="17">
        <v>45038</v>
      </c>
      <c r="G400">
        <v>21</v>
      </c>
      <c r="H400" s="2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6" t="s">
        <v>11</v>
      </c>
      <c r="F401" s="17">
        <v>45038</v>
      </c>
      <c r="G401">
        <v>110</v>
      </c>
      <c r="H401" s="20">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6" t="s">
        <v>11</v>
      </c>
      <c r="F402" s="17">
        <v>45038</v>
      </c>
      <c r="G402">
        <v>145</v>
      </c>
      <c r="H402" s="20">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6" t="s">
        <v>13</v>
      </c>
      <c r="F403" s="17">
        <v>45038</v>
      </c>
      <c r="G403">
        <v>129</v>
      </c>
      <c r="H403" s="20">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6" t="s">
        <v>10</v>
      </c>
      <c r="F404" s="17">
        <v>45038</v>
      </c>
      <c r="G404">
        <v>156</v>
      </c>
      <c r="H404" s="20">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6" t="s">
        <v>11</v>
      </c>
      <c r="F405" s="17">
        <v>45039</v>
      </c>
      <c r="G405">
        <v>120</v>
      </c>
      <c r="H405" s="20">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6" t="s">
        <v>13</v>
      </c>
      <c r="F406" s="17">
        <v>45039</v>
      </c>
      <c r="G406">
        <v>62</v>
      </c>
      <c r="H406" s="20">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6" t="s">
        <v>11</v>
      </c>
      <c r="F407" s="17">
        <v>45039</v>
      </c>
      <c r="G407">
        <v>160</v>
      </c>
      <c r="H407" s="20">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6" t="s">
        <v>11</v>
      </c>
      <c r="F408" s="17">
        <v>45039</v>
      </c>
      <c r="G408">
        <v>56</v>
      </c>
      <c r="H408" s="20">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6" t="s">
        <v>6</v>
      </c>
      <c r="F409" s="17">
        <v>45039</v>
      </c>
      <c r="G409">
        <v>72</v>
      </c>
      <c r="H409" s="20">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6" t="s">
        <v>9</v>
      </c>
      <c r="F410" s="17">
        <v>45040</v>
      </c>
      <c r="G410">
        <v>81</v>
      </c>
      <c r="H410" s="2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6" t="s">
        <v>11</v>
      </c>
      <c r="F411" s="17">
        <v>45040</v>
      </c>
      <c r="G411">
        <v>144</v>
      </c>
      <c r="H411" s="20">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6" t="s">
        <v>9</v>
      </c>
      <c r="F412" s="17">
        <v>45040</v>
      </c>
      <c r="G412">
        <v>111</v>
      </c>
      <c r="H412" s="20">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6" t="s">
        <v>13</v>
      </c>
      <c r="F413" s="17">
        <v>45040</v>
      </c>
      <c r="G413">
        <v>43</v>
      </c>
      <c r="H413" s="20">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6" t="s">
        <v>6</v>
      </c>
      <c r="F414" s="17">
        <v>45040</v>
      </c>
      <c r="G414">
        <v>41</v>
      </c>
      <c r="H414" s="20">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6" t="s">
        <v>6</v>
      </c>
      <c r="F415" s="17">
        <v>45040</v>
      </c>
      <c r="G415">
        <v>74</v>
      </c>
      <c r="H415" s="20">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6" t="s">
        <v>11</v>
      </c>
      <c r="F416" s="17">
        <v>45040</v>
      </c>
      <c r="G416">
        <v>43</v>
      </c>
      <c r="H416" s="20">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6" t="s">
        <v>6</v>
      </c>
      <c r="F417" s="17">
        <v>45040</v>
      </c>
      <c r="G417">
        <v>128</v>
      </c>
      <c r="H417" s="20">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6" t="s">
        <v>6</v>
      </c>
      <c r="F418" s="17">
        <v>45041</v>
      </c>
      <c r="G418">
        <v>144</v>
      </c>
      <c r="H418" s="20">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6" t="s">
        <v>9</v>
      </c>
      <c r="F419" s="17">
        <v>45041</v>
      </c>
      <c r="G419">
        <v>132</v>
      </c>
      <c r="H419" s="20">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6" t="s">
        <v>9</v>
      </c>
      <c r="F420" s="17">
        <v>45041</v>
      </c>
      <c r="G420">
        <v>180</v>
      </c>
      <c r="H420" s="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6" t="s">
        <v>9</v>
      </c>
      <c r="F421" s="17">
        <v>45041</v>
      </c>
      <c r="G421">
        <v>31</v>
      </c>
      <c r="H421" s="20">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6" t="s">
        <v>9</v>
      </c>
      <c r="F422" s="17">
        <v>45041</v>
      </c>
      <c r="G422">
        <v>102</v>
      </c>
      <c r="H422" s="20">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6" t="s">
        <v>11</v>
      </c>
      <c r="F423" s="17">
        <v>45042</v>
      </c>
      <c r="G423">
        <v>175</v>
      </c>
      <c r="H423" s="20">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6" t="s">
        <v>10</v>
      </c>
      <c r="F424" s="17">
        <v>45042</v>
      </c>
      <c r="G424">
        <v>87</v>
      </c>
      <c r="H424" s="20">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6" t="s">
        <v>11</v>
      </c>
      <c r="F425" s="17">
        <v>45042</v>
      </c>
      <c r="G425">
        <v>66</v>
      </c>
      <c r="H425" s="20">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6" t="s">
        <v>11</v>
      </c>
      <c r="F426" s="17">
        <v>45042</v>
      </c>
      <c r="G426">
        <v>25</v>
      </c>
      <c r="H426" s="20">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6" t="s">
        <v>9</v>
      </c>
      <c r="F427" s="17">
        <v>45042</v>
      </c>
      <c r="G427">
        <v>126</v>
      </c>
      <c r="H427" s="20">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6" t="s">
        <v>13</v>
      </c>
      <c r="F428" s="17">
        <v>45043</v>
      </c>
      <c r="G428">
        <v>42</v>
      </c>
      <c r="H428" s="20">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6" t="s">
        <v>10</v>
      </c>
      <c r="F429" s="17">
        <v>45043</v>
      </c>
      <c r="G429">
        <v>225</v>
      </c>
      <c r="H429" s="20">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6" t="s">
        <v>10</v>
      </c>
      <c r="F430" s="17">
        <v>45043</v>
      </c>
      <c r="G430">
        <v>42</v>
      </c>
      <c r="H430" s="2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6" t="s">
        <v>13</v>
      </c>
      <c r="F431" s="17">
        <v>45044</v>
      </c>
      <c r="G431">
        <v>110</v>
      </c>
      <c r="H431" s="20">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6" t="s">
        <v>9</v>
      </c>
      <c r="F432" s="17">
        <v>45044</v>
      </c>
      <c r="G432">
        <v>225</v>
      </c>
      <c r="H432" s="20">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6" t="s">
        <v>6</v>
      </c>
      <c r="F433" s="17">
        <v>45045</v>
      </c>
      <c r="G433">
        <v>125</v>
      </c>
      <c r="H433" s="20">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6" t="s">
        <v>9</v>
      </c>
      <c r="F434" s="17">
        <v>45045</v>
      </c>
      <c r="G434">
        <v>78</v>
      </c>
      <c r="H434" s="20">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6" t="s">
        <v>13</v>
      </c>
      <c r="F435" s="17">
        <v>45045</v>
      </c>
      <c r="G435">
        <v>40</v>
      </c>
      <c r="H435" s="20">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6" t="s">
        <v>11</v>
      </c>
      <c r="F436" s="17">
        <v>45045</v>
      </c>
      <c r="G436">
        <v>150</v>
      </c>
      <c r="H436" s="20">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6" t="s">
        <v>9</v>
      </c>
      <c r="F437" s="17">
        <v>45045</v>
      </c>
      <c r="G437">
        <v>96</v>
      </c>
      <c r="H437" s="20">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6" t="s">
        <v>13</v>
      </c>
      <c r="F438" s="17">
        <v>45046</v>
      </c>
      <c r="G438">
        <v>75</v>
      </c>
      <c r="H438" s="20">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6" t="s">
        <v>13</v>
      </c>
      <c r="F439" s="17">
        <v>45046</v>
      </c>
      <c r="G439">
        <v>60</v>
      </c>
      <c r="H439" s="20">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6" t="s">
        <v>9</v>
      </c>
      <c r="F440" s="17">
        <v>45047</v>
      </c>
      <c r="G440">
        <v>41</v>
      </c>
      <c r="H440" s="2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6" t="s">
        <v>11</v>
      </c>
      <c r="F441" s="17">
        <v>45047</v>
      </c>
      <c r="G441">
        <v>20</v>
      </c>
      <c r="H441" s="20">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6" t="s">
        <v>6</v>
      </c>
      <c r="F442" s="17">
        <v>45047</v>
      </c>
      <c r="G442">
        <v>84</v>
      </c>
      <c r="H442" s="20">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6" t="s">
        <v>10</v>
      </c>
      <c r="F443" s="17">
        <v>45047</v>
      </c>
      <c r="G443">
        <v>140</v>
      </c>
      <c r="H443" s="20">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6" t="s">
        <v>9</v>
      </c>
      <c r="F444" s="17">
        <v>45047</v>
      </c>
      <c r="G444">
        <v>66</v>
      </c>
      <c r="H444" s="20">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6" t="s">
        <v>11</v>
      </c>
      <c r="F445" s="17">
        <v>45047</v>
      </c>
      <c r="G445">
        <v>105</v>
      </c>
      <c r="H445" s="20">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6" t="s">
        <v>13</v>
      </c>
      <c r="F446" s="17">
        <v>45048</v>
      </c>
      <c r="G446">
        <v>104</v>
      </c>
      <c r="H446" s="20">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6" t="s">
        <v>6</v>
      </c>
      <c r="F447" s="17">
        <v>45048</v>
      </c>
      <c r="G447">
        <v>123</v>
      </c>
      <c r="H447" s="20">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6" t="s">
        <v>13</v>
      </c>
      <c r="F448" s="17">
        <v>45049</v>
      </c>
      <c r="G448">
        <v>215</v>
      </c>
      <c r="H448" s="20">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6" t="s">
        <v>9</v>
      </c>
      <c r="F449" s="17">
        <v>45049</v>
      </c>
      <c r="G449">
        <v>46</v>
      </c>
      <c r="H449" s="20">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6" t="s">
        <v>6</v>
      </c>
      <c r="F450" s="17">
        <v>45049</v>
      </c>
      <c r="G450">
        <v>115</v>
      </c>
      <c r="H450" s="2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6" t="s">
        <v>6</v>
      </c>
      <c r="F451" s="17">
        <v>45049</v>
      </c>
      <c r="G451">
        <v>124</v>
      </c>
      <c r="H451" s="20">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6" t="s">
        <v>6</v>
      </c>
      <c r="F452" s="17">
        <v>45050</v>
      </c>
      <c r="G452">
        <v>205</v>
      </c>
      <c r="H452" s="20">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6" t="s">
        <v>11</v>
      </c>
      <c r="F453" s="17">
        <v>45050</v>
      </c>
      <c r="G453">
        <v>90</v>
      </c>
      <c r="H453" s="20">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6" t="s">
        <v>9</v>
      </c>
      <c r="F454" s="17">
        <v>45050</v>
      </c>
      <c r="G454">
        <v>92</v>
      </c>
      <c r="H454" s="20">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6" t="s">
        <v>13</v>
      </c>
      <c r="F455" s="17">
        <v>45052</v>
      </c>
      <c r="G455">
        <v>108</v>
      </c>
      <c r="H455" s="20">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6" t="s">
        <v>13</v>
      </c>
      <c r="F456" s="17">
        <v>45052</v>
      </c>
      <c r="G456">
        <v>54</v>
      </c>
      <c r="H456" s="20">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6" t="s">
        <v>13</v>
      </c>
      <c r="F457" s="17">
        <v>45053</v>
      </c>
      <c r="G457">
        <v>44</v>
      </c>
      <c r="H457" s="20">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6" t="s">
        <v>13</v>
      </c>
      <c r="F458" s="17">
        <v>45053</v>
      </c>
      <c r="G458">
        <v>44</v>
      </c>
      <c r="H458" s="20">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6" t="s">
        <v>9</v>
      </c>
      <c r="F459" s="17">
        <v>45054</v>
      </c>
      <c r="G459">
        <v>37</v>
      </c>
      <c r="H459" s="20">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6" t="s">
        <v>11</v>
      </c>
      <c r="F460" s="17">
        <v>45054</v>
      </c>
      <c r="G460">
        <v>180</v>
      </c>
      <c r="H460" s="2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6" t="s">
        <v>6</v>
      </c>
      <c r="F461" s="17">
        <v>45054</v>
      </c>
      <c r="G461">
        <v>105</v>
      </c>
      <c r="H461" s="20">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6" t="s">
        <v>10</v>
      </c>
      <c r="F462" s="17">
        <v>45054</v>
      </c>
      <c r="G462">
        <v>87</v>
      </c>
      <c r="H462" s="20">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6" t="s">
        <v>11</v>
      </c>
      <c r="F463" s="17">
        <v>45054</v>
      </c>
      <c r="G463">
        <v>52</v>
      </c>
      <c r="H463" s="20">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6" t="s">
        <v>6</v>
      </c>
      <c r="F464" s="17">
        <v>45054</v>
      </c>
      <c r="G464">
        <v>63</v>
      </c>
      <c r="H464" s="20">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6" t="s">
        <v>9</v>
      </c>
      <c r="F465" s="17">
        <v>45055</v>
      </c>
      <c r="G465">
        <v>195</v>
      </c>
      <c r="H465" s="20">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6" t="s">
        <v>13</v>
      </c>
      <c r="F466" s="17">
        <v>45056</v>
      </c>
      <c r="G466">
        <v>176</v>
      </c>
      <c r="H466" s="20">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6" t="s">
        <v>11</v>
      </c>
      <c r="F467" s="17">
        <v>45057</v>
      </c>
      <c r="G467">
        <v>31</v>
      </c>
      <c r="H467" s="20">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6" t="s">
        <v>11</v>
      </c>
      <c r="F468" s="17">
        <v>45058</v>
      </c>
      <c r="G468">
        <v>27</v>
      </c>
      <c r="H468" s="20">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6" t="s">
        <v>13</v>
      </c>
      <c r="F469" s="17">
        <v>45058</v>
      </c>
      <c r="G469">
        <v>76</v>
      </c>
      <c r="H469" s="20">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6" t="s">
        <v>6</v>
      </c>
      <c r="F470" s="17">
        <v>45058</v>
      </c>
      <c r="G470">
        <v>62</v>
      </c>
      <c r="H470" s="2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6" t="s">
        <v>9</v>
      </c>
      <c r="F471" s="17">
        <v>45060</v>
      </c>
      <c r="G471">
        <v>100</v>
      </c>
      <c r="H471" s="20">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6" t="s">
        <v>11</v>
      </c>
      <c r="F472" s="17">
        <v>45060</v>
      </c>
      <c r="G472">
        <v>44</v>
      </c>
      <c r="H472" s="20">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6" t="s">
        <v>13</v>
      </c>
      <c r="F473" s="17">
        <v>45060</v>
      </c>
      <c r="G473">
        <v>168</v>
      </c>
      <c r="H473" s="20">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6" t="s">
        <v>13</v>
      </c>
      <c r="F474" s="17">
        <v>45061</v>
      </c>
      <c r="G474">
        <v>200</v>
      </c>
      <c r="H474" s="20">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6" t="s">
        <v>11</v>
      </c>
      <c r="F475" s="17">
        <v>45061</v>
      </c>
      <c r="G475">
        <v>84</v>
      </c>
      <c r="H475" s="20">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6" t="s">
        <v>13</v>
      </c>
      <c r="F476" s="17">
        <v>45062</v>
      </c>
      <c r="G476">
        <v>117</v>
      </c>
      <c r="H476" s="20">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6" t="s">
        <v>9</v>
      </c>
      <c r="F477" s="17">
        <v>45062</v>
      </c>
      <c r="G477">
        <v>63</v>
      </c>
      <c r="H477" s="20">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6" t="s">
        <v>13</v>
      </c>
      <c r="F478" s="17">
        <v>45063</v>
      </c>
      <c r="G478">
        <v>145</v>
      </c>
      <c r="H478" s="20">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6" t="s">
        <v>11</v>
      </c>
      <c r="F479" s="17">
        <v>45063</v>
      </c>
      <c r="G479">
        <v>220</v>
      </c>
      <c r="H479" s="20">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6" t="s">
        <v>9</v>
      </c>
      <c r="F480" s="17">
        <v>45063</v>
      </c>
      <c r="G480">
        <v>26</v>
      </c>
      <c r="H480" s="2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6" t="s">
        <v>13</v>
      </c>
      <c r="F481" s="17">
        <v>45063</v>
      </c>
      <c r="G481">
        <v>78</v>
      </c>
      <c r="H481" s="20">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6" t="s">
        <v>6</v>
      </c>
      <c r="F482" s="17">
        <v>45064</v>
      </c>
      <c r="G482">
        <v>132</v>
      </c>
      <c r="H482" s="20">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6" t="s">
        <v>6</v>
      </c>
      <c r="F483" s="17">
        <v>45065</v>
      </c>
      <c r="G483">
        <v>68</v>
      </c>
      <c r="H483" s="20">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6" t="s">
        <v>11</v>
      </c>
      <c r="F484" s="17">
        <v>45067</v>
      </c>
      <c r="G484">
        <v>129</v>
      </c>
      <c r="H484" s="20">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6" t="s">
        <v>6</v>
      </c>
      <c r="F485" s="17">
        <v>45067</v>
      </c>
      <c r="G485">
        <v>115</v>
      </c>
      <c r="H485" s="20">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6" t="s">
        <v>6</v>
      </c>
      <c r="F486" s="17">
        <v>45067</v>
      </c>
      <c r="G486">
        <v>128</v>
      </c>
      <c r="H486" s="20">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6" t="s">
        <v>11</v>
      </c>
      <c r="F487" s="17">
        <v>45067</v>
      </c>
      <c r="G487">
        <v>90</v>
      </c>
      <c r="H487" s="20">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6" t="s">
        <v>13</v>
      </c>
      <c r="F488" s="17">
        <v>45068</v>
      </c>
      <c r="G488">
        <v>39</v>
      </c>
      <c r="H488" s="20">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6" t="s">
        <v>6</v>
      </c>
      <c r="F489" s="17">
        <v>45068</v>
      </c>
      <c r="G489">
        <v>132</v>
      </c>
      <c r="H489" s="20">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6" t="s">
        <v>6</v>
      </c>
      <c r="F490" s="17">
        <v>45068</v>
      </c>
      <c r="G490">
        <v>170</v>
      </c>
      <c r="H490" s="2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6" t="s">
        <v>11</v>
      </c>
      <c r="F491" s="17">
        <v>45068</v>
      </c>
      <c r="G491">
        <v>42</v>
      </c>
      <c r="H491" s="20">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6" t="s">
        <v>13</v>
      </c>
      <c r="F492" s="17">
        <v>45069</v>
      </c>
      <c r="G492">
        <v>37</v>
      </c>
      <c r="H492" s="20">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6" t="s">
        <v>13</v>
      </c>
      <c r="F493" s="17">
        <v>45069</v>
      </c>
      <c r="G493">
        <v>88</v>
      </c>
      <c r="H493" s="20">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6" t="s">
        <v>13</v>
      </c>
      <c r="F494" s="17">
        <v>45069</v>
      </c>
      <c r="G494">
        <v>80</v>
      </c>
      <c r="H494" s="20">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6" t="s">
        <v>10</v>
      </c>
      <c r="F495" s="17">
        <v>45070</v>
      </c>
      <c r="G495">
        <v>123</v>
      </c>
      <c r="H495" s="20">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6" t="s">
        <v>6</v>
      </c>
      <c r="F496" s="17">
        <v>45070</v>
      </c>
      <c r="G496">
        <v>31</v>
      </c>
      <c r="H496" s="20">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6" t="s">
        <v>9</v>
      </c>
      <c r="F497" s="17">
        <v>45070</v>
      </c>
      <c r="G497">
        <v>205</v>
      </c>
      <c r="H497" s="20">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6" t="s">
        <v>13</v>
      </c>
      <c r="F498" s="17">
        <v>45071</v>
      </c>
      <c r="G498">
        <v>123</v>
      </c>
      <c r="H498" s="20">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6" t="s">
        <v>6</v>
      </c>
      <c r="F499" s="17">
        <v>45071</v>
      </c>
      <c r="G499">
        <v>123</v>
      </c>
      <c r="H499" s="20">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6" t="s">
        <v>6</v>
      </c>
      <c r="F500" s="17">
        <v>45071</v>
      </c>
      <c r="G500">
        <v>36</v>
      </c>
      <c r="H500" s="2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6" t="s">
        <v>6</v>
      </c>
      <c r="F501" s="17">
        <v>45071</v>
      </c>
      <c r="G501">
        <v>116</v>
      </c>
      <c r="H501" s="20">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6" t="s">
        <v>6</v>
      </c>
      <c r="F502" s="17">
        <v>45071</v>
      </c>
      <c r="G502">
        <v>40</v>
      </c>
      <c r="H502" s="20">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6" t="s">
        <v>13</v>
      </c>
      <c r="F503" s="17">
        <v>45071</v>
      </c>
      <c r="G503">
        <v>40</v>
      </c>
      <c r="H503" s="20">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6" t="s">
        <v>11</v>
      </c>
      <c r="F504" s="17">
        <v>45072</v>
      </c>
      <c r="G504">
        <v>82</v>
      </c>
      <c r="H504" s="20">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6" t="s">
        <v>10</v>
      </c>
      <c r="F505" s="17">
        <v>45072</v>
      </c>
      <c r="G505">
        <v>62</v>
      </c>
      <c r="H505" s="20">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6" t="s">
        <v>10</v>
      </c>
      <c r="F506" s="17">
        <v>45072</v>
      </c>
      <c r="G506">
        <v>135</v>
      </c>
      <c r="H506" s="20">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6" t="s">
        <v>9</v>
      </c>
      <c r="F507" s="17">
        <v>45072</v>
      </c>
      <c r="G507">
        <v>155</v>
      </c>
      <c r="H507" s="20">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6" t="s">
        <v>11</v>
      </c>
      <c r="F508" s="17">
        <v>45072</v>
      </c>
      <c r="G508">
        <v>37</v>
      </c>
      <c r="H508" s="20">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6" t="s">
        <v>13</v>
      </c>
      <c r="F509" s="17">
        <v>45073</v>
      </c>
      <c r="G509">
        <v>56</v>
      </c>
      <c r="H509" s="20">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6" t="s">
        <v>13</v>
      </c>
      <c r="F510" s="17">
        <v>45073</v>
      </c>
      <c r="G510">
        <v>185</v>
      </c>
      <c r="H510" s="2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6" t="s">
        <v>11</v>
      </c>
      <c r="F511" s="17">
        <v>45074</v>
      </c>
      <c r="G511">
        <v>145</v>
      </c>
      <c r="H511" s="20">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6" t="s">
        <v>10</v>
      </c>
      <c r="F512" s="17">
        <v>45074</v>
      </c>
      <c r="G512">
        <v>116</v>
      </c>
      <c r="H512" s="20">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6" t="s">
        <v>6</v>
      </c>
      <c r="F513" s="17">
        <v>45074</v>
      </c>
      <c r="G513">
        <v>45</v>
      </c>
      <c r="H513" s="20">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6" t="s">
        <v>13</v>
      </c>
      <c r="F514" s="17">
        <v>45075</v>
      </c>
      <c r="G514">
        <v>35</v>
      </c>
      <c r="H514" s="20">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6" t="s">
        <v>10</v>
      </c>
      <c r="F515" s="17">
        <v>45075</v>
      </c>
      <c r="G515">
        <v>100</v>
      </c>
      <c r="H515" s="20">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6" t="s">
        <v>11</v>
      </c>
      <c r="F516" s="17">
        <v>45076</v>
      </c>
      <c r="G516">
        <v>125</v>
      </c>
      <c r="H516" s="20">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6" t="s">
        <v>6</v>
      </c>
      <c r="F517" s="17">
        <v>45076</v>
      </c>
      <c r="G517">
        <v>120</v>
      </c>
      <c r="H517" s="20">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6" t="s">
        <v>9</v>
      </c>
      <c r="F518" s="17">
        <v>45076</v>
      </c>
      <c r="G518">
        <v>180</v>
      </c>
      <c r="H518" s="20">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6" t="s">
        <v>10</v>
      </c>
      <c r="F519" s="17">
        <v>45076</v>
      </c>
      <c r="G519">
        <v>44</v>
      </c>
      <c r="H519" s="20">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6" t="s">
        <v>6</v>
      </c>
      <c r="F520" s="17">
        <v>45076</v>
      </c>
      <c r="G520">
        <v>86</v>
      </c>
      <c r="H520" s="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6" t="s">
        <v>6</v>
      </c>
      <c r="F521" s="17">
        <v>45077</v>
      </c>
      <c r="G521">
        <v>120</v>
      </c>
      <c r="H521" s="20">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6" t="s">
        <v>9</v>
      </c>
      <c r="F522" s="17">
        <v>45077</v>
      </c>
      <c r="G522">
        <v>100</v>
      </c>
      <c r="H522" s="20">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6" t="s">
        <v>9</v>
      </c>
      <c r="F523" s="17">
        <v>45078</v>
      </c>
      <c r="G523">
        <v>108</v>
      </c>
      <c r="H523" s="20">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6" t="s">
        <v>9</v>
      </c>
      <c r="F524" s="17">
        <v>45078</v>
      </c>
      <c r="G524">
        <v>46</v>
      </c>
      <c r="H524" s="20">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6" t="s">
        <v>6</v>
      </c>
      <c r="F525" s="17">
        <v>45078</v>
      </c>
      <c r="G525">
        <v>210</v>
      </c>
      <c r="H525" s="20">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6" t="s">
        <v>11</v>
      </c>
      <c r="F526" s="17">
        <v>45080</v>
      </c>
      <c r="G526">
        <v>54</v>
      </c>
      <c r="H526" s="20">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6" t="s">
        <v>6</v>
      </c>
      <c r="F527" s="17">
        <v>45080</v>
      </c>
      <c r="G527">
        <v>115</v>
      </c>
      <c r="H527" s="20">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6" t="s">
        <v>9</v>
      </c>
      <c r="F528" s="17">
        <v>45081</v>
      </c>
      <c r="G528">
        <v>100</v>
      </c>
      <c r="H528" s="20">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6" t="s">
        <v>6</v>
      </c>
      <c r="F529" s="17">
        <v>45081</v>
      </c>
      <c r="G529">
        <v>38</v>
      </c>
      <c r="H529" s="20">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6" t="s">
        <v>11</v>
      </c>
      <c r="F530" s="17">
        <v>45082</v>
      </c>
      <c r="G530">
        <v>120</v>
      </c>
      <c r="H530" s="2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6" t="s">
        <v>11</v>
      </c>
      <c r="F531" s="17">
        <v>45082</v>
      </c>
      <c r="G531">
        <v>120</v>
      </c>
      <c r="H531" s="20">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6" t="s">
        <v>9</v>
      </c>
      <c r="F532" s="17">
        <v>45082</v>
      </c>
      <c r="G532">
        <v>29</v>
      </c>
      <c r="H532" s="20">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6" t="s">
        <v>9</v>
      </c>
      <c r="F533" s="17">
        <v>45083</v>
      </c>
      <c r="G533">
        <v>25</v>
      </c>
      <c r="H533" s="20">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6" t="s">
        <v>6</v>
      </c>
      <c r="F534" s="17">
        <v>45084</v>
      </c>
      <c r="G534">
        <v>116</v>
      </c>
      <c r="H534" s="20">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6" t="s">
        <v>11</v>
      </c>
      <c r="F535" s="17">
        <v>45085</v>
      </c>
      <c r="G535">
        <v>132</v>
      </c>
      <c r="H535" s="20">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6" t="s">
        <v>6</v>
      </c>
      <c r="F536" s="17">
        <v>45086</v>
      </c>
      <c r="G536">
        <v>90</v>
      </c>
      <c r="H536" s="20">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6" t="s">
        <v>10</v>
      </c>
      <c r="F537" s="17">
        <v>45086</v>
      </c>
      <c r="G537">
        <v>87</v>
      </c>
      <c r="H537" s="20">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6" t="s">
        <v>6</v>
      </c>
      <c r="F538" s="17">
        <v>45086</v>
      </c>
      <c r="G538">
        <v>140</v>
      </c>
      <c r="H538" s="20">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6" t="s">
        <v>6</v>
      </c>
      <c r="F539" s="17">
        <v>45086</v>
      </c>
      <c r="G539">
        <v>164</v>
      </c>
      <c r="H539" s="20">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6" t="s">
        <v>11</v>
      </c>
      <c r="F540" s="17">
        <v>45087</v>
      </c>
      <c r="G540">
        <v>180</v>
      </c>
      <c r="H540" s="2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6" t="s">
        <v>13</v>
      </c>
      <c r="F541" s="17">
        <v>45088</v>
      </c>
      <c r="G541">
        <v>22</v>
      </c>
      <c r="H541" s="20">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6" t="s">
        <v>10</v>
      </c>
      <c r="F542" s="17">
        <v>45088</v>
      </c>
      <c r="G542">
        <v>82</v>
      </c>
      <c r="H542" s="20">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6" t="s">
        <v>11</v>
      </c>
      <c r="F543" s="17">
        <v>45088</v>
      </c>
      <c r="G543">
        <v>100</v>
      </c>
      <c r="H543" s="20">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6" t="s">
        <v>6</v>
      </c>
      <c r="F544" s="17">
        <v>45089</v>
      </c>
      <c r="G544">
        <v>52</v>
      </c>
      <c r="H544" s="20">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6" t="s">
        <v>10</v>
      </c>
      <c r="F545" s="17">
        <v>45090</v>
      </c>
      <c r="G545">
        <v>84</v>
      </c>
      <c r="H545" s="20">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6" t="s">
        <v>10</v>
      </c>
      <c r="F546" s="17">
        <v>45090</v>
      </c>
      <c r="G546">
        <v>37</v>
      </c>
      <c r="H546" s="20">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6" t="s">
        <v>11</v>
      </c>
      <c r="F547" s="17">
        <v>45091</v>
      </c>
      <c r="G547">
        <v>190</v>
      </c>
      <c r="H547" s="20">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6" t="s">
        <v>9</v>
      </c>
      <c r="F548" s="17">
        <v>45091</v>
      </c>
      <c r="G548">
        <v>66</v>
      </c>
      <c r="H548" s="20">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6" t="s">
        <v>6</v>
      </c>
      <c r="F549" s="17">
        <v>45092</v>
      </c>
      <c r="G549">
        <v>116</v>
      </c>
      <c r="H549" s="20">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6" t="s">
        <v>13</v>
      </c>
      <c r="F550" s="17">
        <v>45092</v>
      </c>
      <c r="G550">
        <v>28</v>
      </c>
      <c r="H550" s="2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6" t="s">
        <v>6</v>
      </c>
      <c r="F551" s="17">
        <v>45092</v>
      </c>
      <c r="G551">
        <v>120</v>
      </c>
      <c r="H551" s="20">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6" t="s">
        <v>11</v>
      </c>
      <c r="F552" s="17">
        <v>45092</v>
      </c>
      <c r="G552">
        <v>56</v>
      </c>
      <c r="H552" s="20">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6" t="s">
        <v>10</v>
      </c>
      <c r="F553" s="17">
        <v>45092</v>
      </c>
      <c r="G553">
        <v>170</v>
      </c>
      <c r="H553" s="20">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6" t="s">
        <v>11</v>
      </c>
      <c r="F554" s="17">
        <v>45093</v>
      </c>
      <c r="G554">
        <v>200</v>
      </c>
      <c r="H554" s="20">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6" t="s">
        <v>6</v>
      </c>
      <c r="F555" s="17">
        <v>45094</v>
      </c>
      <c r="G555">
        <v>50</v>
      </c>
      <c r="H555" s="20">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6" t="s">
        <v>13</v>
      </c>
      <c r="F556" s="17">
        <v>45094</v>
      </c>
      <c r="G556">
        <v>112</v>
      </c>
      <c r="H556" s="20">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6" t="s">
        <v>6</v>
      </c>
      <c r="F557" s="17">
        <v>45095</v>
      </c>
      <c r="G557">
        <v>39</v>
      </c>
      <c r="H557" s="20">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6" t="s">
        <v>13</v>
      </c>
      <c r="F558" s="17">
        <v>45095</v>
      </c>
      <c r="G558">
        <v>38</v>
      </c>
      <c r="H558" s="20">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6" t="s">
        <v>6</v>
      </c>
      <c r="F559" s="17">
        <v>45096</v>
      </c>
      <c r="G559">
        <v>84</v>
      </c>
      <c r="H559" s="20">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6" t="s">
        <v>11</v>
      </c>
      <c r="F560" s="17">
        <v>45097</v>
      </c>
      <c r="G560">
        <v>82</v>
      </c>
      <c r="H560" s="2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6" t="s">
        <v>13</v>
      </c>
      <c r="F561" s="17">
        <v>45097</v>
      </c>
      <c r="G561">
        <v>37</v>
      </c>
      <c r="H561" s="20">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6" t="s">
        <v>9</v>
      </c>
      <c r="F562" s="17">
        <v>45098</v>
      </c>
      <c r="G562">
        <v>87</v>
      </c>
      <c r="H562" s="20">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6" t="s">
        <v>9</v>
      </c>
      <c r="F563" s="17">
        <v>45098</v>
      </c>
      <c r="G563">
        <v>75</v>
      </c>
      <c r="H563" s="20">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6" t="s">
        <v>6</v>
      </c>
      <c r="F564" s="17">
        <v>45098</v>
      </c>
      <c r="G564">
        <v>32</v>
      </c>
      <c r="H564" s="20">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6" t="s">
        <v>11</v>
      </c>
      <c r="F565" s="17">
        <v>45098</v>
      </c>
      <c r="G565">
        <v>33</v>
      </c>
      <c r="H565" s="20">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6" t="s">
        <v>10</v>
      </c>
      <c r="F566" s="17">
        <v>45098</v>
      </c>
      <c r="G566">
        <v>76</v>
      </c>
      <c r="H566" s="20">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6" t="s">
        <v>10</v>
      </c>
      <c r="F567" s="17">
        <v>45098</v>
      </c>
      <c r="G567">
        <v>117</v>
      </c>
      <c r="H567" s="20">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6" t="s">
        <v>11</v>
      </c>
      <c r="F568" s="17">
        <v>45100</v>
      </c>
      <c r="G568">
        <v>70</v>
      </c>
      <c r="H568" s="20">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6" t="s">
        <v>9</v>
      </c>
      <c r="F569" s="17">
        <v>45100</v>
      </c>
      <c r="G569">
        <v>37</v>
      </c>
      <c r="H569" s="20">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6" t="s">
        <v>10</v>
      </c>
      <c r="F570" s="17">
        <v>45100</v>
      </c>
      <c r="G570">
        <v>46</v>
      </c>
      <c r="H570" s="2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6" t="s">
        <v>6</v>
      </c>
      <c r="F571" s="17">
        <v>45100</v>
      </c>
      <c r="G571">
        <v>136</v>
      </c>
      <c r="H571" s="20">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6" t="s">
        <v>10</v>
      </c>
      <c r="F572" s="17">
        <v>45101</v>
      </c>
      <c r="G572">
        <v>44</v>
      </c>
      <c r="H572" s="20">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6" t="s">
        <v>13</v>
      </c>
      <c r="F573" s="17">
        <v>45101</v>
      </c>
      <c r="G573">
        <v>69</v>
      </c>
      <c r="H573" s="20">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6" t="s">
        <v>11</v>
      </c>
      <c r="F574" s="17">
        <v>45102</v>
      </c>
      <c r="G574">
        <v>86</v>
      </c>
      <c r="H574" s="20">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6" t="s">
        <v>6</v>
      </c>
      <c r="F575" s="17">
        <v>45102</v>
      </c>
      <c r="G575">
        <v>68</v>
      </c>
      <c r="H575" s="20">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6" t="s">
        <v>11</v>
      </c>
      <c r="F576" s="17">
        <v>45103</v>
      </c>
      <c r="G576">
        <v>21</v>
      </c>
      <c r="H576" s="20">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6" t="s">
        <v>9</v>
      </c>
      <c r="F577" s="17">
        <v>45103</v>
      </c>
      <c r="G577">
        <v>190</v>
      </c>
      <c r="H577" s="20">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6" t="s">
        <v>10</v>
      </c>
      <c r="F578" s="17">
        <v>45103</v>
      </c>
      <c r="G578">
        <v>176</v>
      </c>
      <c r="H578" s="20">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6" t="s">
        <v>6</v>
      </c>
      <c r="F579" s="17">
        <v>45103</v>
      </c>
      <c r="G579">
        <v>172</v>
      </c>
      <c r="H579" s="20">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6" t="s">
        <v>11</v>
      </c>
      <c r="F580" s="17">
        <v>45103</v>
      </c>
      <c r="G580">
        <v>84</v>
      </c>
      <c r="H580" s="2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6" t="s">
        <v>13</v>
      </c>
      <c r="F581" s="17">
        <v>45104</v>
      </c>
      <c r="G581">
        <v>42</v>
      </c>
      <c r="H581" s="20">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6" t="s">
        <v>9</v>
      </c>
      <c r="F582" s="17">
        <v>45104</v>
      </c>
      <c r="G582">
        <v>70</v>
      </c>
      <c r="H582" s="20">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6" t="s">
        <v>13</v>
      </c>
      <c r="F583" s="17">
        <v>45104</v>
      </c>
      <c r="G583">
        <v>60</v>
      </c>
      <c r="H583" s="20">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6" t="s">
        <v>9</v>
      </c>
      <c r="F584" s="17">
        <v>45104</v>
      </c>
      <c r="G584">
        <v>84</v>
      </c>
      <c r="H584" s="20">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6" t="s">
        <v>10</v>
      </c>
      <c r="F585" s="17">
        <v>45105</v>
      </c>
      <c r="G585">
        <v>68</v>
      </c>
      <c r="H585" s="20">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6" t="s">
        <v>10</v>
      </c>
      <c r="F586" s="17">
        <v>45105</v>
      </c>
      <c r="G586">
        <v>44</v>
      </c>
      <c r="H586" s="20">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6" t="s">
        <v>13</v>
      </c>
      <c r="F587" s="17">
        <v>45106</v>
      </c>
      <c r="G587">
        <v>99</v>
      </c>
      <c r="H587" s="20">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6" t="s">
        <v>13</v>
      </c>
      <c r="F588" s="17">
        <v>45107</v>
      </c>
      <c r="G588">
        <v>66</v>
      </c>
      <c r="H588" s="20">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6" t="s">
        <v>13</v>
      </c>
      <c r="F589" s="17">
        <v>45107</v>
      </c>
      <c r="G589">
        <v>102</v>
      </c>
      <c r="H589" s="20">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6" t="s">
        <v>10</v>
      </c>
      <c r="F590" s="17">
        <v>45108</v>
      </c>
      <c r="G590">
        <v>129</v>
      </c>
      <c r="H590" s="2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6" t="s">
        <v>13</v>
      </c>
      <c r="F591" s="17">
        <v>45108</v>
      </c>
      <c r="G591">
        <v>80</v>
      </c>
      <c r="H591" s="20">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6" t="s">
        <v>13</v>
      </c>
      <c r="F592" s="17">
        <v>45108</v>
      </c>
      <c r="G592">
        <v>54</v>
      </c>
      <c r="H592" s="20">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6" t="s">
        <v>10</v>
      </c>
      <c r="F593" s="17">
        <v>45108</v>
      </c>
      <c r="G593">
        <v>116</v>
      </c>
      <c r="H593" s="20">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6" t="s">
        <v>11</v>
      </c>
      <c r="F594" s="17">
        <v>45108</v>
      </c>
      <c r="G594">
        <v>102</v>
      </c>
      <c r="H594" s="20">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6" t="s">
        <v>9</v>
      </c>
      <c r="F595" s="17">
        <v>45108</v>
      </c>
      <c r="G595">
        <v>140</v>
      </c>
      <c r="H595" s="20">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6" t="s">
        <v>9</v>
      </c>
      <c r="F596" s="17">
        <v>45109</v>
      </c>
      <c r="G596">
        <v>104</v>
      </c>
      <c r="H596" s="20">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6" t="s">
        <v>13</v>
      </c>
      <c r="F597" s="17">
        <v>45109</v>
      </c>
      <c r="G597">
        <v>81</v>
      </c>
      <c r="H597" s="20">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6" t="s">
        <v>6</v>
      </c>
      <c r="F598" s="17">
        <v>45111</v>
      </c>
      <c r="G598">
        <v>140</v>
      </c>
      <c r="H598" s="20">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6" t="s">
        <v>10</v>
      </c>
      <c r="F599" s="17">
        <v>45112</v>
      </c>
      <c r="G599">
        <v>120</v>
      </c>
      <c r="H599" s="20">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6" t="s">
        <v>13</v>
      </c>
      <c r="F600" s="17">
        <v>45112</v>
      </c>
      <c r="G600">
        <v>41</v>
      </c>
      <c r="H600" s="2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6" t="s">
        <v>13</v>
      </c>
      <c r="F601" s="17">
        <v>45112</v>
      </c>
      <c r="G601">
        <v>116</v>
      </c>
      <c r="H601" s="20">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6" t="s">
        <v>10</v>
      </c>
      <c r="F602" s="17">
        <v>45113</v>
      </c>
      <c r="G602">
        <v>70</v>
      </c>
      <c r="H602" s="20">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6" t="s">
        <v>11</v>
      </c>
      <c r="F603" s="17">
        <v>45113</v>
      </c>
      <c r="G603">
        <v>42</v>
      </c>
      <c r="H603" s="20">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6" t="s">
        <v>9</v>
      </c>
      <c r="F604" s="17">
        <v>45114</v>
      </c>
      <c r="G604">
        <v>112</v>
      </c>
      <c r="H604" s="20">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6" t="s">
        <v>13</v>
      </c>
      <c r="F605" s="17">
        <v>45114</v>
      </c>
      <c r="G605">
        <v>20</v>
      </c>
      <c r="H605" s="20">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6" t="s">
        <v>11</v>
      </c>
      <c r="F606" s="17">
        <v>45115</v>
      </c>
      <c r="G606">
        <v>110</v>
      </c>
      <c r="H606" s="20">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6" t="s">
        <v>11</v>
      </c>
      <c r="F607" s="17">
        <v>45115</v>
      </c>
      <c r="G607">
        <v>39</v>
      </c>
      <c r="H607" s="20">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6" t="s">
        <v>10</v>
      </c>
      <c r="F608" s="17">
        <v>45115</v>
      </c>
      <c r="G608">
        <v>76</v>
      </c>
      <c r="H608" s="20">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6" t="s">
        <v>10</v>
      </c>
      <c r="F609" s="17">
        <v>45115</v>
      </c>
      <c r="G609">
        <v>40</v>
      </c>
      <c r="H609" s="20">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6" t="s">
        <v>13</v>
      </c>
      <c r="F610" s="17">
        <v>45115</v>
      </c>
      <c r="G610">
        <v>42</v>
      </c>
      <c r="H610" s="2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6" t="s">
        <v>6</v>
      </c>
      <c r="F611" s="17">
        <v>45116</v>
      </c>
      <c r="G611">
        <v>215</v>
      </c>
      <c r="H611" s="20">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6" t="s">
        <v>6</v>
      </c>
      <c r="F612" s="17">
        <v>45117</v>
      </c>
      <c r="G612">
        <v>130</v>
      </c>
      <c r="H612" s="20">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6" t="s">
        <v>6</v>
      </c>
      <c r="F613" s="17">
        <v>45117</v>
      </c>
      <c r="G613">
        <v>190</v>
      </c>
      <c r="H613" s="20">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6" t="s">
        <v>11</v>
      </c>
      <c r="F614" s="17">
        <v>45117</v>
      </c>
      <c r="G614">
        <v>164</v>
      </c>
      <c r="H614" s="20">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6" t="s">
        <v>9</v>
      </c>
      <c r="F615" s="17">
        <v>45118</v>
      </c>
      <c r="G615">
        <v>76</v>
      </c>
      <c r="H615" s="20">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6" t="s">
        <v>9</v>
      </c>
      <c r="F616" s="17">
        <v>45119</v>
      </c>
      <c r="G616">
        <v>87</v>
      </c>
      <c r="H616" s="20">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6" t="s">
        <v>6</v>
      </c>
      <c r="F617" s="17">
        <v>45119</v>
      </c>
      <c r="G617">
        <v>84</v>
      </c>
      <c r="H617" s="20">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6" t="s">
        <v>13</v>
      </c>
      <c r="F618" s="17">
        <v>45119</v>
      </c>
      <c r="G618">
        <v>114</v>
      </c>
      <c r="H618" s="20">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6" t="s">
        <v>9</v>
      </c>
      <c r="F619" s="17">
        <v>45120</v>
      </c>
      <c r="G619">
        <v>56</v>
      </c>
      <c r="H619" s="20">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6" t="s">
        <v>11</v>
      </c>
      <c r="F620" s="17">
        <v>45120</v>
      </c>
      <c r="G620">
        <v>27</v>
      </c>
      <c r="H620" s="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6" t="s">
        <v>10</v>
      </c>
      <c r="F621" s="17">
        <v>45121</v>
      </c>
      <c r="G621">
        <v>84</v>
      </c>
      <c r="H621" s="20">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6" t="s">
        <v>11</v>
      </c>
      <c r="F622" s="17">
        <v>45121</v>
      </c>
      <c r="G622">
        <v>72</v>
      </c>
      <c r="H622" s="20">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6" t="s">
        <v>13</v>
      </c>
      <c r="F623" s="17">
        <v>45122</v>
      </c>
      <c r="G623">
        <v>126</v>
      </c>
      <c r="H623" s="20">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6" t="s">
        <v>11</v>
      </c>
      <c r="F624" s="17">
        <v>45123</v>
      </c>
      <c r="G624">
        <v>88</v>
      </c>
      <c r="H624" s="20">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6" t="s">
        <v>11</v>
      </c>
      <c r="F625" s="17">
        <v>45123</v>
      </c>
      <c r="G625">
        <v>124</v>
      </c>
      <c r="H625" s="20">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6" t="s">
        <v>11</v>
      </c>
      <c r="F626" s="17">
        <v>45124</v>
      </c>
      <c r="G626">
        <v>84</v>
      </c>
      <c r="H626" s="20">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6" t="s">
        <v>13</v>
      </c>
      <c r="F627" s="17">
        <v>45124</v>
      </c>
      <c r="G627">
        <v>80</v>
      </c>
      <c r="H627" s="20">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6" t="s">
        <v>13</v>
      </c>
      <c r="F628" s="17">
        <v>45125</v>
      </c>
      <c r="G628">
        <v>176</v>
      </c>
      <c r="H628" s="20">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6" t="s">
        <v>6</v>
      </c>
      <c r="F629" s="17">
        <v>45126</v>
      </c>
      <c r="G629">
        <v>84</v>
      </c>
      <c r="H629" s="20">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6" t="s">
        <v>6</v>
      </c>
      <c r="F630" s="17">
        <v>45126</v>
      </c>
      <c r="G630">
        <v>164</v>
      </c>
      <c r="H630" s="2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6" t="s">
        <v>10</v>
      </c>
      <c r="F631" s="17">
        <v>45126</v>
      </c>
      <c r="G631">
        <v>132</v>
      </c>
      <c r="H631" s="20">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6" t="s">
        <v>11</v>
      </c>
      <c r="F632" s="17">
        <v>45127</v>
      </c>
      <c r="G632">
        <v>27</v>
      </c>
      <c r="H632" s="20">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6" t="s">
        <v>13</v>
      </c>
      <c r="F633" s="17">
        <v>45127</v>
      </c>
      <c r="G633">
        <v>27</v>
      </c>
      <c r="H633" s="20">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6" t="s">
        <v>9</v>
      </c>
      <c r="F634" s="17">
        <v>45127</v>
      </c>
      <c r="G634">
        <v>20</v>
      </c>
      <c r="H634" s="20">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6" t="s">
        <v>13</v>
      </c>
      <c r="F635" s="17">
        <v>45128</v>
      </c>
      <c r="G635">
        <v>112</v>
      </c>
      <c r="H635" s="20">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6" t="s">
        <v>11</v>
      </c>
      <c r="F636" s="17">
        <v>45128</v>
      </c>
      <c r="G636">
        <v>60</v>
      </c>
      <c r="H636" s="20">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6" t="s">
        <v>11</v>
      </c>
      <c r="F637" s="17">
        <v>45129</v>
      </c>
      <c r="G637">
        <v>102</v>
      </c>
      <c r="H637" s="20">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6" t="s">
        <v>11</v>
      </c>
      <c r="F638" s="17">
        <v>45129</v>
      </c>
      <c r="G638">
        <v>38</v>
      </c>
      <c r="H638" s="20">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6" t="s">
        <v>10</v>
      </c>
      <c r="F639" s="17">
        <v>45129</v>
      </c>
      <c r="G639">
        <v>82</v>
      </c>
      <c r="H639" s="20">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6" t="s">
        <v>9</v>
      </c>
      <c r="F640" s="17">
        <v>45132</v>
      </c>
      <c r="G640">
        <v>125</v>
      </c>
      <c r="H640" s="2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6" t="s">
        <v>6</v>
      </c>
      <c r="F641" s="17">
        <v>45133</v>
      </c>
      <c r="G641">
        <v>72</v>
      </c>
      <c r="H641" s="20">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6" t="s">
        <v>6</v>
      </c>
      <c r="F642" s="17">
        <v>45133</v>
      </c>
      <c r="G642">
        <v>195</v>
      </c>
      <c r="H642" s="20">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6" t="s">
        <v>6</v>
      </c>
      <c r="F643" s="17">
        <v>45134</v>
      </c>
      <c r="G643">
        <v>160</v>
      </c>
      <c r="H643" s="20">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6" t="s">
        <v>10</v>
      </c>
      <c r="F644" s="17">
        <v>45134</v>
      </c>
      <c r="G644">
        <v>78</v>
      </c>
      <c r="H644" s="20">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6" t="s">
        <v>10</v>
      </c>
      <c r="F645" s="17">
        <v>45135</v>
      </c>
      <c r="G645">
        <v>70</v>
      </c>
      <c r="H645" s="20">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6" t="s">
        <v>13</v>
      </c>
      <c r="F646" s="17">
        <v>45135</v>
      </c>
      <c r="G646">
        <v>105</v>
      </c>
      <c r="H646" s="20">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6" t="s">
        <v>13</v>
      </c>
      <c r="F647" s="17">
        <v>45136</v>
      </c>
      <c r="G647">
        <v>78</v>
      </c>
      <c r="H647" s="20">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6" t="s">
        <v>13</v>
      </c>
      <c r="F648" s="17">
        <v>45138</v>
      </c>
      <c r="G648">
        <v>205</v>
      </c>
      <c r="H648" s="20">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6" t="s">
        <v>13</v>
      </c>
      <c r="F649" s="17">
        <v>45138</v>
      </c>
      <c r="G649">
        <v>78</v>
      </c>
      <c r="H649" s="20">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6" t="s">
        <v>6</v>
      </c>
      <c r="F650" s="17">
        <v>45138</v>
      </c>
      <c r="G650">
        <v>38</v>
      </c>
      <c r="H650" s="2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6" t="s">
        <v>11</v>
      </c>
      <c r="F651" s="17">
        <v>45138</v>
      </c>
      <c r="G651">
        <v>92</v>
      </c>
      <c r="H651" s="20">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6" t="s">
        <v>10</v>
      </c>
      <c r="F652" s="17">
        <v>45138</v>
      </c>
      <c r="G652">
        <v>36</v>
      </c>
      <c r="H652" s="20">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6" t="s">
        <v>9</v>
      </c>
      <c r="F653" s="17">
        <v>45138</v>
      </c>
      <c r="G653">
        <v>76</v>
      </c>
      <c r="H653" s="20">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6" t="s">
        <v>10</v>
      </c>
      <c r="F654" s="17">
        <v>45140</v>
      </c>
      <c r="G654">
        <v>170</v>
      </c>
      <c r="H654" s="20">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6" t="s">
        <v>6</v>
      </c>
      <c r="F655" s="17">
        <v>45141</v>
      </c>
      <c r="G655">
        <v>117</v>
      </c>
      <c r="H655" s="20">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6" t="s">
        <v>9</v>
      </c>
      <c r="F656" s="17">
        <v>45141</v>
      </c>
      <c r="G656">
        <v>20</v>
      </c>
      <c r="H656" s="20">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6" t="s">
        <v>6</v>
      </c>
      <c r="F657" s="17">
        <v>45141</v>
      </c>
      <c r="G657">
        <v>99</v>
      </c>
      <c r="H657" s="20">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6" t="s">
        <v>9</v>
      </c>
      <c r="F658" s="17">
        <v>45142</v>
      </c>
      <c r="G658">
        <v>105</v>
      </c>
      <c r="H658" s="20">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6" t="s">
        <v>13</v>
      </c>
      <c r="F659" s="17">
        <v>45142</v>
      </c>
      <c r="G659">
        <v>195</v>
      </c>
      <c r="H659" s="20">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6" t="s">
        <v>9</v>
      </c>
      <c r="F660" s="17">
        <v>45143</v>
      </c>
      <c r="G660">
        <v>152</v>
      </c>
      <c r="H660" s="2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6" t="s">
        <v>13</v>
      </c>
      <c r="F661" s="17">
        <v>45144</v>
      </c>
      <c r="G661">
        <v>195</v>
      </c>
      <c r="H661" s="20">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6" t="s">
        <v>11</v>
      </c>
      <c r="F662" s="17">
        <v>45144</v>
      </c>
      <c r="G662">
        <v>70</v>
      </c>
      <c r="H662" s="20">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6" t="s">
        <v>11</v>
      </c>
      <c r="F663" s="17">
        <v>45144</v>
      </c>
      <c r="G663">
        <v>22</v>
      </c>
      <c r="H663" s="20">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6" t="s">
        <v>6</v>
      </c>
      <c r="F664" s="17">
        <v>45145</v>
      </c>
      <c r="G664">
        <v>40</v>
      </c>
      <c r="H664" s="20">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6" t="s">
        <v>9</v>
      </c>
      <c r="F665" s="17">
        <v>45146</v>
      </c>
      <c r="G665">
        <v>54</v>
      </c>
      <c r="H665" s="20">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6" t="s">
        <v>9</v>
      </c>
      <c r="F666" s="17">
        <v>45146</v>
      </c>
      <c r="G666">
        <v>60</v>
      </c>
      <c r="H666" s="20">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6" t="s">
        <v>10</v>
      </c>
      <c r="F667" s="17">
        <v>45148</v>
      </c>
      <c r="G667">
        <v>58</v>
      </c>
      <c r="H667" s="20">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6" t="s">
        <v>6</v>
      </c>
      <c r="F668" s="17">
        <v>45148</v>
      </c>
      <c r="G668">
        <v>220</v>
      </c>
      <c r="H668" s="20">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6" t="s">
        <v>6</v>
      </c>
      <c r="F669" s="17">
        <v>45148</v>
      </c>
      <c r="G669">
        <v>27</v>
      </c>
      <c r="H669" s="20">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6" t="s">
        <v>6</v>
      </c>
      <c r="F670" s="17">
        <v>45150</v>
      </c>
      <c r="G670">
        <v>26</v>
      </c>
      <c r="H670" s="2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6" t="s">
        <v>13</v>
      </c>
      <c r="F671" s="17">
        <v>45151</v>
      </c>
      <c r="G671">
        <v>160</v>
      </c>
      <c r="H671" s="20">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6" t="s">
        <v>9</v>
      </c>
      <c r="F672" s="17">
        <v>45151</v>
      </c>
      <c r="G672">
        <v>200</v>
      </c>
      <c r="H672" s="20">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6" t="s">
        <v>10</v>
      </c>
      <c r="F673" s="17">
        <v>45154</v>
      </c>
      <c r="G673">
        <v>135</v>
      </c>
      <c r="H673" s="20">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6" t="s">
        <v>9</v>
      </c>
      <c r="F674" s="17">
        <v>45155</v>
      </c>
      <c r="G674">
        <v>22</v>
      </c>
      <c r="H674" s="20">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6" t="s">
        <v>13</v>
      </c>
      <c r="F675" s="17">
        <v>45156</v>
      </c>
      <c r="G675">
        <v>164</v>
      </c>
      <c r="H675" s="20">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6" t="s">
        <v>10</v>
      </c>
      <c r="F676" s="17">
        <v>45156</v>
      </c>
      <c r="G676">
        <v>21</v>
      </c>
      <c r="H676" s="20">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6" t="s">
        <v>13</v>
      </c>
      <c r="F677" s="17">
        <v>45157</v>
      </c>
      <c r="G677">
        <v>120</v>
      </c>
      <c r="H677" s="20">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6" t="s">
        <v>11</v>
      </c>
      <c r="F678" s="17">
        <v>45157</v>
      </c>
      <c r="G678">
        <v>93</v>
      </c>
      <c r="H678" s="20">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6" t="s">
        <v>11</v>
      </c>
      <c r="F679" s="17">
        <v>45157</v>
      </c>
      <c r="G679">
        <v>135</v>
      </c>
      <c r="H679" s="20">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6" t="s">
        <v>10</v>
      </c>
      <c r="F680" s="17">
        <v>45157</v>
      </c>
      <c r="G680">
        <v>210</v>
      </c>
      <c r="H680" s="2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6" t="s">
        <v>11</v>
      </c>
      <c r="F681" s="17">
        <v>45158</v>
      </c>
      <c r="G681">
        <v>29</v>
      </c>
      <c r="H681" s="20">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6" t="s">
        <v>6</v>
      </c>
      <c r="F682" s="17">
        <v>45158</v>
      </c>
      <c r="G682">
        <v>111</v>
      </c>
      <c r="H682" s="20">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6" t="s">
        <v>9</v>
      </c>
      <c r="F683" s="17">
        <v>45159</v>
      </c>
      <c r="G683">
        <v>63</v>
      </c>
      <c r="H683" s="20">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6" t="s">
        <v>13</v>
      </c>
      <c r="F684" s="17">
        <v>45159</v>
      </c>
      <c r="G684">
        <v>44</v>
      </c>
      <c r="H684" s="20">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6" t="s">
        <v>13</v>
      </c>
      <c r="F685" s="17">
        <v>45161</v>
      </c>
      <c r="G685">
        <v>120</v>
      </c>
      <c r="H685" s="20">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6" t="s">
        <v>13</v>
      </c>
      <c r="F686" s="17">
        <v>45161</v>
      </c>
      <c r="G686">
        <v>120</v>
      </c>
      <c r="H686" s="20">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6" t="s">
        <v>9</v>
      </c>
      <c r="F687" s="17">
        <v>45162</v>
      </c>
      <c r="G687">
        <v>40</v>
      </c>
      <c r="H687" s="20">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6" t="s">
        <v>11</v>
      </c>
      <c r="F688" s="17">
        <v>45162</v>
      </c>
      <c r="G688">
        <v>160</v>
      </c>
      <c r="H688" s="20">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6" t="s">
        <v>13</v>
      </c>
      <c r="F689" s="17">
        <v>45163</v>
      </c>
      <c r="G689">
        <v>44</v>
      </c>
      <c r="H689" s="20">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6" t="s">
        <v>9</v>
      </c>
      <c r="F690" s="17">
        <v>45163</v>
      </c>
      <c r="G690">
        <v>80</v>
      </c>
      <c r="H690" s="2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6" t="s">
        <v>9</v>
      </c>
      <c r="F691" s="17">
        <v>45164</v>
      </c>
      <c r="G691">
        <v>66</v>
      </c>
      <c r="H691" s="20">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6" t="s">
        <v>6</v>
      </c>
      <c r="F692" s="17">
        <v>45164</v>
      </c>
      <c r="G692">
        <v>82</v>
      </c>
      <c r="H692" s="20">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6" t="s">
        <v>13</v>
      </c>
      <c r="F693" s="17">
        <v>45164</v>
      </c>
      <c r="G693">
        <v>66</v>
      </c>
      <c r="H693" s="20">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6" t="s">
        <v>11</v>
      </c>
      <c r="F694" s="17">
        <v>45164</v>
      </c>
      <c r="G694">
        <v>92</v>
      </c>
      <c r="H694" s="20">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6" t="s">
        <v>6</v>
      </c>
      <c r="F695" s="17">
        <v>45165</v>
      </c>
      <c r="G695">
        <v>104</v>
      </c>
      <c r="H695" s="20">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6" t="s">
        <v>13</v>
      </c>
      <c r="F696" s="17">
        <v>45165</v>
      </c>
      <c r="G696">
        <v>105</v>
      </c>
      <c r="H696" s="20">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6" t="s">
        <v>13</v>
      </c>
      <c r="F697" s="17">
        <v>45165</v>
      </c>
      <c r="G697">
        <v>100</v>
      </c>
      <c r="H697" s="20">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6" t="s">
        <v>6</v>
      </c>
      <c r="F698" s="17">
        <v>45165</v>
      </c>
      <c r="G698">
        <v>90</v>
      </c>
      <c r="H698" s="20">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6" t="s">
        <v>10</v>
      </c>
      <c r="F699" s="17">
        <v>45165</v>
      </c>
      <c r="G699">
        <v>110</v>
      </c>
      <c r="H699" s="20">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6" t="s">
        <v>6</v>
      </c>
      <c r="F700" s="17">
        <v>45167</v>
      </c>
      <c r="G700">
        <v>68</v>
      </c>
      <c r="H700" s="2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6" t="s">
        <v>9</v>
      </c>
      <c r="F701" s="17">
        <v>45168</v>
      </c>
      <c r="G701">
        <v>210</v>
      </c>
      <c r="H701" s="20">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6" t="s">
        <v>10</v>
      </c>
      <c r="F702" s="17">
        <v>45168</v>
      </c>
      <c r="G702">
        <v>111</v>
      </c>
      <c r="H702" s="20">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6" t="s">
        <v>9</v>
      </c>
      <c r="F703" s="17">
        <v>45169</v>
      </c>
      <c r="G703">
        <v>45</v>
      </c>
      <c r="H703" s="20">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6" t="s">
        <v>10</v>
      </c>
      <c r="F704" s="17">
        <v>45170</v>
      </c>
      <c r="G704">
        <v>132</v>
      </c>
      <c r="H704" s="20">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6" t="s">
        <v>6</v>
      </c>
      <c r="F705" s="17">
        <v>45170</v>
      </c>
      <c r="G705">
        <v>20</v>
      </c>
      <c r="H705" s="20">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6" t="s">
        <v>13</v>
      </c>
      <c r="F706" s="17">
        <v>45170</v>
      </c>
      <c r="G706">
        <v>36</v>
      </c>
      <c r="H706" s="20">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6" t="s">
        <v>9</v>
      </c>
      <c r="F707" s="17">
        <v>45172</v>
      </c>
      <c r="G707">
        <v>72</v>
      </c>
      <c r="H707" s="20">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6" t="s">
        <v>9</v>
      </c>
      <c r="F708" s="17">
        <v>45172</v>
      </c>
      <c r="G708">
        <v>63</v>
      </c>
      <c r="H708" s="20">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6" t="s">
        <v>10</v>
      </c>
      <c r="F709" s="17">
        <v>45173</v>
      </c>
      <c r="G709">
        <v>44</v>
      </c>
      <c r="H709" s="20">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6" t="s">
        <v>11</v>
      </c>
      <c r="F710" s="17">
        <v>45173</v>
      </c>
      <c r="G710">
        <v>132</v>
      </c>
      <c r="H710" s="2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6" t="s">
        <v>13</v>
      </c>
      <c r="F711" s="17">
        <v>45173</v>
      </c>
      <c r="G711">
        <v>46</v>
      </c>
      <c r="H711" s="20">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6" t="s">
        <v>13</v>
      </c>
      <c r="F712" s="17">
        <v>45173</v>
      </c>
      <c r="G712">
        <v>96</v>
      </c>
      <c r="H712" s="20">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6" t="s">
        <v>10</v>
      </c>
      <c r="F713" s="17">
        <v>45174</v>
      </c>
      <c r="G713">
        <v>75</v>
      </c>
      <c r="H713" s="20">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6" t="s">
        <v>13</v>
      </c>
      <c r="F714" s="17">
        <v>45175</v>
      </c>
      <c r="G714">
        <v>88</v>
      </c>
      <c r="H714" s="20">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6" t="s">
        <v>10</v>
      </c>
      <c r="F715" s="17">
        <v>45175</v>
      </c>
      <c r="G715">
        <v>24</v>
      </c>
      <c r="H715" s="20">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6" t="s">
        <v>6</v>
      </c>
      <c r="F716" s="17">
        <v>45175</v>
      </c>
      <c r="G716">
        <v>96</v>
      </c>
      <c r="H716" s="20">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6" t="s">
        <v>6</v>
      </c>
      <c r="F717" s="17">
        <v>45176</v>
      </c>
      <c r="G717">
        <v>124</v>
      </c>
      <c r="H717" s="20">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6" t="s">
        <v>11</v>
      </c>
      <c r="F718" s="17">
        <v>45177</v>
      </c>
      <c r="G718">
        <v>130</v>
      </c>
      <c r="H718" s="20">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6" t="s">
        <v>9</v>
      </c>
      <c r="F719" s="17">
        <v>45177</v>
      </c>
      <c r="G719">
        <v>45</v>
      </c>
      <c r="H719" s="20">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6" t="s">
        <v>6</v>
      </c>
      <c r="F720" s="17">
        <v>45177</v>
      </c>
      <c r="G720">
        <v>66</v>
      </c>
      <c r="H720" s="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6" t="s">
        <v>10</v>
      </c>
      <c r="F721" s="17">
        <v>45177</v>
      </c>
      <c r="G721">
        <v>58</v>
      </c>
      <c r="H721" s="20">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6" t="s">
        <v>6</v>
      </c>
      <c r="F722" s="17">
        <v>45178</v>
      </c>
      <c r="G722">
        <v>152</v>
      </c>
      <c r="H722" s="20">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6" t="s">
        <v>13</v>
      </c>
      <c r="F723" s="17">
        <v>45178</v>
      </c>
      <c r="G723">
        <v>75</v>
      </c>
      <c r="H723" s="20">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6" t="s">
        <v>9</v>
      </c>
      <c r="F724" s="17">
        <v>45178</v>
      </c>
      <c r="G724">
        <v>78</v>
      </c>
      <c r="H724" s="20">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6" t="s">
        <v>11</v>
      </c>
      <c r="F725" s="17">
        <v>45178</v>
      </c>
      <c r="G725">
        <v>69</v>
      </c>
      <c r="H725" s="20">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6" t="s">
        <v>10</v>
      </c>
      <c r="F726" s="17">
        <v>45179</v>
      </c>
      <c r="G726">
        <v>46</v>
      </c>
      <c r="H726" s="20">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6" t="s">
        <v>6</v>
      </c>
      <c r="F727" s="17">
        <v>45179</v>
      </c>
      <c r="G727">
        <v>64</v>
      </c>
      <c r="H727" s="20">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6" t="s">
        <v>9</v>
      </c>
      <c r="F728" s="17">
        <v>45179</v>
      </c>
      <c r="G728">
        <v>38</v>
      </c>
      <c r="H728" s="20">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6" t="s">
        <v>9</v>
      </c>
      <c r="F729" s="17">
        <v>45181</v>
      </c>
      <c r="G729">
        <v>90</v>
      </c>
      <c r="H729" s="20">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6" t="s">
        <v>9</v>
      </c>
      <c r="F730" s="17">
        <v>45181</v>
      </c>
      <c r="G730">
        <v>32</v>
      </c>
      <c r="H730" s="2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6" t="s">
        <v>6</v>
      </c>
      <c r="F731" s="17">
        <v>45181</v>
      </c>
      <c r="G731">
        <v>120</v>
      </c>
      <c r="H731" s="20">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6" t="s">
        <v>9</v>
      </c>
      <c r="F732" s="17">
        <v>45181</v>
      </c>
      <c r="G732">
        <v>31</v>
      </c>
      <c r="H732" s="20">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6" t="s">
        <v>6</v>
      </c>
      <c r="F733" s="17">
        <v>45182</v>
      </c>
      <c r="G733">
        <v>108</v>
      </c>
      <c r="H733" s="20">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6" t="s">
        <v>6</v>
      </c>
      <c r="F734" s="17">
        <v>45182</v>
      </c>
      <c r="G734">
        <v>180</v>
      </c>
      <c r="H734" s="20">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6" t="s">
        <v>11</v>
      </c>
      <c r="F735" s="17">
        <v>45183</v>
      </c>
      <c r="G735">
        <v>124</v>
      </c>
      <c r="H735" s="20">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6" t="s">
        <v>11</v>
      </c>
      <c r="F736" s="17">
        <v>45183</v>
      </c>
      <c r="G736">
        <v>23</v>
      </c>
      <c r="H736" s="20">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6" t="s">
        <v>10</v>
      </c>
      <c r="F737" s="17">
        <v>45184</v>
      </c>
      <c r="G737">
        <v>24</v>
      </c>
      <c r="H737" s="20">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6" t="s">
        <v>9</v>
      </c>
      <c r="F738" s="17">
        <v>45185</v>
      </c>
      <c r="G738">
        <v>52</v>
      </c>
      <c r="H738" s="20">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6" t="s">
        <v>10</v>
      </c>
      <c r="F739" s="17">
        <v>45186</v>
      </c>
      <c r="G739">
        <v>168</v>
      </c>
      <c r="H739" s="20">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6" t="s">
        <v>6</v>
      </c>
      <c r="F740" s="17">
        <v>45188</v>
      </c>
      <c r="G740">
        <v>125</v>
      </c>
      <c r="H740" s="2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6" t="s">
        <v>10</v>
      </c>
      <c r="F741" s="17">
        <v>45189</v>
      </c>
      <c r="G741">
        <v>50</v>
      </c>
      <c r="H741" s="20">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6" t="s">
        <v>9</v>
      </c>
      <c r="F742" s="17">
        <v>45190</v>
      </c>
      <c r="G742">
        <v>220</v>
      </c>
      <c r="H742" s="20">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6" t="s">
        <v>10</v>
      </c>
      <c r="F743" s="17">
        <v>45190</v>
      </c>
      <c r="G743">
        <v>180</v>
      </c>
      <c r="H743" s="20">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6" t="s">
        <v>9</v>
      </c>
      <c r="F744" s="17">
        <v>45190</v>
      </c>
      <c r="G744">
        <v>110</v>
      </c>
      <c r="H744" s="20">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6" t="s">
        <v>10</v>
      </c>
      <c r="F745" s="17">
        <v>45190</v>
      </c>
      <c r="G745">
        <v>36</v>
      </c>
      <c r="H745" s="20">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6" t="s">
        <v>11</v>
      </c>
      <c r="F746" s="17">
        <v>45191</v>
      </c>
      <c r="G746">
        <v>93</v>
      </c>
      <c r="H746" s="20">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6" t="s">
        <v>10</v>
      </c>
      <c r="F747" s="17">
        <v>45191</v>
      </c>
      <c r="G747">
        <v>38</v>
      </c>
      <c r="H747" s="20">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6" t="s">
        <v>11</v>
      </c>
      <c r="F748" s="17">
        <v>45192</v>
      </c>
      <c r="G748">
        <v>66</v>
      </c>
      <c r="H748" s="20">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6" t="s">
        <v>10</v>
      </c>
      <c r="F749" s="17">
        <v>45192</v>
      </c>
      <c r="G749">
        <v>215</v>
      </c>
      <c r="H749" s="20">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6" t="s">
        <v>11</v>
      </c>
      <c r="F750" s="17">
        <v>45192</v>
      </c>
      <c r="G750">
        <v>92</v>
      </c>
      <c r="H750" s="2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6" t="s">
        <v>10</v>
      </c>
      <c r="F751" s="17">
        <v>45192</v>
      </c>
      <c r="G751">
        <v>80</v>
      </c>
      <c r="H751" s="20">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6" t="s">
        <v>10</v>
      </c>
      <c r="F752" s="17">
        <v>45193</v>
      </c>
      <c r="G752">
        <v>123</v>
      </c>
      <c r="H752" s="20">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6" t="s">
        <v>13</v>
      </c>
      <c r="F753" s="17">
        <v>45193</v>
      </c>
      <c r="G753">
        <v>23</v>
      </c>
      <c r="H753" s="20">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6" t="s">
        <v>9</v>
      </c>
      <c r="F754" s="17">
        <v>45193</v>
      </c>
      <c r="G754">
        <v>63</v>
      </c>
      <c r="H754" s="20">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6" t="s">
        <v>6</v>
      </c>
      <c r="F755" s="17">
        <v>45193</v>
      </c>
      <c r="G755">
        <v>52</v>
      </c>
      <c r="H755" s="20">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6" t="s">
        <v>6</v>
      </c>
      <c r="F756" s="17">
        <v>45193</v>
      </c>
      <c r="G756">
        <v>60</v>
      </c>
      <c r="H756" s="20">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6" t="s">
        <v>11</v>
      </c>
      <c r="F757" s="17">
        <v>45194</v>
      </c>
      <c r="G757">
        <v>87</v>
      </c>
      <c r="H757" s="20">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6" t="s">
        <v>10</v>
      </c>
      <c r="F758" s="17">
        <v>45195</v>
      </c>
      <c r="G758">
        <v>42</v>
      </c>
      <c r="H758" s="20">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6" t="s">
        <v>9</v>
      </c>
      <c r="F759" s="17">
        <v>45196</v>
      </c>
      <c r="G759">
        <v>37</v>
      </c>
      <c r="H759" s="20">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6" t="s">
        <v>13</v>
      </c>
      <c r="F760" s="17">
        <v>45196</v>
      </c>
      <c r="G760">
        <v>135</v>
      </c>
      <c r="H760" s="2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6" t="s">
        <v>13</v>
      </c>
      <c r="F761" s="17">
        <v>45196</v>
      </c>
      <c r="G761">
        <v>88</v>
      </c>
      <c r="H761" s="20">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6" t="s">
        <v>9</v>
      </c>
      <c r="F762" s="17">
        <v>45196</v>
      </c>
      <c r="G762">
        <v>190</v>
      </c>
      <c r="H762" s="20">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6" t="s">
        <v>13</v>
      </c>
      <c r="F763" s="17">
        <v>45196</v>
      </c>
      <c r="G763">
        <v>81</v>
      </c>
      <c r="H763" s="20">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6" t="s">
        <v>9</v>
      </c>
      <c r="F764" s="17">
        <v>45196</v>
      </c>
      <c r="G764">
        <v>44</v>
      </c>
      <c r="H764" s="20">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6" t="s">
        <v>13</v>
      </c>
      <c r="F765" s="17">
        <v>45197</v>
      </c>
      <c r="G765">
        <v>92</v>
      </c>
      <c r="H765" s="20">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6" t="s">
        <v>10</v>
      </c>
      <c r="F766" s="17">
        <v>45198</v>
      </c>
      <c r="G766">
        <v>90</v>
      </c>
      <c r="H766" s="20">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6" t="s">
        <v>13</v>
      </c>
      <c r="F767" s="17">
        <v>45198</v>
      </c>
      <c r="G767">
        <v>112</v>
      </c>
      <c r="H767" s="20">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6" t="s">
        <v>9</v>
      </c>
      <c r="F768" s="17">
        <v>45198</v>
      </c>
      <c r="G768">
        <v>112</v>
      </c>
      <c r="H768" s="20">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6" t="s">
        <v>11</v>
      </c>
      <c r="F769" s="17">
        <v>45198</v>
      </c>
      <c r="G769">
        <v>48</v>
      </c>
      <c r="H769" s="20">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6" t="s">
        <v>9</v>
      </c>
      <c r="F770" s="17">
        <v>45198</v>
      </c>
      <c r="G770">
        <v>116</v>
      </c>
      <c r="H770" s="2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6" t="s">
        <v>9</v>
      </c>
      <c r="F771" s="17">
        <v>45198</v>
      </c>
      <c r="G771">
        <v>29</v>
      </c>
      <c r="H771" s="20">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6" t="s">
        <v>13</v>
      </c>
      <c r="F772" s="17">
        <v>45199</v>
      </c>
      <c r="G772">
        <v>170</v>
      </c>
      <c r="H772" s="20">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6" t="s">
        <v>6</v>
      </c>
      <c r="F773" s="17">
        <v>45199</v>
      </c>
      <c r="G773">
        <v>68</v>
      </c>
      <c r="H773" s="20">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6" t="s">
        <v>10</v>
      </c>
      <c r="F774" s="17">
        <v>45199</v>
      </c>
      <c r="G774">
        <v>195</v>
      </c>
      <c r="H774" s="20">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6" t="s">
        <v>10</v>
      </c>
      <c r="F775" s="17">
        <v>45199</v>
      </c>
      <c r="G775">
        <v>96</v>
      </c>
      <c r="H775" s="20">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6" t="s">
        <v>10</v>
      </c>
      <c r="F776" s="17">
        <v>45199</v>
      </c>
      <c r="G776">
        <v>96</v>
      </c>
      <c r="H776" s="20">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6" t="s">
        <v>11</v>
      </c>
      <c r="F777" s="17">
        <v>45199</v>
      </c>
      <c r="G777">
        <v>117</v>
      </c>
      <c r="H777" s="20">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6" t="s">
        <v>13</v>
      </c>
      <c r="F778" s="17">
        <v>45199</v>
      </c>
      <c r="G778">
        <v>80</v>
      </c>
      <c r="H778" s="20">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6" t="s">
        <v>6</v>
      </c>
      <c r="F779" s="17">
        <v>45199</v>
      </c>
      <c r="G779">
        <v>117</v>
      </c>
      <c r="H779" s="20">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6" t="s">
        <v>10</v>
      </c>
      <c r="F780" s="17">
        <v>45200</v>
      </c>
      <c r="G780">
        <v>40</v>
      </c>
      <c r="H780" s="2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6" t="s">
        <v>6</v>
      </c>
      <c r="F781" s="17">
        <v>45200</v>
      </c>
      <c r="G781">
        <v>117</v>
      </c>
      <c r="H781" s="20">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6" t="s">
        <v>13</v>
      </c>
      <c r="F782" s="17">
        <v>45200</v>
      </c>
      <c r="G782">
        <v>135</v>
      </c>
      <c r="H782" s="20">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6" t="s">
        <v>9</v>
      </c>
      <c r="F783" s="17">
        <v>45200</v>
      </c>
      <c r="G783">
        <v>99</v>
      </c>
      <c r="H783" s="20">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6" t="s">
        <v>11</v>
      </c>
      <c r="F784" s="17">
        <v>45200</v>
      </c>
      <c r="G784">
        <v>130</v>
      </c>
      <c r="H784" s="20">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6" t="s">
        <v>6</v>
      </c>
      <c r="F785" s="17">
        <v>45200</v>
      </c>
      <c r="G785">
        <v>96</v>
      </c>
      <c r="H785" s="20">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6" t="s">
        <v>11</v>
      </c>
      <c r="F786" s="17">
        <v>45200</v>
      </c>
      <c r="G786">
        <v>128</v>
      </c>
      <c r="H786" s="20">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6" t="s">
        <v>10</v>
      </c>
      <c r="F787" s="17">
        <v>45200</v>
      </c>
      <c r="G787">
        <v>69</v>
      </c>
      <c r="H787" s="20">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6" t="s">
        <v>10</v>
      </c>
      <c r="F788" s="17">
        <v>45200</v>
      </c>
      <c r="G788">
        <v>44</v>
      </c>
      <c r="H788" s="20">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6" t="s">
        <v>10</v>
      </c>
      <c r="F789" s="17">
        <v>45200</v>
      </c>
      <c r="G789">
        <v>44</v>
      </c>
      <c r="H789" s="20">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6" t="s">
        <v>6</v>
      </c>
      <c r="F790" s="17">
        <v>45201</v>
      </c>
      <c r="G790">
        <v>135</v>
      </c>
      <c r="H790" s="2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6" t="s">
        <v>11</v>
      </c>
      <c r="F791" s="17">
        <v>45201</v>
      </c>
      <c r="G791">
        <v>45</v>
      </c>
      <c r="H791" s="20">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6" t="s">
        <v>11</v>
      </c>
      <c r="F792" s="17">
        <v>45201</v>
      </c>
      <c r="G792">
        <v>87</v>
      </c>
      <c r="H792" s="20">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6" t="s">
        <v>13</v>
      </c>
      <c r="F793" s="17">
        <v>45202</v>
      </c>
      <c r="G793">
        <v>84</v>
      </c>
      <c r="H793" s="20">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6" t="s">
        <v>10</v>
      </c>
      <c r="F794" s="17">
        <v>45202</v>
      </c>
      <c r="G794">
        <v>81</v>
      </c>
      <c r="H794" s="20">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6" t="s">
        <v>9</v>
      </c>
      <c r="F795" s="17">
        <v>45202</v>
      </c>
      <c r="G795">
        <v>130</v>
      </c>
      <c r="H795" s="20">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6" t="s">
        <v>10</v>
      </c>
      <c r="F796" s="17">
        <v>45203</v>
      </c>
      <c r="G796">
        <v>92</v>
      </c>
      <c r="H796" s="20">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6" t="s">
        <v>13</v>
      </c>
      <c r="F797" s="17">
        <v>45203</v>
      </c>
      <c r="G797">
        <v>48</v>
      </c>
      <c r="H797" s="20">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6" t="s">
        <v>6</v>
      </c>
      <c r="F798" s="17">
        <v>45203</v>
      </c>
      <c r="G798">
        <v>160</v>
      </c>
      <c r="H798" s="20">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6" t="s">
        <v>13</v>
      </c>
      <c r="F799" s="17">
        <v>45204</v>
      </c>
      <c r="G799">
        <v>155</v>
      </c>
      <c r="H799" s="20">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6" t="s">
        <v>9</v>
      </c>
      <c r="F800" s="17">
        <v>45204</v>
      </c>
      <c r="G800">
        <v>100</v>
      </c>
      <c r="H800" s="2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6" t="s">
        <v>11</v>
      </c>
      <c r="F801" s="17">
        <v>45204</v>
      </c>
      <c r="G801">
        <v>56</v>
      </c>
      <c r="H801" s="20">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6" t="s">
        <v>10</v>
      </c>
      <c r="F802" s="17">
        <v>45204</v>
      </c>
      <c r="G802">
        <v>170</v>
      </c>
      <c r="H802" s="20">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6" t="s">
        <v>6</v>
      </c>
      <c r="F803" s="17">
        <v>45205</v>
      </c>
      <c r="G803">
        <v>74</v>
      </c>
      <c r="H803" s="20">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6" t="s">
        <v>10</v>
      </c>
      <c r="F804" s="17">
        <v>45205</v>
      </c>
      <c r="G804">
        <v>99</v>
      </c>
      <c r="H804" s="20">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6" t="s">
        <v>13</v>
      </c>
      <c r="F805" s="17">
        <v>45205</v>
      </c>
      <c r="G805">
        <v>84</v>
      </c>
      <c r="H805" s="20">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6" t="s">
        <v>10</v>
      </c>
      <c r="F806" s="17">
        <v>45205</v>
      </c>
      <c r="G806">
        <v>35</v>
      </c>
      <c r="H806" s="20">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6" t="s">
        <v>11</v>
      </c>
      <c r="F807" s="17">
        <v>45205</v>
      </c>
      <c r="G807">
        <v>150</v>
      </c>
      <c r="H807" s="20">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6" t="s">
        <v>6</v>
      </c>
      <c r="F808" s="17">
        <v>45206</v>
      </c>
      <c r="G808">
        <v>176</v>
      </c>
      <c r="H808" s="20">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6" t="s">
        <v>6</v>
      </c>
      <c r="F809" s="17">
        <v>45206</v>
      </c>
      <c r="G809">
        <v>84</v>
      </c>
      <c r="H809" s="20">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6" t="s">
        <v>6</v>
      </c>
      <c r="F810" s="17">
        <v>45206</v>
      </c>
      <c r="G810">
        <v>136</v>
      </c>
      <c r="H810" s="2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6" t="s">
        <v>6</v>
      </c>
      <c r="F811" s="17">
        <v>45207</v>
      </c>
      <c r="G811">
        <v>70</v>
      </c>
      <c r="H811" s="20">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6" t="s">
        <v>11</v>
      </c>
      <c r="F812" s="17">
        <v>45207</v>
      </c>
      <c r="G812">
        <v>96</v>
      </c>
      <c r="H812" s="20">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6" t="s">
        <v>11</v>
      </c>
      <c r="F813" s="17">
        <v>45207</v>
      </c>
      <c r="G813">
        <v>23</v>
      </c>
      <c r="H813" s="20">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6" t="s">
        <v>6</v>
      </c>
      <c r="F814" s="17">
        <v>45208</v>
      </c>
      <c r="G814">
        <v>120</v>
      </c>
      <c r="H814" s="20">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6" t="s">
        <v>6</v>
      </c>
      <c r="F815" s="17">
        <v>45208</v>
      </c>
      <c r="G815">
        <v>205</v>
      </c>
      <c r="H815" s="20">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6" t="s">
        <v>9</v>
      </c>
      <c r="F816" s="17">
        <v>45209</v>
      </c>
      <c r="G816">
        <v>42</v>
      </c>
      <c r="H816" s="20">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6" t="s">
        <v>13</v>
      </c>
      <c r="F817" s="17">
        <v>45209</v>
      </c>
      <c r="G817">
        <v>111</v>
      </c>
      <c r="H817" s="20">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6" t="s">
        <v>6</v>
      </c>
      <c r="F818" s="17">
        <v>45209</v>
      </c>
      <c r="G818">
        <v>68</v>
      </c>
      <c r="H818" s="20">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6" t="s">
        <v>10</v>
      </c>
      <c r="F819" s="17">
        <v>45209</v>
      </c>
      <c r="G819">
        <v>172</v>
      </c>
      <c r="H819" s="20">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6" t="s">
        <v>6</v>
      </c>
      <c r="F820" s="17">
        <v>45209</v>
      </c>
      <c r="G820">
        <v>152</v>
      </c>
      <c r="H820" s="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6" t="s">
        <v>9</v>
      </c>
      <c r="F821" s="17">
        <v>45209</v>
      </c>
      <c r="G821">
        <v>48</v>
      </c>
      <c r="H821" s="20">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6" t="s">
        <v>9</v>
      </c>
      <c r="F822" s="17">
        <v>45209</v>
      </c>
      <c r="G822">
        <v>25</v>
      </c>
      <c r="H822" s="20">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6" t="s">
        <v>13</v>
      </c>
      <c r="F823" s="17">
        <v>45210</v>
      </c>
      <c r="G823">
        <v>54</v>
      </c>
      <c r="H823" s="20">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6" t="s">
        <v>11</v>
      </c>
      <c r="F824" s="17">
        <v>45210</v>
      </c>
      <c r="G824">
        <v>108</v>
      </c>
      <c r="H824" s="20">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6" t="s">
        <v>6</v>
      </c>
      <c r="F825" s="17">
        <v>45210</v>
      </c>
      <c r="G825">
        <v>36</v>
      </c>
      <c r="H825" s="20">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6" t="s">
        <v>9</v>
      </c>
      <c r="F826" s="17">
        <v>45211</v>
      </c>
      <c r="G826">
        <v>140</v>
      </c>
      <c r="H826" s="20">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6" t="s">
        <v>13</v>
      </c>
      <c r="F827" s="17">
        <v>45211</v>
      </c>
      <c r="G827">
        <v>50</v>
      </c>
      <c r="H827" s="20">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6" t="s">
        <v>10</v>
      </c>
      <c r="F828" s="17">
        <v>45211</v>
      </c>
      <c r="G828">
        <v>195</v>
      </c>
      <c r="H828" s="20">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6" t="s">
        <v>9</v>
      </c>
      <c r="F829" s="17">
        <v>45212</v>
      </c>
      <c r="G829">
        <v>48</v>
      </c>
      <c r="H829" s="20">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6" t="s">
        <v>6</v>
      </c>
      <c r="F830" s="17">
        <v>45213</v>
      </c>
      <c r="G830">
        <v>29</v>
      </c>
      <c r="H830" s="2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6" t="s">
        <v>10</v>
      </c>
      <c r="F831" s="17">
        <v>45213</v>
      </c>
      <c r="G831">
        <v>44</v>
      </c>
      <c r="H831" s="20">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6" t="s">
        <v>11</v>
      </c>
      <c r="F832" s="17">
        <v>45213</v>
      </c>
      <c r="G832">
        <v>140</v>
      </c>
      <c r="H832" s="20">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6" t="s">
        <v>11</v>
      </c>
      <c r="F833" s="17">
        <v>45213</v>
      </c>
      <c r="G833">
        <v>105</v>
      </c>
      <c r="H833" s="20">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6" t="s">
        <v>11</v>
      </c>
      <c r="F834" s="17">
        <v>45213</v>
      </c>
      <c r="G834">
        <v>82</v>
      </c>
      <c r="H834" s="20">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6" t="s">
        <v>10</v>
      </c>
      <c r="F835" s="17">
        <v>45213</v>
      </c>
      <c r="G835">
        <v>24</v>
      </c>
      <c r="H835" s="20">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6" t="s">
        <v>6</v>
      </c>
      <c r="F836" s="17">
        <v>45214</v>
      </c>
      <c r="G836">
        <v>205</v>
      </c>
      <c r="H836" s="20">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6" t="s">
        <v>9</v>
      </c>
      <c r="F837" s="17">
        <v>45214</v>
      </c>
      <c r="G837">
        <v>225</v>
      </c>
      <c r="H837" s="20">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6" t="s">
        <v>6</v>
      </c>
      <c r="F838" s="17">
        <v>45214</v>
      </c>
      <c r="G838">
        <v>50</v>
      </c>
      <c r="H838" s="20">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6" t="s">
        <v>11</v>
      </c>
      <c r="F839" s="17">
        <v>45214</v>
      </c>
      <c r="G839">
        <v>80</v>
      </c>
      <c r="H839" s="20">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6" t="s">
        <v>9</v>
      </c>
      <c r="F840" s="17">
        <v>45214</v>
      </c>
      <c r="G840">
        <v>78</v>
      </c>
      <c r="H840" s="2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6" t="s">
        <v>6</v>
      </c>
      <c r="F841" s="17">
        <v>45215</v>
      </c>
      <c r="G841">
        <v>40</v>
      </c>
      <c r="H841" s="20">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6" t="s">
        <v>9</v>
      </c>
      <c r="F842" s="17">
        <v>45215</v>
      </c>
      <c r="G842">
        <v>176</v>
      </c>
      <c r="H842" s="20">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6" t="s">
        <v>6</v>
      </c>
      <c r="F843" s="17">
        <v>45215</v>
      </c>
      <c r="G843">
        <v>78</v>
      </c>
      <c r="H843" s="20">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6" t="s">
        <v>9</v>
      </c>
      <c r="F844" s="17">
        <v>45215</v>
      </c>
      <c r="G844">
        <v>42</v>
      </c>
      <c r="H844" s="20">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6" t="s">
        <v>6</v>
      </c>
      <c r="F845" s="17">
        <v>45215</v>
      </c>
      <c r="G845">
        <v>38</v>
      </c>
      <c r="H845" s="20">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6" t="s">
        <v>13</v>
      </c>
      <c r="F846" s="17">
        <v>45215</v>
      </c>
      <c r="G846">
        <v>27</v>
      </c>
      <c r="H846" s="20">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6" t="s">
        <v>10</v>
      </c>
      <c r="F847" s="17">
        <v>45216</v>
      </c>
      <c r="G847">
        <v>45</v>
      </c>
      <c r="H847" s="20">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6" t="s">
        <v>6</v>
      </c>
      <c r="F848" s="17">
        <v>45216</v>
      </c>
      <c r="G848">
        <v>215</v>
      </c>
      <c r="H848" s="20">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6" t="s">
        <v>6</v>
      </c>
      <c r="F849" s="17">
        <v>45217</v>
      </c>
      <c r="G849">
        <v>72</v>
      </c>
      <c r="H849" s="20">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6" t="s">
        <v>11</v>
      </c>
      <c r="F850" s="17">
        <v>45217</v>
      </c>
      <c r="G850">
        <v>160</v>
      </c>
      <c r="H850" s="2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6" t="s">
        <v>6</v>
      </c>
      <c r="F851" s="17">
        <v>45217</v>
      </c>
      <c r="G851">
        <v>165</v>
      </c>
      <c r="H851" s="20">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6" t="s">
        <v>11</v>
      </c>
      <c r="F852" s="17">
        <v>45217</v>
      </c>
      <c r="G852">
        <v>120</v>
      </c>
      <c r="H852" s="20">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6" t="s">
        <v>9</v>
      </c>
      <c r="F853" s="17">
        <v>45217</v>
      </c>
      <c r="G853">
        <v>117</v>
      </c>
      <c r="H853" s="20">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6" t="s">
        <v>13</v>
      </c>
      <c r="F854" s="17">
        <v>45218</v>
      </c>
      <c r="G854">
        <v>29</v>
      </c>
      <c r="H854" s="20">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6" t="s">
        <v>11</v>
      </c>
      <c r="F855" s="17">
        <v>45218</v>
      </c>
      <c r="G855">
        <v>64</v>
      </c>
      <c r="H855" s="20">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6" t="s">
        <v>9</v>
      </c>
      <c r="F856" s="17">
        <v>45218</v>
      </c>
      <c r="G856">
        <v>84</v>
      </c>
      <c r="H856" s="20">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6" t="s">
        <v>6</v>
      </c>
      <c r="F857" s="17">
        <v>45218</v>
      </c>
      <c r="G857">
        <v>42</v>
      </c>
      <c r="H857" s="20">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6" t="s">
        <v>6</v>
      </c>
      <c r="F858" s="17">
        <v>45218</v>
      </c>
      <c r="G858">
        <v>120</v>
      </c>
      <c r="H858" s="20">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6" t="s">
        <v>13</v>
      </c>
      <c r="F859" s="17">
        <v>45219</v>
      </c>
      <c r="G859">
        <v>80</v>
      </c>
      <c r="H859" s="20">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6" t="s">
        <v>11</v>
      </c>
      <c r="F860" s="17">
        <v>45219</v>
      </c>
      <c r="G860">
        <v>185</v>
      </c>
      <c r="H860" s="2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6" t="s">
        <v>10</v>
      </c>
      <c r="F861" s="17">
        <v>45220</v>
      </c>
      <c r="G861">
        <v>135</v>
      </c>
      <c r="H861" s="20">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6" t="s">
        <v>11</v>
      </c>
      <c r="F862" s="17">
        <v>45220</v>
      </c>
      <c r="G862">
        <v>20</v>
      </c>
      <c r="H862" s="20">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6" t="s">
        <v>11</v>
      </c>
      <c r="F863" s="17">
        <v>45220</v>
      </c>
      <c r="G863">
        <v>31</v>
      </c>
      <c r="H863" s="20">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6" t="s">
        <v>13</v>
      </c>
      <c r="F864" s="17">
        <v>45221</v>
      </c>
      <c r="G864">
        <v>120</v>
      </c>
      <c r="H864" s="20">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6" t="s">
        <v>9</v>
      </c>
      <c r="F865" s="17">
        <v>45221</v>
      </c>
      <c r="G865">
        <v>117</v>
      </c>
      <c r="H865" s="20">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6" t="s">
        <v>6</v>
      </c>
      <c r="F866" s="17">
        <v>45221</v>
      </c>
      <c r="G866">
        <v>80</v>
      </c>
      <c r="H866" s="20">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6" t="s">
        <v>10</v>
      </c>
      <c r="F867" s="17">
        <v>45222</v>
      </c>
      <c r="G867">
        <v>117</v>
      </c>
      <c r="H867" s="20">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6" t="s">
        <v>13</v>
      </c>
      <c r="F868" s="17">
        <v>45222</v>
      </c>
      <c r="G868">
        <v>60</v>
      </c>
      <c r="H868" s="20">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6" t="s">
        <v>6</v>
      </c>
      <c r="F869" s="17">
        <v>45223</v>
      </c>
      <c r="G869">
        <v>58</v>
      </c>
      <c r="H869" s="20">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6" t="s">
        <v>10</v>
      </c>
      <c r="F870" s="17">
        <v>45223</v>
      </c>
      <c r="G870">
        <v>41</v>
      </c>
      <c r="H870" s="2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6" t="s">
        <v>9</v>
      </c>
      <c r="F871" s="17">
        <v>45223</v>
      </c>
      <c r="G871">
        <v>180</v>
      </c>
      <c r="H871" s="20">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6" t="s">
        <v>9</v>
      </c>
      <c r="F872" s="17">
        <v>45223</v>
      </c>
      <c r="G872">
        <v>42</v>
      </c>
      <c r="H872" s="20">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6" t="s">
        <v>9</v>
      </c>
      <c r="F873" s="17">
        <v>45224</v>
      </c>
      <c r="G873">
        <v>24</v>
      </c>
      <c r="H873" s="20">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6" t="s">
        <v>9</v>
      </c>
      <c r="F874" s="17">
        <v>45224</v>
      </c>
      <c r="G874">
        <v>125</v>
      </c>
      <c r="H874" s="20">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6" t="s">
        <v>10</v>
      </c>
      <c r="F875" s="17">
        <v>45225</v>
      </c>
      <c r="G875">
        <v>78</v>
      </c>
      <c r="H875" s="20">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6" t="s">
        <v>11</v>
      </c>
      <c r="F876" s="17">
        <v>45225</v>
      </c>
      <c r="G876">
        <v>180</v>
      </c>
      <c r="H876" s="20">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6" t="s">
        <v>10</v>
      </c>
      <c r="F877" s="17">
        <v>45225</v>
      </c>
      <c r="G877">
        <v>84</v>
      </c>
      <c r="H877" s="20">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6" t="s">
        <v>10</v>
      </c>
      <c r="F878" s="17">
        <v>45225</v>
      </c>
      <c r="G878">
        <v>26</v>
      </c>
      <c r="H878" s="20">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6" t="s">
        <v>10</v>
      </c>
      <c r="F879" s="17">
        <v>45226</v>
      </c>
      <c r="G879">
        <v>140</v>
      </c>
      <c r="H879" s="20">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6" t="s">
        <v>11</v>
      </c>
      <c r="F880" s="17">
        <v>45226</v>
      </c>
      <c r="G880">
        <v>31</v>
      </c>
      <c r="H880" s="2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6" t="s">
        <v>11</v>
      </c>
      <c r="F881" s="17">
        <v>45226</v>
      </c>
      <c r="G881">
        <v>108</v>
      </c>
      <c r="H881" s="20">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6" t="s">
        <v>13</v>
      </c>
      <c r="F882" s="17">
        <v>45227</v>
      </c>
      <c r="G882">
        <v>58</v>
      </c>
      <c r="H882" s="20">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6" t="s">
        <v>11</v>
      </c>
      <c r="F883" s="17">
        <v>45227</v>
      </c>
      <c r="G883">
        <v>185</v>
      </c>
      <c r="H883" s="20">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6" t="s">
        <v>11</v>
      </c>
      <c r="F884" s="17">
        <v>45227</v>
      </c>
      <c r="G884">
        <v>40</v>
      </c>
      <c r="H884" s="20">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6" t="s">
        <v>6</v>
      </c>
      <c r="F885" s="17">
        <v>45227</v>
      </c>
      <c r="G885">
        <v>225</v>
      </c>
      <c r="H885" s="20">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6" t="s">
        <v>13</v>
      </c>
      <c r="F886" s="17">
        <v>45227</v>
      </c>
      <c r="G886">
        <v>150</v>
      </c>
      <c r="H886" s="20">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6" t="s">
        <v>9</v>
      </c>
      <c r="F887" s="17">
        <v>45228</v>
      </c>
      <c r="G887">
        <v>88</v>
      </c>
      <c r="H887" s="20">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6" t="s">
        <v>10</v>
      </c>
      <c r="F888" s="17">
        <v>45228</v>
      </c>
      <c r="G888">
        <v>140</v>
      </c>
      <c r="H888" s="20">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6" t="s">
        <v>9</v>
      </c>
      <c r="F889" s="17">
        <v>45228</v>
      </c>
      <c r="G889">
        <v>68</v>
      </c>
      <c r="H889" s="20">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6" t="s">
        <v>6</v>
      </c>
      <c r="F890" s="17">
        <v>45229</v>
      </c>
      <c r="G890">
        <v>105</v>
      </c>
      <c r="H890" s="2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6" t="s">
        <v>10</v>
      </c>
      <c r="F891" s="17">
        <v>45229</v>
      </c>
      <c r="G891">
        <v>40</v>
      </c>
      <c r="H891" s="20">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6" t="s">
        <v>10</v>
      </c>
      <c r="F892" s="17">
        <v>45229</v>
      </c>
      <c r="G892">
        <v>82</v>
      </c>
      <c r="H892" s="20">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6" t="s">
        <v>6</v>
      </c>
      <c r="F893" s="17">
        <v>45230</v>
      </c>
      <c r="G893">
        <v>90</v>
      </c>
      <c r="H893" s="20">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6" t="s">
        <v>13</v>
      </c>
      <c r="F894" s="17">
        <v>45231</v>
      </c>
      <c r="G894">
        <v>66</v>
      </c>
      <c r="H894" s="20">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6" t="s">
        <v>9</v>
      </c>
      <c r="F895" s="17">
        <v>45231</v>
      </c>
      <c r="G895">
        <v>78</v>
      </c>
      <c r="H895" s="20">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6" t="s">
        <v>13</v>
      </c>
      <c r="F896" s="17">
        <v>45232</v>
      </c>
      <c r="G896">
        <v>66</v>
      </c>
      <c r="H896" s="20">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6" t="s">
        <v>6</v>
      </c>
      <c r="F897" s="17">
        <v>45233</v>
      </c>
      <c r="G897">
        <v>160</v>
      </c>
      <c r="H897" s="20">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6" t="s">
        <v>10</v>
      </c>
      <c r="F898" s="17">
        <v>45234</v>
      </c>
      <c r="G898">
        <v>144</v>
      </c>
      <c r="H898" s="20">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6" t="s">
        <v>11</v>
      </c>
      <c r="F899" s="17">
        <v>45234</v>
      </c>
      <c r="G899">
        <v>200</v>
      </c>
      <c r="H899" s="20">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6" t="s">
        <v>9</v>
      </c>
      <c r="F900" s="17">
        <v>45236</v>
      </c>
      <c r="G900">
        <v>220</v>
      </c>
      <c r="H900" s="2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6" t="s">
        <v>13</v>
      </c>
      <c r="F901" s="17">
        <v>45237</v>
      </c>
      <c r="G901">
        <v>112</v>
      </c>
      <c r="H901" s="20">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6" t="s">
        <v>6</v>
      </c>
      <c r="F902" s="17">
        <v>45237</v>
      </c>
      <c r="G902">
        <v>110</v>
      </c>
      <c r="H902" s="20">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6" t="s">
        <v>10</v>
      </c>
      <c r="F903" s="17">
        <v>45238</v>
      </c>
      <c r="G903">
        <v>160</v>
      </c>
      <c r="H903" s="20">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6" t="s">
        <v>6</v>
      </c>
      <c r="F904" s="17">
        <v>45238</v>
      </c>
      <c r="G904">
        <v>84</v>
      </c>
      <c r="H904" s="20">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6" t="s">
        <v>9</v>
      </c>
      <c r="F905" s="17">
        <v>45238</v>
      </c>
      <c r="G905">
        <v>124</v>
      </c>
      <c r="H905" s="20">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6" t="s">
        <v>11</v>
      </c>
      <c r="F906" s="17">
        <v>45238</v>
      </c>
      <c r="G906">
        <v>84</v>
      </c>
      <c r="H906" s="20">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6" t="s">
        <v>13</v>
      </c>
      <c r="F907" s="17">
        <v>45239</v>
      </c>
      <c r="G907">
        <v>130</v>
      </c>
      <c r="H907" s="20">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6" t="s">
        <v>10</v>
      </c>
      <c r="F908" s="17">
        <v>45239</v>
      </c>
      <c r="G908">
        <v>215</v>
      </c>
      <c r="H908" s="20">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6" t="s">
        <v>9</v>
      </c>
      <c r="F909" s="17">
        <v>45240</v>
      </c>
      <c r="G909">
        <v>132</v>
      </c>
      <c r="H909" s="20">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6" t="s">
        <v>13</v>
      </c>
      <c r="F910" s="17">
        <v>45240</v>
      </c>
      <c r="G910">
        <v>88</v>
      </c>
      <c r="H910" s="2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6" t="s">
        <v>9</v>
      </c>
      <c r="F911" s="17">
        <v>45240</v>
      </c>
      <c r="G911">
        <v>140</v>
      </c>
      <c r="H911" s="20">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6" t="s">
        <v>13</v>
      </c>
      <c r="F912" s="17">
        <v>45241</v>
      </c>
      <c r="G912">
        <v>66</v>
      </c>
      <c r="H912" s="20">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6" t="s">
        <v>10</v>
      </c>
      <c r="F913" s="17">
        <v>45241</v>
      </c>
      <c r="G913">
        <v>23</v>
      </c>
      <c r="H913" s="20">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6" t="s">
        <v>10</v>
      </c>
      <c r="F914" s="17">
        <v>45242</v>
      </c>
      <c r="G914">
        <v>220</v>
      </c>
      <c r="H914" s="20">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6" t="s">
        <v>6</v>
      </c>
      <c r="F915" s="17">
        <v>45243</v>
      </c>
      <c r="G915">
        <v>175</v>
      </c>
      <c r="H915" s="20">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6" t="s">
        <v>10</v>
      </c>
      <c r="F916" s="17">
        <v>45243</v>
      </c>
      <c r="G916">
        <v>172</v>
      </c>
      <c r="H916" s="20">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6" t="s">
        <v>11</v>
      </c>
      <c r="F917" s="17">
        <v>45243</v>
      </c>
      <c r="G917">
        <v>108</v>
      </c>
      <c r="H917" s="20">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6" t="s">
        <v>10</v>
      </c>
      <c r="F918" s="17">
        <v>45244</v>
      </c>
      <c r="G918">
        <v>43</v>
      </c>
      <c r="H918" s="20">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6" t="s">
        <v>9</v>
      </c>
      <c r="F919" s="17">
        <v>45244</v>
      </c>
      <c r="G919">
        <v>44</v>
      </c>
      <c r="H919" s="20">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6" t="s">
        <v>6</v>
      </c>
      <c r="F920" s="17">
        <v>45244</v>
      </c>
      <c r="G920">
        <v>105</v>
      </c>
      <c r="H920" s="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6" t="s">
        <v>9</v>
      </c>
      <c r="F921" s="17">
        <v>45245</v>
      </c>
      <c r="G921">
        <v>34</v>
      </c>
      <c r="H921" s="20">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6" t="s">
        <v>10</v>
      </c>
      <c r="F922" s="17">
        <v>45245</v>
      </c>
      <c r="G922">
        <v>220</v>
      </c>
      <c r="H922" s="20">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6" t="s">
        <v>6</v>
      </c>
      <c r="F923" s="17">
        <v>45245</v>
      </c>
      <c r="G923">
        <v>225</v>
      </c>
      <c r="H923" s="20">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6" t="s">
        <v>6</v>
      </c>
      <c r="F924" s="17">
        <v>45246</v>
      </c>
      <c r="G924">
        <v>37</v>
      </c>
      <c r="H924" s="20">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6" t="s">
        <v>9</v>
      </c>
      <c r="F925" s="17">
        <v>45246</v>
      </c>
      <c r="G925">
        <v>44</v>
      </c>
      <c r="H925" s="20">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6" t="s">
        <v>9</v>
      </c>
      <c r="F926" s="17">
        <v>45247</v>
      </c>
      <c r="G926">
        <v>35</v>
      </c>
      <c r="H926" s="20">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6" t="s">
        <v>10</v>
      </c>
      <c r="F927" s="17">
        <v>45247</v>
      </c>
      <c r="G927">
        <v>145</v>
      </c>
      <c r="H927" s="20">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6" t="s">
        <v>6</v>
      </c>
      <c r="F928" s="17">
        <v>45247</v>
      </c>
      <c r="G928">
        <v>64</v>
      </c>
      <c r="H928" s="20">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6" t="s">
        <v>10</v>
      </c>
      <c r="F929" s="17">
        <v>45248</v>
      </c>
      <c r="G929">
        <v>185</v>
      </c>
      <c r="H929" s="20">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6" t="s">
        <v>9</v>
      </c>
      <c r="F930" s="17">
        <v>45248</v>
      </c>
      <c r="G930">
        <v>215</v>
      </c>
      <c r="H930" s="2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6" t="s">
        <v>11</v>
      </c>
      <c r="F931" s="17">
        <v>45248</v>
      </c>
      <c r="G931">
        <v>88</v>
      </c>
      <c r="H931" s="20">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6" t="s">
        <v>6</v>
      </c>
      <c r="F932" s="17">
        <v>45248</v>
      </c>
      <c r="G932">
        <v>23</v>
      </c>
      <c r="H932" s="20">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6" t="s">
        <v>11</v>
      </c>
      <c r="F933" s="17">
        <v>45249</v>
      </c>
      <c r="G933">
        <v>180</v>
      </c>
      <c r="H933" s="20">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6" t="s">
        <v>6</v>
      </c>
      <c r="F934" s="17">
        <v>45250</v>
      </c>
      <c r="G934">
        <v>225</v>
      </c>
      <c r="H934" s="20">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6" t="s">
        <v>9</v>
      </c>
      <c r="F935" s="17">
        <v>45251</v>
      </c>
      <c r="G935">
        <v>74</v>
      </c>
      <c r="H935" s="20">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6" t="s">
        <v>6</v>
      </c>
      <c r="F936" s="17">
        <v>45251</v>
      </c>
      <c r="G936">
        <v>36</v>
      </c>
      <c r="H936" s="20">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6" t="s">
        <v>6</v>
      </c>
      <c r="F937" s="17">
        <v>45253</v>
      </c>
      <c r="G937">
        <v>116</v>
      </c>
      <c r="H937" s="20">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6" t="s">
        <v>11</v>
      </c>
      <c r="F938" s="17">
        <v>45253</v>
      </c>
      <c r="G938">
        <v>140</v>
      </c>
      <c r="H938" s="20">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6" t="s">
        <v>9</v>
      </c>
      <c r="F939" s="17">
        <v>45254</v>
      </c>
      <c r="G939">
        <v>104</v>
      </c>
      <c r="H939" s="20">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6" t="s">
        <v>13</v>
      </c>
      <c r="F940" s="17">
        <v>45254</v>
      </c>
      <c r="G940">
        <v>148</v>
      </c>
      <c r="H940" s="2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6" t="s">
        <v>6</v>
      </c>
      <c r="F941" s="17">
        <v>45254</v>
      </c>
      <c r="G941">
        <v>205</v>
      </c>
      <c r="H941" s="20">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6" t="s">
        <v>10</v>
      </c>
      <c r="F942" s="17">
        <v>45254</v>
      </c>
      <c r="G942">
        <v>210</v>
      </c>
      <c r="H942" s="20">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6" t="s">
        <v>13</v>
      </c>
      <c r="F943" s="17">
        <v>45256</v>
      </c>
      <c r="G943">
        <v>41</v>
      </c>
      <c r="H943" s="20">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6" t="s">
        <v>11</v>
      </c>
      <c r="F944" s="17">
        <v>45256</v>
      </c>
      <c r="G944">
        <v>136</v>
      </c>
      <c r="H944" s="20">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6" t="s">
        <v>9</v>
      </c>
      <c r="F945" s="17">
        <v>45257</v>
      </c>
      <c r="G945">
        <v>126</v>
      </c>
      <c r="H945" s="20">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6" t="s">
        <v>10</v>
      </c>
      <c r="F946" s="17">
        <v>45258</v>
      </c>
      <c r="G946">
        <v>148</v>
      </c>
      <c r="H946" s="20">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6" t="s">
        <v>9</v>
      </c>
      <c r="F947" s="17">
        <v>45258</v>
      </c>
      <c r="G947">
        <v>125</v>
      </c>
      <c r="H947" s="20">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6" t="s">
        <v>11</v>
      </c>
      <c r="F948" s="17">
        <v>45258</v>
      </c>
      <c r="G948">
        <v>25</v>
      </c>
      <c r="H948" s="20">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6" t="s">
        <v>6</v>
      </c>
      <c r="F949" s="17">
        <v>45259</v>
      </c>
      <c r="G949">
        <v>62</v>
      </c>
      <c r="H949" s="20">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6" t="s">
        <v>11</v>
      </c>
      <c r="F950" s="17">
        <v>45260</v>
      </c>
      <c r="G950">
        <v>90</v>
      </c>
      <c r="H950" s="2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6" t="s">
        <v>13</v>
      </c>
      <c r="F951" s="17">
        <v>45261</v>
      </c>
      <c r="G951">
        <v>33</v>
      </c>
      <c r="H951" s="20">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6" t="s">
        <v>6</v>
      </c>
      <c r="F952" s="17">
        <v>45261</v>
      </c>
      <c r="G952">
        <v>115</v>
      </c>
      <c r="H952" s="20">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6" t="s">
        <v>13</v>
      </c>
      <c r="F953" s="17">
        <v>45261</v>
      </c>
      <c r="G953">
        <v>45</v>
      </c>
      <c r="H953" s="20">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6" t="s">
        <v>10</v>
      </c>
      <c r="F954" s="17">
        <v>45261</v>
      </c>
      <c r="G954">
        <v>114</v>
      </c>
      <c r="H954" s="20">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6" t="s">
        <v>9</v>
      </c>
      <c r="F955" s="17">
        <v>45262</v>
      </c>
      <c r="G955">
        <v>72</v>
      </c>
      <c r="H955" s="20">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6" t="s">
        <v>10</v>
      </c>
      <c r="F956" s="17">
        <v>45262</v>
      </c>
      <c r="G956">
        <v>205</v>
      </c>
      <c r="H956" s="20">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6" t="s">
        <v>9</v>
      </c>
      <c r="F957" s="17">
        <v>45263</v>
      </c>
      <c r="G957">
        <v>42</v>
      </c>
      <c r="H957" s="20">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6" t="s">
        <v>10</v>
      </c>
      <c r="F958" s="17">
        <v>45263</v>
      </c>
      <c r="G958">
        <v>96</v>
      </c>
      <c r="H958" s="20">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6" t="s">
        <v>6</v>
      </c>
      <c r="F959" s="17">
        <v>45263</v>
      </c>
      <c r="G959">
        <v>64</v>
      </c>
      <c r="H959" s="20">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6" t="s">
        <v>10</v>
      </c>
      <c r="F960" s="17">
        <v>45264</v>
      </c>
      <c r="G960">
        <v>72</v>
      </c>
      <c r="H960" s="2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6" t="s">
        <v>13</v>
      </c>
      <c r="F961" s="17">
        <v>45265</v>
      </c>
      <c r="G961">
        <v>27</v>
      </c>
      <c r="H961" s="20">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6" t="s">
        <v>13</v>
      </c>
      <c r="F962" s="17">
        <v>45267</v>
      </c>
      <c r="G962">
        <v>200</v>
      </c>
      <c r="H962" s="20">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6" t="s">
        <v>9</v>
      </c>
      <c r="F963" s="17">
        <v>45268</v>
      </c>
      <c r="G963">
        <v>93</v>
      </c>
      <c r="H963" s="20">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6" t="s">
        <v>6</v>
      </c>
      <c r="F964" s="17">
        <v>45268</v>
      </c>
      <c r="G964">
        <v>54</v>
      </c>
      <c r="H964" s="20">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6" t="s">
        <v>9</v>
      </c>
      <c r="F965" s="17">
        <v>45269</v>
      </c>
      <c r="G965">
        <v>72</v>
      </c>
      <c r="H965" s="20">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6" t="s">
        <v>11</v>
      </c>
      <c r="F966" s="17">
        <v>45269</v>
      </c>
      <c r="G966">
        <v>82</v>
      </c>
      <c r="H966" s="20">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6" t="s">
        <v>6</v>
      </c>
      <c r="F967" s="17">
        <v>45273</v>
      </c>
      <c r="G967">
        <v>164</v>
      </c>
      <c r="H967" s="20">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6" t="s">
        <v>9</v>
      </c>
      <c r="F968" s="17">
        <v>45273</v>
      </c>
      <c r="G968">
        <v>78</v>
      </c>
      <c r="H968" s="20">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6" t="s">
        <v>13</v>
      </c>
      <c r="F969" s="17">
        <v>45274</v>
      </c>
      <c r="G969">
        <v>135</v>
      </c>
      <c r="H969" s="20">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6" t="s">
        <v>6</v>
      </c>
      <c r="F970" s="17">
        <v>45275</v>
      </c>
      <c r="G970">
        <v>145</v>
      </c>
      <c r="H970" s="2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6" t="s">
        <v>13</v>
      </c>
      <c r="F971" s="17">
        <v>45275</v>
      </c>
      <c r="G971">
        <v>115</v>
      </c>
      <c r="H971" s="20">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6" t="s">
        <v>9</v>
      </c>
      <c r="F972" s="17">
        <v>45275</v>
      </c>
      <c r="G972">
        <v>117</v>
      </c>
      <c r="H972" s="20">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6" t="s">
        <v>10</v>
      </c>
      <c r="F973" s="17">
        <v>45276</v>
      </c>
      <c r="G973">
        <v>36</v>
      </c>
      <c r="H973" s="20">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6" t="s">
        <v>10</v>
      </c>
      <c r="F974" s="17">
        <v>45276</v>
      </c>
      <c r="G974">
        <v>84</v>
      </c>
      <c r="H974" s="20">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6" t="s">
        <v>10</v>
      </c>
      <c r="F975" s="17">
        <v>45276</v>
      </c>
      <c r="G975">
        <v>66</v>
      </c>
      <c r="H975" s="20">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6" t="s">
        <v>13</v>
      </c>
      <c r="F976" s="17">
        <v>45276</v>
      </c>
      <c r="G976">
        <v>76</v>
      </c>
      <c r="H976" s="20">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6" t="s">
        <v>13</v>
      </c>
      <c r="F977" s="17">
        <v>45276</v>
      </c>
      <c r="G977">
        <v>185</v>
      </c>
      <c r="H977" s="20">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6" t="s">
        <v>11</v>
      </c>
      <c r="F978" s="17">
        <v>45277</v>
      </c>
      <c r="G978">
        <v>80</v>
      </c>
      <c r="H978" s="20">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6" t="s">
        <v>13</v>
      </c>
      <c r="F979" s="17">
        <v>45277</v>
      </c>
      <c r="G979">
        <v>148</v>
      </c>
      <c r="H979" s="20">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6" t="s">
        <v>6</v>
      </c>
      <c r="F980" s="17">
        <v>45279</v>
      </c>
      <c r="G980">
        <v>180</v>
      </c>
      <c r="H980" s="2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6" t="s">
        <v>11</v>
      </c>
      <c r="F981" s="17">
        <v>45280</v>
      </c>
      <c r="G981">
        <v>190</v>
      </c>
      <c r="H981" s="20">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6" t="s">
        <v>13</v>
      </c>
      <c r="F982" s="17">
        <v>45280</v>
      </c>
      <c r="G982">
        <v>38</v>
      </c>
      <c r="H982" s="20">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6" t="s">
        <v>9</v>
      </c>
      <c r="F983" s="17">
        <v>45281</v>
      </c>
      <c r="G983">
        <v>82</v>
      </c>
      <c r="H983" s="20">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6" t="s">
        <v>13</v>
      </c>
      <c r="F984" s="17">
        <v>45284</v>
      </c>
      <c r="G984">
        <v>88</v>
      </c>
      <c r="H984" s="20">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6" t="s">
        <v>6</v>
      </c>
      <c r="F985" s="17">
        <v>45284</v>
      </c>
      <c r="G985">
        <v>42</v>
      </c>
      <c r="H985" s="20">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6" t="s">
        <v>10</v>
      </c>
      <c r="F986" s="17">
        <v>45285</v>
      </c>
      <c r="G986">
        <v>64</v>
      </c>
      <c r="H986" s="20">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6" t="s">
        <v>10</v>
      </c>
      <c r="F987" s="17">
        <v>45285</v>
      </c>
      <c r="G987">
        <v>105</v>
      </c>
      <c r="H987" s="20">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6" t="s">
        <v>11</v>
      </c>
      <c r="F988" s="17">
        <v>45285</v>
      </c>
      <c r="G988">
        <v>25</v>
      </c>
      <c r="H988" s="20">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6" t="s">
        <v>9</v>
      </c>
      <c r="F989" s="17">
        <v>45286</v>
      </c>
      <c r="G989">
        <v>176</v>
      </c>
      <c r="H989" s="20">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6" t="s">
        <v>13</v>
      </c>
      <c r="F990" s="17">
        <v>45287</v>
      </c>
      <c r="G990">
        <v>46</v>
      </c>
      <c r="H990" s="2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6" t="s">
        <v>10</v>
      </c>
      <c r="F991" s="17">
        <v>45287</v>
      </c>
      <c r="G991">
        <v>164</v>
      </c>
      <c r="H991" s="20">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6" t="s">
        <v>10</v>
      </c>
      <c r="F992" s="17">
        <v>45288</v>
      </c>
      <c r="G992">
        <v>64</v>
      </c>
      <c r="H992" s="20">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6" t="s">
        <v>6</v>
      </c>
      <c r="F993" s="17">
        <v>45288</v>
      </c>
      <c r="G993">
        <v>205</v>
      </c>
      <c r="H993" s="20">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6" t="s">
        <v>6</v>
      </c>
      <c r="F994" s="17">
        <v>45289</v>
      </c>
      <c r="G994">
        <v>100</v>
      </c>
      <c r="H994" s="20">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6" t="s">
        <v>9</v>
      </c>
      <c r="F995" s="17">
        <v>45289</v>
      </c>
      <c r="G995">
        <v>111</v>
      </c>
      <c r="H995" s="20">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6" t="s">
        <v>11</v>
      </c>
      <c r="F996" s="17">
        <v>45289</v>
      </c>
      <c r="G996">
        <v>80</v>
      </c>
      <c r="H996" s="20">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6" t="s">
        <v>13</v>
      </c>
      <c r="F997" s="17">
        <v>45289</v>
      </c>
      <c r="G997">
        <v>50</v>
      </c>
      <c r="H997" s="20">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6" t="s">
        <v>10</v>
      </c>
      <c r="F998" s="17">
        <v>45290</v>
      </c>
      <c r="G998">
        <v>165</v>
      </c>
      <c r="H998" s="20">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6" t="s">
        <v>10</v>
      </c>
      <c r="F999" s="17">
        <v>45290</v>
      </c>
      <c r="G999">
        <v>28</v>
      </c>
      <c r="H999" s="20">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6" t="s">
        <v>13</v>
      </c>
      <c r="F1000" s="17">
        <v>45290</v>
      </c>
      <c r="G1000">
        <v>215</v>
      </c>
      <c r="H1000" s="2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6" t="s">
        <v>10</v>
      </c>
      <c r="F1001" s="17">
        <v>45291</v>
      </c>
      <c r="G1001">
        <v>115</v>
      </c>
      <c r="H1001" s="20">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6" t="s">
        <v>10</v>
      </c>
      <c r="F1002" s="17">
        <v>45291</v>
      </c>
      <c r="G1002">
        <v>64</v>
      </c>
      <c r="H1002" s="20">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6" t="s">
        <v>11</v>
      </c>
      <c r="F1003" s="17">
        <v>45291</v>
      </c>
      <c r="G1003">
        <v>40</v>
      </c>
      <c r="H1003" s="20">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0CFE-12BC-42F5-838A-985233B23702}">
  <dimension ref="A3:J88"/>
  <sheetViews>
    <sheetView zoomScaleNormal="100" workbookViewId="0">
      <selection activeCell="O14" sqref="O14"/>
    </sheetView>
  </sheetViews>
  <sheetFormatPr defaultRowHeight="14.4" x14ac:dyDescent="0.3"/>
  <cols>
    <col min="1" max="1" width="12.19921875" bestFit="1" customWidth="1"/>
    <col min="2" max="3" width="9.5" bestFit="1" customWidth="1"/>
    <col min="4" max="4" width="12.3984375" bestFit="1" customWidth="1"/>
    <col min="5" max="5" width="12.19921875" bestFit="1" customWidth="1"/>
    <col min="6" max="6" width="9.5" bestFit="1" customWidth="1"/>
    <col min="7" max="7" width="10.3984375" bestFit="1" customWidth="1"/>
    <col min="9" max="9" width="11" bestFit="1" customWidth="1"/>
    <col min="10" max="10" width="10.3984375" bestFit="1" customWidth="1"/>
    <col min="12" max="12" width="8.796875" customWidth="1"/>
  </cols>
  <sheetData>
    <row r="3" spans="1:6" x14ac:dyDescent="0.3">
      <c r="A3" t="s">
        <v>1039</v>
      </c>
      <c r="B3" t="s">
        <v>1064</v>
      </c>
      <c r="C3" t="s">
        <v>1066</v>
      </c>
      <c r="D3" t="s">
        <v>1065</v>
      </c>
      <c r="E3" t="s">
        <v>1067</v>
      </c>
    </row>
    <row r="4" spans="1:6" x14ac:dyDescent="0.3">
      <c r="A4" s="26">
        <v>96623</v>
      </c>
      <c r="B4" s="27">
        <v>1000</v>
      </c>
      <c r="C4" s="20">
        <v>3.8854000000000033</v>
      </c>
      <c r="D4" s="19">
        <v>89850</v>
      </c>
      <c r="E4" s="19">
        <v>307</v>
      </c>
    </row>
    <row r="9" spans="1:6" x14ac:dyDescent="0.3">
      <c r="A9" t="s">
        <v>1039</v>
      </c>
      <c r="B9" t="s">
        <v>1064</v>
      </c>
      <c r="C9" t="s">
        <v>1066</v>
      </c>
      <c r="D9" t="s">
        <v>1065</v>
      </c>
      <c r="E9" t="s">
        <v>1067</v>
      </c>
    </row>
    <row r="10" spans="1:6" x14ac:dyDescent="0.3">
      <c r="A10" s="26">
        <v>20581</v>
      </c>
      <c r="B10" s="27">
        <v>218</v>
      </c>
      <c r="C10" s="20">
        <v>3.8706422018348627</v>
      </c>
      <c r="D10" s="19">
        <v>19300</v>
      </c>
      <c r="E10" s="19">
        <v>74</v>
      </c>
    </row>
    <row r="15" spans="1:6" x14ac:dyDescent="0.3">
      <c r="A15" s="21" t="s">
        <v>1041</v>
      </c>
      <c r="B15" t="s">
        <v>1064</v>
      </c>
      <c r="C15" t="s">
        <v>1064</v>
      </c>
      <c r="E15" s="21" t="s">
        <v>1041</v>
      </c>
      <c r="F15" t="s">
        <v>1064</v>
      </c>
    </row>
    <row r="16" spans="1:6" x14ac:dyDescent="0.3">
      <c r="A16" s="23" t="s">
        <v>1043</v>
      </c>
      <c r="B16" s="53">
        <v>19</v>
      </c>
      <c r="C16" s="53">
        <v>19</v>
      </c>
      <c r="E16" s="23" t="s">
        <v>1060</v>
      </c>
      <c r="F16" s="53">
        <v>28</v>
      </c>
    </row>
    <row r="17" spans="1:10" x14ac:dyDescent="0.3">
      <c r="A17" s="23" t="s">
        <v>1044</v>
      </c>
      <c r="B17" s="53">
        <v>10</v>
      </c>
      <c r="C17" s="53">
        <v>10</v>
      </c>
      <c r="E17" s="23" t="s">
        <v>1056</v>
      </c>
      <c r="F17" s="53">
        <v>24</v>
      </c>
    </row>
    <row r="18" spans="1:10" x14ac:dyDescent="0.3">
      <c r="A18" s="23" t="s">
        <v>1045</v>
      </c>
      <c r="B18" s="53">
        <v>40</v>
      </c>
      <c r="C18" s="53">
        <v>40</v>
      </c>
      <c r="E18" s="23" t="s">
        <v>1057</v>
      </c>
      <c r="F18" s="53">
        <v>44</v>
      </c>
    </row>
    <row r="19" spans="1:10" x14ac:dyDescent="0.3">
      <c r="A19" s="23" t="s">
        <v>1046</v>
      </c>
      <c r="B19" s="53">
        <v>40</v>
      </c>
      <c r="C19" s="53">
        <v>40</v>
      </c>
      <c r="E19" s="23" t="s">
        <v>1059</v>
      </c>
      <c r="F19" s="53">
        <v>36</v>
      </c>
    </row>
    <row r="20" spans="1:10" x14ac:dyDescent="0.3">
      <c r="A20" s="23" t="s">
        <v>1047</v>
      </c>
      <c r="B20" s="53">
        <v>13</v>
      </c>
      <c r="C20" s="53">
        <v>13</v>
      </c>
      <c r="E20" s="23" t="s">
        <v>1061</v>
      </c>
      <c r="F20" s="53">
        <v>33</v>
      </c>
    </row>
    <row r="21" spans="1:10" x14ac:dyDescent="0.3">
      <c r="A21" s="23" t="s">
        <v>1048</v>
      </c>
      <c r="B21" s="53">
        <v>12</v>
      </c>
      <c r="C21" s="53">
        <v>12</v>
      </c>
      <c r="E21" s="23" t="s">
        <v>1055</v>
      </c>
      <c r="F21" s="53">
        <v>29</v>
      </c>
    </row>
    <row r="22" spans="1:10" x14ac:dyDescent="0.3">
      <c r="A22" s="23" t="s">
        <v>1049</v>
      </c>
      <c r="B22" s="53">
        <v>9</v>
      </c>
      <c r="C22" s="53">
        <v>9</v>
      </c>
      <c r="E22" s="23" t="s">
        <v>1058</v>
      </c>
      <c r="F22" s="53">
        <v>24</v>
      </c>
    </row>
    <row r="23" spans="1:10" x14ac:dyDescent="0.3">
      <c r="A23" s="23" t="s">
        <v>1050</v>
      </c>
      <c r="B23" s="53">
        <v>13</v>
      </c>
      <c r="C23" s="53">
        <v>13</v>
      </c>
      <c r="E23" s="23" t="s">
        <v>1042</v>
      </c>
      <c r="F23" s="53">
        <v>218</v>
      </c>
    </row>
    <row r="24" spans="1:10" x14ac:dyDescent="0.3">
      <c r="A24" s="23" t="s">
        <v>1051</v>
      </c>
      <c r="B24" s="53">
        <v>18</v>
      </c>
      <c r="C24" s="53">
        <v>18</v>
      </c>
    </row>
    <row r="25" spans="1:10" x14ac:dyDescent="0.3">
      <c r="A25" s="23" t="s">
        <v>1052</v>
      </c>
      <c r="B25" s="53">
        <v>21</v>
      </c>
      <c r="C25" s="53">
        <v>21</v>
      </c>
    </row>
    <row r="26" spans="1:10" x14ac:dyDescent="0.3">
      <c r="A26" s="23" t="s">
        <v>1053</v>
      </c>
      <c r="B26" s="53">
        <v>14</v>
      </c>
      <c r="C26" s="53">
        <v>14</v>
      </c>
    </row>
    <row r="27" spans="1:10" x14ac:dyDescent="0.3">
      <c r="A27" s="23" t="s">
        <v>1054</v>
      </c>
      <c r="B27" s="53">
        <v>9</v>
      </c>
      <c r="C27" s="53">
        <v>9</v>
      </c>
    </row>
    <row r="28" spans="1:10" x14ac:dyDescent="0.3">
      <c r="A28" s="23" t="s">
        <v>1042</v>
      </c>
      <c r="B28" s="53">
        <v>218</v>
      </c>
      <c r="C28" s="53">
        <v>218</v>
      </c>
    </row>
    <row r="30" spans="1:10" x14ac:dyDescent="0.3">
      <c r="F30" s="14" t="s">
        <v>1068</v>
      </c>
      <c r="I30" s="2" t="s">
        <v>1074</v>
      </c>
      <c r="J30" s="2" t="str">
        <f>A42</f>
        <v>R02</v>
      </c>
    </row>
    <row r="32" spans="1:10" x14ac:dyDescent="0.3">
      <c r="A32" s="21" t="s">
        <v>1041</v>
      </c>
      <c r="B32" t="s">
        <v>1064</v>
      </c>
      <c r="C32" t="s">
        <v>1039</v>
      </c>
      <c r="F32" s="2" t="s">
        <v>1069</v>
      </c>
      <c r="G32" s="2" t="s">
        <v>1070</v>
      </c>
      <c r="H32" s="2" t="s">
        <v>1071</v>
      </c>
      <c r="I32" s="2" t="s">
        <v>1072</v>
      </c>
      <c r="J32" s="2" t="s">
        <v>1073</v>
      </c>
    </row>
    <row r="33" spans="1:10" x14ac:dyDescent="0.3">
      <c r="A33" s="23" t="s">
        <v>11</v>
      </c>
      <c r="B33">
        <v>189</v>
      </c>
      <c r="C33" s="28">
        <v>18415</v>
      </c>
      <c r="F33" s="2" t="str">
        <f>A33</f>
        <v>R01</v>
      </c>
      <c r="G33" s="2">
        <f t="shared" ref="G33:G37" si="0">B33</f>
        <v>189</v>
      </c>
      <c r="H33" s="30">
        <f>C33</f>
        <v>18415</v>
      </c>
      <c r="I33" s="2" t="e">
        <f>IF(F33=$J$30,G33,NA())</f>
        <v>#N/A</v>
      </c>
      <c r="J33" s="2" t="e">
        <f>IF(F33=$J$30,H33,NA())</f>
        <v>#N/A</v>
      </c>
    </row>
    <row r="34" spans="1:10" x14ac:dyDescent="0.3">
      <c r="A34" s="23" t="s">
        <v>9</v>
      </c>
      <c r="B34">
        <v>218</v>
      </c>
      <c r="C34" s="28">
        <v>20581</v>
      </c>
      <c r="F34" s="2" t="str">
        <f t="shared" ref="F34:F37" si="1">A34</f>
        <v>R02</v>
      </c>
      <c r="G34" s="2">
        <f t="shared" si="0"/>
        <v>218</v>
      </c>
      <c r="H34" s="30">
        <f>C34</f>
        <v>20581</v>
      </c>
      <c r="I34" s="2">
        <f t="shared" ref="I34:I37" si="2">IF(F34=$J$30,G34,NA())</f>
        <v>218</v>
      </c>
      <c r="J34" s="28">
        <f t="shared" ref="J34:J37" si="3">IF(F34=$J$30,H34,NA())</f>
        <v>20581</v>
      </c>
    </row>
    <row r="35" spans="1:10" x14ac:dyDescent="0.3">
      <c r="A35" s="23" t="s">
        <v>6</v>
      </c>
      <c r="B35">
        <v>207</v>
      </c>
      <c r="C35" s="28">
        <v>20872</v>
      </c>
      <c r="F35" s="2" t="str">
        <f t="shared" si="1"/>
        <v>R03</v>
      </c>
      <c r="G35" s="2">
        <f t="shared" si="0"/>
        <v>207</v>
      </c>
      <c r="H35" s="30">
        <f>C35</f>
        <v>20872</v>
      </c>
      <c r="I35" s="2" t="e">
        <f t="shared" si="2"/>
        <v>#N/A</v>
      </c>
      <c r="J35" s="2" t="e">
        <f t="shared" si="3"/>
        <v>#N/A</v>
      </c>
    </row>
    <row r="36" spans="1:10" x14ac:dyDescent="0.3">
      <c r="A36" s="23" t="s">
        <v>13</v>
      </c>
      <c r="B36">
        <v>186</v>
      </c>
      <c r="C36" s="28">
        <v>16651</v>
      </c>
      <c r="F36" s="2" t="str">
        <f t="shared" si="1"/>
        <v>R04</v>
      </c>
      <c r="G36" s="2">
        <f t="shared" si="0"/>
        <v>186</v>
      </c>
      <c r="H36" s="30">
        <f>C36</f>
        <v>16651</v>
      </c>
      <c r="I36" s="2" t="e">
        <f t="shared" si="2"/>
        <v>#N/A</v>
      </c>
      <c r="J36" s="2" t="e">
        <f t="shared" si="3"/>
        <v>#N/A</v>
      </c>
    </row>
    <row r="37" spans="1:10" x14ac:dyDescent="0.3">
      <c r="A37" s="23" t="s">
        <v>10</v>
      </c>
      <c r="B37">
        <v>200</v>
      </c>
      <c r="C37" s="28">
        <v>20104</v>
      </c>
      <c r="F37" s="2" t="str">
        <f t="shared" si="1"/>
        <v>R05</v>
      </c>
      <c r="G37" s="2">
        <f t="shared" si="0"/>
        <v>200</v>
      </c>
      <c r="H37" s="30">
        <f>C37</f>
        <v>20104</v>
      </c>
      <c r="I37" s="2" t="e">
        <f t="shared" si="2"/>
        <v>#N/A</v>
      </c>
      <c r="J37" s="2" t="e">
        <f t="shared" si="3"/>
        <v>#N/A</v>
      </c>
    </row>
    <row r="38" spans="1:10" x14ac:dyDescent="0.3">
      <c r="A38" s="23" t="s">
        <v>1042</v>
      </c>
      <c r="B38">
        <v>1000</v>
      </c>
      <c r="C38" s="28">
        <v>96623</v>
      </c>
    </row>
    <row r="40" spans="1:10" x14ac:dyDescent="0.3">
      <c r="F40" s="14" t="s">
        <v>1077</v>
      </c>
    </row>
    <row r="41" spans="1:10" x14ac:dyDescent="0.3">
      <c r="A41" s="21" t="s">
        <v>1041</v>
      </c>
      <c r="F41" t="s">
        <v>1078</v>
      </c>
      <c r="G41" s="46">
        <f>$B$10/$B$4</f>
        <v>0.218</v>
      </c>
    </row>
    <row r="42" spans="1:10" x14ac:dyDescent="0.3">
      <c r="A42" s="29" t="s">
        <v>9</v>
      </c>
      <c r="F42" t="s">
        <v>1070</v>
      </c>
      <c r="G42">
        <f>VLOOKUP($A$42,$F$33:$G$37,2,)</f>
        <v>218</v>
      </c>
    </row>
    <row r="43" spans="1:10" x14ac:dyDescent="0.3">
      <c r="F43" t="s">
        <v>1071</v>
      </c>
      <c r="G43" s="28">
        <f>VLOOKUP($A$42,$F$33:$H$37,3,FALSE)</f>
        <v>20581</v>
      </c>
    </row>
    <row r="46" spans="1:10" x14ac:dyDescent="0.3">
      <c r="F46" t="s">
        <v>1079</v>
      </c>
      <c r="G46">
        <f>_xlfn.RANK.AVG($G$42,$G$33:$G$37)</f>
        <v>1</v>
      </c>
    </row>
    <row r="47" spans="1:10" x14ac:dyDescent="0.3">
      <c r="F47" t="s">
        <v>1080</v>
      </c>
      <c r="G47">
        <f>_xlfn.RANK.AVG($G$43,$H$33:$H$37)</f>
        <v>2</v>
      </c>
    </row>
    <row r="49" spans="1:7" x14ac:dyDescent="0.3">
      <c r="A49" s="21" t="s">
        <v>1064</v>
      </c>
      <c r="B49" s="21" t="s">
        <v>1075</v>
      </c>
      <c r="F49" s="14" t="s">
        <v>1081</v>
      </c>
    </row>
    <row r="50" spans="1:7" x14ac:dyDescent="0.3">
      <c r="A50" s="21" t="s">
        <v>1041</v>
      </c>
      <c r="B50" t="s">
        <v>998</v>
      </c>
      <c r="C50" t="s">
        <v>997</v>
      </c>
      <c r="D50" t="s">
        <v>1042</v>
      </c>
      <c r="G50" t="str">
        <f>"% of Calls: "&amp;TEXT($G$41,"0%")</f>
        <v>% of Calls: 22%</v>
      </c>
    </row>
    <row r="51" spans="1:7" x14ac:dyDescent="0.3">
      <c r="A51" s="23" t="s">
        <v>1001</v>
      </c>
      <c r="B51">
        <v>144</v>
      </c>
      <c r="C51">
        <v>132</v>
      </c>
      <c r="D51">
        <v>276</v>
      </c>
      <c r="G51" t="str">
        <f>IF(COUNTA($A$42:$A$46)&gt;1,"","Call Rank: "&amp;$G$46)</f>
        <v>Call Rank: 1</v>
      </c>
    </row>
    <row r="52" spans="1:7" x14ac:dyDescent="0.3">
      <c r="A52" s="23" t="s">
        <v>1000</v>
      </c>
      <c r="B52">
        <v>326</v>
      </c>
      <c r="C52">
        <v>63</v>
      </c>
      <c r="D52">
        <v>389</v>
      </c>
      <c r="G52" t="str">
        <f>IF(COUNTA($A$42:$A$46)&gt;1,"","Amount Rank: "&amp;$G$47)</f>
        <v>Amount Rank: 2</v>
      </c>
    </row>
    <row r="53" spans="1:7" x14ac:dyDescent="0.3">
      <c r="A53" s="23" t="s">
        <v>999</v>
      </c>
      <c r="B53">
        <v>129</v>
      </c>
      <c r="C53">
        <v>206</v>
      </c>
      <c r="D53">
        <v>335</v>
      </c>
      <c r="F53" s="14" t="s">
        <v>1082</v>
      </c>
      <c r="G53" t="str">
        <f>IF(COUNTA($A$42:$A$46)&gt;1,"","REPRESENTATIVE: "&amp;$A$42)</f>
        <v>REPRESENTATIVE: R02</v>
      </c>
    </row>
    <row r="54" spans="1:7" x14ac:dyDescent="0.3">
      <c r="A54" s="23" t="s">
        <v>1042</v>
      </c>
      <c r="B54">
        <v>599</v>
      </c>
      <c r="C54">
        <v>401</v>
      </c>
      <c r="D54">
        <v>1000</v>
      </c>
    </row>
    <row r="58" spans="1:7" x14ac:dyDescent="0.3">
      <c r="A58" s="21" t="s">
        <v>1041</v>
      </c>
      <c r="B58" t="s">
        <v>1064</v>
      </c>
    </row>
    <row r="59" spans="1:7" x14ac:dyDescent="0.3">
      <c r="A59" s="23">
        <v>1</v>
      </c>
      <c r="B59" s="53">
        <v>3</v>
      </c>
    </row>
    <row r="60" spans="1:7" x14ac:dyDescent="0.3">
      <c r="A60" s="23">
        <v>2</v>
      </c>
      <c r="B60" s="53">
        <v>19</v>
      </c>
    </row>
    <row r="61" spans="1:7" x14ac:dyDescent="0.3">
      <c r="A61" s="23">
        <v>3</v>
      </c>
      <c r="B61" s="53">
        <v>35</v>
      </c>
    </row>
    <row r="62" spans="1:7" x14ac:dyDescent="0.3">
      <c r="A62" s="23">
        <v>4</v>
      </c>
      <c r="B62" s="53">
        <v>87</v>
      </c>
    </row>
    <row r="63" spans="1:7" x14ac:dyDescent="0.3">
      <c r="A63" s="23">
        <v>5</v>
      </c>
      <c r="B63" s="53">
        <v>74</v>
      </c>
    </row>
    <row r="64" spans="1:7" x14ac:dyDescent="0.3">
      <c r="A64" s="23" t="s">
        <v>1042</v>
      </c>
      <c r="B64" s="53">
        <v>218</v>
      </c>
    </row>
    <row r="69" spans="1:7" x14ac:dyDescent="0.3">
      <c r="A69" s="21" t="s">
        <v>1063</v>
      </c>
      <c r="B69" s="21" t="s">
        <v>1075</v>
      </c>
    </row>
    <row r="70" spans="1:7" x14ac:dyDescent="0.3">
      <c r="A70" s="21" t="s">
        <v>1041</v>
      </c>
      <c r="B70" t="s">
        <v>11</v>
      </c>
      <c r="C70" t="s">
        <v>9</v>
      </c>
      <c r="D70" t="s">
        <v>6</v>
      </c>
      <c r="E70" t="s">
        <v>13</v>
      </c>
      <c r="F70" t="s">
        <v>10</v>
      </c>
      <c r="G70" t="s">
        <v>1042</v>
      </c>
    </row>
    <row r="71" spans="1:7" x14ac:dyDescent="0.3">
      <c r="A71" s="23" t="s">
        <v>1001</v>
      </c>
    </row>
    <row r="72" spans="1:7" x14ac:dyDescent="0.3">
      <c r="A72" s="24" t="s">
        <v>20</v>
      </c>
      <c r="B72" s="28">
        <v>891</v>
      </c>
      <c r="C72" s="28">
        <v>1332</v>
      </c>
      <c r="D72" s="28">
        <v>1282</v>
      </c>
      <c r="E72" s="28">
        <v>739</v>
      </c>
      <c r="F72" s="28">
        <v>560</v>
      </c>
      <c r="G72" s="28">
        <v>4804</v>
      </c>
    </row>
    <row r="73" spans="1:7" x14ac:dyDescent="0.3">
      <c r="A73" s="24" t="s">
        <v>12</v>
      </c>
      <c r="B73" s="28">
        <v>1991</v>
      </c>
      <c r="C73" s="28">
        <v>1886</v>
      </c>
      <c r="D73" s="28">
        <v>1206</v>
      </c>
      <c r="E73" s="28">
        <v>884</v>
      </c>
      <c r="F73" s="28">
        <v>1722</v>
      </c>
      <c r="G73" s="28">
        <v>7689</v>
      </c>
    </row>
    <row r="74" spans="1:7" x14ac:dyDescent="0.3">
      <c r="A74" s="24" t="s">
        <v>8</v>
      </c>
      <c r="B74" s="28">
        <v>1163</v>
      </c>
      <c r="C74" s="28">
        <v>1180</v>
      </c>
      <c r="D74" s="28">
        <v>1616</v>
      </c>
      <c r="E74" s="28">
        <v>1043</v>
      </c>
      <c r="F74" s="28">
        <v>1747</v>
      </c>
      <c r="G74" s="28">
        <v>6749</v>
      </c>
    </row>
    <row r="75" spans="1:7" x14ac:dyDescent="0.3">
      <c r="A75" s="24" t="s">
        <v>16</v>
      </c>
      <c r="B75" s="28">
        <v>1438</v>
      </c>
      <c r="C75" s="28">
        <v>1616</v>
      </c>
      <c r="D75" s="28">
        <v>866</v>
      </c>
      <c r="E75" s="28">
        <v>829</v>
      </c>
      <c r="F75" s="28">
        <v>2070</v>
      </c>
      <c r="G75" s="28">
        <v>6819</v>
      </c>
    </row>
    <row r="76" spans="1:7" x14ac:dyDescent="0.3">
      <c r="A76" s="23" t="s">
        <v>1000</v>
      </c>
    </row>
    <row r="77" spans="1:7" x14ac:dyDescent="0.3">
      <c r="A77" s="24" t="s">
        <v>24</v>
      </c>
      <c r="B77" s="28">
        <v>1233</v>
      </c>
      <c r="C77" s="28">
        <v>223</v>
      </c>
      <c r="D77" s="28">
        <v>1680</v>
      </c>
      <c r="E77" s="28">
        <v>990</v>
      </c>
      <c r="F77" s="28">
        <v>1508</v>
      </c>
      <c r="G77" s="28">
        <v>5634</v>
      </c>
    </row>
    <row r="78" spans="1:7" x14ac:dyDescent="0.3">
      <c r="A78" s="24" t="s">
        <v>15</v>
      </c>
      <c r="B78" s="28">
        <v>1598</v>
      </c>
      <c r="C78" s="28">
        <v>1907</v>
      </c>
      <c r="D78" s="28">
        <v>869</v>
      </c>
      <c r="E78" s="28">
        <v>1426</v>
      </c>
      <c r="F78" s="28">
        <v>1416</v>
      </c>
      <c r="G78" s="28">
        <v>7216</v>
      </c>
    </row>
    <row r="79" spans="1:7" x14ac:dyDescent="0.3">
      <c r="A79" s="24" t="s">
        <v>5</v>
      </c>
      <c r="B79" s="28">
        <v>900</v>
      </c>
      <c r="C79" s="28">
        <v>1016</v>
      </c>
      <c r="D79" s="28">
        <v>960</v>
      </c>
      <c r="E79" s="28">
        <v>940</v>
      </c>
      <c r="F79" s="28">
        <v>1193</v>
      </c>
      <c r="G79" s="28">
        <v>5009</v>
      </c>
    </row>
    <row r="80" spans="1:7" x14ac:dyDescent="0.3">
      <c r="A80" s="24" t="s">
        <v>18</v>
      </c>
      <c r="B80" s="28">
        <v>900</v>
      </c>
      <c r="C80" s="28">
        <v>1470</v>
      </c>
      <c r="D80" s="28">
        <v>1617</v>
      </c>
      <c r="E80" s="28">
        <v>1314</v>
      </c>
      <c r="F80" s="28">
        <v>941</v>
      </c>
      <c r="G80" s="28">
        <v>6242</v>
      </c>
    </row>
    <row r="81" spans="1:7" x14ac:dyDescent="0.3">
      <c r="A81" s="24" t="s">
        <v>14</v>
      </c>
      <c r="B81" s="28">
        <v>1255</v>
      </c>
      <c r="C81" s="28">
        <v>516</v>
      </c>
      <c r="D81" s="28">
        <v>1874</v>
      </c>
      <c r="E81" s="28">
        <v>1863</v>
      </c>
      <c r="F81" s="28">
        <v>1722</v>
      </c>
      <c r="G81" s="28">
        <v>7230</v>
      </c>
    </row>
    <row r="82" spans="1:7" x14ac:dyDescent="0.3">
      <c r="A82" s="24" t="s">
        <v>19</v>
      </c>
      <c r="B82" s="28">
        <v>1138</v>
      </c>
      <c r="C82" s="28">
        <v>1898</v>
      </c>
      <c r="D82" s="28">
        <v>1482</v>
      </c>
      <c r="E82" s="28">
        <v>846</v>
      </c>
      <c r="F82" s="28">
        <v>1154</v>
      </c>
      <c r="G82" s="28">
        <v>6518</v>
      </c>
    </row>
    <row r="83" spans="1:7" x14ac:dyDescent="0.3">
      <c r="A83" s="23" t="s">
        <v>999</v>
      </c>
    </row>
    <row r="84" spans="1:7" x14ac:dyDescent="0.3">
      <c r="A84" s="24" t="s">
        <v>17</v>
      </c>
      <c r="B84" s="28">
        <v>1655</v>
      </c>
      <c r="C84" s="28">
        <v>805</v>
      </c>
      <c r="D84" s="28">
        <v>2263</v>
      </c>
      <c r="E84" s="28">
        <v>987</v>
      </c>
      <c r="F84" s="28">
        <v>1075</v>
      </c>
      <c r="G84" s="28">
        <v>6785</v>
      </c>
    </row>
    <row r="85" spans="1:7" x14ac:dyDescent="0.3">
      <c r="A85" s="24" t="s">
        <v>23</v>
      </c>
      <c r="B85" s="28">
        <v>1104</v>
      </c>
      <c r="C85" s="28">
        <v>2280</v>
      </c>
      <c r="D85" s="28">
        <v>1445</v>
      </c>
      <c r="E85" s="28">
        <v>1722</v>
      </c>
      <c r="F85" s="28">
        <v>1196</v>
      </c>
      <c r="G85" s="28">
        <v>7747</v>
      </c>
    </row>
    <row r="86" spans="1:7" x14ac:dyDescent="0.3">
      <c r="A86" s="24" t="s">
        <v>7</v>
      </c>
      <c r="B86" s="28">
        <v>372</v>
      </c>
      <c r="C86" s="28">
        <v>1818</v>
      </c>
      <c r="D86" s="28">
        <v>1346</v>
      </c>
      <c r="E86" s="28">
        <v>1156</v>
      </c>
      <c r="F86" s="28">
        <v>1484</v>
      </c>
      <c r="G86" s="28">
        <v>6176</v>
      </c>
    </row>
    <row r="87" spans="1:7" x14ac:dyDescent="0.3">
      <c r="A87" s="24" t="s">
        <v>22</v>
      </c>
      <c r="B87" s="28">
        <v>1415</v>
      </c>
      <c r="C87" s="28">
        <v>1271</v>
      </c>
      <c r="D87" s="28">
        <v>1214</v>
      </c>
      <c r="E87" s="28">
        <v>1135</v>
      </c>
      <c r="F87" s="28">
        <v>1566</v>
      </c>
      <c r="G87" s="28">
        <v>6601</v>
      </c>
    </row>
    <row r="88" spans="1:7" x14ac:dyDescent="0.3">
      <c r="A88" s="24" t="s">
        <v>21</v>
      </c>
      <c r="B88" s="28">
        <v>1362</v>
      </c>
      <c r="C88" s="28">
        <v>1363</v>
      </c>
      <c r="D88" s="28">
        <v>1152</v>
      </c>
      <c r="E88" s="28">
        <v>777</v>
      </c>
      <c r="F88" s="28">
        <v>750</v>
      </c>
      <c r="G88" s="28">
        <v>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Centre Report</vt:lpstr>
      <vt:lpstr>Data</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Pragati Verma</cp:lastModifiedBy>
  <dcterms:created xsi:type="dcterms:W3CDTF">2021-03-14T20:21:32Z</dcterms:created>
  <dcterms:modified xsi:type="dcterms:W3CDTF">2025-08-27T18:33:07Z</dcterms:modified>
</cp:coreProperties>
</file>