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Internshaala_Projects\"/>
    </mc:Choice>
  </mc:AlternateContent>
  <xr:revisionPtr revIDLastSave="0" documentId="13_ncr:1_{D5B15D7F-2BCC-4C46-9161-AA29980AFBD5}" xr6:coauthVersionLast="47" xr6:coauthVersionMax="47" xr10:uidLastSave="{00000000-0000-0000-0000-000000000000}"/>
  <bookViews>
    <workbookView xWindow="-108" yWindow="-108" windowWidth="23256" windowHeight="12456" tabRatio="974" xr2:uid="{00000000-000D-0000-FFFF-FFFF00000000}"/>
  </bookViews>
  <sheets>
    <sheet name="Posts" sheetId="1" r:id="rId1"/>
    <sheet name="TASK 2" sheetId="28" r:id="rId2"/>
    <sheet name="TASK_2_ANSWER_4" sheetId="29" r:id="rId3"/>
    <sheet name="TASK_3_ANSWER_1" sheetId="33" r:id="rId4"/>
    <sheet name="TASK 3" sheetId="35" r:id="rId5"/>
    <sheet name="TASK 4" sheetId="37" r:id="rId6"/>
    <sheet name="TASK 5" sheetId="22" r:id="rId7"/>
    <sheet name="TASK_5_ANSWER_1" sheetId="39" r:id="rId8"/>
    <sheet name="TASK_6_ANSWER_1" sheetId="34" r:id="rId9"/>
    <sheet name="TASK 6_ANSWER_2" sheetId="40" r:id="rId10"/>
    <sheet name="TASK_6_ANSWER_3" sheetId="41" r:id="rId11"/>
    <sheet name="Engagement Summary" sheetId="2" r:id="rId12"/>
    <sheet name="Campaign_MetaData" sheetId="24" r:id="rId13"/>
  </sheets>
  <definedNames>
    <definedName name="_xlcn.WorksheetConnection_PostsA1Q3011" hidden="1">Posts!$A$1:$Q$301</definedName>
    <definedName name="_xlcn.WorksheetConnection_Spotify_Project.xlsxTable2_11" hidden="1">Table2_1[]</definedName>
    <definedName name="_xlcn.WorksheetConnection_Spotify_Project.xlsxTable21" hidden="1">Table2[]</definedName>
    <definedName name="_xlcn.WorksheetConnection_Spotifysocialmediaperformacedatanewversion2.xlsbTable31" hidden="1">Table3[]</definedName>
    <definedName name="_xlcn.WorksheetConnection_Spotifysocialmediaperformacedatanewversion2.xlsbTable51" hidden="1">Table5[]</definedName>
    <definedName name="ExternalData_1" localSheetId="2" hidden="1">TASK_2_ANSWER_4!$A$1:$Q$484</definedName>
  </definedNames>
  <calcPr calcId="191028"/>
  <pivotCaches>
    <pivotCache cacheId="0" r:id="rId14"/>
    <pivotCache cacheId="1" r:id="rId15"/>
    <pivotCache cacheId="2" r:id="rId16"/>
    <pivotCache cacheId="3" r:id="rId17"/>
    <pivotCache cacheId="4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5" name="Table5" connection="WorksheetConnection_Spotify social media performace data new (version 2).xlsb!Table5"/>
          <x15:modelTable id="Table3" name="Table3" connection="WorksheetConnection_Spotify social media performace data new (version 2).xlsb!Table3"/>
          <x15:modelTable id="Range" name="Range" connection="WorksheetConnection_Posts!$A$1:$Q$301"/>
          <x15:modelTable id="Table2" name="Table2" connection="WorksheetConnection_Spotify_Project.xlsx!Table2"/>
          <x15:modelTable id="Table2_1" name="Table2_1" connection="WorksheetConnection_Spotify_Project.xlsx!Table2_1"/>
        </x15:modelTables>
        <x15:modelRelationships>
          <x15:modelRelationship fromTable="Range" fromColumn="Campaign_Name" toTable="Table3" toColumn="Campaign_Nam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0" l="1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L17" i="37" a="1"/>
  <c r="L17" i="37" s="1"/>
  <c r="E3" i="33"/>
  <c r="R13" i="29"/>
  <c r="R14" i="29"/>
  <c r="R168" i="29"/>
  <c r="R169" i="29"/>
  <c r="R293" i="29"/>
  <c r="R294" i="29"/>
  <c r="R450" i="29"/>
  <c r="R451" i="29"/>
  <c r="R80" i="29"/>
  <c r="R34" i="29"/>
  <c r="R35" i="29"/>
  <c r="R248" i="29"/>
  <c r="R249" i="29"/>
  <c r="R400" i="29"/>
  <c r="R401" i="29"/>
  <c r="R215" i="29"/>
  <c r="R110" i="29"/>
  <c r="R141" i="29"/>
  <c r="R142" i="29"/>
  <c r="R341" i="29"/>
  <c r="R403" i="29"/>
  <c r="R108" i="29"/>
  <c r="R109" i="29"/>
  <c r="R145" i="29"/>
  <c r="R146" i="29"/>
  <c r="R280" i="29"/>
  <c r="R383" i="29"/>
  <c r="R384" i="29"/>
  <c r="R375" i="29"/>
  <c r="R288" i="29"/>
  <c r="R176" i="29"/>
  <c r="R177" i="29"/>
  <c r="R216" i="29"/>
  <c r="R217" i="29"/>
  <c r="R396" i="29"/>
  <c r="R397" i="29"/>
  <c r="R271" i="29"/>
  <c r="R272" i="29"/>
  <c r="R134" i="29"/>
  <c r="R54" i="29"/>
  <c r="R55" i="29"/>
  <c r="R263" i="29"/>
  <c r="R264" i="29"/>
  <c r="R250" i="29"/>
  <c r="R251" i="29"/>
  <c r="R114" i="29"/>
  <c r="R175" i="29"/>
  <c r="R77" i="29"/>
  <c r="R468" i="29"/>
  <c r="R255" i="29"/>
  <c r="R269" i="29"/>
  <c r="R409" i="29"/>
  <c r="R32" i="29"/>
  <c r="R83" i="29"/>
  <c r="R84" i="29"/>
  <c r="R440" i="29"/>
  <c r="R441" i="29"/>
  <c r="R132" i="29"/>
  <c r="R133" i="29"/>
  <c r="R402" i="29"/>
  <c r="R74" i="29"/>
  <c r="R162" i="29"/>
  <c r="R65" i="29"/>
  <c r="R151" i="29"/>
  <c r="R152" i="29"/>
  <c r="R126" i="29"/>
  <c r="R127" i="29"/>
  <c r="R153" i="29"/>
  <c r="R29" i="29"/>
  <c r="R318" i="29"/>
  <c r="R319" i="29"/>
  <c r="R89" i="29"/>
  <c r="R173" i="29"/>
  <c r="R174" i="29"/>
  <c r="R154" i="29"/>
  <c r="R155" i="29"/>
  <c r="R124" i="29"/>
  <c r="R125" i="29"/>
  <c r="R388" i="29"/>
  <c r="R389" i="29"/>
  <c r="R2" i="29"/>
  <c r="R3" i="29"/>
  <c r="R9" i="29"/>
  <c r="R10" i="29"/>
  <c r="R379" i="29"/>
  <c r="R380" i="29"/>
  <c r="R18" i="29"/>
  <c r="R471" i="29"/>
  <c r="R472" i="29"/>
  <c r="R295" i="29"/>
  <c r="R296" i="29"/>
  <c r="R353" i="29"/>
  <c r="R354" i="29"/>
  <c r="R342" i="29"/>
  <c r="R348" i="29"/>
  <c r="R349" i="29"/>
  <c r="R362" i="29"/>
  <c r="R363" i="29"/>
  <c r="R423" i="29"/>
  <c r="R424" i="29"/>
  <c r="R7" i="29"/>
  <c r="R8" i="29"/>
  <c r="R477" i="29"/>
  <c r="R478" i="29"/>
  <c r="R69" i="29"/>
  <c r="R70" i="29"/>
  <c r="R225" i="29"/>
  <c r="R431" i="29"/>
  <c r="R220" i="29"/>
  <c r="R72" i="29"/>
  <c r="R73" i="29"/>
  <c r="R229" i="29"/>
  <c r="R230" i="29"/>
  <c r="R462" i="29"/>
  <c r="R43" i="29"/>
  <c r="R44" i="29"/>
  <c r="R298" i="29"/>
  <c r="R299" i="29"/>
  <c r="R25" i="29"/>
  <c r="R256" i="29"/>
  <c r="R257" i="29"/>
  <c r="R452" i="29"/>
  <c r="R453" i="29"/>
  <c r="R357" i="29"/>
  <c r="R95" i="29"/>
  <c r="R96" i="29"/>
  <c r="R476" i="29"/>
  <c r="R258" i="29"/>
  <c r="R259" i="29"/>
  <c r="R198" i="29"/>
  <c r="R38" i="29"/>
  <c r="R372" i="29"/>
  <c r="R373" i="29"/>
  <c r="R171" i="29"/>
  <c r="R172" i="29"/>
  <c r="R78" i="29"/>
  <c r="R79" i="29"/>
  <c r="R66" i="29"/>
  <c r="R67" i="29"/>
  <c r="R323" i="29"/>
  <c r="R324" i="29"/>
  <c r="R61" i="29"/>
  <c r="R62" i="29"/>
  <c r="R405" i="29"/>
  <c r="R406" i="29"/>
  <c r="R310" i="29"/>
  <c r="R311" i="29"/>
  <c r="R234" i="29"/>
  <c r="R235" i="29"/>
  <c r="R113" i="29"/>
  <c r="R261" i="29"/>
  <c r="R90" i="29"/>
  <c r="R156" i="29"/>
  <c r="R385" i="29"/>
  <c r="R386" i="29"/>
  <c r="R465" i="29"/>
  <c r="R466" i="29"/>
  <c r="R202" i="29"/>
  <c r="R203" i="29"/>
  <c r="R244" i="29"/>
  <c r="R245" i="29"/>
  <c r="R49" i="29"/>
  <c r="R467" i="29"/>
  <c r="R274" i="29"/>
  <c r="R275" i="29"/>
  <c r="R81" i="29"/>
  <c r="R82" i="29"/>
  <c r="R302" i="29"/>
  <c r="R303" i="29"/>
  <c r="R265" i="29"/>
  <c r="R266" i="29"/>
  <c r="R160" i="29"/>
  <c r="R273" i="29"/>
  <c r="R143" i="29"/>
  <c r="R144" i="29"/>
  <c r="R454" i="29"/>
  <c r="R455" i="29"/>
  <c r="R297" i="29"/>
  <c r="R390" i="29"/>
  <c r="R391" i="29"/>
  <c r="R75" i="29"/>
  <c r="R76" i="29"/>
  <c r="R270" i="29"/>
  <c r="R326" i="29"/>
  <c r="R58" i="29"/>
  <c r="R59" i="29"/>
  <c r="R213" i="29"/>
  <c r="R214" i="29"/>
  <c r="R123" i="29"/>
  <c r="R87" i="29"/>
  <c r="R237" i="29"/>
  <c r="R238" i="29"/>
  <c r="R157" i="29"/>
  <c r="R158" i="29"/>
  <c r="R346" i="29"/>
  <c r="R347" i="29"/>
  <c r="R483" i="29"/>
  <c r="R484" i="29"/>
  <c r="R300" i="29"/>
  <c r="R301" i="29"/>
  <c r="R445" i="29"/>
  <c r="R191" i="29"/>
  <c r="R26" i="29"/>
  <c r="R27" i="29"/>
  <c r="R68" i="29"/>
  <c r="R436" i="29"/>
  <c r="R437" i="29"/>
  <c r="R394" i="29"/>
  <c r="R395" i="29"/>
  <c r="R226" i="29"/>
  <c r="R209" i="29"/>
  <c r="R240" i="29"/>
  <c r="R262" i="29"/>
  <c r="R102" i="29"/>
  <c r="R103" i="29"/>
  <c r="R366" i="29"/>
  <c r="R367" i="29"/>
  <c r="R429" i="29"/>
  <c r="R430" i="29"/>
  <c r="R106" i="29"/>
  <c r="R107" i="29"/>
  <c r="R304" i="29"/>
  <c r="R305" i="29"/>
  <c r="R165" i="29"/>
  <c r="R166" i="29"/>
  <c r="R91" i="29"/>
  <c r="R92" i="29"/>
  <c r="R130" i="29"/>
  <c r="R97" i="29"/>
  <c r="R98" i="29"/>
  <c r="R15" i="29"/>
  <c r="R16" i="29"/>
  <c r="R4" i="29"/>
  <c r="R221" i="29"/>
  <c r="R222" i="29"/>
  <c r="R183" i="29"/>
  <c r="R355" i="29"/>
  <c r="R170" i="29"/>
  <c r="R392" i="29"/>
  <c r="R393" i="29"/>
  <c r="R458" i="29"/>
  <c r="R291" i="29"/>
  <c r="R292" i="29"/>
  <c r="R414" i="29"/>
  <c r="R415" i="29"/>
  <c r="R196" i="29"/>
  <c r="R197" i="29"/>
  <c r="R24" i="29"/>
  <c r="R463" i="29"/>
  <c r="R464" i="29"/>
  <c r="R267" i="29"/>
  <c r="R268" i="29"/>
  <c r="R19" i="29"/>
  <c r="R278" i="29"/>
  <c r="R279" i="29"/>
  <c r="R459" i="29"/>
  <c r="R447" i="29"/>
  <c r="R17" i="29"/>
  <c r="R420" i="29"/>
  <c r="R421" i="29"/>
  <c r="R252" i="29"/>
  <c r="R161" i="29"/>
  <c r="R343" i="29"/>
  <c r="R344" i="29"/>
  <c r="R325" i="29"/>
  <c r="R241" i="29"/>
  <c r="R242" i="29"/>
  <c r="R45" i="29"/>
  <c r="R46" i="29"/>
  <c r="R378" i="29"/>
  <c r="R115" i="29"/>
  <c r="R231" i="29"/>
  <c r="R236" i="29"/>
  <c r="R39" i="29"/>
  <c r="R40" i="29"/>
  <c r="R374" i="29"/>
  <c r="R50" i="29"/>
  <c r="R51" i="29"/>
  <c r="R351" i="29"/>
  <c r="R352" i="29"/>
  <c r="R36" i="29"/>
  <c r="R37" i="29"/>
  <c r="R204" i="29"/>
  <c r="R205" i="29"/>
  <c r="R328" i="29"/>
  <c r="R329" i="29"/>
  <c r="R148" i="29"/>
  <c r="R149" i="29"/>
  <c r="R147" i="29"/>
  <c r="R283" i="29"/>
  <c r="R284" i="29"/>
  <c r="R327" i="29"/>
  <c r="R333" i="29"/>
  <c r="R334" i="29"/>
  <c r="R122" i="29"/>
  <c r="R52" i="29"/>
  <c r="R53" i="29"/>
  <c r="R418" i="29"/>
  <c r="R419" i="29"/>
  <c r="R212" i="29"/>
  <c r="R11" i="29"/>
  <c r="R12" i="29"/>
  <c r="R22" i="29"/>
  <c r="R23" i="29"/>
  <c r="R281" i="29"/>
  <c r="R434" i="29"/>
  <c r="R435" i="29"/>
  <c r="R128" i="29"/>
  <c r="R129" i="29"/>
  <c r="R286" i="29"/>
  <c r="R287" i="29"/>
  <c r="R232" i="29"/>
  <c r="R233" i="29"/>
  <c r="R398" i="29"/>
  <c r="R399" i="29"/>
  <c r="R330" i="29"/>
  <c r="R331" i="29"/>
  <c r="R282" i="29"/>
  <c r="R199" i="29"/>
  <c r="R200" i="29"/>
  <c r="R223" i="29"/>
  <c r="R224" i="29"/>
  <c r="R5" i="29"/>
  <c r="R6" i="29"/>
  <c r="R47" i="29"/>
  <c r="R48" i="29"/>
  <c r="R239" i="29"/>
  <c r="R159" i="29"/>
  <c r="R422" i="29"/>
  <c r="R370" i="29"/>
  <c r="R371" i="29"/>
  <c r="R163" i="29"/>
  <c r="R164" i="29"/>
  <c r="R448" i="29"/>
  <c r="R449" i="29"/>
  <c r="R443" i="29"/>
  <c r="R306" i="29"/>
  <c r="R307" i="29"/>
  <c r="R376" i="29"/>
  <c r="R377" i="29"/>
  <c r="R30" i="29"/>
  <c r="R31" i="29"/>
  <c r="R150" i="29"/>
  <c r="R60" i="29"/>
  <c r="R321" i="29"/>
  <c r="R322" i="29"/>
  <c r="R289" i="29"/>
  <c r="R290" i="29"/>
  <c r="R167" i="29"/>
  <c r="R432" i="29"/>
  <c r="R433" i="29"/>
  <c r="R139" i="29"/>
  <c r="R140" i="29"/>
  <c r="R480" i="29"/>
  <c r="R227" i="29"/>
  <c r="R228" i="29"/>
  <c r="R135" i="29"/>
  <c r="R136" i="29"/>
  <c r="R479" i="29"/>
  <c r="R243" i="29"/>
  <c r="R131" i="29"/>
  <c r="R194" i="29"/>
  <c r="R195" i="29"/>
  <c r="R85" i="29"/>
  <c r="R86" i="29"/>
  <c r="R469" i="29"/>
  <c r="R470" i="29"/>
  <c r="R188" i="29"/>
  <c r="R189" i="29"/>
  <c r="R446" i="29"/>
  <c r="R410" i="29"/>
  <c r="R411" i="29"/>
  <c r="R276" i="29"/>
  <c r="R277" i="29"/>
  <c r="R308" i="29"/>
  <c r="R309" i="29"/>
  <c r="R481" i="29"/>
  <c r="R482" i="29"/>
  <c r="R427" i="29"/>
  <c r="R428" i="29"/>
  <c r="R444" i="29"/>
  <c r="R208" i="29"/>
  <c r="R456" i="29"/>
  <c r="R457" i="29"/>
  <c r="R425" i="29"/>
  <c r="R426" i="29"/>
  <c r="R20" i="29"/>
  <c r="R21" i="29"/>
  <c r="R381" i="29"/>
  <c r="R382" i="29"/>
  <c r="R178" i="29"/>
  <c r="R179" i="29"/>
  <c r="R358" i="29"/>
  <c r="R359" i="29"/>
  <c r="R360" i="29"/>
  <c r="R361" i="29"/>
  <c r="R412" i="29"/>
  <c r="R413" i="29"/>
  <c r="R116" i="29"/>
  <c r="R117" i="29"/>
  <c r="R345" i="29"/>
  <c r="R442" i="29"/>
  <c r="R312" i="29"/>
  <c r="R313" i="29"/>
  <c r="R41" i="29"/>
  <c r="R42" i="29"/>
  <c r="R120" i="29"/>
  <c r="R121" i="29"/>
  <c r="R182" i="29"/>
  <c r="R407" i="29"/>
  <c r="R408" i="29"/>
  <c r="R253" i="29"/>
  <c r="R254" i="29"/>
  <c r="R184" i="29"/>
  <c r="R368" i="29"/>
  <c r="R369" i="29"/>
  <c r="R387" i="29"/>
  <c r="R88" i="29"/>
  <c r="R210" i="29"/>
  <c r="R211" i="29"/>
  <c r="R28" i="29"/>
  <c r="R190" i="29"/>
  <c r="R111" i="29"/>
  <c r="R112" i="29"/>
  <c r="R350" i="29"/>
  <c r="R320" i="29"/>
  <c r="R473" i="29"/>
  <c r="R474" i="29"/>
  <c r="R137" i="29"/>
  <c r="R138" i="29"/>
  <c r="R56" i="29"/>
  <c r="R57" i="29"/>
  <c r="R404" i="29"/>
  <c r="R99" i="29"/>
  <c r="R100" i="29"/>
  <c r="R33" i="29"/>
  <c r="R285" i="29"/>
  <c r="R186" i="29"/>
  <c r="R187" i="29"/>
  <c r="R118" i="29"/>
  <c r="R119" i="29"/>
  <c r="R339" i="29"/>
  <c r="R340" i="29"/>
  <c r="R71" i="29"/>
  <c r="R64" i="29"/>
  <c r="R180" i="29"/>
  <c r="R181" i="29"/>
  <c r="R332" i="29"/>
  <c r="R63" i="29"/>
  <c r="R246" i="29"/>
  <c r="R247" i="29"/>
  <c r="R101" i="29"/>
  <c r="R192" i="29"/>
  <c r="R193" i="29"/>
  <c r="R314" i="29"/>
  <c r="R315" i="29"/>
  <c r="R104" i="29"/>
  <c r="R105" i="29"/>
  <c r="R260" i="29"/>
  <c r="R316" i="29"/>
  <c r="R317" i="29"/>
  <c r="R185" i="29"/>
  <c r="R201" i="29"/>
  <c r="R460" i="29"/>
  <c r="R461" i="29"/>
  <c r="R335" i="29"/>
  <c r="R336" i="29"/>
  <c r="R416" i="29"/>
  <c r="R417" i="29"/>
  <c r="R438" i="29"/>
  <c r="R439" i="29"/>
  <c r="R475" i="29"/>
  <c r="R364" i="29"/>
  <c r="R365" i="29"/>
  <c r="R337" i="29"/>
  <c r="R338" i="29"/>
  <c r="R356" i="29"/>
  <c r="R206" i="29"/>
  <c r="R207" i="29"/>
  <c r="R218" i="29"/>
  <c r="R219" i="29"/>
  <c r="R93" i="29"/>
  <c r="R94" i="29"/>
  <c r="G5" i="28" l="1" a="1"/>
  <c r="G5" i="28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5" i="24"/>
  <c r="H4" i="24"/>
  <c r="H3" i="24"/>
  <c r="H2" i="24"/>
  <c r="N60" i="1"/>
  <c r="N139" i="1"/>
  <c r="N131" i="1"/>
  <c r="N224" i="1"/>
  <c r="N212" i="1"/>
  <c r="N229" i="1"/>
  <c r="N295" i="1"/>
  <c r="N271" i="1"/>
  <c r="N259" i="1"/>
  <c r="N211" i="1"/>
  <c r="N286" i="1"/>
  <c r="N128" i="1"/>
  <c r="N118" i="1"/>
  <c r="N199" i="1"/>
  <c r="N165" i="1"/>
  <c r="N66" i="1"/>
  <c r="N198" i="1"/>
  <c r="N123" i="1"/>
  <c r="N64" i="1"/>
  <c r="N157" i="1"/>
  <c r="N39" i="1"/>
  <c r="N209" i="1"/>
  <c r="N114" i="1"/>
  <c r="N40" i="1"/>
  <c r="N45" i="1"/>
  <c r="N213" i="1"/>
  <c r="N75" i="1"/>
  <c r="N119" i="1"/>
  <c r="N182" i="1"/>
  <c r="N22" i="1"/>
  <c r="N63" i="1"/>
  <c r="N252" i="1"/>
  <c r="N35" i="1"/>
  <c r="N87" i="1"/>
  <c r="N294" i="1"/>
  <c r="N201" i="1"/>
  <c r="N220" i="1"/>
  <c r="N70" i="1"/>
  <c r="N121" i="1"/>
  <c r="N18" i="1"/>
  <c r="N134" i="1"/>
  <c r="N56" i="1"/>
  <c r="N242" i="1"/>
  <c r="N231" i="1"/>
  <c r="N117" i="1"/>
  <c r="N161" i="1"/>
  <c r="N254" i="1"/>
  <c r="N115" i="1"/>
  <c r="N76" i="1"/>
  <c r="N27" i="1"/>
  <c r="N197" i="1"/>
  <c r="N273" i="1"/>
  <c r="N217" i="1"/>
  <c r="N74" i="1"/>
  <c r="N257" i="1"/>
  <c r="N227" i="1"/>
  <c r="N226" i="1"/>
  <c r="N113" i="1"/>
  <c r="N239" i="1"/>
  <c r="N13" i="1"/>
  <c r="N264" i="1"/>
  <c r="N283" i="1"/>
  <c r="N132" i="1"/>
  <c r="N275" i="1"/>
  <c r="N265" i="1"/>
  <c r="N300" i="1"/>
  <c r="N195" i="1"/>
  <c r="N176" i="1"/>
  <c r="N256" i="1"/>
  <c r="N277" i="1"/>
  <c r="N120" i="1"/>
  <c r="N292" i="1"/>
  <c r="N54" i="1"/>
  <c r="N124" i="1"/>
  <c r="N83" i="1"/>
  <c r="N155" i="1"/>
  <c r="N298" i="1"/>
  <c r="N86" i="1"/>
  <c r="N145" i="1"/>
  <c r="N299" i="1"/>
  <c r="N88" i="1"/>
  <c r="N268" i="1"/>
  <c r="N106" i="1"/>
  <c r="N185" i="1"/>
  <c r="N202" i="1"/>
  <c r="N37" i="1"/>
  <c r="N94" i="1"/>
  <c r="N20" i="1"/>
  <c r="N236" i="1"/>
  <c r="N194" i="1"/>
  <c r="N274" i="1"/>
  <c r="N279" i="1"/>
  <c r="N104" i="1"/>
  <c r="N232" i="1"/>
  <c r="N262" i="1"/>
  <c r="N100" i="1"/>
  <c r="N152" i="1"/>
  <c r="N30" i="1"/>
  <c r="N4" i="1"/>
  <c r="N142" i="1"/>
  <c r="N127" i="1"/>
  <c r="N180" i="1"/>
  <c r="N208" i="1"/>
  <c r="N248" i="1"/>
  <c r="N148" i="1"/>
  <c r="N183" i="1"/>
  <c r="N81" i="1"/>
  <c r="N269" i="1"/>
  <c r="N179" i="1"/>
  <c r="N14" i="1"/>
  <c r="N7" i="1"/>
  <c r="N135" i="1"/>
  <c r="N260" i="1"/>
  <c r="N33" i="1"/>
  <c r="N77" i="1"/>
  <c r="N210" i="1"/>
  <c r="N206" i="1"/>
  <c r="N181" i="1"/>
  <c r="N92" i="1"/>
  <c r="N93" i="1"/>
  <c r="N207" i="1"/>
  <c r="N130" i="1"/>
  <c r="N24" i="1"/>
  <c r="N221" i="1"/>
  <c r="N32" i="1"/>
  <c r="N234" i="1"/>
  <c r="N26" i="1"/>
  <c r="N150" i="1"/>
  <c r="N147" i="1"/>
  <c r="N73" i="1"/>
  <c r="N237" i="1"/>
  <c r="N29" i="1"/>
  <c r="N154" i="1"/>
  <c r="N204" i="1"/>
  <c r="N216" i="1"/>
  <c r="N102" i="1"/>
  <c r="N160" i="1"/>
  <c r="N261" i="1"/>
  <c r="N10" i="1"/>
  <c r="N278" i="1"/>
  <c r="N285" i="1"/>
  <c r="N177" i="1"/>
  <c r="N12" i="1"/>
  <c r="N170" i="1"/>
  <c r="N288" i="1"/>
  <c r="N15" i="1"/>
  <c r="N125" i="1"/>
  <c r="N258" i="1"/>
  <c r="N186" i="1"/>
  <c r="N284" i="1"/>
  <c r="N245" i="1"/>
  <c r="N108" i="1"/>
  <c r="N223" i="1"/>
  <c r="N116" i="1"/>
  <c r="N141" i="1"/>
  <c r="N3" i="1"/>
  <c r="N9" i="1"/>
  <c r="N62" i="1"/>
  <c r="N82" i="1"/>
  <c r="N59" i="1"/>
  <c r="N105" i="1"/>
  <c r="N193" i="1"/>
  <c r="N67" i="1"/>
  <c r="N266" i="1"/>
  <c r="N230" i="1"/>
  <c r="N65" i="1"/>
  <c r="N167" i="1"/>
  <c r="N153" i="1"/>
  <c r="N133" i="1"/>
  <c r="N144" i="1"/>
  <c r="N246" i="1"/>
  <c r="N270" i="1"/>
  <c r="N43" i="1"/>
  <c r="N17" i="1"/>
  <c r="N122" i="1"/>
  <c r="N276" i="1"/>
  <c r="N191" i="1"/>
  <c r="N301" i="1"/>
  <c r="N218" i="1"/>
  <c r="N99" i="1"/>
  <c r="N151" i="1"/>
  <c r="N55" i="1"/>
  <c r="N78" i="1"/>
  <c r="N136" i="1"/>
  <c r="N36" i="1"/>
  <c r="N205" i="1"/>
  <c r="N172" i="1"/>
  <c r="N48" i="1"/>
  <c r="N244" i="1"/>
  <c r="N189" i="1"/>
  <c r="N282" i="1"/>
  <c r="N90" i="1"/>
  <c r="N174" i="1"/>
  <c r="N101" i="1"/>
  <c r="N169" i="1"/>
  <c r="N192" i="1"/>
  <c r="N52" i="1"/>
  <c r="N175" i="1"/>
  <c r="N290" i="1"/>
  <c r="N31" i="1"/>
  <c r="N156" i="1"/>
  <c r="N129" i="1"/>
  <c r="N289" i="1"/>
  <c r="N241" i="1"/>
  <c r="N98" i="1"/>
  <c r="N58" i="1"/>
  <c r="N166" i="1"/>
  <c r="N71" i="1"/>
  <c r="N149" i="1"/>
  <c r="N196" i="1"/>
  <c r="N253" i="1"/>
  <c r="N38" i="1"/>
  <c r="N203" i="1"/>
  <c r="N42" i="1"/>
  <c r="N50" i="1"/>
  <c r="N109" i="1"/>
  <c r="N233" i="1"/>
  <c r="N25" i="1"/>
  <c r="N126" i="1"/>
  <c r="N164" i="1"/>
  <c r="N296" i="1"/>
  <c r="N61" i="1"/>
  <c r="N225" i="1"/>
  <c r="N281" i="1"/>
  <c r="N163" i="1"/>
  <c r="N16" i="1"/>
  <c r="N190" i="1"/>
  <c r="N28" i="1"/>
  <c r="N287" i="1"/>
  <c r="N146" i="1"/>
  <c r="N46" i="1"/>
  <c r="N140" i="1"/>
  <c r="N267" i="1"/>
  <c r="N143" i="1"/>
  <c r="N44" i="1"/>
  <c r="N297" i="1"/>
  <c r="N5" i="1"/>
  <c r="N263" i="1"/>
  <c r="N228" i="1"/>
  <c r="N219" i="1"/>
  <c r="N215" i="1"/>
  <c r="N222" i="1"/>
  <c r="N188" i="1"/>
  <c r="N293" i="1"/>
  <c r="N11" i="1"/>
  <c r="N238" i="1"/>
  <c r="N6" i="1"/>
  <c r="N2" i="1"/>
  <c r="N243" i="1"/>
  <c r="N79" i="1"/>
  <c r="N97" i="1"/>
  <c r="N110" i="1"/>
  <c r="N57" i="1"/>
  <c r="N200" i="1"/>
  <c r="N19" i="1"/>
  <c r="N96" i="1"/>
  <c r="N80" i="1"/>
  <c r="N95" i="1"/>
  <c r="N41" i="1"/>
  <c r="N103" i="1"/>
  <c r="N47" i="1"/>
  <c r="N250" i="1"/>
  <c r="N84" i="1"/>
  <c r="N272" i="1"/>
  <c r="N53" i="1"/>
  <c r="N21" i="1"/>
  <c r="N255" i="1"/>
  <c r="N171" i="1"/>
  <c r="N162" i="1"/>
  <c r="N291" i="1"/>
  <c r="N49" i="1"/>
  <c r="N111" i="1"/>
  <c r="N72" i="1"/>
  <c r="N159" i="1"/>
  <c r="N168" i="1"/>
  <c r="N34" i="1"/>
  <c r="N85" i="1"/>
  <c r="N173" i="1"/>
  <c r="N247" i="1"/>
  <c r="N138" i="1"/>
  <c r="N112" i="1"/>
  <c r="N184" i="1"/>
  <c r="N235" i="1"/>
  <c r="N240" i="1"/>
  <c r="N178" i="1"/>
  <c r="N91" i="1"/>
  <c r="N68" i="1"/>
  <c r="N251" i="1"/>
  <c r="N214" i="1"/>
  <c r="N89" i="1"/>
  <c r="N69" i="1"/>
  <c r="N137" i="1"/>
  <c r="N249" i="1"/>
  <c r="N158" i="1"/>
  <c r="N23" i="1"/>
  <c r="N51" i="1"/>
  <c r="N280" i="1"/>
  <c r="N187" i="1"/>
  <c r="N107" i="1"/>
  <c r="N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193D4F-EE80-40B3-AF82-3EF1D93043F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8FFDA70F-7709-4028-95FA-931A0892AB4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D20F79E-5362-4899-90D3-85E2A3BA7229}" name="WorksheetConnection_Posts!$A$1:$Q$3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ostsA1Q3011"/>
        </x15:connection>
      </ext>
    </extLst>
  </connection>
  <connection id="4" xr16:uid="{ACE3D06C-21AD-4981-B09C-CB396261D3C8}" name="WorksheetConnection_Spotify social media performace data new (version 2).xlsb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Spotifysocialmediaperformacedatanewversion2.xlsbTable31"/>
        </x15:connection>
      </ext>
    </extLst>
  </connection>
  <connection id="5" xr16:uid="{DE78C007-3E93-4DAC-A490-931FF86CE00F}" name="WorksheetConnection_Spotify social media performace data new (version 2).xlsb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Spotifysocialmediaperformacedatanewversion2.xlsbTable51"/>
        </x15:connection>
      </ext>
    </extLst>
  </connection>
  <connection id="6" xr16:uid="{A4B3F7C7-74CD-4F5F-8D7A-D51A0DBC8BA3}" name="WorksheetConnection_Spotify_Project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Spotify_Project.xlsxTable21"/>
        </x15:connection>
      </ext>
    </extLst>
  </connection>
  <connection id="7" xr16:uid="{2E75668B-5EDD-43FF-A158-0F3CB717AC54}" name="WorksheetConnection_Spotify_Project.xlsx!Table2_1" type="102" refreshedVersion="8" minRefreshableVersion="5">
    <extLst>
      <ext xmlns:x15="http://schemas.microsoft.com/office/spreadsheetml/2010/11/main" uri="{DE250136-89BD-433C-8126-D09CA5730AF9}">
        <x15:connection id="Table2_1">
          <x15:rangePr sourceName="_xlcn.WorksheetConnection_Spotify_Project.xlsxTable2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<sst xmlns="http://schemas.openxmlformats.org/spreadsheetml/2006/main" count="6579" uniqueCount="438">
  <si>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</si>
  <si>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</si>
  <si>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</si>
  <si>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</si>
  <si>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</si>
  <si>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</si>
  <si>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</si>
  <si>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</si>
  <si>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</si>
  <si>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</si>
  <si>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</si>
  <si>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</si>
  <si>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</si>
  <si>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</si>
  <si>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</si>
  <si>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</si>
  <si>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</si>
  <si>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</si>
  <si>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</si>
  <si>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</si>
  <si>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</si>
  <si>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</si>
  <si>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</si>
  <si>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</si>
  <si>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</si>
  <si>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</si>
  <si>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</si>
  <si>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</si>
  <si>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</si>
  <si>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</si>
  <si>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</si>
  <si>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</si>
  <si>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</si>
  <si>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</si>
  <si>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</si>
  <si>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</si>
  <si>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</si>
  <si>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</si>
  <si>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</si>
  <si>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</si>
  <si>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</si>
  <si>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</si>
  <si>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</si>
  <si>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</si>
  <si>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</si>
  <si>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</si>
  <si>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</si>
  <si>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</si>
  <si>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</si>
  <si>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</si>
  <si>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</si>
  <si>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</si>
  <si>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</si>
  <si>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</si>
  <si>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</si>
  <si>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</si>
  <si>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</si>
  <si>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</si>
  <si>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</si>
  <si>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</si>
  <si>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</si>
  <si>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</si>
  <si>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</si>
  <si>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</si>
  <si>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</si>
  <si>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</si>
  <si>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</si>
  <si>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</si>
  <si>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</si>
  <si>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</si>
  <si>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</si>
  <si>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</si>
  <si>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</si>
  <si>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</si>
  <si>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</si>
  <si>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</si>
  <si>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</si>
  <si>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</si>
  <si>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</si>
  <si>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</si>
  <si>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</si>
  <si>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</si>
  <si>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</si>
  <si>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</si>
  <si>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</si>
  <si>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</si>
  <si>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</si>
  <si>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</si>
  <si>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</si>
  <si>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</si>
  <si>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</si>
  <si>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</si>
  <si>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</si>
  <si>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</si>
  <si>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</si>
  <si>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</si>
  <si>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</si>
  <si>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</si>
  <si>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</si>
  <si>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</si>
  <si>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</si>
  <si>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</si>
  <si>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</si>
  <si>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</si>
  <si>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</si>
  <si>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</si>
  <si>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</si>
  <si>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</si>
  <si>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</si>
  <si>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</si>
  <si>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</si>
  <si>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</si>
  <si>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</si>
  <si>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</si>
  <si>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</si>
  <si>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</si>
  <si>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</si>
  <si>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</si>
  <si>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</si>
  <si>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</si>
  <si>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</si>
  <si>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</si>
  <si>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</si>
  <si>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</si>
  <si>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</si>
  <si>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</si>
  <si>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</si>
  <si>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</si>
  <si>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</si>
  <si>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</si>
  <si>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</si>
  <si>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</si>
  <si>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</si>
  <si>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</si>
  <si>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</si>
  <si>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</si>
  <si>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</si>
  <si>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</si>
  <si>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</si>
  <si>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</si>
  <si>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</si>
  <si>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</si>
  <si>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</si>
  <si>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</si>
  <si>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</si>
  <si>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</si>
  <si>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</si>
  <si>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</si>
  <si>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</si>
  <si>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</si>
  <si>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</si>
  <si>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</si>
  <si>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</si>
  <si>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</si>
  <si>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</si>
  <si>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</si>
  <si>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</si>
  <si>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</si>
  <si>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</si>
  <si>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</si>
  <si>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</si>
  <si>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</si>
  <si>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</si>
  <si>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</si>
  <si>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</si>
  <si>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</si>
  <si>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</si>
  <si>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</si>
  <si>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</si>
  <si>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</si>
  <si>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</si>
  <si>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</si>
  <si>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</si>
  <si>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</si>
  <si>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</si>
  <si>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</si>
  <si>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</si>
  <si>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</si>
  <si>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</si>
  <si>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</si>
  <si>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</si>
  <si>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</si>
  <si>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</si>
  <si>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</si>
  <si>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</si>
  <si>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</si>
  <si>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</si>
  <si>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</si>
  <si>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</si>
  <si>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</si>
  <si>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</si>
  <si>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</si>
  <si>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</si>
  <si>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</si>
  <si>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</si>
  <si>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</si>
  <si>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</si>
  <si>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</si>
  <si>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</si>
  <si>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</si>
  <si>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</si>
  <si>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</si>
  <si>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</si>
  <si>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</si>
  <si>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</si>
  <si>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</si>
  <si>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</si>
  <si>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</si>
  <si>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</si>
  <si>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</si>
  <si>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</si>
  <si>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</si>
  <si>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</si>
  <si>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</si>
  <si>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</si>
  <si>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</si>
  <si>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</si>
  <si>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</si>
  <si>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</si>
  <si>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</si>
  <si>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</si>
  <si>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</si>
  <si>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</si>
  <si>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</si>
  <si>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</si>
  <si>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</si>
  <si>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</si>
  <si>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</si>
  <si>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</si>
  <si>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</si>
  <si>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</si>
  <si>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</si>
  <si>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</si>
  <si>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</si>
  <si>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</si>
  <si>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</si>
  <si>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</si>
  <si>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</si>
  <si>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</si>
  <si>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</si>
  <si>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</si>
  <si>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</si>
  <si>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</si>
  <si>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</si>
  <si>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</si>
  <si>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</si>
  <si>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</si>
  <si>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</si>
  <si>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</si>
  <si>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</si>
  <si>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</si>
  <si>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</si>
  <si>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</si>
  <si>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</si>
  <si>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</si>
  <si>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</si>
  <si>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</si>
  <si>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</si>
  <si>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</si>
  <si>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</si>
  <si>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</si>
  <si>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</si>
  <si>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</si>
  <si>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</si>
  <si>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</si>
  <si>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</si>
  <si>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</si>
  <si>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</si>
  <si>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</si>
  <si>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</si>
  <si>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</si>
  <si>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</si>
  <si>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</si>
  <si>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</si>
  <si>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</si>
  <si>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</si>
  <si>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</si>
  <si>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</si>
  <si>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</si>
  <si>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</si>
  <si>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</si>
  <si>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</si>
  <si>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</si>
  <si>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</si>
  <si>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</si>
  <si>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</si>
  <si>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</si>
  <si>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</si>
  <si>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</si>
  <si>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</si>
  <si>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</si>
  <si>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</si>
  <si>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</si>
  <si>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</si>
  <si>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</si>
  <si>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</si>
  <si>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</si>
  <si>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</si>
  <si>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</si>
  <si>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</si>
  <si>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</si>
  <si>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</si>
  <si>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</si>
  <si>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</si>
  <si>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</si>
  <si>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</si>
  <si>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</si>
  <si>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</si>
  <si>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</si>
  <si>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</si>
  <si>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</si>
  <si>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</si>
  <si>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</si>
  <si>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</si>
  <si>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</si>
  <si>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</si>
  <si>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</si>
  <si>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</si>
  <si>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</si>
  <si>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</si>
  <si>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</si>
  <si>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</si>
  <si>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</si>
  <si>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</si>
  <si>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</si>
  <si>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</si>
  <si>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</si>
  <si>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</si>
  <si>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</si>
  <si>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</si>
  <si>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</si>
  <si>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</si>
  <si>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</si>
  <si>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</si>
  <si>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</si>
  <si>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</si>
  <si>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</si>
  <si>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</si>
  <si>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</si>
  <si>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</si>
  <si>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</si>
  <si>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</si>
  <si>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</si>
  <si>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</si>
  <si>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</si>
  <si>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</si>
  <si>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</si>
  <si>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</si>
  <si>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</si>
  <si>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</si>
  <si>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</si>
  <si>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</si>
  <si>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</si>
  <si>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</si>
  <si>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</si>
  <si>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</si>
  <si>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</si>
  <si>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</si>
  <si>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</si>
  <si>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</si>
  <si>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</si>
  <si>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</si>
  <si>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</si>
  <si>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</si>
  <si>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SoundtrackOfLife,</t>
  </si>
  <si>
    <t>NowPlaying</t>
  </si>
  <si>
    <t>DiscoverWeekly</t>
  </si>
  <si>
    <t>MusicForEveryone,</t>
  </si>
  <si>
    <t>DiscoverWeekly,</t>
  </si>
  <si>
    <t>SpotifyWrapped</t>
  </si>
  <si>
    <t>MusicForEveryone</t>
  </si>
  <si>
    <t>SoundtrackOfLife</t>
  </si>
  <si>
    <t>Hashtags Used 1</t>
  </si>
  <si>
    <t>Hashtags Used 2</t>
  </si>
  <si>
    <t>Row Labels</t>
  </si>
  <si>
    <t>Grand Total</t>
  </si>
  <si>
    <t>Column Labels</t>
  </si>
  <si>
    <t>Sum of Likes</t>
  </si>
  <si>
    <t>Sum of Shares</t>
  </si>
  <si>
    <t>Sum of Comments</t>
  </si>
  <si>
    <t>Sum of Clicks</t>
  </si>
  <si>
    <t>Average of Clicks</t>
  </si>
  <si>
    <t>HashTags_Used_Combined</t>
  </si>
  <si>
    <t>Rank</t>
  </si>
  <si>
    <t>Sum of Engagement_Rate</t>
  </si>
  <si>
    <t>2024</t>
  </si>
  <si>
    <t>2025</t>
  </si>
  <si>
    <t>Sum of Impressions</t>
  </si>
  <si>
    <t>Average of Impressions</t>
  </si>
  <si>
    <t>Average of Likes</t>
  </si>
  <si>
    <t>Duration</t>
  </si>
  <si>
    <t>Net_Follower_Gain</t>
  </si>
  <si>
    <t>Sum of Engagement</t>
  </si>
  <si>
    <t>Top 10 posts by engagement rate</t>
  </si>
  <si>
    <t>Total Sum of Likes</t>
  </si>
  <si>
    <t>Total Sum of Shares</t>
  </si>
  <si>
    <t>Total Sum of Comments</t>
  </si>
  <si>
    <t>Attribute</t>
  </si>
  <si>
    <t>Value</t>
  </si>
  <si>
    <t>SoundtrackOfLife,NowPlaying</t>
  </si>
  <si>
    <t>MusicForEveryone,NowPlaying</t>
  </si>
  <si>
    <t>DiscoverWeekly,SpotifyWrapped</t>
  </si>
  <si>
    <t>DiscoverWeekly,MusicForEveryone</t>
  </si>
  <si>
    <t>DiscoverWeekly,SoundtrackOfLife</t>
  </si>
  <si>
    <t>Platform yields highest engagement</t>
  </si>
  <si>
    <t>Qtr2</t>
  </si>
  <si>
    <t>Qtr3</t>
  </si>
  <si>
    <t>Qtr4</t>
  </si>
  <si>
    <t>Jun</t>
  </si>
  <si>
    <t>Sum of Net_Follower_Gain</t>
  </si>
  <si>
    <t>Jul</t>
  </si>
  <si>
    <t>Aug</t>
  </si>
  <si>
    <t>Sep</t>
  </si>
  <si>
    <t>Oct</t>
  </si>
  <si>
    <t>Nov</t>
  </si>
  <si>
    <t>Dec</t>
  </si>
  <si>
    <t>Qtr1</t>
  </si>
  <si>
    <t>Apr</t>
  </si>
  <si>
    <t>May</t>
  </si>
  <si>
    <t>Jan</t>
  </si>
  <si>
    <t>Feb</t>
  </si>
  <si>
    <t>Mar</t>
  </si>
  <si>
    <t>I would recommend use twitter as it has highest engagement, and second platform would be youtube as it has  highest number engagement per post as shown in above graph.</t>
  </si>
  <si>
    <t>Count</t>
  </si>
  <si>
    <t>Average of Engagement</t>
  </si>
  <si>
    <t>Optimal content type-platform combinations</t>
  </si>
  <si>
    <t>Task 5 question 1</t>
  </si>
  <si>
    <t>Moving average</t>
  </si>
  <si>
    <t>Column 1</t>
  </si>
  <si>
    <t>Column 2</t>
  </si>
  <si>
    <t>Sum of Ad_Spend</t>
  </si>
  <si>
    <t>ROI</t>
  </si>
  <si>
    <t>Here in this table orange color date is the highest net follower gain week</t>
  </si>
  <si>
    <t>Sum of Engagement_rate_per_platform</t>
  </si>
  <si>
    <t>Answer 1</t>
  </si>
  <si>
    <t>Answer 2</t>
  </si>
  <si>
    <t>Answer 3</t>
  </si>
  <si>
    <t>Video Link=https://drive.google.com/file/d/1sVpXBK9CBQqgZpxjTLganeqqlbRynWc9/view?usp=sharing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</si>
</sst>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sz val="11"/>
      <color theme="1" tint="4.9989318521683403E-2"/>
      <name val="Aptos Narrow"/>
      <family val="2"/>
    </font>
    <font>
      <i/>
      <sz val="11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5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49" fontId="2" fillId="0" borderId="0" xfId="0" applyNumberFormat="1" applyFont="1"/>
    <xf numFmtId="49" fontId="0" fillId="0" borderId="0" xfId="0" applyNumberFormat="1"/>
    <xf numFmtId="49" fontId="2" fillId="2" borderId="0" xfId="0" applyNumberFormat="1" applyFont="1" applyFill="1"/>
    <xf numFmtId="49" fontId="2" fillId="3" borderId="0" xfId="0" applyNumberFormat="1" applyFont="1" applyFill="1"/>
    <xf numFmtId="49" fontId="2" fillId="4" borderId="0" xfId="0" applyNumberFormat="1" applyFont="1" applyFill="1"/>
    <xf numFmtId="0" fontId="2" fillId="5" borderId="0" xfId="0" applyFont="1" applyFill="1"/>
    <xf numFmtId="0" fontId="2" fillId="6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14" borderId="0" xfId="0" applyFont="1" applyFill="1"/>
    <xf numFmtId="2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7" borderId="0" xfId="0" applyNumberFormat="1" applyFont="1" applyFill="1"/>
    <xf numFmtId="49" fontId="2" fillId="8" borderId="0" xfId="0" applyNumberFormat="1" applyFont="1" applyFill="1"/>
    <xf numFmtId="49" fontId="2" fillId="9" borderId="0" xfId="0" applyNumberFormat="1" applyFont="1" applyFill="1"/>
    <xf numFmtId="49" fontId="2" fillId="10" borderId="0" xfId="0" applyNumberFormat="1" applyFont="1" applyFill="1"/>
    <xf numFmtId="49" fontId="2" fillId="11" borderId="0" xfId="0" applyNumberFormat="1" applyFont="1" applyFill="1"/>
    <xf numFmtId="49" fontId="2" fillId="14" borderId="0" xfId="0" applyNumberFormat="1" applyFont="1" applyFill="1"/>
    <xf numFmtId="0" fontId="2" fillId="1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7" fillId="16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17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18" borderId="0" xfId="0" applyFont="1" applyFill="1" applyAlignment="1">
      <alignment horizontal="left"/>
    </xf>
    <xf numFmtId="14" fontId="4" fillId="0" borderId="0" xfId="0" applyNumberFormat="1" applyFont="1"/>
    <xf numFmtId="0" fontId="3" fillId="0" borderId="2" xfId="0" applyFont="1" applyBorder="1" applyAlignment="1">
      <alignment horizontal="center" vertical="top"/>
    </xf>
    <xf numFmtId="1" fontId="5" fillId="0" borderId="0" xfId="0" applyNumberFormat="1" applyFont="1" applyAlignment="1">
      <alignment horizontal="left"/>
    </xf>
    <xf numFmtId="0" fontId="0" fillId="2" borderId="0" xfId="0" applyFill="1"/>
    <xf numFmtId="0" fontId="0" fillId="6" borderId="0" xfId="0" applyFill="1"/>
    <xf numFmtId="0" fontId="0" fillId="19" borderId="0" xfId="0" applyFill="1"/>
    <xf numFmtId="22" fontId="0" fillId="0" borderId="0" xfId="0" applyNumberFormat="1"/>
    <xf numFmtId="1" fontId="0" fillId="14" borderId="0" xfId="0" applyNumberFormat="1" applyFill="1"/>
    <xf numFmtId="2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3"/>
    </xf>
    <xf numFmtId="0" fontId="0" fillId="20" borderId="0" xfId="0" applyFill="1"/>
    <xf numFmtId="0" fontId="1" fillId="0" borderId="0" xfId="0" applyFont="1"/>
    <xf numFmtId="1" fontId="0" fillId="0" borderId="0" xfId="0" applyNumberFormat="1" applyAlignment="1">
      <alignment horizontal="left"/>
    </xf>
    <xf numFmtId="0" fontId="0" fillId="0" borderId="3" xfId="0" applyBorder="1"/>
    <xf numFmtId="0" fontId="8" fillId="0" borderId="4" xfId="0" applyFont="1" applyBorder="1" applyAlignment="1">
      <alignment horizontal="center"/>
    </xf>
    <xf numFmtId="14" fontId="9" fillId="21" borderId="0" xfId="0" applyNumberFormat="1" applyFont="1" applyFill="1" applyAlignment="1">
      <alignment horizontal="left"/>
    </xf>
    <xf numFmtId="2" fontId="9" fillId="21" borderId="0" xfId="0" applyNumberFormat="1" applyFont="1" applyFill="1"/>
    <xf numFmtId="1" fontId="9" fillId="21" borderId="0" xfId="0" applyNumberFormat="1" applyFont="1" applyFill="1"/>
    <xf numFmtId="0" fontId="9" fillId="21" borderId="0" xfId="0" applyFont="1" applyFill="1"/>
    <xf numFmtId="14" fontId="0" fillId="17" borderId="0" xfId="0" applyNumberFormat="1" applyFill="1" applyAlignment="1">
      <alignment horizontal="left"/>
    </xf>
    <xf numFmtId="1" fontId="0" fillId="17" borderId="0" xfId="0" applyNumberFormat="1" applyFill="1"/>
    <xf numFmtId="0" fontId="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61">
    <dxf>
      <fill>
        <patternFill>
          <bgColor theme="9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rgb="FFFFC000"/>
      </font>
    </dxf>
    <dxf>
      <font>
        <color rgb="FFFFC000"/>
      </font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</dxfs>
  <tableStyles count="1" defaultTableStyle="TableStyleMedium2" defaultPivotStyle="PivotStyleLight16">
    <tableStyle name="Invisible" pivot="0" table="0" count="0" xr9:uid="{BA657DFD-1C21-48FA-8448-C41482286FB5}"/>
  </tableStyles>
  <colors>
    <mruColors>
      <color rgb="FF15FD47"/>
      <color rgb="FFF366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[Spotify_Project.xlsx]TASK 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3'!$B$3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'TASK 3'!$A$4:$A$207</c:f>
              <c:multiLvlStrCache>
                <c:ptCount val="200"/>
                <c:lvl>
                  <c:pt idx="0">
                    <c:v>5413</c:v>
                  </c:pt>
                  <c:pt idx="1">
                    <c:v>5495</c:v>
                  </c:pt>
                  <c:pt idx="2">
                    <c:v>5526</c:v>
                  </c:pt>
                  <c:pt idx="3">
                    <c:v>5624</c:v>
                  </c:pt>
                  <c:pt idx="4">
                    <c:v>5924</c:v>
                  </c:pt>
                  <c:pt idx="5">
                    <c:v>6031</c:v>
                  </c:pt>
                  <c:pt idx="6">
                    <c:v>6824</c:v>
                  </c:pt>
                  <c:pt idx="7">
                    <c:v>7140</c:v>
                  </c:pt>
                  <c:pt idx="8">
                    <c:v>7797</c:v>
                  </c:pt>
                  <c:pt idx="9">
                    <c:v>7881</c:v>
                  </c:pt>
                  <c:pt idx="10">
                    <c:v>8182</c:v>
                  </c:pt>
                  <c:pt idx="11">
                    <c:v>9195</c:v>
                  </c:pt>
                  <c:pt idx="12">
                    <c:v>9247</c:v>
                  </c:pt>
                  <c:pt idx="13">
                    <c:v>9567</c:v>
                  </c:pt>
                  <c:pt idx="14">
                    <c:v>9592</c:v>
                  </c:pt>
                  <c:pt idx="15">
                    <c:v>9847</c:v>
                  </c:pt>
                  <c:pt idx="16">
                    <c:v>10104</c:v>
                  </c:pt>
                  <c:pt idx="17">
                    <c:v>10343</c:v>
                  </c:pt>
                  <c:pt idx="18">
                    <c:v>10402</c:v>
                  </c:pt>
                  <c:pt idx="19">
                    <c:v>10563</c:v>
                  </c:pt>
                  <c:pt idx="20">
                    <c:v>11235</c:v>
                  </c:pt>
                  <c:pt idx="21">
                    <c:v>11335</c:v>
                  </c:pt>
                  <c:pt idx="22">
                    <c:v>11684</c:v>
                  </c:pt>
                  <c:pt idx="23">
                    <c:v>11908</c:v>
                  </c:pt>
                  <c:pt idx="24">
                    <c:v>11911</c:v>
                  </c:pt>
                  <c:pt idx="25">
                    <c:v>11966</c:v>
                  </c:pt>
                  <c:pt idx="26">
                    <c:v>12181</c:v>
                  </c:pt>
                  <c:pt idx="27">
                    <c:v>12323</c:v>
                  </c:pt>
                  <c:pt idx="28">
                    <c:v>12390</c:v>
                  </c:pt>
                  <c:pt idx="29">
                    <c:v>12391</c:v>
                  </c:pt>
                  <c:pt idx="30">
                    <c:v>12767</c:v>
                  </c:pt>
                  <c:pt idx="31">
                    <c:v>12985</c:v>
                  </c:pt>
                  <c:pt idx="32">
                    <c:v>13013</c:v>
                  </c:pt>
                  <c:pt idx="33">
                    <c:v>13424</c:v>
                  </c:pt>
                  <c:pt idx="34">
                    <c:v>14051</c:v>
                  </c:pt>
                  <c:pt idx="35">
                    <c:v>14217</c:v>
                  </c:pt>
                  <c:pt idx="36">
                    <c:v>14563</c:v>
                  </c:pt>
                  <c:pt idx="37">
                    <c:v>14749</c:v>
                  </c:pt>
                  <c:pt idx="38">
                    <c:v>14975</c:v>
                  </c:pt>
                  <c:pt idx="39">
                    <c:v>15128</c:v>
                  </c:pt>
                  <c:pt idx="40">
                    <c:v>15613</c:v>
                  </c:pt>
                  <c:pt idx="41">
                    <c:v>15773</c:v>
                  </c:pt>
                  <c:pt idx="42">
                    <c:v>17574</c:v>
                  </c:pt>
                  <c:pt idx="43">
                    <c:v>18576</c:v>
                  </c:pt>
                  <c:pt idx="44">
                    <c:v>19054</c:v>
                  </c:pt>
                  <c:pt idx="45">
                    <c:v>19328</c:v>
                  </c:pt>
                  <c:pt idx="46">
                    <c:v>20162</c:v>
                  </c:pt>
                  <c:pt idx="47">
                    <c:v>20438</c:v>
                  </c:pt>
                  <c:pt idx="48">
                    <c:v>21254</c:v>
                  </c:pt>
                  <c:pt idx="49">
                    <c:v>21464</c:v>
                  </c:pt>
                  <c:pt idx="50">
                    <c:v>22103</c:v>
                  </c:pt>
                  <c:pt idx="51">
                    <c:v>22619</c:v>
                  </c:pt>
                  <c:pt idx="52">
                    <c:v>23125</c:v>
                  </c:pt>
                  <c:pt idx="53">
                    <c:v>23329</c:v>
                  </c:pt>
                  <c:pt idx="54">
                    <c:v>23486</c:v>
                  </c:pt>
                  <c:pt idx="55">
                    <c:v>24858</c:v>
                  </c:pt>
                  <c:pt idx="56">
                    <c:v>25038</c:v>
                  </c:pt>
                  <c:pt idx="57">
                    <c:v>25130</c:v>
                  </c:pt>
                  <c:pt idx="58">
                    <c:v>25234</c:v>
                  </c:pt>
                  <c:pt idx="59">
                    <c:v>25267</c:v>
                  </c:pt>
                  <c:pt idx="60">
                    <c:v>25703</c:v>
                  </c:pt>
                  <c:pt idx="61">
                    <c:v>26024</c:v>
                  </c:pt>
                  <c:pt idx="62">
                    <c:v>26073</c:v>
                  </c:pt>
                  <c:pt idx="63">
                    <c:v>26624</c:v>
                  </c:pt>
                  <c:pt idx="64">
                    <c:v>26872</c:v>
                  </c:pt>
                  <c:pt idx="65">
                    <c:v>27575</c:v>
                  </c:pt>
                  <c:pt idx="66">
                    <c:v>27753</c:v>
                  </c:pt>
                  <c:pt idx="67">
                    <c:v>5291</c:v>
                  </c:pt>
                  <c:pt idx="68">
                    <c:v>5900</c:v>
                  </c:pt>
                  <c:pt idx="69">
                    <c:v>5960</c:v>
                  </c:pt>
                  <c:pt idx="70">
                    <c:v>6120</c:v>
                  </c:pt>
                  <c:pt idx="71">
                    <c:v>6772</c:v>
                  </c:pt>
                  <c:pt idx="72">
                    <c:v>6868</c:v>
                  </c:pt>
                  <c:pt idx="73">
                    <c:v>7299</c:v>
                  </c:pt>
                  <c:pt idx="74">
                    <c:v>8760</c:v>
                  </c:pt>
                  <c:pt idx="75">
                    <c:v>9092</c:v>
                  </c:pt>
                  <c:pt idx="76">
                    <c:v>9383</c:v>
                  </c:pt>
                  <c:pt idx="77">
                    <c:v>10253</c:v>
                  </c:pt>
                  <c:pt idx="78">
                    <c:v>10311</c:v>
                  </c:pt>
                  <c:pt idx="79">
                    <c:v>10615</c:v>
                  </c:pt>
                  <c:pt idx="80">
                    <c:v>11005</c:v>
                  </c:pt>
                  <c:pt idx="81">
                    <c:v>11418</c:v>
                  </c:pt>
                  <c:pt idx="82">
                    <c:v>11625</c:v>
                  </c:pt>
                  <c:pt idx="83">
                    <c:v>11826</c:v>
                  </c:pt>
                  <c:pt idx="84">
                    <c:v>11911</c:v>
                  </c:pt>
                  <c:pt idx="85">
                    <c:v>11972</c:v>
                  </c:pt>
                  <c:pt idx="86">
                    <c:v>12115</c:v>
                  </c:pt>
                  <c:pt idx="87">
                    <c:v>12170</c:v>
                  </c:pt>
                  <c:pt idx="88">
                    <c:v>12399</c:v>
                  </c:pt>
                  <c:pt idx="89">
                    <c:v>12774</c:v>
                  </c:pt>
                  <c:pt idx="90">
                    <c:v>12840</c:v>
                  </c:pt>
                  <c:pt idx="91">
                    <c:v>12937</c:v>
                  </c:pt>
                  <c:pt idx="92">
                    <c:v>13140</c:v>
                  </c:pt>
                  <c:pt idx="93">
                    <c:v>13644</c:v>
                  </c:pt>
                  <c:pt idx="94">
                    <c:v>13740</c:v>
                  </c:pt>
                  <c:pt idx="95">
                    <c:v>13883</c:v>
                  </c:pt>
                  <c:pt idx="96">
                    <c:v>14215</c:v>
                  </c:pt>
                  <c:pt idx="97">
                    <c:v>14412</c:v>
                  </c:pt>
                  <c:pt idx="98">
                    <c:v>14477</c:v>
                  </c:pt>
                  <c:pt idx="99">
                    <c:v>14479</c:v>
                  </c:pt>
                  <c:pt idx="100">
                    <c:v>15108</c:v>
                  </c:pt>
                  <c:pt idx="101">
                    <c:v>15595</c:v>
                  </c:pt>
                  <c:pt idx="102">
                    <c:v>15655</c:v>
                  </c:pt>
                  <c:pt idx="103">
                    <c:v>16377</c:v>
                  </c:pt>
                  <c:pt idx="104">
                    <c:v>16385</c:v>
                  </c:pt>
                  <c:pt idx="105">
                    <c:v>17103</c:v>
                  </c:pt>
                  <c:pt idx="106">
                    <c:v>17460</c:v>
                  </c:pt>
                  <c:pt idx="107">
                    <c:v>17729</c:v>
                  </c:pt>
                  <c:pt idx="108">
                    <c:v>18071</c:v>
                  </c:pt>
                  <c:pt idx="109">
                    <c:v>19949</c:v>
                  </c:pt>
                  <c:pt idx="110">
                    <c:v>20306</c:v>
                  </c:pt>
                  <c:pt idx="111">
                    <c:v>20474</c:v>
                  </c:pt>
                  <c:pt idx="112">
                    <c:v>20595</c:v>
                  </c:pt>
                  <c:pt idx="113">
                    <c:v>21107</c:v>
                  </c:pt>
                  <c:pt idx="114">
                    <c:v>21771</c:v>
                  </c:pt>
                  <c:pt idx="115">
                    <c:v>21900</c:v>
                  </c:pt>
                  <c:pt idx="116">
                    <c:v>22234</c:v>
                  </c:pt>
                  <c:pt idx="117">
                    <c:v>22788</c:v>
                  </c:pt>
                  <c:pt idx="118">
                    <c:v>23736</c:v>
                  </c:pt>
                  <c:pt idx="119">
                    <c:v>23900</c:v>
                  </c:pt>
                  <c:pt idx="120">
                    <c:v>24112</c:v>
                  </c:pt>
                  <c:pt idx="121">
                    <c:v>25058</c:v>
                  </c:pt>
                  <c:pt idx="122">
                    <c:v>25259</c:v>
                  </c:pt>
                  <c:pt idx="123">
                    <c:v>25347</c:v>
                  </c:pt>
                  <c:pt idx="124">
                    <c:v>25537</c:v>
                  </c:pt>
                  <c:pt idx="125">
                    <c:v>25742</c:v>
                  </c:pt>
                  <c:pt idx="126">
                    <c:v>26273</c:v>
                  </c:pt>
                  <c:pt idx="127">
                    <c:v>26298</c:v>
                  </c:pt>
                  <c:pt idx="128">
                    <c:v>26618</c:v>
                  </c:pt>
                  <c:pt idx="129">
                    <c:v>26644</c:v>
                  </c:pt>
                  <c:pt idx="130">
                    <c:v>26730</c:v>
                  </c:pt>
                  <c:pt idx="131">
                    <c:v>27126</c:v>
                  </c:pt>
                  <c:pt idx="132">
                    <c:v>27782</c:v>
                  </c:pt>
                  <c:pt idx="133">
                    <c:v>27829</c:v>
                  </c:pt>
                  <c:pt idx="134">
                    <c:v>5281</c:v>
                  </c:pt>
                  <c:pt idx="135">
                    <c:v>5836</c:v>
                  </c:pt>
                  <c:pt idx="136">
                    <c:v>6027</c:v>
                  </c:pt>
                  <c:pt idx="137">
                    <c:v>6532</c:v>
                  </c:pt>
                  <c:pt idx="138">
                    <c:v>6625</c:v>
                  </c:pt>
                  <c:pt idx="139">
                    <c:v>7245</c:v>
                  </c:pt>
                  <c:pt idx="140">
                    <c:v>7810</c:v>
                  </c:pt>
                  <c:pt idx="141">
                    <c:v>7859</c:v>
                  </c:pt>
                  <c:pt idx="142">
                    <c:v>7975</c:v>
                  </c:pt>
                  <c:pt idx="143">
                    <c:v>8274</c:v>
                  </c:pt>
                  <c:pt idx="144">
                    <c:v>8698</c:v>
                  </c:pt>
                  <c:pt idx="145">
                    <c:v>8910</c:v>
                  </c:pt>
                  <c:pt idx="146">
                    <c:v>10495</c:v>
                  </c:pt>
                  <c:pt idx="147">
                    <c:v>10563</c:v>
                  </c:pt>
                  <c:pt idx="148">
                    <c:v>10681</c:v>
                  </c:pt>
                  <c:pt idx="149">
                    <c:v>10858</c:v>
                  </c:pt>
                  <c:pt idx="150">
                    <c:v>10881</c:v>
                  </c:pt>
                  <c:pt idx="151">
                    <c:v>11181</c:v>
                  </c:pt>
                  <c:pt idx="152">
                    <c:v>11421</c:v>
                  </c:pt>
                  <c:pt idx="153">
                    <c:v>11453</c:v>
                  </c:pt>
                  <c:pt idx="154">
                    <c:v>12031</c:v>
                  </c:pt>
                  <c:pt idx="155">
                    <c:v>12277</c:v>
                  </c:pt>
                  <c:pt idx="156">
                    <c:v>12562</c:v>
                  </c:pt>
                  <c:pt idx="157">
                    <c:v>13051</c:v>
                  </c:pt>
                  <c:pt idx="158">
                    <c:v>13301</c:v>
                  </c:pt>
                  <c:pt idx="159">
                    <c:v>13314</c:v>
                  </c:pt>
                  <c:pt idx="160">
                    <c:v>13763</c:v>
                  </c:pt>
                  <c:pt idx="161">
                    <c:v>14178</c:v>
                  </c:pt>
                  <c:pt idx="162">
                    <c:v>14273</c:v>
                  </c:pt>
                  <c:pt idx="163">
                    <c:v>14475</c:v>
                  </c:pt>
                  <c:pt idx="164">
                    <c:v>14496</c:v>
                  </c:pt>
                  <c:pt idx="165">
                    <c:v>14534</c:v>
                  </c:pt>
                  <c:pt idx="166">
                    <c:v>15461</c:v>
                  </c:pt>
                  <c:pt idx="167">
                    <c:v>15915</c:v>
                  </c:pt>
                  <c:pt idx="168">
                    <c:v>15924</c:v>
                  </c:pt>
                  <c:pt idx="169">
                    <c:v>16875</c:v>
                  </c:pt>
                  <c:pt idx="170">
                    <c:v>16921</c:v>
                  </c:pt>
                  <c:pt idx="171">
                    <c:v>17662</c:v>
                  </c:pt>
                  <c:pt idx="172">
                    <c:v>18267</c:v>
                  </c:pt>
                  <c:pt idx="173">
                    <c:v>18303</c:v>
                  </c:pt>
                  <c:pt idx="174">
                    <c:v>18442</c:v>
                  </c:pt>
                  <c:pt idx="175">
                    <c:v>18654</c:v>
                  </c:pt>
                  <c:pt idx="176">
                    <c:v>18867</c:v>
                  </c:pt>
                  <c:pt idx="177">
                    <c:v>19000</c:v>
                  </c:pt>
                  <c:pt idx="178">
                    <c:v>19538</c:v>
                  </c:pt>
                  <c:pt idx="179">
                    <c:v>20109</c:v>
                  </c:pt>
                  <c:pt idx="180">
                    <c:v>20572</c:v>
                  </c:pt>
                  <c:pt idx="181">
                    <c:v>21079</c:v>
                  </c:pt>
                  <c:pt idx="182">
                    <c:v>21134</c:v>
                  </c:pt>
                  <c:pt idx="183">
                    <c:v>22029</c:v>
                  </c:pt>
                  <c:pt idx="184">
                    <c:v>22191</c:v>
                  </c:pt>
                  <c:pt idx="185">
                    <c:v>22244</c:v>
                  </c:pt>
                  <c:pt idx="186">
                    <c:v>22428</c:v>
                  </c:pt>
                  <c:pt idx="187">
                    <c:v>22456</c:v>
                  </c:pt>
                  <c:pt idx="188">
                    <c:v>23963</c:v>
                  </c:pt>
                  <c:pt idx="189">
                    <c:v>24358</c:v>
                  </c:pt>
                  <c:pt idx="190">
                    <c:v>24548</c:v>
                  </c:pt>
                  <c:pt idx="191">
                    <c:v>24617</c:v>
                  </c:pt>
                  <c:pt idx="192">
                    <c:v>24827</c:v>
                  </c:pt>
                  <c:pt idx="193">
                    <c:v>24943</c:v>
                  </c:pt>
                  <c:pt idx="194">
                    <c:v>25040</c:v>
                  </c:pt>
                  <c:pt idx="195">
                    <c:v>25478</c:v>
                  </c:pt>
                  <c:pt idx="196">
                    <c:v>25542</c:v>
                  </c:pt>
                  <c:pt idx="197">
                    <c:v>26333</c:v>
                  </c:pt>
                  <c:pt idx="198">
                    <c:v>27393</c:v>
                  </c:pt>
                  <c:pt idx="199">
                    <c:v>27809</c:v>
                  </c:pt>
                </c:lvl>
                <c:lvl>
                  <c:pt idx="0">
                    <c:v>Instagram</c:v>
                  </c:pt>
                  <c:pt idx="67">
                    <c:v>Twitter</c:v>
                  </c:pt>
                  <c:pt idx="134">
                    <c:v>YouTube</c:v>
                  </c:pt>
                </c:lvl>
              </c:multiLvlStrCache>
            </c:multiLvlStrRef>
          </c:cat>
          <c:val>
            <c:numRef>
              <c:f>'TASK 3'!$B$4:$B$207</c:f>
              <c:numCache>
                <c:formatCode>General</c:formatCode>
                <c:ptCount val="200"/>
                <c:pt idx="0">
                  <c:v>4.96</c:v>
                </c:pt>
                <c:pt idx="1">
                  <c:v>6.41</c:v>
                </c:pt>
                <c:pt idx="2">
                  <c:v>5.41</c:v>
                </c:pt>
                <c:pt idx="3">
                  <c:v>5.98</c:v>
                </c:pt>
                <c:pt idx="4">
                  <c:v>4.53</c:v>
                </c:pt>
                <c:pt idx="5">
                  <c:v>5.84</c:v>
                </c:pt>
                <c:pt idx="6">
                  <c:v>7.31</c:v>
                </c:pt>
                <c:pt idx="7">
                  <c:v>3.41</c:v>
                </c:pt>
                <c:pt idx="8">
                  <c:v>9.34</c:v>
                </c:pt>
                <c:pt idx="9">
                  <c:v>3.91</c:v>
                </c:pt>
                <c:pt idx="10">
                  <c:v>6.18</c:v>
                </c:pt>
                <c:pt idx="11">
                  <c:v>6.03</c:v>
                </c:pt>
                <c:pt idx="12">
                  <c:v>6.06</c:v>
                </c:pt>
                <c:pt idx="13">
                  <c:v>8.76</c:v>
                </c:pt>
                <c:pt idx="14">
                  <c:v>9.82</c:v>
                </c:pt>
                <c:pt idx="15">
                  <c:v>3.87</c:v>
                </c:pt>
                <c:pt idx="16">
                  <c:v>6.13</c:v>
                </c:pt>
                <c:pt idx="17">
                  <c:v>7.42</c:v>
                </c:pt>
                <c:pt idx="18">
                  <c:v>3.39</c:v>
                </c:pt>
                <c:pt idx="19">
                  <c:v>4.79</c:v>
                </c:pt>
                <c:pt idx="20">
                  <c:v>8.6300000000000008</c:v>
                </c:pt>
                <c:pt idx="21">
                  <c:v>3.45</c:v>
                </c:pt>
                <c:pt idx="22">
                  <c:v>8.52</c:v>
                </c:pt>
                <c:pt idx="23">
                  <c:v>4.4000000000000004</c:v>
                </c:pt>
                <c:pt idx="24">
                  <c:v>7.89</c:v>
                </c:pt>
                <c:pt idx="25">
                  <c:v>9.4</c:v>
                </c:pt>
                <c:pt idx="26">
                  <c:v>6.23</c:v>
                </c:pt>
                <c:pt idx="27">
                  <c:v>6.69</c:v>
                </c:pt>
                <c:pt idx="28">
                  <c:v>6.31</c:v>
                </c:pt>
                <c:pt idx="29">
                  <c:v>5.29</c:v>
                </c:pt>
                <c:pt idx="30">
                  <c:v>9.98</c:v>
                </c:pt>
                <c:pt idx="31">
                  <c:v>7.98</c:v>
                </c:pt>
                <c:pt idx="32">
                  <c:v>5.22</c:v>
                </c:pt>
                <c:pt idx="33">
                  <c:v>5.34</c:v>
                </c:pt>
                <c:pt idx="34">
                  <c:v>7.95</c:v>
                </c:pt>
                <c:pt idx="35">
                  <c:v>6.05</c:v>
                </c:pt>
                <c:pt idx="36">
                  <c:v>4.0599999999999996</c:v>
                </c:pt>
                <c:pt idx="37">
                  <c:v>3.5</c:v>
                </c:pt>
                <c:pt idx="38">
                  <c:v>6.12</c:v>
                </c:pt>
                <c:pt idx="39">
                  <c:v>4.8600000000000003</c:v>
                </c:pt>
                <c:pt idx="40">
                  <c:v>9.92</c:v>
                </c:pt>
                <c:pt idx="41">
                  <c:v>5.07</c:v>
                </c:pt>
                <c:pt idx="42">
                  <c:v>4.53</c:v>
                </c:pt>
                <c:pt idx="43">
                  <c:v>7.34</c:v>
                </c:pt>
                <c:pt idx="44">
                  <c:v>7.85</c:v>
                </c:pt>
                <c:pt idx="45">
                  <c:v>5.43</c:v>
                </c:pt>
                <c:pt idx="46">
                  <c:v>8.35</c:v>
                </c:pt>
                <c:pt idx="47">
                  <c:v>9</c:v>
                </c:pt>
                <c:pt idx="48">
                  <c:v>8.06</c:v>
                </c:pt>
                <c:pt idx="49">
                  <c:v>4.97</c:v>
                </c:pt>
                <c:pt idx="50">
                  <c:v>6.07</c:v>
                </c:pt>
                <c:pt idx="51">
                  <c:v>9.48</c:v>
                </c:pt>
                <c:pt idx="52">
                  <c:v>9.92</c:v>
                </c:pt>
                <c:pt idx="53">
                  <c:v>6.68</c:v>
                </c:pt>
                <c:pt idx="54">
                  <c:v>5.31</c:v>
                </c:pt>
                <c:pt idx="55">
                  <c:v>3.71</c:v>
                </c:pt>
                <c:pt idx="56">
                  <c:v>8.3800000000000008</c:v>
                </c:pt>
                <c:pt idx="57">
                  <c:v>4.5199999999999996</c:v>
                </c:pt>
                <c:pt idx="58">
                  <c:v>8.2200000000000006</c:v>
                </c:pt>
                <c:pt idx="59">
                  <c:v>3.33</c:v>
                </c:pt>
                <c:pt idx="60">
                  <c:v>9.18</c:v>
                </c:pt>
                <c:pt idx="61">
                  <c:v>8.43</c:v>
                </c:pt>
                <c:pt idx="62">
                  <c:v>6.54</c:v>
                </c:pt>
                <c:pt idx="63">
                  <c:v>7.54</c:v>
                </c:pt>
                <c:pt idx="64">
                  <c:v>9.2200000000000006</c:v>
                </c:pt>
                <c:pt idx="65">
                  <c:v>4.71</c:v>
                </c:pt>
                <c:pt idx="66">
                  <c:v>3.52</c:v>
                </c:pt>
                <c:pt idx="67">
                  <c:v>3.7</c:v>
                </c:pt>
                <c:pt idx="68">
                  <c:v>9.15</c:v>
                </c:pt>
                <c:pt idx="69">
                  <c:v>6.03</c:v>
                </c:pt>
                <c:pt idx="70">
                  <c:v>8.0299999999999994</c:v>
                </c:pt>
                <c:pt idx="71">
                  <c:v>7.71</c:v>
                </c:pt>
                <c:pt idx="72">
                  <c:v>8.76</c:v>
                </c:pt>
                <c:pt idx="73">
                  <c:v>5.51</c:v>
                </c:pt>
                <c:pt idx="74">
                  <c:v>8.83</c:v>
                </c:pt>
                <c:pt idx="75">
                  <c:v>7.56</c:v>
                </c:pt>
                <c:pt idx="76">
                  <c:v>8.14</c:v>
                </c:pt>
                <c:pt idx="77">
                  <c:v>5.57</c:v>
                </c:pt>
                <c:pt idx="78">
                  <c:v>7.49</c:v>
                </c:pt>
                <c:pt idx="79">
                  <c:v>5.3</c:v>
                </c:pt>
                <c:pt idx="80">
                  <c:v>3.49</c:v>
                </c:pt>
                <c:pt idx="81">
                  <c:v>5.12</c:v>
                </c:pt>
                <c:pt idx="82">
                  <c:v>6.52</c:v>
                </c:pt>
                <c:pt idx="83">
                  <c:v>6.93</c:v>
                </c:pt>
                <c:pt idx="84">
                  <c:v>4.25</c:v>
                </c:pt>
                <c:pt idx="85">
                  <c:v>7.79</c:v>
                </c:pt>
                <c:pt idx="86">
                  <c:v>9.58</c:v>
                </c:pt>
                <c:pt idx="87">
                  <c:v>9.93</c:v>
                </c:pt>
                <c:pt idx="88">
                  <c:v>7.11</c:v>
                </c:pt>
                <c:pt idx="89">
                  <c:v>8.66</c:v>
                </c:pt>
                <c:pt idx="90">
                  <c:v>9.17</c:v>
                </c:pt>
                <c:pt idx="91">
                  <c:v>5.17</c:v>
                </c:pt>
                <c:pt idx="92">
                  <c:v>3.65</c:v>
                </c:pt>
                <c:pt idx="93">
                  <c:v>5.82</c:v>
                </c:pt>
                <c:pt idx="94">
                  <c:v>9.7100000000000009</c:v>
                </c:pt>
                <c:pt idx="95">
                  <c:v>4.12</c:v>
                </c:pt>
                <c:pt idx="96">
                  <c:v>8.19</c:v>
                </c:pt>
                <c:pt idx="97">
                  <c:v>8.5500000000000007</c:v>
                </c:pt>
                <c:pt idx="98">
                  <c:v>8.3000000000000007</c:v>
                </c:pt>
                <c:pt idx="99">
                  <c:v>5.28</c:v>
                </c:pt>
                <c:pt idx="100">
                  <c:v>6.44</c:v>
                </c:pt>
                <c:pt idx="101">
                  <c:v>5.65</c:v>
                </c:pt>
                <c:pt idx="102">
                  <c:v>6.04</c:v>
                </c:pt>
                <c:pt idx="103">
                  <c:v>9.6199999999999992</c:v>
                </c:pt>
                <c:pt idx="104">
                  <c:v>7.51</c:v>
                </c:pt>
                <c:pt idx="105">
                  <c:v>4.03</c:v>
                </c:pt>
                <c:pt idx="106">
                  <c:v>8.7200000000000006</c:v>
                </c:pt>
                <c:pt idx="107">
                  <c:v>8.4499999999999993</c:v>
                </c:pt>
                <c:pt idx="108">
                  <c:v>3.4</c:v>
                </c:pt>
                <c:pt idx="109">
                  <c:v>4.8</c:v>
                </c:pt>
                <c:pt idx="110">
                  <c:v>9.52</c:v>
                </c:pt>
                <c:pt idx="111">
                  <c:v>4.1100000000000003</c:v>
                </c:pt>
                <c:pt idx="112">
                  <c:v>7.62</c:v>
                </c:pt>
                <c:pt idx="113">
                  <c:v>4.5199999999999996</c:v>
                </c:pt>
                <c:pt idx="114">
                  <c:v>7.34</c:v>
                </c:pt>
                <c:pt idx="115">
                  <c:v>6.39</c:v>
                </c:pt>
                <c:pt idx="116">
                  <c:v>7.16</c:v>
                </c:pt>
                <c:pt idx="117">
                  <c:v>8.0500000000000007</c:v>
                </c:pt>
                <c:pt idx="118">
                  <c:v>6.96</c:v>
                </c:pt>
                <c:pt idx="119">
                  <c:v>8.17</c:v>
                </c:pt>
                <c:pt idx="120">
                  <c:v>3.13</c:v>
                </c:pt>
                <c:pt idx="121">
                  <c:v>8.58</c:v>
                </c:pt>
                <c:pt idx="122">
                  <c:v>7.73</c:v>
                </c:pt>
                <c:pt idx="123">
                  <c:v>6.62</c:v>
                </c:pt>
                <c:pt idx="124">
                  <c:v>5.42</c:v>
                </c:pt>
                <c:pt idx="125">
                  <c:v>8.5299999999999994</c:v>
                </c:pt>
                <c:pt idx="126">
                  <c:v>9.91</c:v>
                </c:pt>
                <c:pt idx="127">
                  <c:v>9.02</c:v>
                </c:pt>
                <c:pt idx="128">
                  <c:v>9.58</c:v>
                </c:pt>
                <c:pt idx="129">
                  <c:v>5.87</c:v>
                </c:pt>
                <c:pt idx="130">
                  <c:v>7.55</c:v>
                </c:pt>
                <c:pt idx="131">
                  <c:v>3.71</c:v>
                </c:pt>
                <c:pt idx="132">
                  <c:v>6.66</c:v>
                </c:pt>
                <c:pt idx="133">
                  <c:v>5.41</c:v>
                </c:pt>
                <c:pt idx="134">
                  <c:v>3.08</c:v>
                </c:pt>
                <c:pt idx="135">
                  <c:v>5.3</c:v>
                </c:pt>
                <c:pt idx="136">
                  <c:v>6.26</c:v>
                </c:pt>
                <c:pt idx="137">
                  <c:v>7.04</c:v>
                </c:pt>
                <c:pt idx="138">
                  <c:v>9.7100000000000009</c:v>
                </c:pt>
                <c:pt idx="139">
                  <c:v>9.08</c:v>
                </c:pt>
                <c:pt idx="140">
                  <c:v>7.72</c:v>
                </c:pt>
                <c:pt idx="141">
                  <c:v>5.25</c:v>
                </c:pt>
                <c:pt idx="142">
                  <c:v>5.09</c:v>
                </c:pt>
                <c:pt idx="143">
                  <c:v>9.3800000000000008</c:v>
                </c:pt>
                <c:pt idx="144">
                  <c:v>9.58</c:v>
                </c:pt>
                <c:pt idx="145">
                  <c:v>6.36</c:v>
                </c:pt>
                <c:pt idx="146">
                  <c:v>8.42</c:v>
                </c:pt>
                <c:pt idx="147">
                  <c:v>5.63</c:v>
                </c:pt>
                <c:pt idx="148">
                  <c:v>7.79</c:v>
                </c:pt>
                <c:pt idx="149">
                  <c:v>8.7200000000000006</c:v>
                </c:pt>
                <c:pt idx="150">
                  <c:v>8.4</c:v>
                </c:pt>
                <c:pt idx="151">
                  <c:v>6.03</c:v>
                </c:pt>
                <c:pt idx="152">
                  <c:v>3.55</c:v>
                </c:pt>
                <c:pt idx="153">
                  <c:v>8.7100000000000009</c:v>
                </c:pt>
                <c:pt idx="154">
                  <c:v>7.44</c:v>
                </c:pt>
                <c:pt idx="155">
                  <c:v>4.33</c:v>
                </c:pt>
                <c:pt idx="156">
                  <c:v>9.99</c:v>
                </c:pt>
                <c:pt idx="157">
                  <c:v>7.17</c:v>
                </c:pt>
                <c:pt idx="158">
                  <c:v>8.89</c:v>
                </c:pt>
                <c:pt idx="159">
                  <c:v>9.0500000000000007</c:v>
                </c:pt>
                <c:pt idx="160">
                  <c:v>9.18</c:v>
                </c:pt>
                <c:pt idx="161">
                  <c:v>9.58</c:v>
                </c:pt>
                <c:pt idx="162">
                  <c:v>4.07</c:v>
                </c:pt>
                <c:pt idx="163">
                  <c:v>7.71</c:v>
                </c:pt>
                <c:pt idx="164">
                  <c:v>7.97</c:v>
                </c:pt>
                <c:pt idx="165">
                  <c:v>5.17</c:v>
                </c:pt>
                <c:pt idx="166">
                  <c:v>9.3699999999999992</c:v>
                </c:pt>
                <c:pt idx="167">
                  <c:v>5.95</c:v>
                </c:pt>
                <c:pt idx="168">
                  <c:v>7.99</c:v>
                </c:pt>
                <c:pt idx="169">
                  <c:v>7.83</c:v>
                </c:pt>
                <c:pt idx="170">
                  <c:v>4.4800000000000004</c:v>
                </c:pt>
                <c:pt idx="171">
                  <c:v>7.24</c:v>
                </c:pt>
                <c:pt idx="172">
                  <c:v>6.05</c:v>
                </c:pt>
                <c:pt idx="173">
                  <c:v>8.51</c:v>
                </c:pt>
                <c:pt idx="174">
                  <c:v>6.67</c:v>
                </c:pt>
                <c:pt idx="175">
                  <c:v>6.82</c:v>
                </c:pt>
                <c:pt idx="176">
                  <c:v>5.0199999999999996</c:v>
                </c:pt>
                <c:pt idx="177">
                  <c:v>3.89</c:v>
                </c:pt>
                <c:pt idx="178">
                  <c:v>4.18</c:v>
                </c:pt>
                <c:pt idx="179">
                  <c:v>5.99</c:v>
                </c:pt>
                <c:pt idx="180">
                  <c:v>7.85</c:v>
                </c:pt>
                <c:pt idx="181">
                  <c:v>3.27</c:v>
                </c:pt>
                <c:pt idx="182">
                  <c:v>3.36</c:v>
                </c:pt>
                <c:pt idx="183">
                  <c:v>9.9600000000000009</c:v>
                </c:pt>
                <c:pt idx="184">
                  <c:v>6.87</c:v>
                </c:pt>
                <c:pt idx="185">
                  <c:v>3.35</c:v>
                </c:pt>
                <c:pt idx="186">
                  <c:v>7.39</c:v>
                </c:pt>
                <c:pt idx="187">
                  <c:v>9.65</c:v>
                </c:pt>
                <c:pt idx="188">
                  <c:v>8.06</c:v>
                </c:pt>
                <c:pt idx="189">
                  <c:v>8.8800000000000008</c:v>
                </c:pt>
                <c:pt idx="190">
                  <c:v>7.66</c:v>
                </c:pt>
                <c:pt idx="191">
                  <c:v>4.2</c:v>
                </c:pt>
                <c:pt idx="192">
                  <c:v>5.13</c:v>
                </c:pt>
                <c:pt idx="193">
                  <c:v>4.08</c:v>
                </c:pt>
                <c:pt idx="194">
                  <c:v>4.66</c:v>
                </c:pt>
                <c:pt idx="195">
                  <c:v>4.8899999999999997</c:v>
                </c:pt>
                <c:pt idx="196">
                  <c:v>6.77</c:v>
                </c:pt>
                <c:pt idx="197">
                  <c:v>3.57</c:v>
                </c:pt>
                <c:pt idx="198">
                  <c:v>7.23</c:v>
                </c:pt>
                <c:pt idx="199">
                  <c:v>4.9800000000000004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7-448F-A009-1C983173F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131056"/>
        <c:axId val="1952132016"/>
      </c:lineChart>
      <c:catAx>
        <c:axId val="195213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016"/>
        <c:crosses val="autoZero"/>
        <c:auto val="1"/>
        <c:lblAlgn val="ctr"/>
        <c:lblOffset val="100"/>
        <c:noMultiLvlLbl val="0"/>
      </c:catAx>
      <c:valAx>
        <c:axId val="195213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[Spotify_Project.xlsx]TASK_6_ANSWER_1!PivotTable5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TASK_6_ANSWER_1!$B$3:$B$4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TASK_6_ANSWER_1!$A$5:$A$96</c:f>
              <c:multiLvlStrCache>
                <c:ptCount val="67"/>
                <c:lvl>
                  <c:pt idx="0">
                    <c:v>03-06-2024</c:v>
                  </c:pt>
                  <c:pt idx="1">
                    <c:v>10-06-2024</c:v>
                  </c:pt>
                  <c:pt idx="2">
                    <c:v>17-06-2024</c:v>
                  </c:pt>
                  <c:pt idx="3">
                    <c:v>24-06-2024</c:v>
                  </c:pt>
                  <c:pt idx="4">
                    <c:v>01-07-2024</c:v>
                  </c:pt>
                  <c:pt idx="5">
                    <c:v>08-07-2024</c:v>
                  </c:pt>
                  <c:pt idx="6">
                    <c:v>15-07-2024</c:v>
                  </c:pt>
                  <c:pt idx="7">
                    <c:v>22-07-2024</c:v>
                  </c:pt>
                  <c:pt idx="8">
                    <c:v>29-07-2024</c:v>
                  </c:pt>
                  <c:pt idx="9">
                    <c:v>05-08-2024</c:v>
                  </c:pt>
                  <c:pt idx="10">
                    <c:v>12-08-2024</c:v>
                  </c:pt>
                  <c:pt idx="11">
                    <c:v>19-08-2024</c:v>
                  </c:pt>
                  <c:pt idx="12">
                    <c:v>26-08-2024</c:v>
                  </c:pt>
                  <c:pt idx="13">
                    <c:v>02-09-2024</c:v>
                  </c:pt>
                  <c:pt idx="14">
                    <c:v>09-09-2024</c:v>
                  </c:pt>
                  <c:pt idx="15">
                    <c:v>16-09-2024</c:v>
                  </c:pt>
                  <c:pt idx="16">
                    <c:v>23-09-2024</c:v>
                  </c:pt>
                  <c:pt idx="17">
                    <c:v>30-09-2024</c:v>
                  </c:pt>
                  <c:pt idx="18">
                    <c:v>07-10-2024</c:v>
                  </c:pt>
                  <c:pt idx="19">
                    <c:v>14-10-2024</c:v>
                  </c:pt>
                  <c:pt idx="20">
                    <c:v>21-10-2024</c:v>
                  </c:pt>
                  <c:pt idx="21">
                    <c:v>28-10-2024</c:v>
                  </c:pt>
                  <c:pt idx="22">
                    <c:v>04-11-2024</c:v>
                  </c:pt>
                  <c:pt idx="23">
                    <c:v>11-11-2024</c:v>
                  </c:pt>
                  <c:pt idx="24">
                    <c:v>18-11-2024</c:v>
                  </c:pt>
                  <c:pt idx="25">
                    <c:v>25-11-2024</c:v>
                  </c:pt>
                  <c:pt idx="26">
                    <c:v>02-12-2024</c:v>
                  </c:pt>
                  <c:pt idx="27">
                    <c:v>09-12-2024</c:v>
                  </c:pt>
                  <c:pt idx="28">
                    <c:v>16-12-2024</c:v>
                  </c:pt>
                  <c:pt idx="29">
                    <c:v>23-12-2024</c:v>
                  </c:pt>
                  <c:pt idx="30">
                    <c:v>30-12-2024</c:v>
                  </c:pt>
                  <c:pt idx="31">
                    <c:v>06-01-2025</c:v>
                  </c:pt>
                  <c:pt idx="32">
                    <c:v>13-01-2025</c:v>
                  </c:pt>
                  <c:pt idx="33">
                    <c:v>20-01-2025</c:v>
                  </c:pt>
                  <c:pt idx="34">
                    <c:v>27-01-2025</c:v>
                  </c:pt>
                  <c:pt idx="35">
                    <c:v>03-02-2025</c:v>
                  </c:pt>
                  <c:pt idx="36">
                    <c:v>10-02-2025</c:v>
                  </c:pt>
                  <c:pt idx="37">
                    <c:v>17-02-2025</c:v>
                  </c:pt>
                  <c:pt idx="38">
                    <c:v>24-02-2025</c:v>
                  </c:pt>
                  <c:pt idx="39">
                    <c:v>03-03-2025</c:v>
                  </c:pt>
                  <c:pt idx="40">
                    <c:v>10-03-2025</c:v>
                  </c:pt>
                  <c:pt idx="41">
                    <c:v>17-03-2025</c:v>
                  </c:pt>
                  <c:pt idx="42">
                    <c:v>24-03-2025</c:v>
                  </c:pt>
                  <c:pt idx="43">
                    <c:v>31-03-2025</c:v>
                  </c:pt>
                  <c:pt idx="44">
                    <c:v>07-04-2025</c:v>
                  </c:pt>
                  <c:pt idx="45">
                    <c:v>14-04-2025</c:v>
                  </c:pt>
                  <c:pt idx="46">
                    <c:v>21-04-2025</c:v>
                  </c:pt>
                  <c:pt idx="47">
                    <c:v>28-04-2025</c:v>
                  </c:pt>
                  <c:pt idx="48">
                    <c:v>05-05-2025</c:v>
                  </c:pt>
                  <c:pt idx="49">
                    <c:v>12-05-2025</c:v>
                  </c:pt>
                  <c:pt idx="50">
                    <c:v>19-05-2025</c:v>
                  </c:pt>
                  <c:pt idx="51">
                    <c:v>26-05-2025</c:v>
                  </c:pt>
                  <c:pt idx="52">
                    <c:v>02-06-2025</c:v>
                  </c:pt>
                  <c:pt idx="53">
                    <c:v>09-06-2025</c:v>
                  </c:pt>
                  <c:pt idx="54">
                    <c:v>16-06-2025</c:v>
                  </c:pt>
                  <c:pt idx="55">
                    <c:v>23-06-2025</c:v>
                  </c:pt>
                  <c:pt idx="56">
                    <c:v>30-06-2025</c:v>
                  </c:pt>
                  <c:pt idx="57">
                    <c:v>07-07-2025</c:v>
                  </c:pt>
                  <c:pt idx="58">
                    <c:v>14-07-2025</c:v>
                  </c:pt>
                  <c:pt idx="59">
                    <c:v>21-07-2025</c:v>
                  </c:pt>
                  <c:pt idx="60">
                    <c:v>28-07-2025</c:v>
                  </c:pt>
                  <c:pt idx="61">
                    <c:v>04-08-2025</c:v>
                  </c:pt>
                  <c:pt idx="62">
                    <c:v>11-08-2025</c:v>
                  </c:pt>
                  <c:pt idx="63">
                    <c:v>18-08-2025</c:v>
                  </c:pt>
                  <c:pt idx="64">
                    <c:v>25-08-2025</c:v>
                  </c:pt>
                  <c:pt idx="65">
                    <c:v>01-09-2025</c:v>
                  </c:pt>
                  <c:pt idx="66">
                    <c:v>08-09-2025</c:v>
                  </c:pt>
                </c:lvl>
                <c:lvl>
                  <c:pt idx="0">
                    <c:v>Jun</c:v>
                  </c:pt>
                  <c:pt idx="4">
                    <c:v>Jul</c:v>
                  </c:pt>
                  <c:pt idx="9">
                    <c:v>Aug</c:v>
                  </c:pt>
                  <c:pt idx="13">
                    <c:v>Sep</c:v>
                  </c:pt>
                  <c:pt idx="18">
                    <c:v>Oct</c:v>
                  </c:pt>
                  <c:pt idx="22">
                    <c:v>Nov</c:v>
                  </c:pt>
                  <c:pt idx="26">
                    <c:v>Dec</c:v>
                  </c:pt>
                  <c:pt idx="31">
                    <c:v>Jan</c:v>
                  </c:pt>
                  <c:pt idx="35">
                    <c:v>Feb</c:v>
                  </c:pt>
                  <c:pt idx="39">
                    <c:v>Mar</c:v>
                  </c:pt>
                  <c:pt idx="44">
                    <c:v>Apr</c:v>
                  </c:pt>
                  <c:pt idx="48">
                    <c:v>May</c:v>
                  </c:pt>
                  <c:pt idx="52">
                    <c:v>Jun</c:v>
                  </c:pt>
                  <c:pt idx="57">
                    <c:v>Jul</c:v>
                  </c:pt>
                  <c:pt idx="61">
                    <c:v>Aug</c:v>
                  </c:pt>
                  <c:pt idx="65">
                    <c:v>Sep</c:v>
                  </c:pt>
                </c:lvl>
                <c:lvl>
                  <c:pt idx="0">
                    <c:v>Qtr2</c:v>
                  </c:pt>
                  <c:pt idx="4">
                    <c:v>Qtr3</c:v>
                  </c:pt>
                  <c:pt idx="18">
                    <c:v>Qtr4</c:v>
                  </c:pt>
                  <c:pt idx="31">
                    <c:v>Qtr1</c:v>
                  </c:pt>
                  <c:pt idx="44">
                    <c:v>Qtr2</c:v>
                  </c:pt>
                  <c:pt idx="57">
                    <c:v>Qtr3</c:v>
                  </c:pt>
                </c:lvl>
                <c:lvl>
                  <c:pt idx="0">
                    <c:v>2024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TASK_6_ANSWER_1!$B$5:$B$96</c:f>
              <c:numCache>
                <c:formatCode>0</c:formatCode>
                <c:ptCount val="67"/>
                <c:pt idx="0">
                  <c:v>1334</c:v>
                </c:pt>
                <c:pt idx="1">
                  <c:v>928</c:v>
                </c:pt>
                <c:pt idx="2">
                  <c:v>590</c:v>
                </c:pt>
                <c:pt idx="3">
                  <c:v>612</c:v>
                </c:pt>
                <c:pt idx="4">
                  <c:v>714</c:v>
                </c:pt>
                <c:pt idx="5">
                  <c:v>667</c:v>
                </c:pt>
                <c:pt idx="6">
                  <c:v>359</c:v>
                </c:pt>
                <c:pt idx="7">
                  <c:v>792</c:v>
                </c:pt>
                <c:pt idx="8">
                  <c:v>869</c:v>
                </c:pt>
                <c:pt idx="9">
                  <c:v>1353</c:v>
                </c:pt>
                <c:pt idx="10">
                  <c:v>977</c:v>
                </c:pt>
                <c:pt idx="11">
                  <c:v>909</c:v>
                </c:pt>
                <c:pt idx="12">
                  <c:v>1022</c:v>
                </c:pt>
                <c:pt idx="13">
                  <c:v>515</c:v>
                </c:pt>
                <c:pt idx="14">
                  <c:v>637</c:v>
                </c:pt>
                <c:pt idx="15">
                  <c:v>471</c:v>
                </c:pt>
                <c:pt idx="16">
                  <c:v>1113</c:v>
                </c:pt>
                <c:pt idx="17">
                  <c:v>1132</c:v>
                </c:pt>
                <c:pt idx="18">
                  <c:v>559</c:v>
                </c:pt>
                <c:pt idx="19">
                  <c:v>892</c:v>
                </c:pt>
                <c:pt idx="20">
                  <c:v>948</c:v>
                </c:pt>
                <c:pt idx="21">
                  <c:v>1174</c:v>
                </c:pt>
                <c:pt idx="22">
                  <c:v>1202</c:v>
                </c:pt>
                <c:pt idx="23">
                  <c:v>1204</c:v>
                </c:pt>
                <c:pt idx="24">
                  <c:v>676</c:v>
                </c:pt>
                <c:pt idx="25">
                  <c:v>450</c:v>
                </c:pt>
                <c:pt idx="26">
                  <c:v>808</c:v>
                </c:pt>
                <c:pt idx="27">
                  <c:v>611</c:v>
                </c:pt>
                <c:pt idx="28">
                  <c:v>1117</c:v>
                </c:pt>
                <c:pt idx="29">
                  <c:v>567</c:v>
                </c:pt>
                <c:pt idx="30">
                  <c:v>413</c:v>
                </c:pt>
                <c:pt idx="31">
                  <c:v>443</c:v>
                </c:pt>
                <c:pt idx="32">
                  <c:v>467</c:v>
                </c:pt>
                <c:pt idx="33">
                  <c:v>442</c:v>
                </c:pt>
                <c:pt idx="34">
                  <c:v>341</c:v>
                </c:pt>
                <c:pt idx="35">
                  <c:v>735</c:v>
                </c:pt>
                <c:pt idx="36">
                  <c:v>915</c:v>
                </c:pt>
                <c:pt idx="37">
                  <c:v>724</c:v>
                </c:pt>
                <c:pt idx="38">
                  <c:v>378</c:v>
                </c:pt>
                <c:pt idx="39">
                  <c:v>1279</c:v>
                </c:pt>
                <c:pt idx="40">
                  <c:v>545</c:v>
                </c:pt>
                <c:pt idx="41">
                  <c:v>564</c:v>
                </c:pt>
                <c:pt idx="42">
                  <c:v>565</c:v>
                </c:pt>
                <c:pt idx="43">
                  <c:v>436</c:v>
                </c:pt>
                <c:pt idx="44">
                  <c:v>1337</c:v>
                </c:pt>
                <c:pt idx="45">
                  <c:v>690</c:v>
                </c:pt>
                <c:pt idx="46">
                  <c:v>353</c:v>
                </c:pt>
                <c:pt idx="47">
                  <c:v>983</c:v>
                </c:pt>
                <c:pt idx="48">
                  <c:v>919</c:v>
                </c:pt>
                <c:pt idx="49">
                  <c:v>576</c:v>
                </c:pt>
                <c:pt idx="50">
                  <c:v>932</c:v>
                </c:pt>
                <c:pt idx="51">
                  <c:v>1041</c:v>
                </c:pt>
                <c:pt idx="52">
                  <c:v>354</c:v>
                </c:pt>
                <c:pt idx="53">
                  <c:v>730</c:v>
                </c:pt>
                <c:pt idx="54">
                  <c:v>698</c:v>
                </c:pt>
                <c:pt idx="55">
                  <c:v>320</c:v>
                </c:pt>
                <c:pt idx="56">
                  <c:v>485</c:v>
                </c:pt>
                <c:pt idx="57">
                  <c:v>831</c:v>
                </c:pt>
                <c:pt idx="58">
                  <c:v>1274</c:v>
                </c:pt>
                <c:pt idx="59">
                  <c:v>951</c:v>
                </c:pt>
                <c:pt idx="60">
                  <c:v>567</c:v>
                </c:pt>
                <c:pt idx="61">
                  <c:v>667</c:v>
                </c:pt>
                <c:pt idx="62">
                  <c:v>896</c:v>
                </c:pt>
                <c:pt idx="63">
                  <c:v>333</c:v>
                </c:pt>
                <c:pt idx="64">
                  <c:v>960</c:v>
                </c:pt>
                <c:pt idx="65">
                  <c:v>872</c:v>
                </c:pt>
                <c:pt idx="66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E4-47F2-8530-3A2A5A6BE828}"/>
            </c:ext>
          </c:extLst>
        </c:ser>
        <c:ser>
          <c:idx val="1"/>
          <c:order val="1"/>
          <c:tx>
            <c:strRef>
              <c:f>TASK_6_ANSWER_1!$C$3:$C$4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TASK_6_ANSWER_1!$A$5:$A$96</c:f>
              <c:multiLvlStrCache>
                <c:ptCount val="67"/>
                <c:lvl>
                  <c:pt idx="0">
                    <c:v>03-06-2024</c:v>
                  </c:pt>
                  <c:pt idx="1">
                    <c:v>10-06-2024</c:v>
                  </c:pt>
                  <c:pt idx="2">
                    <c:v>17-06-2024</c:v>
                  </c:pt>
                  <c:pt idx="3">
                    <c:v>24-06-2024</c:v>
                  </c:pt>
                  <c:pt idx="4">
                    <c:v>01-07-2024</c:v>
                  </c:pt>
                  <c:pt idx="5">
                    <c:v>08-07-2024</c:v>
                  </c:pt>
                  <c:pt idx="6">
                    <c:v>15-07-2024</c:v>
                  </c:pt>
                  <c:pt idx="7">
                    <c:v>22-07-2024</c:v>
                  </c:pt>
                  <c:pt idx="8">
                    <c:v>29-07-2024</c:v>
                  </c:pt>
                  <c:pt idx="9">
                    <c:v>05-08-2024</c:v>
                  </c:pt>
                  <c:pt idx="10">
                    <c:v>12-08-2024</c:v>
                  </c:pt>
                  <c:pt idx="11">
                    <c:v>19-08-2024</c:v>
                  </c:pt>
                  <c:pt idx="12">
                    <c:v>26-08-2024</c:v>
                  </c:pt>
                  <c:pt idx="13">
                    <c:v>02-09-2024</c:v>
                  </c:pt>
                  <c:pt idx="14">
                    <c:v>09-09-2024</c:v>
                  </c:pt>
                  <c:pt idx="15">
                    <c:v>16-09-2024</c:v>
                  </c:pt>
                  <c:pt idx="16">
                    <c:v>23-09-2024</c:v>
                  </c:pt>
                  <c:pt idx="17">
                    <c:v>30-09-2024</c:v>
                  </c:pt>
                  <c:pt idx="18">
                    <c:v>07-10-2024</c:v>
                  </c:pt>
                  <c:pt idx="19">
                    <c:v>14-10-2024</c:v>
                  </c:pt>
                  <c:pt idx="20">
                    <c:v>21-10-2024</c:v>
                  </c:pt>
                  <c:pt idx="21">
                    <c:v>28-10-2024</c:v>
                  </c:pt>
                  <c:pt idx="22">
                    <c:v>04-11-2024</c:v>
                  </c:pt>
                  <c:pt idx="23">
                    <c:v>11-11-2024</c:v>
                  </c:pt>
                  <c:pt idx="24">
                    <c:v>18-11-2024</c:v>
                  </c:pt>
                  <c:pt idx="25">
                    <c:v>25-11-2024</c:v>
                  </c:pt>
                  <c:pt idx="26">
                    <c:v>02-12-2024</c:v>
                  </c:pt>
                  <c:pt idx="27">
                    <c:v>09-12-2024</c:v>
                  </c:pt>
                  <c:pt idx="28">
                    <c:v>16-12-2024</c:v>
                  </c:pt>
                  <c:pt idx="29">
                    <c:v>23-12-2024</c:v>
                  </c:pt>
                  <c:pt idx="30">
                    <c:v>30-12-2024</c:v>
                  </c:pt>
                  <c:pt idx="31">
                    <c:v>06-01-2025</c:v>
                  </c:pt>
                  <c:pt idx="32">
                    <c:v>13-01-2025</c:v>
                  </c:pt>
                  <c:pt idx="33">
                    <c:v>20-01-2025</c:v>
                  </c:pt>
                  <c:pt idx="34">
                    <c:v>27-01-2025</c:v>
                  </c:pt>
                  <c:pt idx="35">
                    <c:v>03-02-2025</c:v>
                  </c:pt>
                  <c:pt idx="36">
                    <c:v>10-02-2025</c:v>
                  </c:pt>
                  <c:pt idx="37">
                    <c:v>17-02-2025</c:v>
                  </c:pt>
                  <c:pt idx="38">
                    <c:v>24-02-2025</c:v>
                  </c:pt>
                  <c:pt idx="39">
                    <c:v>03-03-2025</c:v>
                  </c:pt>
                  <c:pt idx="40">
                    <c:v>10-03-2025</c:v>
                  </c:pt>
                  <c:pt idx="41">
                    <c:v>17-03-2025</c:v>
                  </c:pt>
                  <c:pt idx="42">
                    <c:v>24-03-2025</c:v>
                  </c:pt>
                  <c:pt idx="43">
                    <c:v>31-03-2025</c:v>
                  </c:pt>
                  <c:pt idx="44">
                    <c:v>07-04-2025</c:v>
                  </c:pt>
                  <c:pt idx="45">
                    <c:v>14-04-2025</c:v>
                  </c:pt>
                  <c:pt idx="46">
                    <c:v>21-04-2025</c:v>
                  </c:pt>
                  <c:pt idx="47">
                    <c:v>28-04-2025</c:v>
                  </c:pt>
                  <c:pt idx="48">
                    <c:v>05-05-2025</c:v>
                  </c:pt>
                  <c:pt idx="49">
                    <c:v>12-05-2025</c:v>
                  </c:pt>
                  <c:pt idx="50">
                    <c:v>19-05-2025</c:v>
                  </c:pt>
                  <c:pt idx="51">
                    <c:v>26-05-2025</c:v>
                  </c:pt>
                  <c:pt idx="52">
                    <c:v>02-06-2025</c:v>
                  </c:pt>
                  <c:pt idx="53">
                    <c:v>09-06-2025</c:v>
                  </c:pt>
                  <c:pt idx="54">
                    <c:v>16-06-2025</c:v>
                  </c:pt>
                  <c:pt idx="55">
                    <c:v>23-06-2025</c:v>
                  </c:pt>
                  <c:pt idx="56">
                    <c:v>30-06-2025</c:v>
                  </c:pt>
                  <c:pt idx="57">
                    <c:v>07-07-2025</c:v>
                  </c:pt>
                  <c:pt idx="58">
                    <c:v>14-07-2025</c:v>
                  </c:pt>
                  <c:pt idx="59">
                    <c:v>21-07-2025</c:v>
                  </c:pt>
                  <c:pt idx="60">
                    <c:v>28-07-2025</c:v>
                  </c:pt>
                  <c:pt idx="61">
                    <c:v>04-08-2025</c:v>
                  </c:pt>
                  <c:pt idx="62">
                    <c:v>11-08-2025</c:v>
                  </c:pt>
                  <c:pt idx="63">
                    <c:v>18-08-2025</c:v>
                  </c:pt>
                  <c:pt idx="64">
                    <c:v>25-08-2025</c:v>
                  </c:pt>
                  <c:pt idx="65">
                    <c:v>01-09-2025</c:v>
                  </c:pt>
                  <c:pt idx="66">
                    <c:v>08-09-2025</c:v>
                  </c:pt>
                </c:lvl>
                <c:lvl>
                  <c:pt idx="0">
                    <c:v>Jun</c:v>
                  </c:pt>
                  <c:pt idx="4">
                    <c:v>Jul</c:v>
                  </c:pt>
                  <c:pt idx="9">
                    <c:v>Aug</c:v>
                  </c:pt>
                  <c:pt idx="13">
                    <c:v>Sep</c:v>
                  </c:pt>
                  <c:pt idx="18">
                    <c:v>Oct</c:v>
                  </c:pt>
                  <c:pt idx="22">
                    <c:v>Nov</c:v>
                  </c:pt>
                  <c:pt idx="26">
                    <c:v>Dec</c:v>
                  </c:pt>
                  <c:pt idx="31">
                    <c:v>Jan</c:v>
                  </c:pt>
                  <c:pt idx="35">
                    <c:v>Feb</c:v>
                  </c:pt>
                  <c:pt idx="39">
                    <c:v>Mar</c:v>
                  </c:pt>
                  <c:pt idx="44">
                    <c:v>Apr</c:v>
                  </c:pt>
                  <c:pt idx="48">
                    <c:v>May</c:v>
                  </c:pt>
                  <c:pt idx="52">
                    <c:v>Jun</c:v>
                  </c:pt>
                  <c:pt idx="57">
                    <c:v>Jul</c:v>
                  </c:pt>
                  <c:pt idx="61">
                    <c:v>Aug</c:v>
                  </c:pt>
                  <c:pt idx="65">
                    <c:v>Sep</c:v>
                  </c:pt>
                </c:lvl>
                <c:lvl>
                  <c:pt idx="0">
                    <c:v>Qtr2</c:v>
                  </c:pt>
                  <c:pt idx="4">
                    <c:v>Qtr3</c:v>
                  </c:pt>
                  <c:pt idx="18">
                    <c:v>Qtr4</c:v>
                  </c:pt>
                  <c:pt idx="31">
                    <c:v>Qtr1</c:v>
                  </c:pt>
                  <c:pt idx="44">
                    <c:v>Qtr2</c:v>
                  </c:pt>
                  <c:pt idx="57">
                    <c:v>Qtr3</c:v>
                  </c:pt>
                </c:lvl>
                <c:lvl>
                  <c:pt idx="0">
                    <c:v>2024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TASK_6_ANSWER_1!$C$5:$C$96</c:f>
              <c:numCache>
                <c:formatCode>0</c:formatCode>
                <c:ptCount val="67"/>
                <c:pt idx="0">
                  <c:v>909</c:v>
                </c:pt>
                <c:pt idx="1">
                  <c:v>1397</c:v>
                </c:pt>
                <c:pt idx="2">
                  <c:v>1283</c:v>
                </c:pt>
                <c:pt idx="3">
                  <c:v>1121</c:v>
                </c:pt>
                <c:pt idx="4">
                  <c:v>595</c:v>
                </c:pt>
                <c:pt idx="5">
                  <c:v>1371</c:v>
                </c:pt>
                <c:pt idx="6">
                  <c:v>1098</c:v>
                </c:pt>
                <c:pt idx="7">
                  <c:v>364</c:v>
                </c:pt>
                <c:pt idx="8">
                  <c:v>414</c:v>
                </c:pt>
                <c:pt idx="9">
                  <c:v>582</c:v>
                </c:pt>
                <c:pt idx="10">
                  <c:v>1191</c:v>
                </c:pt>
                <c:pt idx="11">
                  <c:v>382</c:v>
                </c:pt>
                <c:pt idx="12">
                  <c:v>262</c:v>
                </c:pt>
                <c:pt idx="13">
                  <c:v>956</c:v>
                </c:pt>
                <c:pt idx="14">
                  <c:v>1268</c:v>
                </c:pt>
                <c:pt idx="15">
                  <c:v>1291</c:v>
                </c:pt>
                <c:pt idx="16">
                  <c:v>1198</c:v>
                </c:pt>
                <c:pt idx="17">
                  <c:v>844</c:v>
                </c:pt>
                <c:pt idx="18">
                  <c:v>554</c:v>
                </c:pt>
                <c:pt idx="19">
                  <c:v>536</c:v>
                </c:pt>
                <c:pt idx="20">
                  <c:v>762</c:v>
                </c:pt>
                <c:pt idx="21">
                  <c:v>464</c:v>
                </c:pt>
                <c:pt idx="22">
                  <c:v>1390</c:v>
                </c:pt>
                <c:pt idx="23">
                  <c:v>532</c:v>
                </c:pt>
                <c:pt idx="24">
                  <c:v>577</c:v>
                </c:pt>
                <c:pt idx="25">
                  <c:v>683</c:v>
                </c:pt>
                <c:pt idx="26">
                  <c:v>871</c:v>
                </c:pt>
                <c:pt idx="27">
                  <c:v>405</c:v>
                </c:pt>
                <c:pt idx="28">
                  <c:v>477</c:v>
                </c:pt>
                <c:pt idx="29">
                  <c:v>1133</c:v>
                </c:pt>
                <c:pt idx="30">
                  <c:v>1387</c:v>
                </c:pt>
                <c:pt idx="31">
                  <c:v>1283</c:v>
                </c:pt>
                <c:pt idx="32">
                  <c:v>1354</c:v>
                </c:pt>
                <c:pt idx="33">
                  <c:v>546</c:v>
                </c:pt>
                <c:pt idx="34">
                  <c:v>869</c:v>
                </c:pt>
                <c:pt idx="35">
                  <c:v>523</c:v>
                </c:pt>
                <c:pt idx="36">
                  <c:v>1108</c:v>
                </c:pt>
                <c:pt idx="37">
                  <c:v>463</c:v>
                </c:pt>
                <c:pt idx="38">
                  <c:v>636</c:v>
                </c:pt>
                <c:pt idx="39">
                  <c:v>1006</c:v>
                </c:pt>
                <c:pt idx="40">
                  <c:v>1005</c:v>
                </c:pt>
                <c:pt idx="41">
                  <c:v>496</c:v>
                </c:pt>
                <c:pt idx="42">
                  <c:v>813</c:v>
                </c:pt>
                <c:pt idx="43">
                  <c:v>978</c:v>
                </c:pt>
                <c:pt idx="44">
                  <c:v>1014</c:v>
                </c:pt>
                <c:pt idx="45">
                  <c:v>1335</c:v>
                </c:pt>
                <c:pt idx="46">
                  <c:v>486</c:v>
                </c:pt>
                <c:pt idx="47">
                  <c:v>581</c:v>
                </c:pt>
                <c:pt idx="48">
                  <c:v>676</c:v>
                </c:pt>
                <c:pt idx="49">
                  <c:v>447</c:v>
                </c:pt>
                <c:pt idx="50">
                  <c:v>1356</c:v>
                </c:pt>
                <c:pt idx="51">
                  <c:v>1184</c:v>
                </c:pt>
                <c:pt idx="52">
                  <c:v>1126</c:v>
                </c:pt>
                <c:pt idx="53">
                  <c:v>578</c:v>
                </c:pt>
                <c:pt idx="54">
                  <c:v>325</c:v>
                </c:pt>
                <c:pt idx="55">
                  <c:v>544</c:v>
                </c:pt>
                <c:pt idx="56">
                  <c:v>1234</c:v>
                </c:pt>
                <c:pt idx="57">
                  <c:v>1033</c:v>
                </c:pt>
                <c:pt idx="58">
                  <c:v>428</c:v>
                </c:pt>
                <c:pt idx="59">
                  <c:v>604</c:v>
                </c:pt>
                <c:pt idx="60">
                  <c:v>1282</c:v>
                </c:pt>
                <c:pt idx="61">
                  <c:v>499</c:v>
                </c:pt>
                <c:pt idx="62">
                  <c:v>702</c:v>
                </c:pt>
                <c:pt idx="63">
                  <c:v>647</c:v>
                </c:pt>
                <c:pt idx="64">
                  <c:v>1168</c:v>
                </c:pt>
                <c:pt idx="65">
                  <c:v>302</c:v>
                </c:pt>
                <c:pt idx="66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4-47F2-8530-3A2A5A6BE828}"/>
            </c:ext>
          </c:extLst>
        </c:ser>
        <c:ser>
          <c:idx val="2"/>
          <c:order val="2"/>
          <c:tx>
            <c:strRef>
              <c:f>TASK_6_ANSWER_1!$D$3:$D$4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TASK_6_ANSWER_1!$A$5:$A$96</c:f>
              <c:multiLvlStrCache>
                <c:ptCount val="67"/>
                <c:lvl>
                  <c:pt idx="0">
                    <c:v>03-06-2024</c:v>
                  </c:pt>
                  <c:pt idx="1">
                    <c:v>10-06-2024</c:v>
                  </c:pt>
                  <c:pt idx="2">
                    <c:v>17-06-2024</c:v>
                  </c:pt>
                  <c:pt idx="3">
                    <c:v>24-06-2024</c:v>
                  </c:pt>
                  <c:pt idx="4">
                    <c:v>01-07-2024</c:v>
                  </c:pt>
                  <c:pt idx="5">
                    <c:v>08-07-2024</c:v>
                  </c:pt>
                  <c:pt idx="6">
                    <c:v>15-07-2024</c:v>
                  </c:pt>
                  <c:pt idx="7">
                    <c:v>22-07-2024</c:v>
                  </c:pt>
                  <c:pt idx="8">
                    <c:v>29-07-2024</c:v>
                  </c:pt>
                  <c:pt idx="9">
                    <c:v>05-08-2024</c:v>
                  </c:pt>
                  <c:pt idx="10">
                    <c:v>12-08-2024</c:v>
                  </c:pt>
                  <c:pt idx="11">
                    <c:v>19-08-2024</c:v>
                  </c:pt>
                  <c:pt idx="12">
                    <c:v>26-08-2024</c:v>
                  </c:pt>
                  <c:pt idx="13">
                    <c:v>02-09-2024</c:v>
                  </c:pt>
                  <c:pt idx="14">
                    <c:v>09-09-2024</c:v>
                  </c:pt>
                  <c:pt idx="15">
                    <c:v>16-09-2024</c:v>
                  </c:pt>
                  <c:pt idx="16">
                    <c:v>23-09-2024</c:v>
                  </c:pt>
                  <c:pt idx="17">
                    <c:v>30-09-2024</c:v>
                  </c:pt>
                  <c:pt idx="18">
                    <c:v>07-10-2024</c:v>
                  </c:pt>
                  <c:pt idx="19">
                    <c:v>14-10-2024</c:v>
                  </c:pt>
                  <c:pt idx="20">
                    <c:v>21-10-2024</c:v>
                  </c:pt>
                  <c:pt idx="21">
                    <c:v>28-10-2024</c:v>
                  </c:pt>
                  <c:pt idx="22">
                    <c:v>04-11-2024</c:v>
                  </c:pt>
                  <c:pt idx="23">
                    <c:v>11-11-2024</c:v>
                  </c:pt>
                  <c:pt idx="24">
                    <c:v>18-11-2024</c:v>
                  </c:pt>
                  <c:pt idx="25">
                    <c:v>25-11-2024</c:v>
                  </c:pt>
                  <c:pt idx="26">
                    <c:v>02-12-2024</c:v>
                  </c:pt>
                  <c:pt idx="27">
                    <c:v>09-12-2024</c:v>
                  </c:pt>
                  <c:pt idx="28">
                    <c:v>16-12-2024</c:v>
                  </c:pt>
                  <c:pt idx="29">
                    <c:v>23-12-2024</c:v>
                  </c:pt>
                  <c:pt idx="30">
                    <c:v>30-12-2024</c:v>
                  </c:pt>
                  <c:pt idx="31">
                    <c:v>06-01-2025</c:v>
                  </c:pt>
                  <c:pt idx="32">
                    <c:v>13-01-2025</c:v>
                  </c:pt>
                  <c:pt idx="33">
                    <c:v>20-01-2025</c:v>
                  </c:pt>
                  <c:pt idx="34">
                    <c:v>27-01-2025</c:v>
                  </c:pt>
                  <c:pt idx="35">
                    <c:v>03-02-2025</c:v>
                  </c:pt>
                  <c:pt idx="36">
                    <c:v>10-02-2025</c:v>
                  </c:pt>
                  <c:pt idx="37">
                    <c:v>17-02-2025</c:v>
                  </c:pt>
                  <c:pt idx="38">
                    <c:v>24-02-2025</c:v>
                  </c:pt>
                  <c:pt idx="39">
                    <c:v>03-03-2025</c:v>
                  </c:pt>
                  <c:pt idx="40">
                    <c:v>10-03-2025</c:v>
                  </c:pt>
                  <c:pt idx="41">
                    <c:v>17-03-2025</c:v>
                  </c:pt>
                  <c:pt idx="42">
                    <c:v>24-03-2025</c:v>
                  </c:pt>
                  <c:pt idx="43">
                    <c:v>31-03-2025</c:v>
                  </c:pt>
                  <c:pt idx="44">
                    <c:v>07-04-2025</c:v>
                  </c:pt>
                  <c:pt idx="45">
                    <c:v>14-04-2025</c:v>
                  </c:pt>
                  <c:pt idx="46">
                    <c:v>21-04-2025</c:v>
                  </c:pt>
                  <c:pt idx="47">
                    <c:v>28-04-2025</c:v>
                  </c:pt>
                  <c:pt idx="48">
                    <c:v>05-05-2025</c:v>
                  </c:pt>
                  <c:pt idx="49">
                    <c:v>12-05-2025</c:v>
                  </c:pt>
                  <c:pt idx="50">
                    <c:v>19-05-2025</c:v>
                  </c:pt>
                  <c:pt idx="51">
                    <c:v>26-05-2025</c:v>
                  </c:pt>
                  <c:pt idx="52">
                    <c:v>02-06-2025</c:v>
                  </c:pt>
                  <c:pt idx="53">
                    <c:v>09-06-2025</c:v>
                  </c:pt>
                  <c:pt idx="54">
                    <c:v>16-06-2025</c:v>
                  </c:pt>
                  <c:pt idx="55">
                    <c:v>23-06-2025</c:v>
                  </c:pt>
                  <c:pt idx="56">
                    <c:v>30-06-2025</c:v>
                  </c:pt>
                  <c:pt idx="57">
                    <c:v>07-07-2025</c:v>
                  </c:pt>
                  <c:pt idx="58">
                    <c:v>14-07-2025</c:v>
                  </c:pt>
                  <c:pt idx="59">
                    <c:v>21-07-2025</c:v>
                  </c:pt>
                  <c:pt idx="60">
                    <c:v>28-07-2025</c:v>
                  </c:pt>
                  <c:pt idx="61">
                    <c:v>04-08-2025</c:v>
                  </c:pt>
                  <c:pt idx="62">
                    <c:v>11-08-2025</c:v>
                  </c:pt>
                  <c:pt idx="63">
                    <c:v>18-08-2025</c:v>
                  </c:pt>
                  <c:pt idx="64">
                    <c:v>25-08-2025</c:v>
                  </c:pt>
                  <c:pt idx="65">
                    <c:v>01-09-2025</c:v>
                  </c:pt>
                  <c:pt idx="66">
                    <c:v>08-09-2025</c:v>
                  </c:pt>
                </c:lvl>
                <c:lvl>
                  <c:pt idx="0">
                    <c:v>Jun</c:v>
                  </c:pt>
                  <c:pt idx="4">
                    <c:v>Jul</c:v>
                  </c:pt>
                  <c:pt idx="9">
                    <c:v>Aug</c:v>
                  </c:pt>
                  <c:pt idx="13">
                    <c:v>Sep</c:v>
                  </c:pt>
                  <c:pt idx="18">
                    <c:v>Oct</c:v>
                  </c:pt>
                  <c:pt idx="22">
                    <c:v>Nov</c:v>
                  </c:pt>
                  <c:pt idx="26">
                    <c:v>Dec</c:v>
                  </c:pt>
                  <c:pt idx="31">
                    <c:v>Jan</c:v>
                  </c:pt>
                  <c:pt idx="35">
                    <c:v>Feb</c:v>
                  </c:pt>
                  <c:pt idx="39">
                    <c:v>Mar</c:v>
                  </c:pt>
                  <c:pt idx="44">
                    <c:v>Apr</c:v>
                  </c:pt>
                  <c:pt idx="48">
                    <c:v>May</c:v>
                  </c:pt>
                  <c:pt idx="52">
                    <c:v>Jun</c:v>
                  </c:pt>
                  <c:pt idx="57">
                    <c:v>Jul</c:v>
                  </c:pt>
                  <c:pt idx="61">
                    <c:v>Aug</c:v>
                  </c:pt>
                  <c:pt idx="65">
                    <c:v>Sep</c:v>
                  </c:pt>
                </c:lvl>
                <c:lvl>
                  <c:pt idx="0">
                    <c:v>Qtr2</c:v>
                  </c:pt>
                  <c:pt idx="4">
                    <c:v>Qtr3</c:v>
                  </c:pt>
                  <c:pt idx="18">
                    <c:v>Qtr4</c:v>
                  </c:pt>
                  <c:pt idx="31">
                    <c:v>Qtr1</c:v>
                  </c:pt>
                  <c:pt idx="44">
                    <c:v>Qtr2</c:v>
                  </c:pt>
                  <c:pt idx="57">
                    <c:v>Qtr3</c:v>
                  </c:pt>
                </c:lvl>
                <c:lvl>
                  <c:pt idx="0">
                    <c:v>2024</c:v>
                  </c:pt>
                  <c:pt idx="31">
                    <c:v>2025</c:v>
                  </c:pt>
                </c:lvl>
              </c:multiLvlStrCache>
            </c:multiLvlStrRef>
          </c:cat>
          <c:val>
            <c:numRef>
              <c:f>TASK_6_ANSWER_1!$D$5:$D$96</c:f>
              <c:numCache>
                <c:formatCode>0</c:formatCode>
                <c:ptCount val="67"/>
                <c:pt idx="0">
                  <c:v>1176</c:v>
                </c:pt>
                <c:pt idx="1">
                  <c:v>452</c:v>
                </c:pt>
                <c:pt idx="2">
                  <c:v>1302</c:v>
                </c:pt>
                <c:pt idx="3">
                  <c:v>700</c:v>
                </c:pt>
                <c:pt idx="4">
                  <c:v>1117</c:v>
                </c:pt>
                <c:pt idx="5">
                  <c:v>1117</c:v>
                </c:pt>
                <c:pt idx="6">
                  <c:v>912</c:v>
                </c:pt>
                <c:pt idx="7">
                  <c:v>1125</c:v>
                </c:pt>
                <c:pt idx="8">
                  <c:v>849</c:v>
                </c:pt>
                <c:pt idx="9">
                  <c:v>758</c:v>
                </c:pt>
                <c:pt idx="10">
                  <c:v>904</c:v>
                </c:pt>
                <c:pt idx="11">
                  <c:v>1009</c:v>
                </c:pt>
                <c:pt idx="12">
                  <c:v>1166</c:v>
                </c:pt>
                <c:pt idx="13">
                  <c:v>1031</c:v>
                </c:pt>
                <c:pt idx="14">
                  <c:v>725</c:v>
                </c:pt>
                <c:pt idx="15">
                  <c:v>400</c:v>
                </c:pt>
                <c:pt idx="16">
                  <c:v>474</c:v>
                </c:pt>
                <c:pt idx="17">
                  <c:v>1175</c:v>
                </c:pt>
                <c:pt idx="18">
                  <c:v>1225</c:v>
                </c:pt>
                <c:pt idx="19">
                  <c:v>1242</c:v>
                </c:pt>
                <c:pt idx="20">
                  <c:v>1082</c:v>
                </c:pt>
                <c:pt idx="21">
                  <c:v>543</c:v>
                </c:pt>
                <c:pt idx="22">
                  <c:v>984</c:v>
                </c:pt>
                <c:pt idx="23">
                  <c:v>1058</c:v>
                </c:pt>
                <c:pt idx="24">
                  <c:v>682</c:v>
                </c:pt>
                <c:pt idx="25">
                  <c:v>1154</c:v>
                </c:pt>
                <c:pt idx="26">
                  <c:v>704</c:v>
                </c:pt>
                <c:pt idx="27">
                  <c:v>382</c:v>
                </c:pt>
                <c:pt idx="28">
                  <c:v>1099</c:v>
                </c:pt>
                <c:pt idx="29">
                  <c:v>850</c:v>
                </c:pt>
                <c:pt idx="30">
                  <c:v>537</c:v>
                </c:pt>
                <c:pt idx="31">
                  <c:v>725</c:v>
                </c:pt>
                <c:pt idx="32">
                  <c:v>520</c:v>
                </c:pt>
                <c:pt idx="33">
                  <c:v>844</c:v>
                </c:pt>
                <c:pt idx="34">
                  <c:v>718</c:v>
                </c:pt>
                <c:pt idx="35">
                  <c:v>422</c:v>
                </c:pt>
                <c:pt idx="36">
                  <c:v>338</c:v>
                </c:pt>
                <c:pt idx="37">
                  <c:v>356</c:v>
                </c:pt>
                <c:pt idx="38">
                  <c:v>699</c:v>
                </c:pt>
                <c:pt idx="39">
                  <c:v>478</c:v>
                </c:pt>
                <c:pt idx="40">
                  <c:v>765</c:v>
                </c:pt>
                <c:pt idx="41">
                  <c:v>1128</c:v>
                </c:pt>
                <c:pt idx="42">
                  <c:v>1301</c:v>
                </c:pt>
                <c:pt idx="43">
                  <c:v>1367</c:v>
                </c:pt>
                <c:pt idx="44">
                  <c:v>940</c:v>
                </c:pt>
                <c:pt idx="45">
                  <c:v>1191</c:v>
                </c:pt>
                <c:pt idx="46">
                  <c:v>889</c:v>
                </c:pt>
                <c:pt idx="47">
                  <c:v>814</c:v>
                </c:pt>
                <c:pt idx="48">
                  <c:v>459</c:v>
                </c:pt>
                <c:pt idx="49">
                  <c:v>377</c:v>
                </c:pt>
                <c:pt idx="50">
                  <c:v>1281</c:v>
                </c:pt>
                <c:pt idx="51">
                  <c:v>684</c:v>
                </c:pt>
                <c:pt idx="52">
                  <c:v>569</c:v>
                </c:pt>
                <c:pt idx="53">
                  <c:v>935</c:v>
                </c:pt>
                <c:pt idx="54">
                  <c:v>994</c:v>
                </c:pt>
                <c:pt idx="55">
                  <c:v>520</c:v>
                </c:pt>
                <c:pt idx="56">
                  <c:v>596</c:v>
                </c:pt>
                <c:pt idx="57">
                  <c:v>805</c:v>
                </c:pt>
                <c:pt idx="58">
                  <c:v>952</c:v>
                </c:pt>
                <c:pt idx="59">
                  <c:v>1139</c:v>
                </c:pt>
                <c:pt idx="60">
                  <c:v>1387</c:v>
                </c:pt>
                <c:pt idx="61">
                  <c:v>523</c:v>
                </c:pt>
                <c:pt idx="62">
                  <c:v>749</c:v>
                </c:pt>
                <c:pt idx="63">
                  <c:v>839</c:v>
                </c:pt>
                <c:pt idx="64">
                  <c:v>518</c:v>
                </c:pt>
                <c:pt idx="65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E4-47F2-8530-3A2A5A6BE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115696"/>
        <c:axId val="1952132496"/>
      </c:lineChart>
      <c:catAx>
        <c:axId val="195211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32496"/>
        <c:crosses val="autoZero"/>
        <c:auto val="1"/>
        <c:lblAlgn val="ctr"/>
        <c:lblOffset val="100"/>
        <c:noMultiLvlLbl val="0"/>
      </c:catAx>
      <c:valAx>
        <c:axId val="195213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1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[Spotify_Project.xlsx]TASK 6_ANSWER_2!PivotTable12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6_ANSWER_2'!$B$3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6_ANSWER_2'!$A$4:$A$71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6_ANSWER_2'!$B$4:$B$71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1-48C2-9C07-F71D4F3D9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119056"/>
        <c:axId val="1952119536"/>
      </c:lineChart>
      <c:catAx>
        <c:axId val="195211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19536"/>
        <c:crosses val="autoZero"/>
        <c:auto val="1"/>
        <c:lblAlgn val="ctr"/>
        <c:lblOffset val="100"/>
        <c:noMultiLvlLbl val="0"/>
      </c:catAx>
      <c:valAx>
        <c:axId val="19521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[Spotify_Project.xlsx]TASK 6_ANSWER_2!PivotTable12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'TASK 6_ANSWER_2'!$B$3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'TASK 6_ANSWER_2'!$A$4:$A$71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'TASK 6_ANSWER_2'!$B$4:$B$71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D-4351-8F73-8702EC1E8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085456"/>
        <c:axId val="1952090256"/>
      </c:lineChart>
      <c:catAx>
        <c:axId val="19520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90256"/>
        <c:crosses val="autoZero"/>
        <c:auto val="1"/>
        <c:lblAlgn val="ctr"/>
        <c:lblOffset val="100"/>
        <c:noMultiLvlLbl val="0"/>
      </c:catAx>
      <c:valAx>
        <c:axId val="195209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85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30480</xdr:rowOff>
    </xdr:from>
    <xdr:to>
      <xdr:col>17</xdr:col>
      <xdr:colOff>274320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341D89-494B-363A-4605-7D75C76E3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6</xdr:row>
      <xdr:rowOff>0</xdr:rowOff>
    </xdr:from>
    <xdr:to>
      <xdr:col>14</xdr:col>
      <xdr:colOff>548640</xdr:colOff>
      <xdr:row>25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B5A02D-0286-90FD-3726-9BF5C3C4F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45</xdr:row>
      <xdr:rowOff>68580</xdr:rowOff>
    </xdr:from>
    <xdr:to>
      <xdr:col>15</xdr:col>
      <xdr:colOff>0</xdr:colOff>
      <xdr:row>65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21D0B-F9FD-1A9C-C322-DBA093238F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3</xdr:row>
      <xdr:rowOff>0</xdr:rowOff>
    </xdr:from>
    <xdr:to>
      <xdr:col>15</xdr:col>
      <xdr:colOff>426720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870771-207F-36B4-F099-EA1E6C162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nya Nanda Sabat" refreshedDate="45911.238453240738" createdVersion="8" refreshedVersion="8" minRefreshableVersion="3" recordCount="300" xr:uid="{A5241D02-7460-4D92-963E-6BD0B5477ACC}">
  <cacheSource type="worksheet">
    <worksheetSource name="Table2"/>
  </cacheSource>
  <cacheFields count="20">
    <cacheField name="Post ID" numFmtId="49">
      <sharedItems count="300">
        <s v="SP001"/>
        <s v="SP002"/>
        <s v="SP003"/>
        <s v="SP004"/>
        <s v="SP005"/>
        <s v="SP006"/>
        <s v="SP007"/>
        <s v="SP008"/>
        <s v="SP009"/>
        <s v="SP010"/>
        <s v="SP011"/>
        <s v="SP012"/>
        <s v="SP013"/>
        <s v="SP014"/>
        <s v="SP015"/>
        <s v="SP016"/>
        <s v="SP017"/>
        <s v="SP018"/>
        <s v="SP019"/>
        <s v="SP020"/>
        <s v="SP021"/>
        <s v="SP022"/>
        <s v="SP023"/>
        <s v="SP024"/>
        <s v="SP025"/>
        <s v="SP026"/>
        <s v="SP027"/>
        <s v="SP028"/>
        <s v="SP029"/>
        <s v="SP030"/>
        <s v="SP031"/>
        <s v="SP032"/>
        <s v="SP033"/>
        <s v="SP034"/>
        <s v="SP035"/>
        <s v="SP036"/>
        <s v="SP037"/>
        <s v="SP038"/>
        <s v="SP039"/>
        <s v="SP040"/>
        <s v="SP041"/>
        <s v="SP042"/>
        <s v="SP043"/>
        <s v="SP044"/>
        <s v="SP045"/>
        <s v="SP046"/>
        <s v="SP047"/>
        <s v="SP048"/>
        <s v="SP049"/>
        <s v="SP050"/>
        <s v="SP051"/>
        <s v="SP052"/>
        <s v="SP053"/>
        <s v="SP054"/>
        <s v="SP055"/>
        <s v="SP056"/>
        <s v="SP057"/>
        <s v="SP058"/>
        <s v="SP059"/>
        <s v="SP060"/>
        <s v="SP061"/>
        <s v="SP062"/>
        <s v="SP063"/>
        <s v="SP064"/>
        <s v="SP065"/>
        <s v="SP066"/>
        <s v="SP067"/>
        <s v="SP068"/>
        <s v="SP069"/>
        <s v="SP070"/>
        <s v="SP071"/>
        <s v="SP072"/>
        <s v="SP073"/>
        <s v="SP074"/>
        <s v="SP075"/>
        <s v="SP076"/>
        <s v="SP077"/>
        <s v="SP078"/>
        <s v="SP079"/>
        <s v="SP080"/>
        <s v="SP081"/>
        <s v="SP082"/>
        <s v="SP083"/>
        <s v="SP084"/>
        <s v="SP085"/>
        <s v="SP086"/>
        <s v="SP087"/>
        <s v="SP088"/>
        <s v="SP089"/>
        <s v="SP090"/>
        <s v="SP091"/>
        <s v="SP092"/>
        <s v="SP093"/>
        <s v="SP094"/>
        <s v="SP095"/>
        <s v="SP096"/>
        <s v="SP097"/>
        <s v="SP098"/>
        <s v="SP099"/>
        <s v="SP100"/>
        <s v="SP101"/>
        <s v="SP102"/>
        <s v="SP103"/>
        <s v="SP104"/>
        <s v="SP105"/>
        <s v="SP106"/>
        <s v="SP107"/>
        <s v="SP108"/>
        <s v="SP109"/>
        <s v="SP110"/>
        <s v="SP111"/>
        <s v="SP112"/>
        <s v="SP113"/>
        <s v="SP114"/>
        <s v="SP115"/>
        <s v="SP116"/>
        <s v="SP117"/>
        <s v="SP118"/>
        <s v="SP119"/>
        <s v="SP120"/>
        <s v="SP121"/>
        <s v="SP122"/>
        <s v="SP123"/>
        <s v="SP124"/>
        <s v="SP125"/>
        <s v="SP126"/>
        <s v="SP127"/>
        <s v="SP128"/>
        <s v="SP129"/>
        <s v="SP130"/>
        <s v="SP131"/>
        <s v="SP132"/>
        <s v="SP133"/>
        <s v="SP134"/>
        <s v="SP135"/>
        <s v="SP136"/>
        <s v="SP137"/>
        <s v="SP138"/>
        <s v="SP139"/>
        <s v="SP140"/>
        <s v="SP141"/>
        <s v="SP142"/>
        <s v="SP143"/>
        <s v="SP144"/>
        <s v="SP145"/>
        <s v="SP146"/>
        <s v="SP147"/>
        <s v="SP148"/>
        <s v="SP149"/>
        <s v="SP150"/>
        <s v="SP151"/>
        <s v="SP152"/>
        <s v="SP153"/>
        <s v="SP154"/>
        <s v="SP155"/>
        <s v="SP156"/>
        <s v="SP157"/>
        <s v="SP158"/>
        <s v="SP159"/>
        <s v="SP160"/>
        <s v="SP161"/>
        <s v="SP162"/>
        <s v="SP163"/>
        <s v="SP164"/>
        <s v="SP165"/>
        <s v="SP166"/>
        <s v="SP167"/>
        <s v="SP168"/>
        <s v="SP169"/>
        <s v="SP170"/>
        <s v="SP171"/>
        <s v="SP172"/>
        <s v="SP173"/>
        <s v="SP174"/>
        <s v="SP175"/>
        <s v="SP176"/>
        <s v="SP177"/>
        <s v="SP178"/>
        <s v="SP179"/>
        <s v="SP180"/>
        <s v="SP181"/>
        <s v="SP182"/>
        <s v="SP183"/>
        <s v="SP184"/>
        <s v="SP185"/>
        <s v="SP186"/>
        <s v="SP187"/>
        <s v="SP188"/>
        <s v="SP189"/>
        <s v="SP190"/>
        <s v="SP191"/>
        <s v="SP192"/>
        <s v="SP193"/>
        <s v="SP194"/>
        <s v="SP195"/>
        <s v="SP196"/>
        <s v="SP197"/>
        <s v="SP198"/>
        <s v="SP199"/>
        <s v="SP200"/>
        <s v="SP201"/>
        <s v="SP202"/>
        <s v="SP203"/>
        <s v="SP204"/>
        <s v="SP205"/>
        <s v="SP206"/>
        <s v="SP207"/>
        <s v="SP208"/>
        <s v="SP209"/>
        <s v="SP210"/>
        <s v="SP211"/>
        <s v="SP212"/>
        <s v="SP213"/>
        <s v="SP214"/>
        <s v="SP215"/>
        <s v="SP216"/>
        <s v="SP217"/>
        <s v="SP218"/>
        <s v="SP219"/>
        <s v="SP220"/>
        <s v="SP221"/>
        <s v="SP222"/>
        <s v="SP223"/>
        <s v="SP224"/>
        <s v="SP225"/>
        <s v="SP226"/>
        <s v="SP227"/>
        <s v="SP228"/>
        <s v="SP229"/>
        <s v="SP230"/>
        <s v="SP231"/>
        <s v="SP232"/>
        <s v="SP233"/>
        <s v="SP234"/>
        <s v="SP235"/>
        <s v="SP236"/>
        <s v="SP237"/>
        <s v="SP238"/>
        <s v="SP239"/>
        <s v="SP240"/>
        <s v="SP241"/>
        <s v="SP242"/>
        <s v="SP243"/>
        <s v="SP244"/>
        <s v="SP245"/>
        <s v="SP246"/>
        <s v="SP247"/>
        <s v="SP248"/>
        <s v="SP249"/>
        <s v="SP250"/>
        <s v="SP251"/>
        <s v="SP252"/>
        <s v="SP253"/>
        <s v="SP254"/>
        <s v="SP255"/>
        <s v="SP256"/>
        <s v="SP257"/>
        <s v="SP258"/>
        <s v="SP259"/>
        <s v="SP260"/>
        <s v="SP261"/>
        <s v="SP262"/>
        <s v="SP263"/>
        <s v="SP264"/>
        <s v="SP265"/>
        <s v="SP266"/>
        <s v="SP267"/>
        <s v="SP268"/>
        <s v="SP269"/>
        <s v="SP270"/>
        <s v="SP271"/>
        <s v="SP272"/>
        <s v="SP273"/>
        <s v="SP274"/>
        <s v="SP275"/>
        <s v="SP276"/>
        <s v="SP277"/>
        <s v="SP278"/>
        <s v="SP279"/>
        <s v="SP280"/>
        <s v="SP281"/>
        <s v="SP282"/>
        <s v="SP283"/>
        <s v="SP284"/>
        <s v="SP285"/>
        <s v="SP286"/>
        <s v="SP287"/>
        <s v="SP288"/>
        <s v="SP289"/>
        <s v="SP290"/>
        <s v="SP291"/>
        <s v="SP292"/>
        <s v="SP293"/>
        <s v="SP294"/>
        <s v="SP295"/>
        <s v="SP296"/>
        <s v="SP297"/>
        <s v="SP298"/>
        <s v="SP299"/>
        <s v="SP300"/>
      </sharedItems>
    </cacheField>
    <cacheField name="Platform" numFmtId="49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 1" numFmtId="0">
      <sharedItems/>
    </cacheField>
    <cacheField name="Hashtags Used 2" numFmtId="0">
      <sharedItems containsBlank="1"/>
    </cacheField>
    <cacheField name="HashTags_Used_Combined" numFmtId="0">
      <sharedItems count="8">
        <s v="SoundtrackOfLife,NowPlaying"/>
        <s v="DiscoverWeekly"/>
        <s v="MusicForEveryone,NowPlaying"/>
        <s v="DiscoverWeekly,SpotifyWrapped"/>
        <s v="DiscoverWeekly,MusicForEveryone"/>
        <s v="NowPlaying"/>
        <s v="SoundtrackOfLife"/>
        <s v="DiscoverWeekly,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" numFmtId="1">
      <sharedItems containsSemiMixedTypes="0" containsString="0" containsNumber="1" containsInteger="1" minValue="1341" maxValue="5728"/>
    </cacheField>
    <cacheField name="Engagement_Rate" numFmtId="0">
      <sharedItems containsSemiMixedTypes="0" containsString="0" containsNumber="1" minValue="2.5027528414923199" maxValue="26.064752360763155"/>
    </cacheField>
    <cacheField name="Field1" numFmtId="0" formula=" SUM(Engagement_Rate)-Engagement_Rate" databaseField="0"/>
    <cacheField name="Engagement_Before_Campaign" numFmtId="0" formula=" SUM(Engagement_Rate)-Engagement_Rate" databaseField="0"/>
    <cacheField name="Engagement_rate_per_platform" numFmtId="0" formula="Engagement/Impression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nya Nanda Sabat" refreshedDate="45911.259245370369" createdVersion="8" refreshedVersion="8" minRefreshableVersion="3" recordCount="483" xr:uid="{83F28F54-C810-4F4D-B3E6-FDC0150957FE}">
  <cacheSource type="worksheet">
    <worksheetSource name="Table2_1"/>
  </cacheSource>
  <cacheFields count="17">
    <cacheField name="Post ID" numFmtId="0">
      <sharedItems count="300">
        <s v="SP001"/>
        <s v="SP002"/>
        <s v="SP003"/>
        <s v="SP004"/>
        <s v="SP005"/>
        <s v="SP006"/>
        <s v="SP007"/>
        <s v="SP008"/>
        <s v="SP009"/>
        <s v="SP010"/>
        <s v="SP011"/>
        <s v="SP012"/>
        <s v="SP013"/>
        <s v="SP014"/>
        <s v="SP015"/>
        <s v="SP016"/>
        <s v="SP017"/>
        <s v="SP018"/>
        <s v="SP019"/>
        <s v="SP020"/>
        <s v="SP021"/>
        <s v="SP022"/>
        <s v="SP023"/>
        <s v="SP024"/>
        <s v="SP025"/>
        <s v="SP026"/>
        <s v="SP027"/>
        <s v="SP028"/>
        <s v="SP029"/>
        <s v="SP030"/>
        <s v="SP031"/>
        <s v="SP032"/>
        <s v="SP033"/>
        <s v="SP034"/>
        <s v="SP035"/>
        <s v="SP036"/>
        <s v="SP037"/>
        <s v="SP038"/>
        <s v="SP039"/>
        <s v="SP040"/>
        <s v="SP041"/>
        <s v="SP042"/>
        <s v="SP043"/>
        <s v="SP044"/>
        <s v="SP045"/>
        <s v="SP046"/>
        <s v="SP047"/>
        <s v="SP048"/>
        <s v="SP049"/>
        <s v="SP050"/>
        <s v="SP051"/>
        <s v="SP052"/>
        <s v="SP053"/>
        <s v="SP054"/>
        <s v="SP055"/>
        <s v="SP056"/>
        <s v="SP057"/>
        <s v="SP058"/>
        <s v="SP059"/>
        <s v="SP060"/>
        <s v="SP061"/>
        <s v="SP062"/>
        <s v="SP063"/>
        <s v="SP064"/>
        <s v="SP065"/>
        <s v="SP066"/>
        <s v="SP067"/>
        <s v="SP068"/>
        <s v="SP069"/>
        <s v="SP070"/>
        <s v="SP071"/>
        <s v="SP072"/>
        <s v="SP073"/>
        <s v="SP074"/>
        <s v="SP075"/>
        <s v="SP076"/>
        <s v="SP077"/>
        <s v="SP078"/>
        <s v="SP079"/>
        <s v="SP080"/>
        <s v="SP081"/>
        <s v="SP082"/>
        <s v="SP083"/>
        <s v="SP084"/>
        <s v="SP085"/>
        <s v="SP086"/>
        <s v="SP087"/>
        <s v="SP088"/>
        <s v="SP089"/>
        <s v="SP090"/>
        <s v="SP091"/>
        <s v="SP092"/>
        <s v="SP093"/>
        <s v="SP094"/>
        <s v="SP095"/>
        <s v="SP096"/>
        <s v="SP097"/>
        <s v="SP098"/>
        <s v="SP099"/>
        <s v="SP100"/>
        <s v="SP101"/>
        <s v="SP102"/>
        <s v="SP103"/>
        <s v="SP104"/>
        <s v="SP105"/>
        <s v="SP106"/>
        <s v="SP107"/>
        <s v="SP108"/>
        <s v="SP109"/>
        <s v="SP110"/>
        <s v="SP111"/>
        <s v="SP112"/>
        <s v="SP113"/>
        <s v="SP114"/>
        <s v="SP115"/>
        <s v="SP116"/>
        <s v="SP117"/>
        <s v="SP118"/>
        <s v="SP119"/>
        <s v="SP120"/>
        <s v="SP121"/>
        <s v="SP122"/>
        <s v="SP123"/>
        <s v="SP124"/>
        <s v="SP125"/>
        <s v="SP126"/>
        <s v="SP127"/>
        <s v="SP128"/>
        <s v="SP129"/>
        <s v="SP130"/>
        <s v="SP131"/>
        <s v="SP132"/>
        <s v="SP133"/>
        <s v="SP134"/>
        <s v="SP135"/>
        <s v="SP136"/>
        <s v="SP137"/>
        <s v="SP138"/>
        <s v="SP139"/>
        <s v="SP140"/>
        <s v="SP141"/>
        <s v="SP142"/>
        <s v="SP143"/>
        <s v="SP144"/>
        <s v="SP145"/>
        <s v="SP146"/>
        <s v="SP147"/>
        <s v="SP148"/>
        <s v="SP149"/>
        <s v="SP150"/>
        <s v="SP151"/>
        <s v="SP152"/>
        <s v="SP153"/>
        <s v="SP154"/>
        <s v="SP155"/>
        <s v="SP156"/>
        <s v="SP157"/>
        <s v="SP158"/>
        <s v="SP159"/>
        <s v="SP160"/>
        <s v="SP161"/>
        <s v="SP162"/>
        <s v="SP163"/>
        <s v="SP164"/>
        <s v="SP165"/>
        <s v="SP166"/>
        <s v="SP167"/>
        <s v="SP168"/>
        <s v="SP169"/>
        <s v="SP170"/>
        <s v="SP171"/>
        <s v="SP172"/>
        <s v="SP173"/>
        <s v="SP174"/>
        <s v="SP175"/>
        <s v="SP176"/>
        <s v="SP177"/>
        <s v="SP178"/>
        <s v="SP179"/>
        <s v="SP180"/>
        <s v="SP181"/>
        <s v="SP182"/>
        <s v="SP183"/>
        <s v="SP184"/>
        <s v="SP185"/>
        <s v="SP186"/>
        <s v="SP187"/>
        <s v="SP188"/>
        <s v="SP189"/>
        <s v="SP190"/>
        <s v="SP191"/>
        <s v="SP192"/>
        <s v="SP193"/>
        <s v="SP194"/>
        <s v="SP195"/>
        <s v="SP196"/>
        <s v="SP197"/>
        <s v="SP198"/>
        <s v="SP199"/>
        <s v="SP200"/>
        <s v="SP201"/>
        <s v="SP202"/>
        <s v="SP203"/>
        <s v="SP204"/>
        <s v="SP205"/>
        <s v="SP206"/>
        <s v="SP207"/>
        <s v="SP208"/>
        <s v="SP209"/>
        <s v="SP210"/>
        <s v="SP211"/>
        <s v="SP212"/>
        <s v="SP213"/>
        <s v="SP214"/>
        <s v="SP215"/>
        <s v="SP216"/>
        <s v="SP217"/>
        <s v="SP218"/>
        <s v="SP219"/>
        <s v="SP220"/>
        <s v="SP221"/>
        <s v="SP222"/>
        <s v="SP223"/>
        <s v="SP224"/>
        <s v="SP225"/>
        <s v="SP226"/>
        <s v="SP227"/>
        <s v="SP228"/>
        <s v="SP229"/>
        <s v="SP230"/>
        <s v="SP231"/>
        <s v="SP232"/>
        <s v="SP233"/>
        <s v="SP234"/>
        <s v="SP235"/>
        <s v="SP236"/>
        <s v="SP237"/>
        <s v="SP238"/>
        <s v="SP239"/>
        <s v="SP240"/>
        <s v="SP241"/>
        <s v="SP242"/>
        <s v="SP243"/>
        <s v="SP244"/>
        <s v="SP245"/>
        <s v="SP246"/>
        <s v="SP247"/>
        <s v="SP248"/>
        <s v="SP249"/>
        <s v="SP250"/>
        <s v="SP251"/>
        <s v="SP252"/>
        <s v="SP253"/>
        <s v="SP254"/>
        <s v="SP255"/>
        <s v="SP256"/>
        <s v="SP257"/>
        <s v="SP258"/>
        <s v="SP259"/>
        <s v="SP260"/>
        <s v="SP261"/>
        <s v="SP262"/>
        <s v="SP263"/>
        <s v="SP264"/>
        <s v="SP265"/>
        <s v="SP266"/>
        <s v="SP267"/>
        <s v="SP268"/>
        <s v="SP269"/>
        <s v="SP270"/>
        <s v="SP271"/>
        <s v="SP272"/>
        <s v="SP273"/>
        <s v="SP274"/>
        <s v="SP275"/>
        <s v="SP276"/>
        <s v="SP277"/>
        <s v="SP278"/>
        <s v="SP279"/>
        <s v="SP280"/>
        <s v="SP281"/>
        <s v="SP282"/>
        <s v="SP283"/>
        <s v="SP284"/>
        <s v="SP285"/>
        <s v="SP286"/>
        <s v="SP287"/>
        <s v="SP288"/>
        <s v="SP289"/>
        <s v="SP290"/>
        <s v="SP291"/>
        <s v="SP292"/>
        <s v="SP293"/>
        <s v="SP294"/>
        <s v="SP295"/>
        <s v="SP296"/>
        <s v="SP297"/>
        <s v="SP298"/>
        <s v="SP299"/>
        <s v="SP300"/>
      </sharedItems>
    </cacheField>
    <cacheField name="Platform" numFmtId="0">
      <sharedItems/>
    </cacheField>
    <cacheField name="Date" numFmtId="22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_Used_Combined" numFmtId="0">
      <sharedItems/>
    </cacheField>
    <cacheField name="Campaign_Name" numFmtId="0">
      <sharedItems/>
    </cacheField>
    <cacheField name="Engagement" numFmtId="0">
      <sharedItems containsSemiMixedTypes="0" containsString="0" containsNumber="1" containsInteger="1" minValue="1341" maxValue="5728"/>
    </cacheField>
    <cacheField name="Engagement_Rate" numFmtId="0">
      <sharedItems containsSemiMixedTypes="0" containsString="0" containsNumber="1" minValue="2.5027528414923199" maxValue="26.064752360763155"/>
    </cacheField>
    <cacheField name="Attribute" numFmtId="0">
      <sharedItems/>
    </cacheField>
    <cacheField name="Value" numFmtId="0">
      <sharedItems count="8">
        <s v="SoundtrackOfLife,"/>
        <s v="NowPlaying"/>
        <s v="DiscoverWeekly"/>
        <s v="MusicForEveryone,"/>
        <s v="DiscoverWeekly,"/>
        <s v="SpotifyWrapped"/>
        <s v="MusicForEveryone"/>
        <s v="SoundtrackOfLif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nya Nanda Sabat" refreshedDate="45912.787101620372" createdVersion="8" refreshedVersion="8" minRefreshableVersion="3" recordCount="200" xr:uid="{5193B026-C270-4826-A35F-F274184F0E13}">
  <cacheSource type="worksheet">
    <worksheetSource name="Table5"/>
  </cacheSource>
  <cacheFields count="14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 count="198">
        <n v="23125"/>
        <n v="22788"/>
        <n v="7810"/>
        <n v="11966"/>
        <n v="26298"/>
        <n v="22029"/>
        <n v="12391"/>
        <n v="14477"/>
        <n v="25040"/>
        <n v="22619"/>
        <n v="12399"/>
        <n v="22456"/>
        <n v="19328"/>
        <n v="21107"/>
        <n v="12277"/>
        <n v="11684"/>
        <n v="14412"/>
        <n v="15924"/>
        <n v="12390"/>
        <n v="25742"/>
        <n v="10495"/>
        <n v="7797"/>
        <n v="15595"/>
        <n v="24617"/>
        <n v="9847"/>
        <n v="13644"/>
        <n v="11421"/>
        <n v="15613"/>
        <n v="23900"/>
        <n v="5836"/>
        <n v="5624"/>
        <n v="10311"/>
        <n v="8274"/>
        <n v="6031"/>
        <n v="27829"/>
        <n v="18267"/>
        <n v="26624"/>
        <n v="26644"/>
        <n v="13051"/>
        <n v="14217"/>
        <n v="16385"/>
        <n v="24548"/>
        <n v="9195"/>
        <n v="18071"/>
        <n v="16875"/>
        <n v="9567"/>
        <n v="20306"/>
        <n v="21134"/>
        <n v="26872"/>
        <n v="10253"/>
        <n v="23963"/>
        <n v="11335"/>
        <n v="12115"/>
        <n v="24358"/>
        <n v="12181"/>
        <n v="17729"/>
        <n v="10881"/>
        <n v="18576"/>
        <n v="9383"/>
        <n v="14178"/>
        <n v="21254"/>
        <n v="14215"/>
        <n v="16921"/>
        <n v="25130"/>
        <n v="25537"/>
        <n v="24943"/>
        <n v="14563"/>
        <n v="26273"/>
        <n v="10858"/>
        <n v="25038"/>
        <n v="9092"/>
        <n v="17662"/>
        <n v="5924"/>
        <n v="25347"/>
        <n v="8910"/>
        <n v="20438"/>
        <n v="8760"/>
        <n v="6625"/>
        <n v="23329"/>
        <n v="7299"/>
        <n v="14496"/>
        <n v="25703"/>
        <n v="15108"/>
        <n v="18867"/>
        <n v="17574"/>
        <n v="12840"/>
        <n v="21079"/>
        <n v="23486"/>
        <n v="5960"/>
        <n v="13301"/>
        <n v="10563"/>
        <n v="19949"/>
        <n v="14273"/>
        <n v="9247"/>
        <n v="11972"/>
        <n v="13314"/>
        <n v="14749"/>
        <n v="6868"/>
        <n v="6027"/>
        <n v="25267"/>
        <n v="5900"/>
        <n v="11181"/>
        <n v="9592"/>
        <n v="5291"/>
        <n v="22244"/>
        <n v="6824"/>
        <n v="24112"/>
        <n v="25478"/>
        <n v="11235"/>
        <n v="6120"/>
        <n v="20572"/>
        <n v="14975"/>
        <n v="22234"/>
        <n v="6532"/>
        <n v="24858"/>
        <n v="13883"/>
        <n v="18654"/>
        <n v="25234"/>
        <n v="6772"/>
        <n v="22428"/>
        <n v="11911"/>
        <n v="21900"/>
        <n v="25542"/>
        <n v="7140"/>
        <n v="20474"/>
        <n v="8698"/>
        <n v="10402"/>
        <n v="26618"/>
        <n v="7975"/>
        <n v="19054"/>
        <n v="13740"/>
        <n v="18442"/>
        <n v="10104"/>
        <n v="21771"/>
        <n v="22191"/>
        <n v="27753"/>
        <n v="23736"/>
        <n v="27393"/>
        <n v="10343"/>
        <n v="25259"/>
        <n v="24827"/>
        <n v="11908"/>
        <n v="11005"/>
        <n v="26333"/>
        <n v="5495"/>
        <n v="15655"/>
        <n v="13763"/>
        <n v="26073"/>
        <n v="12774"/>
        <n v="19000"/>
        <n v="14051"/>
        <n v="27782"/>
        <n v="7859"/>
        <n v="15773"/>
        <n v="20595"/>
        <n v="12031"/>
        <n v="15128"/>
        <n v="11826"/>
        <n v="12562"/>
        <n v="13013"/>
        <n v="12937"/>
        <n v="14534"/>
        <n v="8182"/>
        <n v="10615"/>
        <n v="20109"/>
        <n v="26024"/>
        <n v="26730"/>
        <n v="27575"/>
        <n v="14479"/>
        <n v="15915"/>
        <n v="12767"/>
        <n v="12170"/>
        <n v="7245"/>
        <n v="12985"/>
        <n v="16377"/>
        <n v="11453"/>
        <n v="12323"/>
        <n v="27809"/>
        <n v="21464"/>
        <n v="27126"/>
        <n v="10681"/>
        <n v="5413"/>
        <n v="25058"/>
        <n v="18303"/>
        <n v="5526"/>
        <n v="17460"/>
        <n v="14475"/>
        <n v="20162"/>
        <n v="17103"/>
        <n v="15461"/>
        <n v="22103"/>
        <n v="11625"/>
        <n v="5281"/>
        <n v="13424"/>
        <n v="13140"/>
        <n v="19538"/>
        <n v="7881"/>
        <n v="11418"/>
      </sharedItems>
    </cacheField>
    <cacheField name="Net_Follower_Gain" numFmtId="1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  <cacheField name="Field1" numFmtId="0" formula="Engagement_Rate/Ad_Spend" databaseField="0"/>
    <cacheField name="Field2" numFmtId="0" formula=" SUM(Engagement_Rate)/SUM(Ad_Spend)" databaseField="0"/>
    <cacheField name="Field3" numFmtId="0" formula="Engagement_Rate/Ad_Spen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gnya Nanda Sabat" refreshedDate="45911.47577164352" backgroundQuery="1" createdVersion="8" refreshedVersion="8" minRefreshableVersion="3" recordCount="0" supportSubquery="1" supportAdvancedDrill="1" xr:uid="{E7C638CC-9CB6-4C52-830A-2AC78A3E01D5}">
  <cacheSource type="external" connectionId="2"/>
  <cacheFields count="3">
    <cacheField name="[Table5].[Platform].[Platform]" caption="Platform" numFmtId="0" hierarchy="64" level="1">
      <sharedItems count="3">
        <s v="Instagram"/>
        <s v="Twitter"/>
        <s v="YouTube"/>
      </sharedItems>
    </cacheField>
    <cacheField name="[Table5].[Ad_Spend].[Ad_Spend]" caption="Ad_Spend" numFmtId="0" hierarchy="69" level="1">
      <sharedItems containsSemiMixedTypes="0" containsString="0" containsNumber="1" containsInteger="1" minValue="5281" maxValue="27829" count="198">
        <n v="5281"/>
        <n v="5291"/>
        <n v="5413"/>
        <n v="5495"/>
        <n v="5526"/>
        <n v="5624"/>
        <n v="5836"/>
        <n v="5900"/>
        <n v="5924"/>
        <n v="5960"/>
        <n v="6027"/>
        <n v="6031"/>
        <n v="6120"/>
        <n v="6532"/>
        <n v="6625"/>
        <n v="6772"/>
        <n v="6824"/>
        <n v="6868"/>
        <n v="7140"/>
        <n v="7245"/>
        <n v="7299"/>
        <n v="7797"/>
        <n v="7810"/>
        <n v="7859"/>
        <n v="7881"/>
        <n v="7975"/>
        <n v="8182"/>
        <n v="8274"/>
        <n v="8698"/>
        <n v="8760"/>
        <n v="8910"/>
        <n v="9092"/>
        <n v="9195"/>
        <n v="9247"/>
        <n v="9383"/>
        <n v="9567"/>
        <n v="9592"/>
        <n v="9847"/>
        <n v="10104"/>
        <n v="10253"/>
        <n v="10311"/>
        <n v="10343"/>
        <n v="10402"/>
        <n v="10495"/>
        <n v="10563"/>
        <n v="10615"/>
        <n v="10681"/>
        <n v="10858"/>
        <n v="10881"/>
        <n v="11005"/>
        <n v="11181"/>
        <n v="11235"/>
        <n v="11335"/>
        <n v="11418"/>
        <n v="11421"/>
        <n v="11453"/>
        <n v="11625"/>
        <n v="11684"/>
        <n v="11826"/>
        <n v="11908"/>
        <n v="11911"/>
        <n v="11966"/>
        <n v="11972"/>
        <n v="12031"/>
        <n v="12115"/>
        <n v="12170"/>
        <n v="12181"/>
        <n v="12277"/>
        <n v="12323"/>
        <n v="12390"/>
        <n v="12391"/>
        <n v="12399"/>
        <n v="12562"/>
        <n v="12767"/>
        <n v="12774"/>
        <n v="12840"/>
        <n v="12937"/>
        <n v="12985"/>
        <n v="13013"/>
        <n v="13051"/>
        <n v="13140"/>
        <n v="13301"/>
        <n v="13314"/>
        <n v="13424"/>
        <n v="13644"/>
        <n v="13740"/>
        <n v="13763"/>
        <n v="13883"/>
        <n v="14051"/>
        <n v="14178"/>
        <n v="14215"/>
        <n v="14217"/>
        <n v="14273"/>
        <n v="14412"/>
        <n v="14475"/>
        <n v="14477"/>
        <n v="14479"/>
        <n v="14496"/>
        <n v="14534"/>
        <n v="14563"/>
        <n v="14749"/>
        <n v="14975"/>
        <n v="15108"/>
        <n v="15128"/>
        <n v="15461"/>
        <n v="15595"/>
        <n v="15613"/>
        <n v="15655"/>
        <n v="15773"/>
        <n v="15915"/>
        <n v="15924"/>
        <n v="16377"/>
        <n v="16385"/>
        <n v="16875"/>
        <n v="16921"/>
        <n v="17103"/>
        <n v="17460"/>
        <n v="17574"/>
        <n v="17662"/>
        <n v="17729"/>
        <n v="18071"/>
        <n v="18267"/>
        <n v="18303"/>
        <n v="18442"/>
        <n v="18576"/>
        <n v="18654"/>
        <n v="18867"/>
        <n v="19000"/>
        <n v="19054"/>
        <n v="19328"/>
        <n v="19538"/>
        <n v="19949"/>
        <n v="20109"/>
        <n v="20162"/>
        <n v="20306"/>
        <n v="20438"/>
        <n v="20474"/>
        <n v="20572"/>
        <n v="20595"/>
        <n v="21079"/>
        <n v="21107"/>
        <n v="21134"/>
        <n v="21254"/>
        <n v="21464"/>
        <n v="21771"/>
        <n v="21900"/>
        <n v="22029"/>
        <n v="22103"/>
        <n v="22191"/>
        <n v="22234"/>
        <n v="22244"/>
        <n v="22428"/>
        <n v="22456"/>
        <n v="22619"/>
        <n v="22788"/>
        <n v="23125"/>
        <n v="23329"/>
        <n v="23486"/>
        <n v="23736"/>
        <n v="23900"/>
        <n v="23963"/>
        <n v="24112"/>
        <n v="24358"/>
        <n v="24548"/>
        <n v="24617"/>
        <n v="24827"/>
        <n v="24858"/>
        <n v="24943"/>
        <n v="25038"/>
        <n v="25040"/>
        <n v="25058"/>
        <n v="25130"/>
        <n v="25234"/>
        <n v="25259"/>
        <n v="25267"/>
        <n v="25347"/>
        <n v="25478"/>
        <n v="25537"/>
        <n v="25542"/>
        <n v="25703"/>
        <n v="25742"/>
        <n v="26024"/>
        <n v="26073"/>
        <n v="26273"/>
        <n v="26298"/>
        <n v="26333"/>
        <n v="26618"/>
        <n v="26624"/>
        <n v="26644"/>
        <n v="26730"/>
        <n v="26872"/>
        <n v="27126"/>
        <n v="27393"/>
        <n v="27575"/>
        <n v="27753"/>
        <n v="27782"/>
        <n v="27809"/>
        <n v="27829"/>
      </sharedItems>
      <extLst>
        <ext xmlns:x15="http://schemas.microsoft.com/office/spreadsheetml/2010/11/main" uri="{4F2E5C28-24EA-4eb8-9CBF-B6C8F9C3D259}">
          <x15:cachedUniqueNames>
            <x15:cachedUniqueName index="0" name="[Table5].[Ad_Spend].&amp;[5281]"/>
            <x15:cachedUniqueName index="1" name="[Table5].[Ad_Spend].&amp;[5291]"/>
            <x15:cachedUniqueName index="2" name="[Table5].[Ad_Spend].&amp;[5413]"/>
            <x15:cachedUniqueName index="3" name="[Table5].[Ad_Spend].&amp;[5495]"/>
            <x15:cachedUniqueName index="4" name="[Table5].[Ad_Spend].&amp;[5526]"/>
            <x15:cachedUniqueName index="5" name="[Table5].[Ad_Spend].&amp;[5624]"/>
            <x15:cachedUniqueName index="6" name="[Table5].[Ad_Spend].&amp;[5836]"/>
            <x15:cachedUniqueName index="7" name="[Table5].[Ad_Spend].&amp;[5900]"/>
            <x15:cachedUniqueName index="8" name="[Table5].[Ad_Spend].&amp;[5924]"/>
            <x15:cachedUniqueName index="9" name="[Table5].[Ad_Spend].&amp;[5960]"/>
            <x15:cachedUniqueName index="10" name="[Table5].[Ad_Spend].&amp;[6027]"/>
            <x15:cachedUniqueName index="11" name="[Table5].[Ad_Spend].&amp;[6031]"/>
            <x15:cachedUniqueName index="12" name="[Table5].[Ad_Spend].&amp;[6120]"/>
            <x15:cachedUniqueName index="13" name="[Table5].[Ad_Spend].&amp;[6532]"/>
            <x15:cachedUniqueName index="14" name="[Table5].[Ad_Spend].&amp;[6625]"/>
            <x15:cachedUniqueName index="15" name="[Table5].[Ad_Spend].&amp;[6772]"/>
            <x15:cachedUniqueName index="16" name="[Table5].[Ad_Spend].&amp;[6824]"/>
            <x15:cachedUniqueName index="17" name="[Table5].[Ad_Spend].&amp;[6868]"/>
            <x15:cachedUniqueName index="18" name="[Table5].[Ad_Spend].&amp;[7140]"/>
            <x15:cachedUniqueName index="19" name="[Table5].[Ad_Spend].&amp;[7245]"/>
            <x15:cachedUniqueName index="20" name="[Table5].[Ad_Spend].&amp;[7299]"/>
            <x15:cachedUniqueName index="21" name="[Table5].[Ad_Spend].&amp;[7797]"/>
            <x15:cachedUniqueName index="22" name="[Table5].[Ad_Spend].&amp;[7810]"/>
            <x15:cachedUniqueName index="23" name="[Table5].[Ad_Spend].&amp;[7859]"/>
            <x15:cachedUniqueName index="24" name="[Table5].[Ad_Spend].&amp;[7881]"/>
            <x15:cachedUniqueName index="25" name="[Table5].[Ad_Spend].&amp;[7975]"/>
            <x15:cachedUniqueName index="26" name="[Table5].[Ad_Spend].&amp;[8182]"/>
            <x15:cachedUniqueName index="27" name="[Table5].[Ad_Spend].&amp;[8274]"/>
            <x15:cachedUniqueName index="28" name="[Table5].[Ad_Spend].&amp;[8698]"/>
            <x15:cachedUniqueName index="29" name="[Table5].[Ad_Spend].&amp;[8760]"/>
            <x15:cachedUniqueName index="30" name="[Table5].[Ad_Spend].&amp;[8910]"/>
            <x15:cachedUniqueName index="31" name="[Table5].[Ad_Spend].&amp;[9092]"/>
            <x15:cachedUniqueName index="32" name="[Table5].[Ad_Spend].&amp;[9195]"/>
            <x15:cachedUniqueName index="33" name="[Table5].[Ad_Spend].&amp;[9247]"/>
            <x15:cachedUniqueName index="34" name="[Table5].[Ad_Spend].&amp;[9383]"/>
            <x15:cachedUniqueName index="35" name="[Table5].[Ad_Spend].&amp;[9567]"/>
            <x15:cachedUniqueName index="36" name="[Table5].[Ad_Spend].&amp;[9592]"/>
            <x15:cachedUniqueName index="37" name="[Table5].[Ad_Spend].&amp;[9847]"/>
            <x15:cachedUniqueName index="38" name="[Table5].[Ad_Spend].&amp;[10104]"/>
            <x15:cachedUniqueName index="39" name="[Table5].[Ad_Spend].&amp;[10253]"/>
            <x15:cachedUniqueName index="40" name="[Table5].[Ad_Spend].&amp;[10311]"/>
            <x15:cachedUniqueName index="41" name="[Table5].[Ad_Spend].&amp;[10343]"/>
            <x15:cachedUniqueName index="42" name="[Table5].[Ad_Spend].&amp;[10402]"/>
            <x15:cachedUniqueName index="43" name="[Table5].[Ad_Spend].&amp;[10495]"/>
            <x15:cachedUniqueName index="44" name="[Table5].[Ad_Spend].&amp;[10563]"/>
            <x15:cachedUniqueName index="45" name="[Table5].[Ad_Spend].&amp;[10615]"/>
            <x15:cachedUniqueName index="46" name="[Table5].[Ad_Spend].&amp;[10681]"/>
            <x15:cachedUniqueName index="47" name="[Table5].[Ad_Spend].&amp;[10858]"/>
            <x15:cachedUniqueName index="48" name="[Table5].[Ad_Spend].&amp;[10881]"/>
            <x15:cachedUniqueName index="49" name="[Table5].[Ad_Spend].&amp;[11005]"/>
            <x15:cachedUniqueName index="50" name="[Table5].[Ad_Spend].&amp;[11181]"/>
            <x15:cachedUniqueName index="51" name="[Table5].[Ad_Spend].&amp;[11235]"/>
            <x15:cachedUniqueName index="52" name="[Table5].[Ad_Spend].&amp;[11335]"/>
            <x15:cachedUniqueName index="53" name="[Table5].[Ad_Spend].&amp;[11418]"/>
            <x15:cachedUniqueName index="54" name="[Table5].[Ad_Spend].&amp;[11421]"/>
            <x15:cachedUniqueName index="55" name="[Table5].[Ad_Spend].&amp;[11453]"/>
            <x15:cachedUniqueName index="56" name="[Table5].[Ad_Spend].&amp;[11625]"/>
            <x15:cachedUniqueName index="57" name="[Table5].[Ad_Spend].&amp;[11684]"/>
            <x15:cachedUniqueName index="58" name="[Table5].[Ad_Spend].&amp;[11826]"/>
            <x15:cachedUniqueName index="59" name="[Table5].[Ad_Spend].&amp;[11908]"/>
            <x15:cachedUniqueName index="60" name="[Table5].[Ad_Spend].&amp;[11911]"/>
            <x15:cachedUniqueName index="61" name="[Table5].[Ad_Spend].&amp;[11966]"/>
            <x15:cachedUniqueName index="62" name="[Table5].[Ad_Spend].&amp;[11972]"/>
            <x15:cachedUniqueName index="63" name="[Table5].[Ad_Spend].&amp;[12031]"/>
            <x15:cachedUniqueName index="64" name="[Table5].[Ad_Spend].&amp;[12115]"/>
            <x15:cachedUniqueName index="65" name="[Table5].[Ad_Spend].&amp;[12170]"/>
            <x15:cachedUniqueName index="66" name="[Table5].[Ad_Spend].&amp;[12181]"/>
            <x15:cachedUniqueName index="67" name="[Table5].[Ad_Spend].&amp;[12277]"/>
            <x15:cachedUniqueName index="68" name="[Table5].[Ad_Spend].&amp;[12323]"/>
            <x15:cachedUniqueName index="69" name="[Table5].[Ad_Spend].&amp;[12390]"/>
            <x15:cachedUniqueName index="70" name="[Table5].[Ad_Spend].&amp;[12391]"/>
            <x15:cachedUniqueName index="71" name="[Table5].[Ad_Spend].&amp;[12399]"/>
            <x15:cachedUniqueName index="72" name="[Table5].[Ad_Spend].&amp;[12562]"/>
            <x15:cachedUniqueName index="73" name="[Table5].[Ad_Spend].&amp;[12767]"/>
            <x15:cachedUniqueName index="74" name="[Table5].[Ad_Spend].&amp;[12774]"/>
            <x15:cachedUniqueName index="75" name="[Table5].[Ad_Spend].&amp;[12840]"/>
            <x15:cachedUniqueName index="76" name="[Table5].[Ad_Spend].&amp;[12937]"/>
            <x15:cachedUniqueName index="77" name="[Table5].[Ad_Spend].&amp;[12985]"/>
            <x15:cachedUniqueName index="78" name="[Table5].[Ad_Spend].&amp;[13013]"/>
            <x15:cachedUniqueName index="79" name="[Table5].[Ad_Spend].&amp;[13051]"/>
            <x15:cachedUniqueName index="80" name="[Table5].[Ad_Spend].&amp;[13140]"/>
            <x15:cachedUniqueName index="81" name="[Table5].[Ad_Spend].&amp;[13301]"/>
            <x15:cachedUniqueName index="82" name="[Table5].[Ad_Spend].&amp;[13314]"/>
            <x15:cachedUniqueName index="83" name="[Table5].[Ad_Spend].&amp;[13424]"/>
            <x15:cachedUniqueName index="84" name="[Table5].[Ad_Spend].&amp;[13644]"/>
            <x15:cachedUniqueName index="85" name="[Table5].[Ad_Spend].&amp;[13740]"/>
            <x15:cachedUniqueName index="86" name="[Table5].[Ad_Spend].&amp;[13763]"/>
            <x15:cachedUniqueName index="87" name="[Table5].[Ad_Spend].&amp;[13883]"/>
            <x15:cachedUniqueName index="88" name="[Table5].[Ad_Spend].&amp;[14051]"/>
            <x15:cachedUniqueName index="89" name="[Table5].[Ad_Spend].&amp;[14178]"/>
            <x15:cachedUniqueName index="90" name="[Table5].[Ad_Spend].&amp;[14215]"/>
            <x15:cachedUniqueName index="91" name="[Table5].[Ad_Spend].&amp;[14217]"/>
            <x15:cachedUniqueName index="92" name="[Table5].[Ad_Spend].&amp;[14273]"/>
            <x15:cachedUniqueName index="93" name="[Table5].[Ad_Spend].&amp;[14412]"/>
            <x15:cachedUniqueName index="94" name="[Table5].[Ad_Spend].&amp;[14475]"/>
            <x15:cachedUniqueName index="95" name="[Table5].[Ad_Spend].&amp;[14477]"/>
            <x15:cachedUniqueName index="96" name="[Table5].[Ad_Spend].&amp;[14479]"/>
            <x15:cachedUniqueName index="97" name="[Table5].[Ad_Spend].&amp;[14496]"/>
            <x15:cachedUniqueName index="98" name="[Table5].[Ad_Spend].&amp;[14534]"/>
            <x15:cachedUniqueName index="99" name="[Table5].[Ad_Spend].&amp;[14563]"/>
            <x15:cachedUniqueName index="100" name="[Table5].[Ad_Spend].&amp;[14749]"/>
            <x15:cachedUniqueName index="101" name="[Table5].[Ad_Spend].&amp;[14975]"/>
            <x15:cachedUniqueName index="102" name="[Table5].[Ad_Spend].&amp;[15108]"/>
            <x15:cachedUniqueName index="103" name="[Table5].[Ad_Spend].&amp;[15128]"/>
            <x15:cachedUniqueName index="104" name="[Table5].[Ad_Spend].&amp;[15461]"/>
            <x15:cachedUniqueName index="105" name="[Table5].[Ad_Spend].&amp;[15595]"/>
            <x15:cachedUniqueName index="106" name="[Table5].[Ad_Spend].&amp;[15613]"/>
            <x15:cachedUniqueName index="107" name="[Table5].[Ad_Spend].&amp;[15655]"/>
            <x15:cachedUniqueName index="108" name="[Table5].[Ad_Spend].&amp;[15773]"/>
            <x15:cachedUniqueName index="109" name="[Table5].[Ad_Spend].&amp;[15915]"/>
            <x15:cachedUniqueName index="110" name="[Table5].[Ad_Spend].&amp;[15924]"/>
            <x15:cachedUniqueName index="111" name="[Table5].[Ad_Spend].&amp;[16377]"/>
            <x15:cachedUniqueName index="112" name="[Table5].[Ad_Spend].&amp;[16385]"/>
            <x15:cachedUniqueName index="113" name="[Table5].[Ad_Spend].&amp;[16875]"/>
            <x15:cachedUniqueName index="114" name="[Table5].[Ad_Spend].&amp;[16921]"/>
            <x15:cachedUniqueName index="115" name="[Table5].[Ad_Spend].&amp;[17103]"/>
            <x15:cachedUniqueName index="116" name="[Table5].[Ad_Spend].&amp;[17460]"/>
            <x15:cachedUniqueName index="117" name="[Table5].[Ad_Spend].&amp;[17574]"/>
            <x15:cachedUniqueName index="118" name="[Table5].[Ad_Spend].&amp;[17662]"/>
            <x15:cachedUniqueName index="119" name="[Table5].[Ad_Spend].&amp;[17729]"/>
            <x15:cachedUniqueName index="120" name="[Table5].[Ad_Spend].&amp;[18071]"/>
            <x15:cachedUniqueName index="121" name="[Table5].[Ad_Spend].&amp;[18267]"/>
            <x15:cachedUniqueName index="122" name="[Table5].[Ad_Spend].&amp;[18303]"/>
            <x15:cachedUniqueName index="123" name="[Table5].[Ad_Spend].&amp;[18442]"/>
            <x15:cachedUniqueName index="124" name="[Table5].[Ad_Spend].&amp;[18576]"/>
            <x15:cachedUniqueName index="125" name="[Table5].[Ad_Spend].&amp;[18654]"/>
            <x15:cachedUniqueName index="126" name="[Table5].[Ad_Spend].&amp;[18867]"/>
            <x15:cachedUniqueName index="127" name="[Table5].[Ad_Spend].&amp;[19000]"/>
            <x15:cachedUniqueName index="128" name="[Table5].[Ad_Spend].&amp;[19054]"/>
            <x15:cachedUniqueName index="129" name="[Table5].[Ad_Spend].&amp;[19328]"/>
            <x15:cachedUniqueName index="130" name="[Table5].[Ad_Spend].&amp;[19538]"/>
            <x15:cachedUniqueName index="131" name="[Table5].[Ad_Spend].&amp;[19949]"/>
            <x15:cachedUniqueName index="132" name="[Table5].[Ad_Spend].&amp;[20109]"/>
            <x15:cachedUniqueName index="133" name="[Table5].[Ad_Spend].&amp;[20162]"/>
            <x15:cachedUniqueName index="134" name="[Table5].[Ad_Spend].&amp;[20306]"/>
            <x15:cachedUniqueName index="135" name="[Table5].[Ad_Spend].&amp;[20438]"/>
            <x15:cachedUniqueName index="136" name="[Table5].[Ad_Spend].&amp;[20474]"/>
            <x15:cachedUniqueName index="137" name="[Table5].[Ad_Spend].&amp;[20572]"/>
            <x15:cachedUniqueName index="138" name="[Table5].[Ad_Spend].&amp;[20595]"/>
            <x15:cachedUniqueName index="139" name="[Table5].[Ad_Spend].&amp;[21079]"/>
            <x15:cachedUniqueName index="140" name="[Table5].[Ad_Spend].&amp;[21107]"/>
            <x15:cachedUniqueName index="141" name="[Table5].[Ad_Spend].&amp;[21134]"/>
            <x15:cachedUniqueName index="142" name="[Table5].[Ad_Spend].&amp;[21254]"/>
            <x15:cachedUniqueName index="143" name="[Table5].[Ad_Spend].&amp;[21464]"/>
            <x15:cachedUniqueName index="144" name="[Table5].[Ad_Spend].&amp;[21771]"/>
            <x15:cachedUniqueName index="145" name="[Table5].[Ad_Spend].&amp;[21900]"/>
            <x15:cachedUniqueName index="146" name="[Table5].[Ad_Spend].&amp;[22029]"/>
            <x15:cachedUniqueName index="147" name="[Table5].[Ad_Spend].&amp;[22103]"/>
            <x15:cachedUniqueName index="148" name="[Table5].[Ad_Spend].&amp;[22191]"/>
            <x15:cachedUniqueName index="149" name="[Table5].[Ad_Spend].&amp;[22234]"/>
            <x15:cachedUniqueName index="150" name="[Table5].[Ad_Spend].&amp;[22244]"/>
            <x15:cachedUniqueName index="151" name="[Table5].[Ad_Spend].&amp;[22428]"/>
            <x15:cachedUniqueName index="152" name="[Table5].[Ad_Spend].&amp;[22456]"/>
            <x15:cachedUniqueName index="153" name="[Table5].[Ad_Spend].&amp;[22619]"/>
            <x15:cachedUniqueName index="154" name="[Table5].[Ad_Spend].&amp;[22788]"/>
            <x15:cachedUniqueName index="155" name="[Table5].[Ad_Spend].&amp;[23125]"/>
            <x15:cachedUniqueName index="156" name="[Table5].[Ad_Spend].&amp;[23329]"/>
            <x15:cachedUniqueName index="157" name="[Table5].[Ad_Spend].&amp;[23486]"/>
            <x15:cachedUniqueName index="158" name="[Table5].[Ad_Spend].&amp;[23736]"/>
            <x15:cachedUniqueName index="159" name="[Table5].[Ad_Spend].&amp;[23900]"/>
            <x15:cachedUniqueName index="160" name="[Table5].[Ad_Spend].&amp;[23963]"/>
            <x15:cachedUniqueName index="161" name="[Table5].[Ad_Spend].&amp;[24112]"/>
            <x15:cachedUniqueName index="162" name="[Table5].[Ad_Spend].&amp;[24358]"/>
            <x15:cachedUniqueName index="163" name="[Table5].[Ad_Spend].&amp;[24548]"/>
            <x15:cachedUniqueName index="164" name="[Table5].[Ad_Spend].&amp;[24617]"/>
            <x15:cachedUniqueName index="165" name="[Table5].[Ad_Spend].&amp;[24827]"/>
            <x15:cachedUniqueName index="166" name="[Table5].[Ad_Spend].&amp;[24858]"/>
            <x15:cachedUniqueName index="167" name="[Table5].[Ad_Spend].&amp;[24943]"/>
            <x15:cachedUniqueName index="168" name="[Table5].[Ad_Spend].&amp;[25038]"/>
            <x15:cachedUniqueName index="169" name="[Table5].[Ad_Spend].&amp;[25040]"/>
            <x15:cachedUniqueName index="170" name="[Table5].[Ad_Spend].&amp;[25058]"/>
            <x15:cachedUniqueName index="171" name="[Table5].[Ad_Spend].&amp;[25130]"/>
            <x15:cachedUniqueName index="172" name="[Table5].[Ad_Spend].&amp;[25234]"/>
            <x15:cachedUniqueName index="173" name="[Table5].[Ad_Spend].&amp;[25259]"/>
            <x15:cachedUniqueName index="174" name="[Table5].[Ad_Spend].&amp;[25267]"/>
            <x15:cachedUniqueName index="175" name="[Table5].[Ad_Spend].&amp;[25347]"/>
            <x15:cachedUniqueName index="176" name="[Table5].[Ad_Spend].&amp;[25478]"/>
            <x15:cachedUniqueName index="177" name="[Table5].[Ad_Spend].&amp;[25537]"/>
            <x15:cachedUniqueName index="178" name="[Table5].[Ad_Spend].&amp;[25542]"/>
            <x15:cachedUniqueName index="179" name="[Table5].[Ad_Spend].&amp;[25703]"/>
            <x15:cachedUniqueName index="180" name="[Table5].[Ad_Spend].&amp;[25742]"/>
            <x15:cachedUniqueName index="181" name="[Table5].[Ad_Spend].&amp;[26024]"/>
            <x15:cachedUniqueName index="182" name="[Table5].[Ad_Spend].&amp;[26073]"/>
            <x15:cachedUniqueName index="183" name="[Table5].[Ad_Spend].&amp;[26273]"/>
            <x15:cachedUniqueName index="184" name="[Table5].[Ad_Spend].&amp;[26298]"/>
            <x15:cachedUniqueName index="185" name="[Table5].[Ad_Spend].&amp;[26333]"/>
            <x15:cachedUniqueName index="186" name="[Table5].[Ad_Spend].&amp;[26618]"/>
            <x15:cachedUniqueName index="187" name="[Table5].[Ad_Spend].&amp;[26624]"/>
            <x15:cachedUniqueName index="188" name="[Table5].[Ad_Spend].&amp;[26644]"/>
            <x15:cachedUniqueName index="189" name="[Table5].[Ad_Spend].&amp;[26730]"/>
            <x15:cachedUniqueName index="190" name="[Table5].[Ad_Spend].&amp;[26872]"/>
            <x15:cachedUniqueName index="191" name="[Table5].[Ad_Spend].&amp;[27126]"/>
            <x15:cachedUniqueName index="192" name="[Table5].[Ad_Spend].&amp;[27393]"/>
            <x15:cachedUniqueName index="193" name="[Table5].[Ad_Spend].&amp;[27575]"/>
            <x15:cachedUniqueName index="194" name="[Table5].[Ad_Spend].&amp;[27753]"/>
            <x15:cachedUniqueName index="195" name="[Table5].[Ad_Spend].&amp;[27782]"/>
            <x15:cachedUniqueName index="196" name="[Table5].[Ad_Spend].&amp;[27809]"/>
            <x15:cachedUniqueName index="197" name="[Table5].[Ad_Spend].&amp;[27829]"/>
          </x15:cachedUniqueNames>
        </ext>
      </extLst>
    </cacheField>
    <cacheField name="[Measures].[Sum of Engagement_Rate 2]" caption="Sum of Engagement_Rate 2" numFmtId="0" hierarchy="85" level="32767"/>
  </cacheFields>
  <cacheHierarchies count="93"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 1]" caption="Hashtags Used 1" attribute="1" defaultMemberUniqueName="[Range].[Hashtags Used 1].[All]" allUniqueName="[Range].[Hashtags Used 1].[All]" dimensionUniqueName="[Range]" displayFolder="" count="0" memberValueDatatype="130" unbalanced="0"/>
    <cacheHierarchy uniqueName="[Range].[Hashtags Used 2]" caption="Hashtags Used 2" attribute="1" defaultMemberUniqueName="[Range].[Hashtags Used 2].[All]" allUniqueName="[Range].[Hashtags Used 2].[All]" dimensionUniqueName="[Range]" displayFolder="" count="0" memberValueDatatype="130" unbalanced="0"/>
    <cacheHierarchy uniqueName="[Range].[HashTags_Used_Combined]" caption="HashTags_Used_Combined" attribute="1" defaultMemberUniqueName="[Range].[HashTags_Used_Combined].[All]" allUniqueName="[Range].[HashTags_Used_Combined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0" memberValueDatatype="130" unbalanced="0"/>
    <cacheHierarchy uniqueName="[Range].[Engagement_Rate_Per_Platform]" caption="Engagement_Rate_Per_Platform" attribute="1" defaultMemberUniqueName="[Range].[Engagement_Rate_Per_Platform].[All]" allUniqueName="[Range].[Engagement_Rate_Per_Platform].[All]" dimensionUniqueName="[Range]" displayFolder="" count="0" memberValueDatatype="5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Table2].[Post ID]" caption="Post ID" attribute="1" defaultMemberUniqueName="[Table2].[Post ID].[All]" allUniqueName="[Table2].[Post ID].[All]" dimensionUniqueName="[Table2]" displayFolder="" count="0" memberValueDatatype="130" unbalanced="0"/>
    <cacheHierarchy uniqueName="[Table2].[Platform]" caption="Platform" attribute="1" defaultMemberUniqueName="[Table2].[Platform].[All]" allUniqueName="[Table2].[Platform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ontent Type]" caption="Content Type" attribute="1" defaultMemberUniqueName="[Table2].[Content Type].[All]" allUniqueName="[Table2].[Content Type].[All]" dimensionUniqueName="[Table2]" displayFolder="" count="0" memberValueDatatype="130" unbalanced="0"/>
    <cacheHierarchy uniqueName="[Table2].[Post Text]" caption="Post Text" attribute="1" defaultMemberUniqueName="[Table2].[Post Text].[All]" allUniqueName="[Table2].[Post Text].[All]" dimensionUniqueName="[Table2]" displayFolder="" count="0" memberValueDatatype="130" unbalanced="0"/>
    <cacheHierarchy uniqueName="[Table2].[Likes]" caption="Likes" attribute="1" defaultMemberUniqueName="[Table2].[Likes].[All]" allUniqueName="[Table2].[Likes].[All]" dimensionUniqueName="[Table2]" displayFolder="" count="0" memberValueDatatype="20" unbalanced="0"/>
    <cacheHierarchy uniqueName="[Table2].[Shares]" caption="Shares" attribute="1" defaultMemberUniqueName="[Table2].[Shares].[All]" allUniqueName="[Table2].[Shares].[All]" dimensionUniqueName="[Table2]" displayFolder="" count="0" memberValueDatatype="20" unbalanced="0"/>
    <cacheHierarchy uniqueName="[Table2].[Comments]" caption="Comments" attribute="1" defaultMemberUniqueName="[Table2].[Comments].[All]" allUniqueName="[Table2].[Comments].[All]" dimensionUniqueName="[Table2]" displayFolder="" count="0" memberValueDatatype="20" unbalanced="0"/>
    <cacheHierarchy uniqueName="[Table2].[Impressions]" caption="Impressions" attribute="1" defaultMemberUniqueName="[Table2].[Impressions].[All]" allUniqueName="[Table2].[Impressions].[All]" dimensionUniqueName="[Table2]" displayFolder="" count="0" memberValueDatatype="20" unbalanced="0"/>
    <cacheHierarchy uniqueName="[Table2].[Reach]" caption="Reach" attribute="1" defaultMemberUniqueName="[Table2].[Reach].[All]" allUniqueName="[Table2].[Reach].[All]" dimensionUniqueName="[Table2]" displayFolder="" count="0" memberValueDatatype="20" unbalanced="0"/>
    <cacheHierarchy uniqueName="[Table2].[Clicks]" caption="Clicks" attribute="1" defaultMemberUniqueName="[Table2].[Clicks].[All]" allUniqueName="[Table2].[Clicks].[All]" dimensionUniqueName="[Table2]" displayFolder="" count="0" memberValueDatatype="20" unbalanced="0"/>
    <cacheHierarchy uniqueName="[Table2].[Hashtags Used 1]" caption="Hashtags Used 1" attribute="1" defaultMemberUniqueName="[Table2].[Hashtags Used 1].[All]" allUniqueName="[Table2].[Hashtags Used 1].[All]" dimensionUniqueName="[Table2]" displayFolder="" count="0" memberValueDatatype="130" unbalanced="0"/>
    <cacheHierarchy uniqueName="[Table2].[Hashtags Used 2]" caption="Hashtags Used 2" attribute="1" defaultMemberUniqueName="[Table2].[Hashtags Used 2].[All]" allUniqueName="[Table2].[Hashtags Used 2].[All]" dimensionUniqueName="[Table2]" displayFolder="" count="0" memberValueDatatype="130" unbalanced="0"/>
    <cacheHierarchy uniqueName="[Table2].[HashTags_Used_Combined]" caption="HashTags_Used_Combined" attribute="1" defaultMemberUniqueName="[Table2].[HashTags_Used_Combined].[All]" allUniqueName="[Table2].[HashTags_Used_Combined].[All]" dimensionUniqueName="[Table2]" displayFolder="" count="0" memberValueDatatype="130" unbalanced="0"/>
    <cacheHierarchy uniqueName="[Table2].[Campaign_Name]" caption="Campaign_Name" attribute="1" defaultMemberUniqueName="[Table2].[Campaign_Name].[All]" allUniqueName="[Table2].[Campaign_Name].[All]" dimensionUniqueName="[Table2]" displayFolder="" count="0" memberValueDatatype="130" unbalanced="0"/>
    <cacheHierarchy uniqueName="[Table2].[Engagement]" caption="Engagement" attribute="1" defaultMemberUniqueName="[Table2].[Engagement].[All]" allUniqueName="[Table2].[Engagement].[All]" dimensionUniqueName="[Table2]" displayFolder="" count="0" memberValueDatatype="20" unbalanced="0"/>
    <cacheHierarchy uniqueName="[Table2].[Engagement_Rate]" caption="Engagement_Rate" attribute="1" defaultMemberUniqueName="[Table2].[Engagement_Rate].[All]" allUniqueName="[Table2].[Engagement_Rate].[All]" dimensionUniqueName="[Table2]" displayFolder="" count="0" memberValueDatatype="5" unbalanced="0"/>
    <cacheHierarchy uniqueName="[Table2_1].[Post ID]" caption="Post ID" attribute="1" defaultMemberUniqueName="[Table2_1].[Post ID].[All]" allUniqueName="[Table2_1].[Post ID].[All]" dimensionUniqueName="[Table2_1]" displayFolder="" count="0" memberValueDatatype="130" unbalanced="0"/>
    <cacheHierarchy uniqueName="[Table2_1].[Platform]" caption="Platform" attribute="1" defaultMemberUniqueName="[Table2_1].[Platform].[All]" allUniqueName="[Table2_1].[Platform].[All]" dimensionUniqueName="[Table2_1]" displayFolder="" count="0" memberValueDatatype="130" unbalanced="0"/>
    <cacheHierarchy uniqueName="[Table2_1].[Date]" caption="Date" attribute="1" time="1" defaultMemberUniqueName="[Table2_1].[Date].[All]" allUniqueName="[Table2_1].[Date].[All]" dimensionUniqueName="[Table2_1]" displayFolder="" count="0" memberValueDatatype="7" unbalanced="0"/>
    <cacheHierarchy uniqueName="[Table2_1].[Content Type]" caption="Content Type" attribute="1" defaultMemberUniqueName="[Table2_1].[Content Type].[All]" allUniqueName="[Table2_1].[Content Type].[All]" dimensionUniqueName="[Table2_1]" displayFolder="" count="0" memberValueDatatype="130" unbalanced="0"/>
    <cacheHierarchy uniqueName="[Table2_1].[Post Text]" caption="Post Text" attribute="1" defaultMemberUniqueName="[Table2_1].[Post Text].[All]" allUniqueName="[Table2_1].[Post Text].[All]" dimensionUniqueName="[Table2_1]" displayFolder="" count="0" memberValueDatatype="130" unbalanced="0"/>
    <cacheHierarchy uniqueName="[Table2_1].[Likes]" caption="Likes" attribute="1" defaultMemberUniqueName="[Table2_1].[Likes].[All]" allUniqueName="[Table2_1].[Likes].[All]" dimensionUniqueName="[Table2_1]" displayFolder="" count="0" memberValueDatatype="20" unbalanced="0"/>
    <cacheHierarchy uniqueName="[Table2_1].[Shares]" caption="Shares" attribute="1" defaultMemberUniqueName="[Table2_1].[Shares].[All]" allUniqueName="[Table2_1].[Shares].[All]" dimensionUniqueName="[Table2_1]" displayFolder="" count="0" memberValueDatatype="20" unbalanced="0"/>
    <cacheHierarchy uniqueName="[Table2_1].[Comments]" caption="Comments" attribute="1" defaultMemberUniqueName="[Table2_1].[Comments].[All]" allUniqueName="[Table2_1].[Comments].[All]" dimensionUniqueName="[Table2_1]" displayFolder="" count="0" memberValueDatatype="20" unbalanced="0"/>
    <cacheHierarchy uniqueName="[Table2_1].[Impressions]" caption="Impressions" attribute="1" defaultMemberUniqueName="[Table2_1].[Impressions].[All]" allUniqueName="[Table2_1].[Impressions].[All]" dimensionUniqueName="[Table2_1]" displayFolder="" count="0" memberValueDatatype="20" unbalanced="0"/>
    <cacheHierarchy uniqueName="[Table2_1].[Reach]" caption="Reach" attribute="1" defaultMemberUniqueName="[Table2_1].[Reach].[All]" allUniqueName="[Table2_1].[Reach].[All]" dimensionUniqueName="[Table2_1]" displayFolder="" count="0" memberValueDatatype="20" unbalanced="0"/>
    <cacheHierarchy uniqueName="[Table2_1].[Clicks]" caption="Clicks" attribute="1" defaultMemberUniqueName="[Table2_1].[Clicks].[All]" allUniqueName="[Table2_1].[Clicks].[All]" dimensionUniqueName="[Table2_1]" displayFolder="" count="0" memberValueDatatype="20" unbalanced="0"/>
    <cacheHierarchy uniqueName="[Table2_1].[HashTags_Used_Combined]" caption="HashTags_Used_Combined" attribute="1" defaultMemberUniqueName="[Table2_1].[HashTags_Used_Combined].[All]" allUniqueName="[Table2_1].[HashTags_Used_Combined].[All]" dimensionUniqueName="[Table2_1]" displayFolder="" count="0" memberValueDatatype="130" unbalanced="0"/>
    <cacheHierarchy uniqueName="[Table2_1].[Campaign_Name]" caption="Campaign_Name" attribute="1" defaultMemberUniqueName="[Table2_1].[Campaign_Name].[All]" allUniqueName="[Table2_1].[Campaign_Name].[All]" dimensionUniqueName="[Table2_1]" displayFolder="" count="0" memberValueDatatype="130" unbalanced="0"/>
    <cacheHierarchy uniqueName="[Table2_1].[Engagement]" caption="Engagement" attribute="1" defaultMemberUniqueName="[Table2_1].[Engagement].[All]" allUniqueName="[Table2_1].[Engagement].[All]" dimensionUniqueName="[Table2_1]" displayFolder="" count="0" memberValueDatatype="20" unbalanced="0"/>
    <cacheHierarchy uniqueName="[Table2_1].[Engagement_Rate]" caption="Engagement_Rate" attribute="1" defaultMemberUniqueName="[Table2_1].[Engagement_Rate].[All]" allUniqueName="[Table2_1].[Engagement_Rate].[All]" dimensionUniqueName="[Table2_1]" displayFolder="" count="0" memberValueDatatype="5" unbalanced="0"/>
    <cacheHierarchy uniqueName="[Table2_1].[Attribute]" caption="Attribute" attribute="1" defaultMemberUniqueName="[Table2_1].[Attribute].[All]" allUniqueName="[Table2_1].[Attribute].[All]" dimensionUniqueName="[Table2_1]" displayFolder="" count="0" memberValueDatatype="130" unbalanced="0"/>
    <cacheHierarchy uniqueName="[Table2_1].[Value]" caption="Value" attribute="1" defaultMemberUniqueName="[Table2_1].[Value].[All]" allUniqueName="[Table2_1].[Value].[All]" dimensionUniqueName="[Table2_1]" displayFolder="" count="0" memberValueDatatype="130" unbalanced="0"/>
    <cacheHierarchy uniqueName="[Table2_1].[Rank]" caption="Rank" attribute="1" defaultMemberUniqueName="[Table2_1].[Rank].[All]" allUniqueName="[Table2_1].[Rank].[All]" dimensionUniqueName="[Table2_1]" displayFolder="" count="0" memberValueDatatype="20" unbalanced="0"/>
    <cacheHierarchy uniqueName="[Table3].[Campaign_Name]" caption="Campaign_Name" attribute="1" defaultMemberUniqueName="[Table3].[Campaign_Name].[All]" allUniqueName="[Table3].[Campaign_Name].[All]" dimensionUniqueName="[Table3]" displayFolder="" count="0" memberValueDatatype="130" unbalanced="0"/>
    <cacheHierarchy uniqueName="[Table3].[Start_Date]" caption="Start_Date" attribute="1" defaultMemberUniqueName="[Table3].[Start_Date].[All]" allUniqueName="[Table3].[Start_Date].[All]" dimensionUniqueName="[Table3]" displayFolder="" count="0" memberValueDatatype="130" unbalanced="0"/>
    <cacheHierarchy uniqueName="[Table3].[End_Date]" caption="End_Date" attribute="1" defaultMemberUniqueName="[Table3].[End_Date].[All]" allUniqueName="[Table3].[End_Date].[All]" dimensionUniqueName="[Table3]" displayFolder="" count="0" memberValueDatatype="130" unbalanced="0"/>
    <cacheHierarchy uniqueName="[Table3].[Objective]" caption="Objective" attribute="1" defaultMemberUniqueName="[Table3].[Objective].[All]" allUniqueName="[Table3].[Objective].[All]" dimensionUniqueName="[Table3]" displayFolder="" count="0" memberValueDatatype="130" unbalanced="0"/>
    <cacheHierarchy uniqueName="[Table3].[Total_Budget]" caption="Total_Budget" attribute="1" defaultMemberUniqueName="[Table3].[Total_Budget].[All]" allUniqueName="[Table3].[Total_Budget].[All]" dimensionUniqueName="[Table3]" displayFolder="" count="0" memberValueDatatype="20" unbalanced="0"/>
    <cacheHierarchy uniqueName="[Table3].[Target_Platforms]" caption="Target_Platforms" attribute="1" defaultMemberUniqueName="[Table3].[Target_Platforms].[All]" allUniqueName="[Table3].[Target_Platforms].[All]" dimensionUniqueName="[Table3]" displayFolder="" count="0" memberValueDatatype="130" unbalanced="0"/>
    <cacheHierarchy uniqueName="[Table3].[Primary_Hashtags]" caption="Primary_Hashtags" attribute="1" defaultMemberUniqueName="[Table3].[Primary_Hashtags].[All]" allUniqueName="[Table3].[Primary_Hashtags].[All]" dimensionUniqueName="[Table3]" displayFolder="" count="0" memberValueDatatype="130" unbalanced="0"/>
    <cacheHierarchy uniqueName="[Table3].[Duration]" caption="Duration" attribute="1" defaultMemberUniqueName="[Table3].[Duration].[All]" allUniqueName="[Table3].[Duration].[All]" dimensionUniqueName="[Table3]" displayFolder="" count="0" memberValueDatatype="20" unbalanced="0"/>
    <cacheHierarchy uniqueName="[Table5].[Week_Start_Date]" caption="Week_Start_Date" attribute="1" time="1" defaultMemberUniqueName="[Table5].[Week_Start_Date].[All]" allUniqueName="[Table5].[Week_Start_Date].[All]" dimensionUniqueName="[Table5]" displayFolder="" count="0" memberValueDatatype="7" unbalanced="0"/>
    <cacheHierarchy uniqueName="[Table5].[Platform]" caption="Platform" attribute="1" defaultMemberUniqueName="[Table5].[Platform].[All]" allUniqueName="[Table5].[Platform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New_Followers]" caption="New_Followers" attribute="1" defaultMemberUniqueName="[Table5].[New_Followers].[All]" allUniqueName="[Table5].[New_Followers].[All]" dimensionUniqueName="[Table5]" displayFolder="" count="0" memberValueDatatype="20" unbalanced="0"/>
    <cacheHierarchy uniqueName="[Table5].[Unfollows]" caption="Unfollows" attribute="1" defaultMemberUniqueName="[Table5].[Unfollows].[All]" allUniqueName="[Table5].[Unfollows].[All]" dimensionUniqueName="[Table5]" displayFolder="" count="0" memberValueDatatype="20" unbalanced="0"/>
    <cacheHierarchy uniqueName="[Table5].[Total_Followers]" caption="Total_Followers" attribute="1" defaultMemberUniqueName="[Table5].[Total_Followers].[All]" allUniqueName="[Table5].[Total_Followers].[All]" dimensionUniqueName="[Table5]" displayFolder="" count="0" memberValueDatatype="20" unbalanced="0"/>
    <cacheHierarchy uniqueName="[Table5].[Engagement_Rate]" caption="Engagement_Rate" attribute="1" defaultMemberUniqueName="[Table5].[Engagement_Rate].[All]" allUniqueName="[Table5].[Engagement_Rate].[All]" dimensionUniqueName="[Table5]" displayFolder="" count="0" memberValueDatatype="5" unbalanced="0"/>
    <cacheHierarchy uniqueName="[Table5].[Ad_Spend]" caption="Ad_Spend" attribute="1" defaultMemberUniqueName="[Table5].[Ad_Spend].[All]" allUniqueName="[Table5].[Ad_Spend].[All]" dimensionUniqueName="[Table5]" displayFolder="" count="2" memberValueDatatype="20" unbalanced="0">
      <fieldsUsage count="2">
        <fieldUsage x="-1"/>
        <fieldUsage x="1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2_1]" caption="__XL_Count Table2_1" measure="1" displayFolder="" measureGroup="Table2_1" count="0" hidden="1"/>
    <cacheHierarchy uniqueName="[Measures].[__No measures defined]" caption="__No measures defined" measure="1" displayFolder="" count="0" hidden="1"/>
    <cacheHierarchy uniqueName="[Measures].[Sum of Engagement_Rate_Per_Platform]" caption="Sum of Engagement_Rate_Per_Platform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mpressions]" caption="Sum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ikes]" caption="Sum of Like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icks]" caption="Sum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Impressions]" caption="Average of Impressions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icks]" caption="Average of Clicks" measure="1" displayFolder="" measureGroup="Rang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kes]" caption="Average of Likes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ngagement_Rate 2]" caption="Sum of Engagement_Rate 2" measure="1" displayFolder="" measureGroup="Table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um of Total_Followers]" caption="Sum of Total_Followers" measure="1" displayFolder="" measureGroup="Table5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Engagement_Rate]" caption="Count of Engagement_Rate" measure="1" displayFolder="" measureGroup="Table5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um of Engagement]" caption="Sum of Engagement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Engagement 2]" caption="Sum of Engagement 2" measure="1" displayFolder="" measureGroup="Table2_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Engagement_Rate 2]" caption="Count of Engagement_Rate 2" measure="1" displayFolder="" measureGroup="Table2_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Engagement]" caption="Average of Engagement" measure="1" displayFolder="" measureGroup="Table2_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d_Spend]" caption="Sum of Ad_Spend" measure="1" displayFolder="" measureGroup="Table5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2" uniqueName="[Table2]" caption="Table2"/>
    <dimension name="Table2_1" uniqueName="[Table2_1]" caption="Table2_1"/>
    <dimension name="Table3" uniqueName="[Table3]" caption="Table3"/>
    <dimension name="Table5" uniqueName="[Table5]" caption="Table5"/>
  </dimensions>
  <measureGroups count="5">
    <measureGroup name="Range" caption="Range"/>
    <measureGroup name="Table2" caption="Table2"/>
    <measureGroup name="Table2_1" caption="Table2_1"/>
    <measureGroup name="Table3" caption="Table3"/>
    <measureGroup name="Table5" caption="Table5"/>
  </measureGroups>
  <maps count="6">
    <map measureGroup="0" dimension="1"/>
    <map measureGroup="0" dimension="4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gnya Nanda Sabat" refreshedDate="45906.345258564812" backgroundQuery="1" createdVersion="8" refreshedVersion="8" minRefreshableVersion="3" recordCount="0" supportSubquery="1" supportAdvancedDrill="1" xr:uid="{0AC01039-545E-48E8-8035-1AEC1272EE4D}">
  <cacheSource type="external" connectionId="2"/>
  <cacheFields count="7">
    <cacheField name="[Range].[Campaign_Name].[Campaign_Name]" caption="Campaign_Name" numFmtId="0" hierarchy="14" level="1">
      <sharedItems count="4">
        <s v="ChillVibes"/>
        <s v="IndieWave"/>
        <s v="SummerBeats"/>
        <s v="Wrapped2024"/>
      </sharedItems>
    </cacheField>
    <cacheField name="[Measures].[Sum of Impressions]" caption="Sum of Impressions" numFmtId="0" hierarchy="78" level="32767"/>
    <cacheField name="[Measures].[Sum of Clicks]" caption="Sum of Clicks" numFmtId="0" hierarchy="80" level="32767"/>
    <cacheField name="[Measures].[Average of Impressions]" caption="Average of Impressions" numFmtId="0" hierarchy="81" level="32767"/>
    <cacheField name="[Measures].[Average of Clicks]" caption="Average of Clicks" numFmtId="0" hierarchy="82" level="32767"/>
    <cacheField name="[Measures].[Average of Likes]" caption="Average of Likes" numFmtId="0" hierarchy="83" level="32767"/>
    <cacheField name="[Measures].[Sum of Likes]" caption="Sum of Likes" numFmtId="0" hierarchy="79" level="32767"/>
  </cacheFields>
  <cacheHierarchies count="93">
    <cacheHierarchy uniqueName="[Range].[Post ID]" caption="Post ID" attribute="1" defaultMemberUniqueName="[Range].[Post ID].[All]" allUniqueName="[Range].[Post ID].[All]" dimensionUniqueName="[Range]" displayFolder="" count="0" memberValueDatatype="130" unbalanced="0"/>
    <cacheHierarchy uniqueName="[Range].[Platform]" caption="Platform" attribute="1" defaultMemberUniqueName="[Range].[Platform].[All]" allUniqueName="[Range].[Platform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ontent Type]" caption="Content Type" attribute="1" defaultMemberUniqueName="[Range].[Content Type].[All]" allUniqueName="[Range].[Content Type].[All]" dimensionUniqueName="[Range]" displayFolder="" count="0" memberValueDatatype="130" unbalanced="0"/>
    <cacheHierarchy uniqueName="[Range].[Post Text]" caption="Post Text" attribute="1" defaultMemberUniqueName="[Range].[Post Text].[All]" allUniqueName="[Range].[Post Text].[All]" dimensionUniqueName="[Range]" displayFolder="" count="0" memberValueDatatype="130" unbalanced="0"/>
    <cacheHierarchy uniqueName="[Range].[Likes]" caption="Likes" attribute="1" defaultMemberUniqueName="[Range].[Likes].[All]" allUniqueName="[Range].[Likes].[All]" dimensionUniqueName="[Range]" displayFolder="" count="0" memberValueDatatype="20" unbalanced="0"/>
    <cacheHierarchy uniqueName="[Range].[Shares]" caption="Shares" attribute="1" defaultMemberUniqueName="[Range].[Shares].[All]" allUniqueName="[Range].[Shares].[All]" dimensionUniqueName="[Range]" displayFolder="" count="0" memberValueDatatype="20" unbalanced="0"/>
    <cacheHierarchy uniqueName="[Range].[Comments]" caption="Comments" attribute="1" defaultMemberUniqueName="[Range].[Comments].[All]" allUniqueName="[Range].[Comments].[All]" dimensionUniqueName="[Range]" displayFolder="" count="0" memberValueDatatype="20" unbalanced="0"/>
    <cacheHierarchy uniqueName="[Range].[Impressions]" caption="Impressions" attribute="1" defaultMemberUniqueName="[Range].[Impressions].[All]" allUniqueName="[Range].[Impressions].[All]" dimensionUniqueName="[Range]" displayFolder="" count="0" memberValueDatatype="20" unbalanced="0"/>
    <cacheHierarchy uniqueName="[Range].[Reach]" caption="Reach" attribute="1" defaultMemberUniqueName="[Range].[Reach].[All]" allUniqueName="[Range].[Reach].[All]" dimensionUniqueName="[Range]" displayFolder="" count="0" memberValueDatatype="20" unbalanced="0"/>
    <cacheHierarchy uniqueName="[Range].[Clicks]" caption="Clicks" attribute="1" defaultMemberUniqueName="[Range].[Clicks].[All]" allUniqueName="[Range].[Clicks].[All]" dimensionUniqueName="[Range]" displayFolder="" count="0" memberValueDatatype="20" unbalanced="0"/>
    <cacheHierarchy uniqueName="[Range].[Hashtags Used 1]" caption="Hashtags Used 1" attribute="1" defaultMemberUniqueName="[Range].[Hashtags Used 1].[All]" allUniqueName="[Range].[Hashtags Used 1].[All]" dimensionUniqueName="[Range]" displayFolder="" count="0" memberValueDatatype="130" unbalanced="0"/>
    <cacheHierarchy uniqueName="[Range].[Hashtags Used 2]" caption="Hashtags Used 2" attribute="1" defaultMemberUniqueName="[Range].[Hashtags Used 2].[All]" allUniqueName="[Range].[Hashtags Used 2].[All]" dimensionUniqueName="[Range]" displayFolder="" count="0" memberValueDatatype="130" unbalanced="0"/>
    <cacheHierarchy uniqueName="[Range].[HashTags_Used_Combined]" caption="HashTags_Used_Combined" attribute="1" defaultMemberUniqueName="[Range].[HashTags_Used_Combined].[All]" allUniqueName="[Range].[HashTags_Used_Combined].[All]" dimensionUniqueName="[Range]" displayFolder="" count="0" memberValueDatatype="130" unbalanced="0"/>
    <cacheHierarchy uniqueName="[Range].[Campaign_Name]" caption="Campaign_Name" attribute="1" defaultMemberUniqueName="[Range].[Campaign_Name].[All]" allUniqueName="[Range].[Campaign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Engagement_Rate_Per_Platform]" caption="Engagement_Rate_Per_Platform" attribute="1" defaultMemberUniqueName="[Range].[Engagement_Rate_Per_Platform].[All]" allUniqueName="[Range].[Engagement_Rate_Per_Platform].[All]" dimensionUniqueName="[Range]" displayFolder="" count="0" memberValueDatatype="5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Table2].[Post ID]" caption="Post ID" attribute="1" defaultMemberUniqueName="[Table2].[Post ID].[All]" allUniqueName="[Table2].[Post ID].[All]" dimensionUniqueName="[Table2]" displayFolder="" count="0" memberValueDatatype="130" unbalanced="0"/>
    <cacheHierarchy uniqueName="[Table2].[Platform]" caption="Platform" attribute="1" defaultMemberUniqueName="[Table2].[Platform].[All]" allUniqueName="[Table2].[Platform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Content Type]" caption="Content Type" attribute="1" defaultMemberUniqueName="[Table2].[Content Type].[All]" allUniqueName="[Table2].[Content Type].[All]" dimensionUniqueName="[Table2]" displayFolder="" count="0" memberValueDatatype="130" unbalanced="0"/>
    <cacheHierarchy uniqueName="[Table2].[Post Text]" caption="Post Text" attribute="1" defaultMemberUniqueName="[Table2].[Post Text].[All]" allUniqueName="[Table2].[Post Text].[All]" dimensionUniqueName="[Table2]" displayFolder="" count="0" memberValueDatatype="130" unbalanced="0"/>
    <cacheHierarchy uniqueName="[Table2].[Likes]" caption="Likes" attribute="1" defaultMemberUniqueName="[Table2].[Likes].[All]" allUniqueName="[Table2].[Likes].[All]" dimensionUniqueName="[Table2]" displayFolder="" count="0" memberValueDatatype="20" unbalanced="0"/>
    <cacheHierarchy uniqueName="[Table2].[Shares]" caption="Shares" attribute="1" defaultMemberUniqueName="[Table2].[Shares].[All]" allUniqueName="[Table2].[Shares].[All]" dimensionUniqueName="[Table2]" displayFolder="" count="0" memberValueDatatype="20" unbalanced="0"/>
    <cacheHierarchy uniqueName="[Table2].[Comments]" caption="Comments" attribute="1" defaultMemberUniqueName="[Table2].[Comments].[All]" allUniqueName="[Table2].[Comments].[All]" dimensionUniqueName="[Table2]" displayFolder="" count="0" memberValueDatatype="20" unbalanced="0"/>
    <cacheHierarchy uniqueName="[Table2].[Impressions]" caption="Impressions" attribute="1" defaultMemberUniqueName="[Table2].[Impressions].[All]" allUniqueName="[Table2].[Impressions].[All]" dimensionUniqueName="[Table2]" displayFolder="" count="0" memberValueDatatype="20" unbalanced="0"/>
    <cacheHierarchy uniqueName="[Table2].[Reach]" caption="Reach" attribute="1" defaultMemberUniqueName="[Table2].[Reach].[All]" allUniqueName="[Table2].[Reach].[All]" dimensionUniqueName="[Table2]" displayFolder="" count="0" memberValueDatatype="20" unbalanced="0"/>
    <cacheHierarchy uniqueName="[Table2].[Clicks]" caption="Clicks" attribute="1" defaultMemberUniqueName="[Table2].[Clicks].[All]" allUniqueName="[Table2].[Clicks].[All]" dimensionUniqueName="[Table2]" displayFolder="" count="0" memberValueDatatype="20" unbalanced="0"/>
    <cacheHierarchy uniqueName="[Table2].[Hashtags Used 1]" caption="Hashtags Used 1" attribute="1" defaultMemberUniqueName="[Table2].[Hashtags Used 1].[All]" allUniqueName="[Table2].[Hashtags Used 1].[All]" dimensionUniqueName="[Table2]" displayFolder="" count="0" memberValueDatatype="130" unbalanced="0"/>
    <cacheHierarchy uniqueName="[Table2].[Hashtags Used 2]" caption="Hashtags Used 2" attribute="1" defaultMemberUniqueName="[Table2].[Hashtags Used 2].[All]" allUniqueName="[Table2].[Hashtags Used 2].[All]" dimensionUniqueName="[Table2]" displayFolder="" count="0" memberValueDatatype="130" unbalanced="0"/>
    <cacheHierarchy uniqueName="[Table2].[HashTags_Used_Combined]" caption="HashTags_Used_Combined" attribute="1" defaultMemberUniqueName="[Table2].[HashTags_Used_Combined].[All]" allUniqueName="[Table2].[HashTags_Used_Combined].[All]" dimensionUniqueName="[Table2]" displayFolder="" count="0" memberValueDatatype="130" unbalanced="0"/>
    <cacheHierarchy uniqueName="[Table2].[Campaign_Name]" caption="Campaign_Name" attribute="1" defaultMemberUniqueName="[Table2].[Campaign_Name].[All]" allUniqueName="[Table2].[Campaign_Name].[All]" dimensionUniqueName="[Table2]" displayFolder="" count="0" memberValueDatatype="130" unbalanced="0"/>
    <cacheHierarchy uniqueName="[Table2].[Engagement]" caption="Engagement" attribute="1" defaultMemberUniqueName="[Table2].[Engagement].[All]" allUniqueName="[Table2].[Engagement].[All]" dimensionUniqueName="[Table2]" displayFolder="" count="0" memberValueDatatype="20" unbalanced="0"/>
    <cacheHierarchy uniqueName="[Table2].[Engagement_Rate]" caption="Engagement_Rate" attribute="1" defaultMemberUniqueName="[Table2].[Engagement_Rate].[All]" allUniqueName="[Table2].[Engagement_Rate].[All]" dimensionUniqueName="[Table2]" displayFolder="" count="0" memberValueDatatype="5" unbalanced="0"/>
    <cacheHierarchy uniqueName="[Table2_1].[Post ID]" caption="Post ID" attribute="1" defaultMemberUniqueName="[Table2_1].[Post ID].[All]" allUniqueName="[Table2_1].[Post ID].[All]" dimensionUniqueName="[Table2_1]" displayFolder="" count="0" memberValueDatatype="130" unbalanced="0"/>
    <cacheHierarchy uniqueName="[Table2_1].[Platform]" caption="Platform" attribute="1" defaultMemberUniqueName="[Table2_1].[Platform].[All]" allUniqueName="[Table2_1].[Platform].[All]" dimensionUniqueName="[Table2_1]" displayFolder="" count="0" memberValueDatatype="130" unbalanced="0"/>
    <cacheHierarchy uniqueName="[Table2_1].[Date]" caption="Date" attribute="1" time="1" defaultMemberUniqueName="[Table2_1].[Date].[All]" allUniqueName="[Table2_1].[Date].[All]" dimensionUniqueName="[Table2_1]" displayFolder="" count="0" memberValueDatatype="7" unbalanced="0"/>
    <cacheHierarchy uniqueName="[Table2_1].[Content Type]" caption="Content Type" attribute="1" defaultMemberUniqueName="[Table2_1].[Content Type].[All]" allUniqueName="[Table2_1].[Content Type].[All]" dimensionUniqueName="[Table2_1]" displayFolder="" count="0" memberValueDatatype="130" unbalanced="0"/>
    <cacheHierarchy uniqueName="[Table2_1].[Post Text]" caption="Post Text" attribute="1" defaultMemberUniqueName="[Table2_1].[Post Text].[All]" allUniqueName="[Table2_1].[Post Text].[All]" dimensionUniqueName="[Table2_1]" displayFolder="" count="0" memberValueDatatype="130" unbalanced="0"/>
    <cacheHierarchy uniqueName="[Table2_1].[Likes]" caption="Likes" attribute="1" defaultMemberUniqueName="[Table2_1].[Likes].[All]" allUniqueName="[Table2_1].[Likes].[All]" dimensionUniqueName="[Table2_1]" displayFolder="" count="0" memberValueDatatype="20" unbalanced="0"/>
    <cacheHierarchy uniqueName="[Table2_1].[Shares]" caption="Shares" attribute="1" defaultMemberUniqueName="[Table2_1].[Shares].[All]" allUniqueName="[Table2_1].[Shares].[All]" dimensionUniqueName="[Table2_1]" displayFolder="" count="0" memberValueDatatype="20" unbalanced="0"/>
    <cacheHierarchy uniqueName="[Table2_1].[Comments]" caption="Comments" attribute="1" defaultMemberUniqueName="[Table2_1].[Comments].[All]" allUniqueName="[Table2_1].[Comments].[All]" dimensionUniqueName="[Table2_1]" displayFolder="" count="0" memberValueDatatype="20" unbalanced="0"/>
    <cacheHierarchy uniqueName="[Table2_1].[Impressions]" caption="Impressions" attribute="1" defaultMemberUniqueName="[Table2_1].[Impressions].[All]" allUniqueName="[Table2_1].[Impressions].[All]" dimensionUniqueName="[Table2_1]" displayFolder="" count="0" memberValueDatatype="20" unbalanced="0"/>
    <cacheHierarchy uniqueName="[Table2_1].[Reach]" caption="Reach" attribute="1" defaultMemberUniqueName="[Table2_1].[Reach].[All]" allUniqueName="[Table2_1].[Reach].[All]" dimensionUniqueName="[Table2_1]" displayFolder="" count="0" memberValueDatatype="20" unbalanced="0"/>
    <cacheHierarchy uniqueName="[Table2_1].[Clicks]" caption="Clicks" attribute="1" defaultMemberUniqueName="[Table2_1].[Clicks].[All]" allUniqueName="[Table2_1].[Clicks].[All]" dimensionUniqueName="[Table2_1]" displayFolder="" count="0" memberValueDatatype="20" unbalanced="0"/>
    <cacheHierarchy uniqueName="[Table2_1].[HashTags_Used_Combined]" caption="HashTags_Used_Combined" attribute="1" defaultMemberUniqueName="[Table2_1].[HashTags_Used_Combined].[All]" allUniqueName="[Table2_1].[HashTags_Used_Combined].[All]" dimensionUniqueName="[Table2_1]" displayFolder="" count="0" memberValueDatatype="130" unbalanced="0"/>
    <cacheHierarchy uniqueName="[Table2_1].[Campaign_Name]" caption="Campaign_Name" attribute="1" defaultMemberUniqueName="[Table2_1].[Campaign_Name].[All]" allUniqueName="[Table2_1].[Campaign_Name].[All]" dimensionUniqueName="[Table2_1]" displayFolder="" count="0" memberValueDatatype="130" unbalanced="0"/>
    <cacheHierarchy uniqueName="[Table2_1].[Engagement]" caption="Engagement" attribute="1" defaultMemberUniqueName="[Table2_1].[Engagement].[All]" allUniqueName="[Table2_1].[Engagement].[All]" dimensionUniqueName="[Table2_1]" displayFolder="" count="0" memberValueDatatype="20" unbalanced="0"/>
    <cacheHierarchy uniqueName="[Table2_1].[Engagement_Rate]" caption="Engagement_Rate" attribute="1" defaultMemberUniqueName="[Table2_1].[Engagement_Rate].[All]" allUniqueName="[Table2_1].[Engagement_Rate].[All]" dimensionUniqueName="[Table2_1]" displayFolder="" count="0" memberValueDatatype="5" unbalanced="0"/>
    <cacheHierarchy uniqueName="[Table2_1].[Attribute]" caption="Attribute" attribute="1" defaultMemberUniqueName="[Table2_1].[Attribute].[All]" allUniqueName="[Table2_1].[Attribute].[All]" dimensionUniqueName="[Table2_1]" displayFolder="" count="0" memberValueDatatype="130" unbalanced="0"/>
    <cacheHierarchy uniqueName="[Table2_1].[Value]" caption="Value" attribute="1" defaultMemberUniqueName="[Table2_1].[Value].[All]" allUniqueName="[Table2_1].[Value].[All]" dimensionUniqueName="[Table2_1]" displayFolder="" count="0" memberValueDatatype="130" unbalanced="0"/>
    <cacheHierarchy uniqueName="[Table2_1].[Rank]" caption="Rank" attribute="1" defaultMemberUniqueName="[Table2_1].[Rank].[All]" allUniqueName="[Table2_1].[Rank].[All]" dimensionUniqueName="[Table2_1]" displayFolder="" count="0" memberValueDatatype="20" unbalanced="0"/>
    <cacheHierarchy uniqueName="[Table3].[Campaign_Name]" caption="Campaign_Name" attribute="1" defaultMemberUniqueName="[Table3].[Campaign_Name].[All]" allUniqueName="[Table3].[Campaign_Name].[All]" dimensionUniqueName="[Table3]" displayFolder="" count="0" memberValueDatatype="130" unbalanced="0"/>
    <cacheHierarchy uniqueName="[Table3].[Start_Date]" caption="Start_Date" attribute="1" defaultMemberUniqueName="[Table3].[Start_Date].[All]" allUniqueName="[Table3].[Start_Date].[All]" dimensionUniqueName="[Table3]" displayFolder="" count="0" memberValueDatatype="130" unbalanced="0"/>
    <cacheHierarchy uniqueName="[Table3].[End_Date]" caption="End_Date" attribute="1" defaultMemberUniqueName="[Table3].[End_Date].[All]" allUniqueName="[Table3].[End_Date].[All]" dimensionUniqueName="[Table3]" displayFolder="" count="0" memberValueDatatype="130" unbalanced="0"/>
    <cacheHierarchy uniqueName="[Table3].[Objective]" caption="Objective" attribute="1" defaultMemberUniqueName="[Table3].[Objective].[All]" allUniqueName="[Table3].[Objective].[All]" dimensionUniqueName="[Table3]" displayFolder="" count="0" memberValueDatatype="130" unbalanced="0"/>
    <cacheHierarchy uniqueName="[Table3].[Total_Budget]" caption="Total_Budget" attribute="1" defaultMemberUniqueName="[Table3].[Total_Budget].[All]" allUniqueName="[Table3].[Total_Budget].[All]" dimensionUniqueName="[Table3]" displayFolder="" count="0" memberValueDatatype="20" unbalanced="0"/>
    <cacheHierarchy uniqueName="[Table3].[Target_Platforms]" caption="Target_Platforms" attribute="1" defaultMemberUniqueName="[Table3].[Target_Platforms].[All]" allUniqueName="[Table3].[Target_Platforms].[All]" dimensionUniqueName="[Table3]" displayFolder="" count="0" memberValueDatatype="130" unbalanced="0"/>
    <cacheHierarchy uniqueName="[Table3].[Primary_Hashtags]" caption="Primary_Hashtags" attribute="1" defaultMemberUniqueName="[Table3].[Primary_Hashtags].[All]" allUniqueName="[Table3].[Primary_Hashtags].[All]" dimensionUniqueName="[Table3]" displayFolder="" count="0" memberValueDatatype="130" unbalanced="0"/>
    <cacheHierarchy uniqueName="[Table3].[Duration]" caption="Duration" attribute="1" defaultMemberUniqueName="[Table3].[Duration].[All]" allUniqueName="[Table3].[Duration].[All]" dimensionUniqueName="[Table3]" displayFolder="" count="0" memberValueDatatype="20" unbalanced="0"/>
    <cacheHierarchy uniqueName="[Table5].[Week_Start_Date]" caption="Week_Start_Date" attribute="1" time="1" defaultMemberUniqueName="[Table5].[Week_Start_Date].[All]" allUniqueName="[Table5].[Week_Start_Date].[All]" dimensionUniqueName="[Table5]" displayFolder="" count="0" memberValueDatatype="7" unbalanced="0"/>
    <cacheHierarchy uniqueName="[Table5].[Platform]" caption="Platform" attribute="1" defaultMemberUniqueName="[Table5].[Platform].[All]" allUniqueName="[Table5].[Platform].[All]" dimensionUniqueName="[Table5]" displayFolder="" count="0" memberValueDatatype="130" unbalanced="0"/>
    <cacheHierarchy uniqueName="[Table5].[New_Followers]" caption="New_Followers" attribute="1" defaultMemberUniqueName="[Table5].[New_Followers].[All]" allUniqueName="[Table5].[New_Followers].[All]" dimensionUniqueName="[Table5]" displayFolder="" count="0" memberValueDatatype="20" unbalanced="0"/>
    <cacheHierarchy uniqueName="[Table5].[Unfollows]" caption="Unfollows" attribute="1" defaultMemberUniqueName="[Table5].[Unfollows].[All]" allUniqueName="[Table5].[Unfollows].[All]" dimensionUniqueName="[Table5]" displayFolder="" count="0" memberValueDatatype="20" unbalanced="0"/>
    <cacheHierarchy uniqueName="[Table5].[Total_Followers]" caption="Total_Followers" attribute="1" defaultMemberUniqueName="[Table5].[Total_Followers].[All]" allUniqueName="[Table5].[Total_Followers].[All]" dimensionUniqueName="[Table5]" displayFolder="" count="0" memberValueDatatype="20" unbalanced="0"/>
    <cacheHierarchy uniqueName="[Table5].[Engagement_Rate]" caption="Engagement_Rate" attribute="1" defaultMemberUniqueName="[Table5].[Engagement_Rate].[All]" allUniqueName="[Table5].[Engagement_Rate].[All]" dimensionUniqueName="[Table5]" displayFolder="" count="0" memberValueDatatype="5" unbalanced="0"/>
    <cacheHierarchy uniqueName="[Table5].[Ad_Spend]" caption="Ad_Spend" attribute="1" defaultMemberUniqueName="[Table5].[Ad_Spend].[All]" allUniqueName="[Table5].[Ad_Spend].[All]" dimensionUniqueName="[Table5]" displayFolder="" count="0" memberValueDatatype="2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2]" caption="__XL_Count Table2" measure="1" displayFolder="" measureGroup="Table2" count="0" hidden="1"/>
    <cacheHierarchy uniqueName="[Measures].[__XL_Count Table2_1]" caption="__XL_Count Table2_1" measure="1" displayFolder="" measureGroup="Table2_1" count="0" hidden="1"/>
    <cacheHierarchy uniqueName="[Measures].[__No measures defined]" caption="__No measures defined" measure="1" displayFolder="" count="0" hidden="1"/>
    <cacheHierarchy uniqueName="[Measures].[Sum of Engagement_Rate_Per_Platform]" caption="Sum of Engagement_Rate_Per_Platform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Impressions]" caption="Sum of Impression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Likes]" caption="Sum of Likes" measure="1" displayFolder="" measureGroup="Range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icks]" caption="Sum of Click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Impressions]" caption="Average of Impressions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Clicks]" caption="Average of Clicks" measure="1" displayFolder="" measureGroup="Range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Likes]" caption="Average of Likes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Engagement_Rate]" caption="Sum of Engagement_Rate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Engagement_Rate 2]" caption="Sum of Engagement_Rate 2" measure="1" displayFolder="" measureGroup="Table5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um of Total_Followers]" caption="Sum of Total_Followers" measure="1" displayFolder="" measureGroup="Table5" count="0" hidden="1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Count of Engagement_Rate]" caption="Count of Engagement_Rate" measure="1" displayFolder="" measureGroup="Table5" count="0" hidden="1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Sum of Engagement]" caption="Sum of Engagement" measure="1" displayFolder="" measureGroup="Table2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Engagement 2]" caption="Sum of Engagement 2" measure="1" displayFolder="" measureGroup="Table2_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Count of Engagement_Rate 2]" caption="Count of Engagement_Rate 2" measure="1" displayFolder="" measureGroup="Table2_1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Average of Engagement]" caption="Average of Engagement" measure="1" displayFolder="" measureGroup="Table2_1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 of Ad_Spend]" caption="Sum of Ad_Spend" measure="1" displayFolder="" measureGroup="Table5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</cacheHierarchies>
  <kpis count="0"/>
  <dimensions count="6">
    <dimension measure="1" name="Measures" uniqueName="[Measures]" caption="Measures"/>
    <dimension name="Range" uniqueName="[Range]" caption="Range"/>
    <dimension name="Table2" uniqueName="[Table2]" caption="Table2"/>
    <dimension name="Table2_1" uniqueName="[Table2_1]" caption="Table2_1"/>
    <dimension name="Table3" uniqueName="[Table3]" caption="Table3"/>
    <dimension name="Table5" uniqueName="[Table5]" caption="Table5"/>
  </dimensions>
  <measureGroups count="5">
    <measureGroup name="Range" caption="Range"/>
    <measureGroup name="Table2" caption="Table2"/>
    <measureGroup name="Table2_1" caption="Table2_1"/>
    <measureGroup name="Table3" caption="Table3"/>
    <measureGroup name="Table5" caption="Table5"/>
  </measureGroups>
  <maps count="6">
    <map measureGroup="0" dimension="1"/>
    <map measureGroup="0" dimension="4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5-05-04T00:00:00"/>
    <x v="0"/>
    <s v="Discover fresh beats on Spotify!"/>
    <n v="2414"/>
    <n v="245"/>
    <n v="137"/>
    <n v="21181"/>
    <n v="45292"/>
    <n v="133"/>
    <s v="SoundtrackOfLife,"/>
    <s v="NowPlaying"/>
    <x v="0"/>
    <x v="0"/>
    <n v="2796"/>
    <n v="13.200509890939994"/>
  </r>
  <r>
    <x v="1"/>
    <x v="0"/>
    <d v="2025-02-01T00:00:00"/>
    <x v="0"/>
    <s v="Explore the latest podcasts now."/>
    <n v="1934"/>
    <n v="210"/>
    <n v="393"/>
    <n v="29129"/>
    <n v="73287"/>
    <n v="273"/>
    <s v="DiscoverWeekly"/>
    <m/>
    <x v="1"/>
    <x v="1"/>
    <n v="2537"/>
    <n v="8.7095334546328402"/>
  </r>
  <r>
    <x v="2"/>
    <x v="1"/>
    <d v="2024-12-03T00:00:00"/>
    <x v="1"/>
    <s v="New music just dropped. Hit play!"/>
    <n v="3092"/>
    <n v="177"/>
    <n v="81"/>
    <n v="47533"/>
    <n v="29220"/>
    <n v="121"/>
    <s v="MusicForEveryone,"/>
    <s v="NowPlaying"/>
    <x v="2"/>
    <x v="0"/>
    <n v="3350"/>
    <n v="7.0477352576105021"/>
  </r>
  <r>
    <x v="3"/>
    <x v="0"/>
    <d v="2024-12-03T00:00:00"/>
    <x v="0"/>
    <s v="Wrapped is here! Relive your top tracks ðŸŽ§"/>
    <n v="3173"/>
    <n v="229"/>
    <n v="197"/>
    <n v="29604"/>
    <n v="21809"/>
    <n v="272"/>
    <s v="SoundtrackOfLife,"/>
    <s v="NowPlaying"/>
    <x v="0"/>
    <x v="0"/>
    <n v="3599"/>
    <n v="12.15714092690177"/>
  </r>
  <r>
    <x v="4"/>
    <x v="2"/>
    <d v="2024-04-06T00:00:00"/>
    <x v="0"/>
    <s v="Music that moves youâ€”only on Spotify."/>
    <n v="2748"/>
    <n v="145"/>
    <n v="315"/>
    <n v="24401"/>
    <n v="61182"/>
    <n v="200"/>
    <s v="DiscoverWeekly,"/>
    <s v="SpotifyWrapped"/>
    <x v="3"/>
    <x v="1"/>
    <n v="3208"/>
    <n v="13.14700217204213"/>
  </r>
  <r>
    <x v="5"/>
    <x v="2"/>
    <d v="2024-06-13T00:00:00"/>
    <x v="0"/>
    <s v="Whatâ€™s your vibe today? #SpotifyHits"/>
    <n v="3882"/>
    <n v="239"/>
    <n v="275"/>
    <n v="58748"/>
    <n v="44646"/>
    <n v="149"/>
    <s v="DiscoverWeekly,"/>
    <s v="SpotifyWrapped"/>
    <x v="3"/>
    <x v="1"/>
    <n v="4396"/>
    <n v="7.4828079253761839"/>
  </r>
  <r>
    <x v="6"/>
    <x v="1"/>
    <d v="2024-12-19T00:00:00"/>
    <x v="1"/>
    <s v="Get into the groove with our new drop!"/>
    <n v="4674"/>
    <n v="409"/>
    <n v="327"/>
    <n v="20756"/>
    <n v="63599"/>
    <n v="212"/>
    <s v="SoundtrackOfLife,"/>
    <s v="NowPlaying"/>
    <x v="0"/>
    <x v="0"/>
    <n v="5410"/>
    <n v="26.064752360763155"/>
  </r>
  <r>
    <x v="7"/>
    <x v="1"/>
    <d v="2024-05-09T00:00:00"/>
    <x v="1"/>
    <s v="Wrapped is here! Relive your top tracks ðŸŽ§"/>
    <n v="1428"/>
    <n v="347"/>
    <n v="67"/>
    <n v="21148"/>
    <n v="19712"/>
    <n v="120"/>
    <s v="DiscoverWeekly,"/>
    <s v="MusicForEveryone"/>
    <x v="4"/>
    <x v="0"/>
    <n v="1842"/>
    <n v="8.7100435029317183"/>
  </r>
  <r>
    <x v="8"/>
    <x v="1"/>
    <d v="2025-06-15T00:00:00"/>
    <x v="0"/>
    <s v="Top trending tracks updated daily!"/>
    <n v="4432"/>
    <n v="223"/>
    <n v="299"/>
    <n v="59016"/>
    <n v="21742"/>
    <n v="171"/>
    <s v="NowPlaying"/>
    <m/>
    <x v="5"/>
    <x v="0"/>
    <n v="4954"/>
    <n v="8.3943337400027112"/>
  </r>
  <r>
    <x v="9"/>
    <x v="1"/>
    <d v="2024-12-04T00:00:00"/>
    <x v="0"/>
    <s v="Wrapped is here! Relive your top tracks ðŸŽ§"/>
    <n v="2357"/>
    <n v="274"/>
    <n v="172"/>
    <n v="21566"/>
    <n v="66829"/>
    <n v="284"/>
    <s v="NowPlaying"/>
    <m/>
    <x v="5"/>
    <x v="0"/>
    <n v="2803"/>
    <n v="12.997310581470833"/>
  </r>
  <r>
    <x v="10"/>
    <x v="1"/>
    <d v="2024-03-06T00:00:00"/>
    <x v="0"/>
    <s v="Discover fresh beats on Spotify!"/>
    <n v="1971"/>
    <n v="370"/>
    <n v="306"/>
    <n v="31316"/>
    <n v="27897"/>
    <n v="88"/>
    <s v="SoundtrackOfLife"/>
    <m/>
    <x v="6"/>
    <x v="1"/>
    <n v="2647"/>
    <n v="8.4525482181632388"/>
  </r>
  <r>
    <x v="11"/>
    <x v="0"/>
    <d v="2024-05-14T00:00:00"/>
    <x v="0"/>
    <s v="Discover fresh beats on Spotify!"/>
    <n v="1485"/>
    <n v="353"/>
    <n v="244"/>
    <n v="38419"/>
    <n v="38556"/>
    <n v="86"/>
    <s v="SoundtrackOfLife,"/>
    <s v="NowPlaying"/>
    <x v="0"/>
    <x v="0"/>
    <n v="2082"/>
    <n v="5.4191936281527369"/>
  </r>
  <r>
    <x v="12"/>
    <x v="1"/>
    <d v="2025-06-18T00:00:00"/>
    <x v="1"/>
    <s v="Discover fresh beats on Spotify!"/>
    <n v="3956"/>
    <n v="319"/>
    <n v="61"/>
    <n v="58162"/>
    <n v="28720"/>
    <n v="213"/>
    <s v="MusicForEveryone,"/>
    <s v="NowPlaying"/>
    <x v="2"/>
    <x v="0"/>
    <n v="4336"/>
    <n v="7.4550393727863558"/>
  </r>
  <r>
    <x v="13"/>
    <x v="1"/>
    <d v="2024-10-08T00:00:00"/>
    <x v="0"/>
    <s v="From pop to podcasts, itâ€™s all here."/>
    <n v="2460"/>
    <n v="409"/>
    <n v="253"/>
    <n v="36702"/>
    <n v="46122"/>
    <n v="264"/>
    <s v="NowPlaying"/>
    <m/>
    <x v="5"/>
    <x v="0"/>
    <n v="3122"/>
    <n v="8.5063484278785886"/>
  </r>
  <r>
    <x v="14"/>
    <x v="1"/>
    <d v="2024-05-06T00:00:00"/>
    <x v="0"/>
    <s v="Your weekend playlist is waiting."/>
    <n v="3476"/>
    <n v="355"/>
    <n v="396"/>
    <n v="37492"/>
    <n v="27285"/>
    <n v="179"/>
    <s v="NowPlaying"/>
    <m/>
    <x v="5"/>
    <x v="0"/>
    <n v="4227"/>
    <n v="11.27440520644404"/>
  </r>
  <r>
    <x v="15"/>
    <x v="1"/>
    <d v="2024-12-29T00:00:00"/>
    <x v="1"/>
    <s v="New music just dropped. Hit play!"/>
    <n v="4049"/>
    <n v="377"/>
    <n v="94"/>
    <n v="48182"/>
    <n v="42875"/>
    <n v="172"/>
    <s v="MusicForEveryone,"/>
    <s v="NowPlaying"/>
    <x v="2"/>
    <x v="0"/>
    <n v="4520"/>
    <n v="9.3810966751068872"/>
  </r>
  <r>
    <x v="16"/>
    <x v="1"/>
    <d v="2024-06-10T00:00:00"/>
    <x v="0"/>
    <s v="Whatâ€™s your vibe today? #SpotifyHits"/>
    <n v="1514"/>
    <n v="164"/>
    <n v="275"/>
    <n v="41364"/>
    <n v="44389"/>
    <n v="83"/>
    <s v="NowPlaying"/>
    <m/>
    <x v="5"/>
    <x v="0"/>
    <n v="1953"/>
    <n v="4.7214969538729328"/>
  </r>
  <r>
    <x v="17"/>
    <x v="0"/>
    <d v="2024-02-03T00:00:00"/>
    <x v="1"/>
    <s v="Music that moves youâ€”only on Spotify."/>
    <n v="4281"/>
    <n v="101"/>
    <n v="163"/>
    <n v="32278"/>
    <n v="53382"/>
    <n v="235"/>
    <s v="NowPlaying"/>
    <m/>
    <x v="5"/>
    <x v="2"/>
    <n v="4545"/>
    <n v="14.080798066794721"/>
  </r>
  <r>
    <x v="18"/>
    <x v="2"/>
    <d v="2024-06-15T00:00:00"/>
    <x v="2"/>
    <s v="Get into the groove with our new drop!"/>
    <n v="1751"/>
    <n v="143"/>
    <n v="151"/>
    <n v="31826"/>
    <n v="47729"/>
    <n v="95"/>
    <s v="DiscoverWeekly,"/>
    <s v="SoundtrackOfLife"/>
    <x v="7"/>
    <x v="3"/>
    <n v="2045"/>
    <n v="6.4255640042732365"/>
  </r>
  <r>
    <x v="19"/>
    <x v="0"/>
    <d v="2024-07-05T00:00:00"/>
    <x v="0"/>
    <s v="Your weekend playlist is waiting."/>
    <n v="3753"/>
    <n v="411"/>
    <n v="308"/>
    <n v="29138"/>
    <n v="27678"/>
    <n v="90"/>
    <s v="DiscoverWeekly"/>
    <m/>
    <x v="1"/>
    <x v="1"/>
    <n v="4472"/>
    <n v="15.347655981879333"/>
  </r>
  <r>
    <x v="20"/>
    <x v="0"/>
    <d v="2024-11-07T00:00:00"/>
    <x v="1"/>
    <s v="Wrapped is here! Relive your top tracks ðŸŽ§"/>
    <n v="1678"/>
    <n v="423"/>
    <n v="323"/>
    <n v="55668"/>
    <n v="37945"/>
    <n v="230"/>
    <s v="NowPlaying"/>
    <m/>
    <x v="5"/>
    <x v="2"/>
    <n v="2424"/>
    <n v="4.3543867212761374"/>
  </r>
  <r>
    <x v="21"/>
    <x v="0"/>
    <d v="2025-06-15T00:00:00"/>
    <x v="0"/>
    <s v="Whatâ€™s your vibe today? #SpotifyHits"/>
    <n v="4896"/>
    <n v="466"/>
    <n v="233"/>
    <n v="28621"/>
    <n v="34270"/>
    <n v="84"/>
    <s v="SoundtrackOfLife,"/>
    <s v="NowPlaying"/>
    <x v="0"/>
    <x v="0"/>
    <n v="5595"/>
    <n v="19.548583208133888"/>
  </r>
  <r>
    <x v="22"/>
    <x v="2"/>
    <d v="2024-06-09T00:00:00"/>
    <x v="2"/>
    <s v="From pop to podcasts, itâ€™s all here."/>
    <n v="2786"/>
    <n v="368"/>
    <n v="208"/>
    <n v="42000"/>
    <n v="39967"/>
    <n v="103"/>
    <s v="DiscoverWeekly,"/>
    <s v="SoundtrackOfLife"/>
    <x v="7"/>
    <x v="3"/>
    <n v="3362"/>
    <n v="8.0047619047619047"/>
  </r>
  <r>
    <x v="23"/>
    <x v="1"/>
    <d v="2024-10-18T00:00:00"/>
    <x v="0"/>
    <s v="New music just dropped. Hit play!"/>
    <n v="2607"/>
    <n v="379"/>
    <n v="180"/>
    <n v="28712"/>
    <n v="61620"/>
    <n v="174"/>
    <s v="SoundtrackOfLife"/>
    <m/>
    <x v="6"/>
    <x v="1"/>
    <n v="3166"/>
    <n v="11.026748397882418"/>
  </r>
  <r>
    <x v="24"/>
    <x v="2"/>
    <d v="2024-10-10T00:00:00"/>
    <x v="2"/>
    <s v="From pop to podcasts, itâ€™s all here."/>
    <n v="4013"/>
    <n v="320"/>
    <n v="92"/>
    <n v="54605"/>
    <n v="60169"/>
    <n v="232"/>
    <s v="DiscoverWeekly,"/>
    <s v="SoundtrackOfLife"/>
    <x v="7"/>
    <x v="3"/>
    <n v="4425"/>
    <n v="8.1036535115831878"/>
  </r>
  <r>
    <x v="25"/>
    <x v="1"/>
    <d v="2025-05-14T00:00:00"/>
    <x v="1"/>
    <s v="From pop to podcasts, itâ€™s all here."/>
    <n v="2707"/>
    <n v="103"/>
    <n v="51"/>
    <n v="55302"/>
    <n v="18801"/>
    <n v="147"/>
    <s v="DiscoverWeekly,"/>
    <s v="MusicForEveryone"/>
    <x v="4"/>
    <x v="0"/>
    <n v="2861"/>
    <n v="5.1734114498571477"/>
  </r>
  <r>
    <x v="26"/>
    <x v="0"/>
    <d v="2024-11-29T00:00:00"/>
    <x v="0"/>
    <s v="Whatâ€™s your vibe today? #SpotifyHits"/>
    <n v="2824"/>
    <n v="425"/>
    <n v="274"/>
    <n v="31004"/>
    <n v="53488"/>
    <n v="268"/>
    <s v="SoundtrackOfLife,"/>
    <s v="NowPlaying"/>
    <x v="0"/>
    <x v="0"/>
    <n v="3523"/>
    <n v="11.363049929041415"/>
  </r>
  <r>
    <x v="27"/>
    <x v="2"/>
    <d v="2024-03-05T00:00:00"/>
    <x v="2"/>
    <s v="Explore the latest podcasts now."/>
    <n v="3558"/>
    <n v="314"/>
    <n v="199"/>
    <n v="49612"/>
    <n v="53929"/>
    <n v="206"/>
    <s v="DiscoverWeekly,"/>
    <s v="SoundtrackOfLife"/>
    <x v="7"/>
    <x v="3"/>
    <n v="4071"/>
    <n v="8.2056760461178744"/>
  </r>
  <r>
    <x v="28"/>
    <x v="1"/>
    <d v="2025-03-18T00:00:00"/>
    <x v="1"/>
    <s v="Explore the latest podcasts now."/>
    <n v="3418"/>
    <n v="188"/>
    <n v="387"/>
    <n v="57431"/>
    <n v="36933"/>
    <n v="202"/>
    <s v="MusicForEveryone,"/>
    <s v="NowPlaying"/>
    <x v="2"/>
    <x v="0"/>
    <n v="3993"/>
    <n v="6.9526910553533803"/>
  </r>
  <r>
    <x v="29"/>
    <x v="1"/>
    <d v="2025-04-26T00:00:00"/>
    <x v="0"/>
    <s v="Discover fresh beats on Spotify!"/>
    <n v="2411"/>
    <n v="194"/>
    <n v="168"/>
    <n v="26665"/>
    <n v="71699"/>
    <n v="197"/>
    <s v="NowPlaying"/>
    <m/>
    <x v="5"/>
    <x v="0"/>
    <n v="2773"/>
    <n v="10.399399962497656"/>
  </r>
  <r>
    <x v="30"/>
    <x v="0"/>
    <d v="2025-01-01T00:00:00"/>
    <x v="0"/>
    <s v="New music just dropped. Hit play!"/>
    <n v="4036"/>
    <n v="112"/>
    <n v="382"/>
    <n v="56284"/>
    <n v="29440"/>
    <n v="279"/>
    <s v="SoundtrackOfLife,"/>
    <s v="NowPlaying"/>
    <x v="0"/>
    <x v="0"/>
    <n v="4530"/>
    <n v="8.0484684812735416"/>
  </r>
  <r>
    <x v="31"/>
    <x v="1"/>
    <d v="2024-05-07T00:00:00"/>
    <x v="1"/>
    <s v="Explore the latest podcasts now."/>
    <n v="2776"/>
    <n v="307"/>
    <n v="178"/>
    <n v="43365"/>
    <n v="48408"/>
    <n v="138"/>
    <s v="SoundtrackOfLife,"/>
    <s v="NowPlaying"/>
    <x v="0"/>
    <x v="0"/>
    <n v="3261"/>
    <n v="7.5198893116568657"/>
  </r>
  <r>
    <x v="32"/>
    <x v="1"/>
    <d v="2024-10-09T00:00:00"/>
    <x v="1"/>
    <s v="Discover fresh beats on Spotify!"/>
    <n v="4929"/>
    <n v="182"/>
    <n v="95"/>
    <n v="32181"/>
    <n v="31084"/>
    <n v="289"/>
    <s v="DiscoverWeekly,"/>
    <s v="MusicForEveryone"/>
    <x v="4"/>
    <x v="0"/>
    <n v="5206"/>
    <n v="16.177247444144061"/>
  </r>
  <r>
    <x v="33"/>
    <x v="0"/>
    <d v="2025-01-09T00:00:00"/>
    <x v="0"/>
    <s v="New music just dropped. Hit play!"/>
    <n v="1015"/>
    <n v="366"/>
    <n v="308"/>
    <n v="38127"/>
    <n v="63790"/>
    <n v="287"/>
    <s v="SoundtrackOfLife,"/>
    <s v="NowPlaying"/>
    <x v="0"/>
    <x v="0"/>
    <n v="1689"/>
    <n v="4.4299315445747114"/>
  </r>
  <r>
    <x v="34"/>
    <x v="1"/>
    <d v="2025-05-08T00:00:00"/>
    <x v="1"/>
    <s v="Your weekend playlist is waiting."/>
    <n v="3316"/>
    <n v="332"/>
    <n v="268"/>
    <n v="40095"/>
    <n v="36913"/>
    <n v="265"/>
    <s v="MusicForEveryone,"/>
    <s v="NowPlaying"/>
    <x v="2"/>
    <x v="0"/>
    <n v="3916"/>
    <n v="9.7668038408779143"/>
  </r>
  <r>
    <x v="35"/>
    <x v="0"/>
    <d v="2024-05-04T00:00:00"/>
    <x v="0"/>
    <s v="Wrapped is here! Relive your top tracks ðŸŽ§"/>
    <n v="2274"/>
    <n v="243"/>
    <n v="222"/>
    <n v="43066"/>
    <n v="59174"/>
    <n v="80"/>
    <s v="DiscoverWeekly"/>
    <m/>
    <x v="1"/>
    <x v="1"/>
    <n v="2739"/>
    <n v="6.3600055728416844"/>
  </r>
  <r>
    <x v="36"/>
    <x v="1"/>
    <d v="2025-05-27T00:00:00"/>
    <x v="1"/>
    <s v="Explore the latest podcasts now."/>
    <n v="4095"/>
    <n v="385"/>
    <n v="400"/>
    <n v="45300"/>
    <n v="31795"/>
    <n v="80"/>
    <s v="MusicForEveryone,"/>
    <s v="NowPlaying"/>
    <x v="2"/>
    <x v="0"/>
    <n v="4880"/>
    <n v="10.772626931567329"/>
  </r>
  <r>
    <x v="37"/>
    <x v="0"/>
    <d v="2024-09-10T00:00:00"/>
    <x v="1"/>
    <s v="New music just dropped. Hit play!"/>
    <n v="1230"/>
    <n v="309"/>
    <n v="207"/>
    <n v="44629"/>
    <n v="40699"/>
    <n v="195"/>
    <s v="NowPlaying"/>
    <m/>
    <x v="5"/>
    <x v="2"/>
    <n v="1746"/>
    <n v="3.9122543637545095"/>
  </r>
  <r>
    <x v="38"/>
    <x v="0"/>
    <d v="2024-11-25T00:00:00"/>
    <x v="0"/>
    <s v="From pop to podcasts, itâ€™s all here."/>
    <n v="1341"/>
    <n v="472"/>
    <n v="238"/>
    <n v="51386"/>
    <n v="51706"/>
    <n v="133"/>
    <s v="DiscoverWeekly"/>
    <m/>
    <x v="1"/>
    <x v="1"/>
    <n v="2051"/>
    <n v="3.9913595142645857"/>
  </r>
  <r>
    <x v="39"/>
    <x v="1"/>
    <d v="2025-06-10T00:00:00"/>
    <x v="0"/>
    <s v="Explore the latest podcasts now."/>
    <n v="3615"/>
    <n v="192"/>
    <n v="162"/>
    <n v="27492"/>
    <n v="35341"/>
    <n v="125"/>
    <s v="NowPlaying"/>
    <m/>
    <x v="5"/>
    <x v="0"/>
    <n v="3969"/>
    <n v="14.436927106067218"/>
  </r>
  <r>
    <x v="40"/>
    <x v="0"/>
    <d v="2024-04-19T00:00:00"/>
    <x v="0"/>
    <s v="New music just dropped. Hit play!"/>
    <n v="4001"/>
    <n v="353"/>
    <n v="129"/>
    <n v="41265"/>
    <n v="37279"/>
    <n v="275"/>
    <s v="SoundtrackOfLife,"/>
    <s v="NowPlaying"/>
    <x v="0"/>
    <x v="0"/>
    <n v="4483"/>
    <n v="10.863928268508422"/>
  </r>
  <r>
    <x v="41"/>
    <x v="0"/>
    <d v="2025-01-26T00:00:00"/>
    <x v="1"/>
    <s v="Whatâ€™s your vibe today? #SpotifyHits"/>
    <n v="3451"/>
    <n v="363"/>
    <n v="393"/>
    <n v="44853"/>
    <n v="69032"/>
    <n v="211"/>
    <s v="NowPlaying"/>
    <m/>
    <x v="5"/>
    <x v="2"/>
    <n v="4207"/>
    <n v="9.3795286825853346"/>
  </r>
  <r>
    <x v="42"/>
    <x v="0"/>
    <d v="2025-02-14T00:00:00"/>
    <x v="0"/>
    <s v="Top trending tracks updated daily!"/>
    <n v="4891"/>
    <n v="450"/>
    <n v="387"/>
    <n v="48746"/>
    <n v="37312"/>
    <n v="154"/>
    <s v="SoundtrackOfLife,"/>
    <s v="NowPlaying"/>
    <x v="0"/>
    <x v="0"/>
    <n v="5728"/>
    <n v="11.750707750379519"/>
  </r>
  <r>
    <x v="43"/>
    <x v="0"/>
    <d v="2024-09-06T00:00:00"/>
    <x v="0"/>
    <s v="New music just dropped. Hit play!"/>
    <n v="1452"/>
    <n v="281"/>
    <n v="326"/>
    <n v="51556"/>
    <n v="62599"/>
    <n v="290"/>
    <s v="DiscoverWeekly"/>
    <m/>
    <x v="1"/>
    <x v="1"/>
    <n v="2059"/>
    <n v="3.9937155714174879"/>
  </r>
  <r>
    <x v="44"/>
    <x v="2"/>
    <d v="2024-07-14T00:00:00"/>
    <x v="0"/>
    <s v="Your weekend playlist is waiting."/>
    <n v="3806"/>
    <n v="114"/>
    <n v="278"/>
    <n v="36148"/>
    <n v="24209"/>
    <n v="201"/>
    <s v="DiscoverWeekly,"/>
    <s v="SpotifyWrapped"/>
    <x v="3"/>
    <x v="1"/>
    <n v="4198"/>
    <n v="11.613367267898639"/>
  </r>
  <r>
    <x v="45"/>
    <x v="0"/>
    <d v="2024-02-12T00:00:00"/>
    <x v="0"/>
    <s v="Explore the latest podcasts now."/>
    <n v="2923"/>
    <n v="330"/>
    <n v="250"/>
    <n v="23993"/>
    <n v="74590"/>
    <n v="92"/>
    <s v="DiscoverWeekly"/>
    <m/>
    <x v="1"/>
    <x v="1"/>
    <n v="3503"/>
    <n v="14.600091693410578"/>
  </r>
  <r>
    <x v="46"/>
    <x v="2"/>
    <d v="2024-03-14T00:00:00"/>
    <x v="2"/>
    <s v="From pop to podcasts, itâ€™s all here."/>
    <n v="3361"/>
    <n v="188"/>
    <n v="358"/>
    <n v="39838"/>
    <n v="24536"/>
    <n v="120"/>
    <s v="DiscoverWeekly,"/>
    <s v="SoundtrackOfLife"/>
    <x v="7"/>
    <x v="3"/>
    <n v="3907"/>
    <n v="9.8072192379135501"/>
  </r>
  <r>
    <x v="47"/>
    <x v="0"/>
    <d v="2025-02-05T00:00:00"/>
    <x v="1"/>
    <s v="Music that moves youâ€”only on Spotify."/>
    <n v="3074"/>
    <n v="371"/>
    <n v="348"/>
    <n v="24104"/>
    <n v="57803"/>
    <n v="213"/>
    <s v="NowPlaying"/>
    <m/>
    <x v="5"/>
    <x v="2"/>
    <n v="3793"/>
    <n v="15.735977431131762"/>
  </r>
  <r>
    <x v="48"/>
    <x v="1"/>
    <d v="2024-08-29T00:00:00"/>
    <x v="1"/>
    <s v="Get into the groove with our new drop!"/>
    <n v="4276"/>
    <n v="227"/>
    <n v="223"/>
    <n v="43443"/>
    <n v="41005"/>
    <n v="191"/>
    <s v="DiscoverWeekly,"/>
    <s v="MusicForEveryone"/>
    <x v="4"/>
    <x v="0"/>
    <n v="4726"/>
    <n v="10.87862256289851"/>
  </r>
  <r>
    <x v="49"/>
    <x v="1"/>
    <d v="2025-04-22T00:00:00"/>
    <x v="0"/>
    <s v="Discover fresh beats on Spotify!"/>
    <n v="4401"/>
    <n v="421"/>
    <n v="216"/>
    <n v="24890"/>
    <n v="54361"/>
    <n v="148"/>
    <s v="NowPlaying"/>
    <m/>
    <x v="5"/>
    <x v="0"/>
    <n v="5038"/>
    <n v="20.241060666934512"/>
  </r>
  <r>
    <x v="50"/>
    <x v="2"/>
    <d v="2024-05-13T00:00:00"/>
    <x v="2"/>
    <s v="Explore the latest podcasts now."/>
    <n v="4161"/>
    <n v="481"/>
    <n v="61"/>
    <n v="45884"/>
    <n v="48955"/>
    <n v="215"/>
    <s v="DiscoverWeekly,"/>
    <s v="SoundtrackOfLife"/>
    <x v="7"/>
    <x v="3"/>
    <n v="4703"/>
    <n v="10.249760265016128"/>
  </r>
  <r>
    <x v="51"/>
    <x v="1"/>
    <d v="2024-09-04T00:00:00"/>
    <x v="1"/>
    <s v="New music just dropped. Hit play!"/>
    <n v="2613"/>
    <n v="455"/>
    <n v="228"/>
    <n v="21645"/>
    <n v="61334"/>
    <n v="261"/>
    <s v="DiscoverWeekly,"/>
    <s v="MusicForEveryone"/>
    <x v="4"/>
    <x v="0"/>
    <n v="3296"/>
    <n v="15.227535227535228"/>
  </r>
  <r>
    <x v="52"/>
    <x v="1"/>
    <d v="2024-08-12T00:00:00"/>
    <x v="1"/>
    <s v="Whatâ€™s your vibe today? #SpotifyHits"/>
    <n v="2842"/>
    <n v="213"/>
    <n v="331"/>
    <n v="57660"/>
    <n v="68606"/>
    <n v="87"/>
    <s v="MusicForEveryone,"/>
    <s v="NowPlaying"/>
    <x v="2"/>
    <x v="0"/>
    <n v="3386"/>
    <n v="5.8723551855705862"/>
  </r>
  <r>
    <x v="53"/>
    <x v="0"/>
    <d v="2025-03-06T00:00:00"/>
    <x v="0"/>
    <s v="Get into the groove with our new drop!"/>
    <n v="4851"/>
    <n v="460"/>
    <n v="212"/>
    <n v="58075"/>
    <n v="59574"/>
    <n v="239"/>
    <s v="DiscoverWeekly"/>
    <m/>
    <x v="1"/>
    <x v="1"/>
    <n v="5523"/>
    <n v="9.5101162290142049"/>
  </r>
  <r>
    <x v="54"/>
    <x v="1"/>
    <d v="2024-05-08T00:00:00"/>
    <x v="0"/>
    <s v="Explore the latest podcasts now."/>
    <n v="1828"/>
    <n v="450"/>
    <n v="214"/>
    <n v="52115"/>
    <n v="19166"/>
    <n v="190"/>
    <s v="NowPlaying"/>
    <m/>
    <x v="5"/>
    <x v="0"/>
    <n v="2492"/>
    <n v="4.7817327065144388"/>
  </r>
  <r>
    <x v="55"/>
    <x v="0"/>
    <d v="2025-02-19T00:00:00"/>
    <x v="1"/>
    <s v="From pop to podcasts, itâ€™s all here."/>
    <n v="2422"/>
    <n v="455"/>
    <n v="376"/>
    <n v="23428"/>
    <n v="46775"/>
    <n v="259"/>
    <s v="NowPlaying"/>
    <m/>
    <x v="5"/>
    <x v="2"/>
    <n v="3253"/>
    <n v="13.885094758408743"/>
  </r>
  <r>
    <x v="56"/>
    <x v="0"/>
    <d v="2024-01-08T00:00:00"/>
    <x v="0"/>
    <s v="Top trending tracks updated daily!"/>
    <n v="2683"/>
    <n v="405"/>
    <n v="223"/>
    <n v="31233"/>
    <n v="58106"/>
    <n v="291"/>
    <s v="DiscoverWeekly"/>
    <m/>
    <x v="1"/>
    <x v="1"/>
    <n v="3311"/>
    <n v="10.600966926007748"/>
  </r>
  <r>
    <x v="57"/>
    <x v="2"/>
    <d v="2024-07-17T00:00:00"/>
    <x v="0"/>
    <s v="Top trending tracks updated daily!"/>
    <n v="3135"/>
    <n v="110"/>
    <n v="215"/>
    <n v="39192"/>
    <n v="24744"/>
    <n v="177"/>
    <s v="DiscoverWeekly,"/>
    <s v="SpotifyWrapped"/>
    <x v="3"/>
    <x v="1"/>
    <n v="3460"/>
    <n v="8.8283323127168813"/>
  </r>
  <r>
    <x v="58"/>
    <x v="2"/>
    <d v="2024-08-10T00:00:00"/>
    <x v="0"/>
    <s v="From pop to podcasts, itâ€™s all here."/>
    <n v="1105"/>
    <n v="181"/>
    <n v="55"/>
    <n v="53581"/>
    <n v="74048"/>
    <n v="220"/>
    <s v="DiscoverWeekly,"/>
    <s v="SpotifyWrapped"/>
    <x v="3"/>
    <x v="1"/>
    <n v="1341"/>
    <n v="2.5027528414923199"/>
  </r>
  <r>
    <x v="59"/>
    <x v="2"/>
    <d v="2024-04-16T00:00:00"/>
    <x v="0"/>
    <s v="Discover fresh beats on Spotify!"/>
    <n v="4674"/>
    <n v="326"/>
    <n v="62"/>
    <n v="45503"/>
    <n v="46814"/>
    <n v="116"/>
    <s v="DiscoverWeekly,"/>
    <s v="SpotifyWrapped"/>
    <x v="3"/>
    <x v="1"/>
    <n v="5062"/>
    <n v="11.124541239039184"/>
  </r>
  <r>
    <x v="60"/>
    <x v="2"/>
    <d v="2024-01-01T00:00:00"/>
    <x v="2"/>
    <s v="Explore the latest podcasts now."/>
    <n v="3437"/>
    <n v="129"/>
    <n v="359"/>
    <n v="44558"/>
    <n v="30854"/>
    <n v="171"/>
    <s v="DiscoverWeekly,"/>
    <s v="SoundtrackOfLife"/>
    <x v="7"/>
    <x v="3"/>
    <n v="3925"/>
    <n v="8.8087436599488314"/>
  </r>
  <r>
    <x v="61"/>
    <x v="1"/>
    <d v="2024-11-03T00:00:00"/>
    <x v="1"/>
    <s v="Wrapped is here! Relive your top tracks ðŸŽ§"/>
    <n v="1959"/>
    <n v="316"/>
    <n v="82"/>
    <n v="54036"/>
    <n v="69015"/>
    <n v="182"/>
    <s v="MusicForEveryone,"/>
    <s v="NowPlaying"/>
    <x v="2"/>
    <x v="0"/>
    <n v="2357"/>
    <n v="4.3619068768968834"/>
  </r>
  <r>
    <x v="62"/>
    <x v="1"/>
    <d v="2024-07-07T00:00:00"/>
    <x v="0"/>
    <s v="New music just dropped. Hit play!"/>
    <n v="1035"/>
    <n v="137"/>
    <n v="184"/>
    <n v="37302"/>
    <n v="68953"/>
    <n v="237"/>
    <s v="SoundtrackOfLife"/>
    <m/>
    <x v="6"/>
    <x v="1"/>
    <n v="1356"/>
    <n v="3.6351938233874859"/>
  </r>
  <r>
    <x v="63"/>
    <x v="1"/>
    <d v="2025-01-22T00:00:00"/>
    <x v="1"/>
    <s v="New music just dropped. Hit play!"/>
    <n v="4478"/>
    <n v="101"/>
    <n v="121"/>
    <n v="51035"/>
    <n v="58207"/>
    <n v="205"/>
    <s v="MusicForEveryone,"/>
    <s v="NowPlaying"/>
    <x v="2"/>
    <x v="0"/>
    <n v="4700"/>
    <n v="9.2093661212893121"/>
  </r>
  <r>
    <x v="64"/>
    <x v="2"/>
    <d v="2024-05-26T00:00:00"/>
    <x v="0"/>
    <s v="From pop to podcasts, itâ€™s all here."/>
    <n v="1488"/>
    <n v="327"/>
    <n v="110"/>
    <n v="53805"/>
    <n v="30239"/>
    <n v="109"/>
    <s v="DiscoverWeekly,"/>
    <s v="SpotifyWrapped"/>
    <x v="3"/>
    <x v="1"/>
    <n v="1925"/>
    <n v="3.5777344113000655"/>
  </r>
  <r>
    <x v="65"/>
    <x v="0"/>
    <d v="2025-04-16T00:00:00"/>
    <x v="0"/>
    <s v="Wrapped is here! Relive your top tracks ðŸŽ§"/>
    <n v="4836"/>
    <n v="331"/>
    <n v="140"/>
    <n v="58792"/>
    <n v="47711"/>
    <n v="227"/>
    <s v="SoundtrackOfLife,"/>
    <s v="NowPlaying"/>
    <x v="0"/>
    <x v="0"/>
    <n v="5307"/>
    <n v="9.0267383317458165"/>
  </r>
  <r>
    <x v="66"/>
    <x v="2"/>
    <d v="2024-04-02T00:00:00"/>
    <x v="2"/>
    <s v="Your weekend playlist is waiting."/>
    <n v="4563"/>
    <n v="488"/>
    <n v="356"/>
    <n v="30619"/>
    <n v="23328"/>
    <n v="267"/>
    <s v="DiscoverWeekly,"/>
    <s v="SoundtrackOfLife"/>
    <x v="7"/>
    <x v="3"/>
    <n v="5407"/>
    <n v="17.658969920637514"/>
  </r>
  <r>
    <x v="67"/>
    <x v="1"/>
    <d v="2024-03-28T00:00:00"/>
    <x v="0"/>
    <s v="Music that moves youâ€”only on Spotify."/>
    <n v="3276"/>
    <n v="421"/>
    <n v="114"/>
    <n v="20580"/>
    <n v="30324"/>
    <n v="221"/>
    <s v="SoundtrackOfLife"/>
    <m/>
    <x v="6"/>
    <x v="1"/>
    <n v="3811"/>
    <n v="18.517978620019438"/>
  </r>
  <r>
    <x v="68"/>
    <x v="1"/>
    <d v="2024-12-17T00:00:00"/>
    <x v="1"/>
    <s v="Music that moves youâ€”only on Spotify."/>
    <n v="1316"/>
    <n v="472"/>
    <n v="286"/>
    <n v="44692"/>
    <n v="53343"/>
    <n v="227"/>
    <s v="DiscoverWeekly,"/>
    <s v="MusicForEveryone"/>
    <x v="4"/>
    <x v="0"/>
    <n v="2074"/>
    <n v="4.6406515707509168"/>
  </r>
  <r>
    <x v="69"/>
    <x v="1"/>
    <d v="2025-01-05T00:00:00"/>
    <x v="0"/>
    <s v="Wrapped is here! Relive your top tracks ðŸŽ§"/>
    <n v="4811"/>
    <n v="473"/>
    <n v="254"/>
    <n v="51964"/>
    <n v="68795"/>
    <n v="107"/>
    <s v="NowPlaying"/>
    <m/>
    <x v="5"/>
    <x v="0"/>
    <n v="5538"/>
    <n v="10.657378184897237"/>
  </r>
  <r>
    <x v="70"/>
    <x v="1"/>
    <d v="2024-01-11T00:00:00"/>
    <x v="0"/>
    <s v="Whatâ€™s your vibe today? #SpotifyHits"/>
    <n v="4218"/>
    <n v="247"/>
    <n v="183"/>
    <n v="28914"/>
    <n v="18310"/>
    <n v="135"/>
    <s v="SoundtrackOfLife"/>
    <m/>
    <x v="6"/>
    <x v="1"/>
    <n v="4648"/>
    <n v="16.07525766064882"/>
  </r>
  <r>
    <x v="71"/>
    <x v="0"/>
    <d v="2024-10-11T00:00:00"/>
    <x v="0"/>
    <s v="From pop to podcasts, itâ€™s all here."/>
    <n v="1360"/>
    <n v="249"/>
    <n v="52"/>
    <n v="20368"/>
    <n v="42152"/>
    <n v="193"/>
    <s v="DiscoverWeekly"/>
    <m/>
    <x v="1"/>
    <x v="1"/>
    <n v="1661"/>
    <n v="8.1549489395129608"/>
  </r>
  <r>
    <x v="72"/>
    <x v="2"/>
    <d v="2025-05-06T00:00:00"/>
    <x v="2"/>
    <s v="Discover fresh beats on Spotify!"/>
    <n v="1085"/>
    <n v="496"/>
    <n v="320"/>
    <n v="36528"/>
    <n v="38599"/>
    <n v="270"/>
    <s v="DiscoverWeekly,"/>
    <s v="SoundtrackOfLife"/>
    <x v="7"/>
    <x v="3"/>
    <n v="1901"/>
    <n v="5.2042268944371441"/>
  </r>
  <r>
    <x v="73"/>
    <x v="1"/>
    <d v="2024-05-19T00:00:00"/>
    <x v="1"/>
    <s v="Get into the groove with our new drop!"/>
    <n v="1763"/>
    <n v="206"/>
    <n v="187"/>
    <n v="53342"/>
    <n v="25095"/>
    <n v="88"/>
    <s v="DiscoverWeekly,"/>
    <s v="MusicForEveryone"/>
    <x v="4"/>
    <x v="0"/>
    <n v="2156"/>
    <n v="4.0418432004799225"/>
  </r>
  <r>
    <x v="74"/>
    <x v="1"/>
    <d v="2024-01-22T00:00:00"/>
    <x v="1"/>
    <s v="From pop to podcasts, itâ€™s all here."/>
    <n v="1554"/>
    <n v="455"/>
    <n v="158"/>
    <n v="41947"/>
    <n v="48578"/>
    <n v="101"/>
    <s v="SoundtrackOfLife,"/>
    <s v="NowPlaying"/>
    <x v="0"/>
    <x v="0"/>
    <n v="2167"/>
    <n v="5.1660428636136073"/>
  </r>
  <r>
    <x v="75"/>
    <x v="0"/>
    <d v="2024-07-14T00:00:00"/>
    <x v="0"/>
    <s v="Wrapped is here! Relive your top tracks ðŸŽ§"/>
    <n v="2464"/>
    <n v="401"/>
    <n v="78"/>
    <n v="38665"/>
    <n v="73593"/>
    <n v="207"/>
    <s v="DiscoverWeekly"/>
    <m/>
    <x v="1"/>
    <x v="1"/>
    <n v="2943"/>
    <n v="7.6115349799560317"/>
  </r>
  <r>
    <x v="76"/>
    <x v="1"/>
    <d v="2025-05-28T00:00:00"/>
    <x v="0"/>
    <s v="From pop to podcasts, itâ€™s all here."/>
    <n v="2418"/>
    <n v="161"/>
    <n v="360"/>
    <n v="30589"/>
    <n v="41383"/>
    <n v="88"/>
    <s v="NowPlaying"/>
    <m/>
    <x v="5"/>
    <x v="0"/>
    <n v="2939"/>
    <n v="9.6080290300434807"/>
  </r>
  <r>
    <x v="77"/>
    <x v="1"/>
    <d v="2025-01-21T00:00:00"/>
    <x v="1"/>
    <s v="Discover fresh beats on Spotify!"/>
    <n v="2494"/>
    <n v="494"/>
    <n v="55"/>
    <n v="22580"/>
    <n v="22214"/>
    <n v="109"/>
    <s v="MusicForEveryone,"/>
    <s v="NowPlaying"/>
    <x v="2"/>
    <x v="0"/>
    <n v="3043"/>
    <n v="13.476527900797167"/>
  </r>
  <r>
    <x v="78"/>
    <x v="2"/>
    <d v="2024-01-13T00:00:00"/>
    <x v="2"/>
    <s v="New music just dropped. Hit play!"/>
    <n v="4781"/>
    <n v="191"/>
    <n v="122"/>
    <n v="35535"/>
    <n v="50777"/>
    <n v="128"/>
    <s v="DiscoverWeekly,"/>
    <s v="SoundtrackOfLife"/>
    <x v="7"/>
    <x v="3"/>
    <n v="5094"/>
    <n v="14.335162515829463"/>
  </r>
  <r>
    <x v="79"/>
    <x v="0"/>
    <d v="2025-06-17T00:00:00"/>
    <x v="0"/>
    <s v="Music that moves youâ€”only on Spotify."/>
    <n v="2284"/>
    <n v="187"/>
    <n v="260"/>
    <n v="37400"/>
    <n v="65014"/>
    <n v="157"/>
    <s v="SoundtrackOfLife,"/>
    <s v="NowPlaying"/>
    <x v="0"/>
    <x v="0"/>
    <n v="2731"/>
    <n v="7.3021390374331556"/>
  </r>
  <r>
    <x v="80"/>
    <x v="1"/>
    <d v="2025-03-07T00:00:00"/>
    <x v="0"/>
    <s v="Get into the groove with our new drop!"/>
    <n v="4234"/>
    <n v="486"/>
    <n v="276"/>
    <n v="56623"/>
    <n v="41343"/>
    <n v="184"/>
    <s v="SoundtrackOfLife"/>
    <m/>
    <x v="6"/>
    <x v="1"/>
    <n v="4996"/>
    <n v="8.8232696960599046"/>
  </r>
  <r>
    <x v="81"/>
    <x v="0"/>
    <d v="2024-08-26T00:00:00"/>
    <x v="0"/>
    <s v="Your weekend playlist is waiting."/>
    <n v="2102"/>
    <n v="181"/>
    <n v="306"/>
    <n v="43650"/>
    <n v="50079"/>
    <n v="182"/>
    <s v="DiscoverWeekly"/>
    <m/>
    <x v="1"/>
    <x v="1"/>
    <n v="2589"/>
    <n v="5.9312714776632305"/>
  </r>
  <r>
    <x v="82"/>
    <x v="1"/>
    <d v="2025-01-03T00:00:00"/>
    <x v="1"/>
    <s v="Get into the groove with our new drop!"/>
    <n v="4845"/>
    <n v="158"/>
    <n v="84"/>
    <n v="34578"/>
    <n v="51480"/>
    <n v="180"/>
    <s v="SoundtrackOfLife,"/>
    <s v="NowPlaying"/>
    <x v="0"/>
    <x v="0"/>
    <n v="5087"/>
    <n v="14.711666377465441"/>
  </r>
  <r>
    <x v="83"/>
    <x v="1"/>
    <d v="2024-08-03T00:00:00"/>
    <x v="0"/>
    <s v="Your weekend playlist is waiting."/>
    <n v="4247"/>
    <n v="390"/>
    <n v="213"/>
    <n v="29785"/>
    <n v="57768"/>
    <n v="122"/>
    <s v="NowPlaying"/>
    <m/>
    <x v="5"/>
    <x v="0"/>
    <n v="4850"/>
    <n v="16.283364109451064"/>
  </r>
  <r>
    <x v="84"/>
    <x v="0"/>
    <d v="2024-08-18T00:00:00"/>
    <x v="0"/>
    <s v="Explore the latest podcasts now."/>
    <n v="2965"/>
    <n v="328"/>
    <n v="171"/>
    <n v="57685"/>
    <n v="67536"/>
    <n v="264"/>
    <s v="SoundtrackOfLife,"/>
    <s v="NowPlaying"/>
    <x v="0"/>
    <x v="0"/>
    <n v="3464"/>
    <n v="6.005027303458438"/>
  </r>
  <r>
    <x v="85"/>
    <x v="1"/>
    <d v="2025-05-14T00:00:00"/>
    <x v="1"/>
    <s v="Wrapped is here! Relive your top tracks ðŸŽ§"/>
    <n v="1371"/>
    <n v="139"/>
    <n v="96"/>
    <n v="36140"/>
    <n v="39395"/>
    <n v="169"/>
    <s v="SoundtrackOfLife,"/>
    <s v="NowPlaying"/>
    <x v="0"/>
    <x v="0"/>
    <n v="1606"/>
    <n v="4.4438295517432209"/>
  </r>
  <r>
    <x v="86"/>
    <x v="1"/>
    <d v="2024-04-23T00:00:00"/>
    <x v="1"/>
    <s v="Discover fresh beats on Spotify!"/>
    <n v="2683"/>
    <n v="496"/>
    <n v="89"/>
    <n v="53435"/>
    <n v="30334"/>
    <n v="160"/>
    <s v="SoundtrackOfLife,"/>
    <s v="NowPlaying"/>
    <x v="0"/>
    <x v="0"/>
    <n v="3268"/>
    <n v="6.1158416768035933"/>
  </r>
  <r>
    <x v="87"/>
    <x v="1"/>
    <d v="2025-02-17T00:00:00"/>
    <x v="1"/>
    <s v="Whatâ€™s your vibe today? #SpotifyHits"/>
    <n v="4796"/>
    <n v="427"/>
    <n v="339"/>
    <n v="30752"/>
    <n v="33870"/>
    <n v="298"/>
    <s v="SoundtrackOfLife,"/>
    <s v="NowPlaying"/>
    <x v="0"/>
    <x v="0"/>
    <n v="5562"/>
    <n v="18.086628511966701"/>
  </r>
  <r>
    <x v="88"/>
    <x v="0"/>
    <d v="2024-12-04T00:00:00"/>
    <x v="0"/>
    <s v="Wrapped is here! Relive your top tracks ðŸŽ§"/>
    <n v="2601"/>
    <n v="336"/>
    <n v="260"/>
    <n v="32368"/>
    <n v="49028"/>
    <n v="120"/>
    <s v="SoundtrackOfLife,"/>
    <s v="NowPlaying"/>
    <x v="0"/>
    <x v="0"/>
    <n v="3197"/>
    <n v="9.8770390509144832"/>
  </r>
  <r>
    <x v="89"/>
    <x v="1"/>
    <d v="2024-07-22T00:00:00"/>
    <x v="1"/>
    <s v="Wrapped is here! Relive your top tracks ðŸŽ§"/>
    <n v="3336"/>
    <n v="229"/>
    <n v="337"/>
    <n v="22117"/>
    <n v="26205"/>
    <n v="160"/>
    <s v="MusicForEveryone,"/>
    <s v="NowPlaying"/>
    <x v="2"/>
    <x v="0"/>
    <n v="3902"/>
    <n v="17.642537414658406"/>
  </r>
  <r>
    <x v="90"/>
    <x v="1"/>
    <d v="2025-04-27T00:00:00"/>
    <x v="0"/>
    <s v="Explore the latest podcasts now."/>
    <n v="1165"/>
    <n v="294"/>
    <n v="163"/>
    <n v="20659"/>
    <n v="45926"/>
    <n v="111"/>
    <s v="SoundtrackOfLife"/>
    <m/>
    <x v="6"/>
    <x v="1"/>
    <n v="1622"/>
    <n v="7.8512996756861426"/>
  </r>
  <r>
    <x v="91"/>
    <x v="2"/>
    <d v="2024-03-25T00:00:00"/>
    <x v="2"/>
    <s v="Explore the latest podcasts now."/>
    <n v="1948"/>
    <n v="155"/>
    <n v="315"/>
    <n v="30321"/>
    <n v="57121"/>
    <n v="82"/>
    <s v="DiscoverWeekly,"/>
    <s v="SoundtrackOfLife"/>
    <x v="7"/>
    <x v="3"/>
    <n v="2418"/>
    <n v="7.974671020085089"/>
  </r>
  <r>
    <x v="92"/>
    <x v="0"/>
    <d v="2024-02-29T00:00:00"/>
    <x v="0"/>
    <s v="From pop to podcasts, itâ€™s all here."/>
    <n v="1100"/>
    <n v="229"/>
    <n v="312"/>
    <n v="25641"/>
    <n v="34601"/>
    <n v="169"/>
    <s v="DiscoverWeekly"/>
    <m/>
    <x v="1"/>
    <x v="1"/>
    <n v="1641"/>
    <n v="6.3999063999063992"/>
  </r>
  <r>
    <x v="93"/>
    <x v="1"/>
    <d v="2024-11-13T00:00:00"/>
    <x v="1"/>
    <s v="Top trending tracks updated daily!"/>
    <n v="4628"/>
    <n v="257"/>
    <n v="397"/>
    <n v="36686"/>
    <n v="54683"/>
    <n v="98"/>
    <s v="SoundtrackOfLife,"/>
    <s v="NowPlaying"/>
    <x v="0"/>
    <x v="0"/>
    <n v="5282"/>
    <n v="14.397862944992641"/>
  </r>
  <r>
    <x v="94"/>
    <x v="0"/>
    <d v="2024-03-22T00:00:00"/>
    <x v="1"/>
    <s v="Discover fresh beats on Spotify!"/>
    <n v="2319"/>
    <n v="484"/>
    <n v="193"/>
    <n v="21202"/>
    <n v="18091"/>
    <n v="241"/>
    <s v="NowPlaying"/>
    <m/>
    <x v="5"/>
    <x v="2"/>
    <n v="2996"/>
    <n v="14.130742382794075"/>
  </r>
  <r>
    <x v="95"/>
    <x v="1"/>
    <d v="2024-03-16T00:00:00"/>
    <x v="1"/>
    <s v="Wrapped is here! Relive your top tracks ðŸŽ§"/>
    <n v="2895"/>
    <n v="292"/>
    <n v="90"/>
    <n v="24223"/>
    <n v="54626"/>
    <n v="114"/>
    <s v="SoundtrackOfLife,"/>
    <s v="NowPlaying"/>
    <x v="0"/>
    <x v="0"/>
    <n v="3277"/>
    <n v="13.528464682326714"/>
  </r>
  <r>
    <x v="96"/>
    <x v="0"/>
    <d v="2024-01-26T00:00:00"/>
    <x v="0"/>
    <s v="Whatâ€™s your vibe today? #SpotifyHits"/>
    <n v="3878"/>
    <n v="431"/>
    <n v="97"/>
    <n v="41763"/>
    <n v="29729"/>
    <n v="191"/>
    <s v="DiscoverWeekly"/>
    <m/>
    <x v="1"/>
    <x v="1"/>
    <n v="4406"/>
    <n v="10.550008380623996"/>
  </r>
  <r>
    <x v="97"/>
    <x v="1"/>
    <d v="2024-03-15T00:00:00"/>
    <x v="1"/>
    <s v="Get into the groove with our new drop!"/>
    <n v="4969"/>
    <n v="433"/>
    <n v="237"/>
    <n v="59552"/>
    <n v="23885"/>
    <n v="157"/>
    <s v="DiscoverWeekly,"/>
    <s v="MusicForEveryone"/>
    <x v="4"/>
    <x v="0"/>
    <n v="5639"/>
    <n v="9.4690354648038682"/>
  </r>
  <r>
    <x v="98"/>
    <x v="1"/>
    <d v="2024-10-15T00:00:00"/>
    <x v="0"/>
    <s v="Wrapped is here! Relive your top tracks ðŸŽ§"/>
    <n v="1984"/>
    <n v="481"/>
    <n v="356"/>
    <n v="40681"/>
    <n v="63111"/>
    <n v="258"/>
    <s v="NowPlaying"/>
    <m/>
    <x v="5"/>
    <x v="0"/>
    <n v="2821"/>
    <n v="6.9344411395983379"/>
  </r>
  <r>
    <x v="99"/>
    <x v="0"/>
    <d v="2024-07-21T00:00:00"/>
    <x v="0"/>
    <s v="Discover fresh beats on Spotify!"/>
    <n v="3004"/>
    <n v="415"/>
    <n v="218"/>
    <n v="36090"/>
    <n v="37073"/>
    <n v="181"/>
    <s v="DiscoverWeekly"/>
    <m/>
    <x v="1"/>
    <x v="1"/>
    <n v="3637"/>
    <n v="10.077583818232197"/>
  </r>
  <r>
    <x v="100"/>
    <x v="1"/>
    <d v="2024-10-12T00:00:00"/>
    <x v="0"/>
    <s v="Get into the groove with our new drop!"/>
    <n v="3169"/>
    <n v="386"/>
    <n v="175"/>
    <n v="45012"/>
    <n v="38508"/>
    <n v="218"/>
    <s v="NowPlaying"/>
    <m/>
    <x v="5"/>
    <x v="0"/>
    <n v="3730"/>
    <n v="8.2866791077934785"/>
  </r>
  <r>
    <x v="101"/>
    <x v="1"/>
    <d v="2024-10-26T00:00:00"/>
    <x v="0"/>
    <s v="Discover fresh beats on Spotify!"/>
    <n v="3036"/>
    <n v="293"/>
    <n v="115"/>
    <n v="23776"/>
    <n v="46386"/>
    <n v="282"/>
    <s v="NowPlaying"/>
    <m/>
    <x v="5"/>
    <x v="0"/>
    <n v="3444"/>
    <n v="14.485195154777927"/>
  </r>
  <r>
    <x v="102"/>
    <x v="0"/>
    <d v="2024-02-14T00:00:00"/>
    <x v="0"/>
    <s v="Music that moves youâ€”only on Spotify."/>
    <n v="1830"/>
    <n v="112"/>
    <n v="181"/>
    <n v="31870"/>
    <n v="55742"/>
    <n v="263"/>
    <s v="SoundtrackOfLife,"/>
    <s v="NowPlaying"/>
    <x v="0"/>
    <x v="0"/>
    <n v="2123"/>
    <n v="6.6614370881706932"/>
  </r>
  <r>
    <x v="103"/>
    <x v="1"/>
    <d v="2024-05-01T00:00:00"/>
    <x v="1"/>
    <s v="Whatâ€™s your vibe today? #SpotifyHits"/>
    <n v="2587"/>
    <n v="447"/>
    <n v="183"/>
    <n v="36266"/>
    <n v="32877"/>
    <n v="132"/>
    <s v="DiscoverWeekly,"/>
    <s v="MusicForEveryone"/>
    <x v="4"/>
    <x v="0"/>
    <n v="3217"/>
    <n v="8.8705674736667941"/>
  </r>
  <r>
    <x v="104"/>
    <x v="1"/>
    <d v="2024-09-18T00:00:00"/>
    <x v="0"/>
    <s v="Discover fresh beats on Spotify!"/>
    <n v="2878"/>
    <n v="265"/>
    <n v="91"/>
    <n v="52090"/>
    <n v="28924"/>
    <n v="133"/>
    <s v="NowPlaying"/>
    <m/>
    <x v="5"/>
    <x v="0"/>
    <n v="3234"/>
    <n v="6.2084853138798231"/>
  </r>
  <r>
    <x v="105"/>
    <x v="1"/>
    <d v="2025-01-20T00:00:00"/>
    <x v="1"/>
    <s v="New music just dropped. Hit play!"/>
    <n v="4619"/>
    <n v="272"/>
    <n v="57"/>
    <n v="21334"/>
    <n v="46292"/>
    <n v="91"/>
    <s v="SoundtrackOfLife,"/>
    <s v="NowPlaying"/>
    <x v="0"/>
    <x v="0"/>
    <n v="4948"/>
    <n v="23.193025217961939"/>
  </r>
  <r>
    <x v="106"/>
    <x v="1"/>
    <d v="2025-01-13T00:00:00"/>
    <x v="0"/>
    <s v="Music that moves youâ€”only on Spotify."/>
    <n v="4090"/>
    <n v="209"/>
    <n v="278"/>
    <n v="52853"/>
    <n v="57084"/>
    <n v="102"/>
    <s v="SoundtrackOfLife"/>
    <m/>
    <x v="6"/>
    <x v="1"/>
    <n v="4577"/>
    <n v="8.659867935594951"/>
  </r>
  <r>
    <x v="107"/>
    <x v="2"/>
    <d v="2024-09-07T00:00:00"/>
    <x v="2"/>
    <s v="Music that moves youâ€”only on Spotify."/>
    <n v="3882"/>
    <n v="342"/>
    <n v="374"/>
    <n v="41991"/>
    <n v="48554"/>
    <n v="118"/>
    <s v="DiscoverWeekly,"/>
    <s v="SoundtrackOfLife"/>
    <x v="7"/>
    <x v="3"/>
    <n v="4598"/>
    <n v="10.949965468790932"/>
  </r>
  <r>
    <x v="108"/>
    <x v="0"/>
    <d v="2024-11-21T00:00:00"/>
    <x v="0"/>
    <s v="Music that moves youâ€”only on Spotify."/>
    <n v="4581"/>
    <n v="181"/>
    <n v="112"/>
    <n v="35221"/>
    <n v="28797"/>
    <n v="164"/>
    <s v="SoundtrackOfLife,"/>
    <s v="NowPlaying"/>
    <x v="0"/>
    <x v="0"/>
    <n v="4874"/>
    <n v="13.838335084182733"/>
  </r>
  <r>
    <x v="109"/>
    <x v="0"/>
    <d v="2024-06-26T00:00:00"/>
    <x v="0"/>
    <s v="New music just dropped. Hit play!"/>
    <n v="3253"/>
    <n v="483"/>
    <n v="336"/>
    <n v="25397"/>
    <n v="51485"/>
    <n v="131"/>
    <s v="DiscoverWeekly"/>
    <m/>
    <x v="1"/>
    <x v="1"/>
    <n v="4072"/>
    <n v="16.033389770445329"/>
  </r>
  <r>
    <x v="110"/>
    <x v="2"/>
    <d v="2024-07-20T00:00:00"/>
    <x v="2"/>
    <s v="Music that moves youâ€”only on Spotify."/>
    <n v="4955"/>
    <n v="299"/>
    <n v="345"/>
    <n v="33644"/>
    <n v="43547"/>
    <n v="194"/>
    <s v="DiscoverWeekly,"/>
    <s v="SoundtrackOfLife"/>
    <x v="7"/>
    <x v="3"/>
    <n v="5599"/>
    <n v="16.641897515158721"/>
  </r>
  <r>
    <x v="111"/>
    <x v="0"/>
    <d v="2025-02-16T00:00:00"/>
    <x v="0"/>
    <s v="Your weekend playlist is waiting."/>
    <n v="1333"/>
    <n v="286"/>
    <n v="298"/>
    <n v="36174"/>
    <n v="34517"/>
    <n v="170"/>
    <s v="SoundtrackOfLife,"/>
    <s v="NowPlaying"/>
    <x v="0"/>
    <x v="0"/>
    <n v="1917"/>
    <n v="5.2993862995521646"/>
  </r>
  <r>
    <x v="112"/>
    <x v="0"/>
    <d v="2024-09-09T00:00:00"/>
    <x v="0"/>
    <s v="New music just dropped. Hit play!"/>
    <n v="1616"/>
    <n v="360"/>
    <n v="180"/>
    <n v="54342"/>
    <n v="18796"/>
    <n v="282"/>
    <s v="SoundtrackOfLife,"/>
    <s v="NowPlaying"/>
    <x v="0"/>
    <x v="0"/>
    <n v="2156"/>
    <n v="3.967465312281476"/>
  </r>
  <r>
    <x v="113"/>
    <x v="1"/>
    <d v="2024-07-16T00:00:00"/>
    <x v="0"/>
    <s v="Top trending tracks updated daily!"/>
    <n v="1803"/>
    <n v="273"/>
    <n v="287"/>
    <n v="46176"/>
    <n v="25488"/>
    <n v="141"/>
    <s v="NowPlaying"/>
    <m/>
    <x v="5"/>
    <x v="0"/>
    <n v="2363"/>
    <n v="5.1173769923769923"/>
  </r>
  <r>
    <x v="114"/>
    <x v="0"/>
    <d v="2025-04-15T00:00:00"/>
    <x v="0"/>
    <s v="Explore the latest podcasts now."/>
    <n v="4177"/>
    <n v="489"/>
    <n v="331"/>
    <n v="57451"/>
    <n v="73793"/>
    <n v="251"/>
    <s v="DiscoverWeekly"/>
    <m/>
    <x v="1"/>
    <x v="1"/>
    <n v="4997"/>
    <n v="8.6978468608031196"/>
  </r>
  <r>
    <x v="115"/>
    <x v="0"/>
    <d v="2025-05-04T00:00:00"/>
    <x v="1"/>
    <s v="New music just dropped. Hit play!"/>
    <n v="1311"/>
    <n v="181"/>
    <n v="361"/>
    <n v="37148"/>
    <n v="44875"/>
    <n v="245"/>
    <s v="NowPlaying"/>
    <m/>
    <x v="5"/>
    <x v="2"/>
    <n v="1853"/>
    <n v="4.9881554861634543"/>
  </r>
  <r>
    <x v="116"/>
    <x v="0"/>
    <d v="2024-02-18T00:00:00"/>
    <x v="1"/>
    <s v="From pop to podcasts, itâ€™s all here."/>
    <n v="1516"/>
    <n v="215"/>
    <n v="332"/>
    <n v="58981"/>
    <n v="36118"/>
    <n v="211"/>
    <s v="NowPlaying"/>
    <m/>
    <x v="5"/>
    <x v="2"/>
    <n v="2063"/>
    <n v="3.4977365592309386"/>
  </r>
  <r>
    <x v="117"/>
    <x v="1"/>
    <d v="2024-05-16T00:00:00"/>
    <x v="1"/>
    <s v="Music that moves youâ€”only on Spotify."/>
    <n v="2023"/>
    <n v="124"/>
    <n v="99"/>
    <n v="54524"/>
    <n v="34790"/>
    <n v="195"/>
    <s v="DiscoverWeekly,"/>
    <s v="MusicForEveryone"/>
    <x v="4"/>
    <x v="0"/>
    <n v="2246"/>
    <n v="4.119286919521679"/>
  </r>
  <r>
    <x v="118"/>
    <x v="1"/>
    <d v="2025-05-29T00:00:00"/>
    <x v="1"/>
    <s v="Music that moves youâ€”only on Spotify."/>
    <n v="2134"/>
    <n v="322"/>
    <n v="114"/>
    <n v="44338"/>
    <n v="52165"/>
    <n v="176"/>
    <s v="MusicForEveryone,"/>
    <s v="NowPlaying"/>
    <x v="2"/>
    <x v="0"/>
    <n v="2570"/>
    <n v="5.7963823356939868"/>
  </r>
  <r>
    <x v="119"/>
    <x v="0"/>
    <d v="2025-01-17T00:00:00"/>
    <x v="0"/>
    <s v="Top trending tracks updated daily!"/>
    <n v="2266"/>
    <n v="126"/>
    <n v="140"/>
    <n v="53759"/>
    <n v="46834"/>
    <n v="277"/>
    <s v="DiscoverWeekly"/>
    <m/>
    <x v="1"/>
    <x v="1"/>
    <n v="2532"/>
    <n v="4.7099090384865789"/>
  </r>
  <r>
    <x v="120"/>
    <x v="0"/>
    <d v="2025-04-30T00:00:00"/>
    <x v="1"/>
    <s v="New music just dropped. Hit play!"/>
    <n v="3916"/>
    <n v="459"/>
    <n v="229"/>
    <n v="48989"/>
    <n v="39768"/>
    <n v="200"/>
    <s v="NowPlaying"/>
    <m/>
    <x v="5"/>
    <x v="2"/>
    <n v="4604"/>
    <n v="9.3980281287635989"/>
  </r>
  <r>
    <x v="121"/>
    <x v="1"/>
    <d v="2024-02-24T00:00:00"/>
    <x v="1"/>
    <s v="Music that moves youâ€”only on Spotify."/>
    <n v="1022"/>
    <n v="463"/>
    <n v="360"/>
    <n v="51468"/>
    <n v="24279"/>
    <n v="230"/>
    <s v="DiscoverWeekly,"/>
    <s v="MusicForEveryone"/>
    <x v="4"/>
    <x v="0"/>
    <n v="1845"/>
    <n v="3.5847516903707159"/>
  </r>
  <r>
    <x v="122"/>
    <x v="2"/>
    <d v="2024-05-12T00:00:00"/>
    <x v="0"/>
    <s v="From pop to podcasts, itâ€™s all here."/>
    <n v="2911"/>
    <n v="467"/>
    <n v="94"/>
    <n v="59083"/>
    <n v="49762"/>
    <n v="236"/>
    <s v="DiscoverWeekly,"/>
    <s v="SpotifyWrapped"/>
    <x v="3"/>
    <x v="1"/>
    <n v="3472"/>
    <n v="5.8764788517847775"/>
  </r>
  <r>
    <x v="123"/>
    <x v="1"/>
    <d v="2024-05-09T00:00:00"/>
    <x v="1"/>
    <s v="New music just dropped. Hit play!"/>
    <n v="3277"/>
    <n v="423"/>
    <n v="259"/>
    <n v="46328"/>
    <n v="44293"/>
    <n v="299"/>
    <s v="SoundtrackOfLife,"/>
    <s v="NowPlaying"/>
    <x v="0"/>
    <x v="0"/>
    <n v="3959"/>
    <n v="8.545587981350371"/>
  </r>
  <r>
    <x v="124"/>
    <x v="1"/>
    <d v="2024-11-06T00:00:00"/>
    <x v="0"/>
    <s v="From pop to podcasts, itâ€™s all here."/>
    <n v="2956"/>
    <n v="381"/>
    <n v="345"/>
    <n v="33347"/>
    <n v="22558"/>
    <n v="173"/>
    <s v="NowPlaying"/>
    <m/>
    <x v="5"/>
    <x v="0"/>
    <n v="3682"/>
    <n v="11.041472996071612"/>
  </r>
  <r>
    <x v="125"/>
    <x v="1"/>
    <d v="2024-01-04T00:00:00"/>
    <x v="1"/>
    <s v="Whatâ€™s your vibe today? #SpotifyHits"/>
    <n v="3208"/>
    <n v="476"/>
    <n v="277"/>
    <n v="56072"/>
    <n v="21061"/>
    <n v="113"/>
    <s v="MusicForEveryone,"/>
    <s v="NowPlaying"/>
    <x v="2"/>
    <x v="0"/>
    <n v="3961"/>
    <n v="7.064131830503638"/>
  </r>
  <r>
    <x v="126"/>
    <x v="1"/>
    <d v="2024-01-28T00:00:00"/>
    <x v="0"/>
    <s v="Music that moves youâ€”only on Spotify."/>
    <n v="1456"/>
    <n v="265"/>
    <n v="137"/>
    <n v="53485"/>
    <n v="59729"/>
    <n v="145"/>
    <s v="SoundtrackOfLife"/>
    <m/>
    <x v="6"/>
    <x v="1"/>
    <n v="1858"/>
    <n v="3.4738711788351875"/>
  </r>
  <r>
    <x v="127"/>
    <x v="0"/>
    <d v="2024-02-22T00:00:00"/>
    <x v="0"/>
    <s v="New music just dropped. Hit play!"/>
    <n v="1902"/>
    <n v="394"/>
    <n v="279"/>
    <n v="24615"/>
    <n v="51330"/>
    <n v="176"/>
    <s v="SoundtrackOfLife,"/>
    <s v="NowPlaying"/>
    <x v="0"/>
    <x v="0"/>
    <n v="2575"/>
    <n v="10.461100954702417"/>
  </r>
  <r>
    <x v="128"/>
    <x v="1"/>
    <d v="2025-07-01T00:00:00"/>
    <x v="1"/>
    <s v="Explore the latest podcasts now."/>
    <n v="3219"/>
    <n v="424"/>
    <n v="267"/>
    <n v="48879"/>
    <n v="37691"/>
    <n v="224"/>
    <s v="DiscoverWeekly,"/>
    <s v="MusicForEveryone"/>
    <x v="4"/>
    <x v="0"/>
    <n v="3910"/>
    <n v="7.9993453221219744"/>
  </r>
  <r>
    <x v="129"/>
    <x v="2"/>
    <d v="2024-01-10T00:00:00"/>
    <x v="0"/>
    <s v="Explore the latest podcasts now."/>
    <n v="1261"/>
    <n v="190"/>
    <n v="233"/>
    <n v="59888"/>
    <n v="51449"/>
    <n v="205"/>
    <s v="DiscoverWeekly,"/>
    <s v="SpotifyWrapped"/>
    <x v="3"/>
    <x v="1"/>
    <n v="1684"/>
    <n v="2.8119155757413838"/>
  </r>
  <r>
    <x v="130"/>
    <x v="1"/>
    <d v="2025-03-20T00:00:00"/>
    <x v="0"/>
    <s v="Your weekend playlist is waiting."/>
    <n v="1564"/>
    <n v="362"/>
    <n v="371"/>
    <n v="42075"/>
    <n v="66659"/>
    <n v="205"/>
    <s v="SoundtrackOfLife"/>
    <m/>
    <x v="6"/>
    <x v="1"/>
    <n v="2297"/>
    <n v="5.4592988710635764"/>
  </r>
  <r>
    <x v="131"/>
    <x v="1"/>
    <d v="2024-09-28T00:00:00"/>
    <x v="0"/>
    <s v="Whatâ€™s your vibe today? #SpotifyHits"/>
    <n v="4006"/>
    <n v="420"/>
    <n v="194"/>
    <n v="49964"/>
    <n v="20685"/>
    <n v="148"/>
    <s v="NowPlaying"/>
    <m/>
    <x v="5"/>
    <x v="0"/>
    <n v="4620"/>
    <n v="9.2466575934672957"/>
  </r>
  <r>
    <x v="132"/>
    <x v="2"/>
    <d v="2024-01-27T00:00:00"/>
    <x v="0"/>
    <s v="Your weekend playlist is waiting."/>
    <n v="1976"/>
    <n v="262"/>
    <n v="218"/>
    <n v="51696"/>
    <n v="44846"/>
    <n v="139"/>
    <s v="DiscoverWeekly,"/>
    <s v="SpotifyWrapped"/>
    <x v="3"/>
    <x v="1"/>
    <n v="2456"/>
    <n v="4.7508511296812133"/>
  </r>
  <r>
    <x v="133"/>
    <x v="1"/>
    <d v="2025-05-15T00:00:00"/>
    <x v="0"/>
    <s v="New music just dropped. Hit play!"/>
    <n v="1583"/>
    <n v="433"/>
    <n v="249"/>
    <n v="30256"/>
    <n v="47066"/>
    <n v="196"/>
    <s v="NowPlaying"/>
    <m/>
    <x v="5"/>
    <x v="0"/>
    <n v="2265"/>
    <n v="7.4861184558434681"/>
  </r>
  <r>
    <x v="134"/>
    <x v="1"/>
    <d v="2024-10-04T00:00:00"/>
    <x v="1"/>
    <s v="Explore the latest podcasts now."/>
    <n v="2870"/>
    <n v="380"/>
    <n v="393"/>
    <n v="37621"/>
    <n v="71794"/>
    <n v="127"/>
    <s v="MusicForEveryone,"/>
    <s v="NowPlaying"/>
    <x v="2"/>
    <x v="0"/>
    <n v="3643"/>
    <n v="9.6834214933149045"/>
  </r>
  <r>
    <x v="135"/>
    <x v="1"/>
    <d v="2024-11-19T00:00:00"/>
    <x v="0"/>
    <s v="Top trending tracks updated daily!"/>
    <n v="3728"/>
    <n v="271"/>
    <n v="275"/>
    <n v="22827"/>
    <n v="37034"/>
    <n v="199"/>
    <s v="NowPlaying"/>
    <m/>
    <x v="5"/>
    <x v="0"/>
    <n v="4274"/>
    <n v="18.723441538528935"/>
  </r>
  <r>
    <x v="136"/>
    <x v="1"/>
    <d v="2024-04-05T00:00:00"/>
    <x v="1"/>
    <s v="New music just dropped. Hit play!"/>
    <n v="4965"/>
    <n v="175"/>
    <n v="307"/>
    <n v="32793"/>
    <n v="43412"/>
    <n v="296"/>
    <s v="SoundtrackOfLife,"/>
    <s v="NowPlaying"/>
    <x v="0"/>
    <x v="0"/>
    <n v="5447"/>
    <n v="16.610252187966946"/>
  </r>
  <r>
    <x v="137"/>
    <x v="1"/>
    <d v="2024-11-28T00:00:00"/>
    <x v="1"/>
    <s v="New music just dropped. Hit play!"/>
    <n v="1131"/>
    <n v="100"/>
    <n v="116"/>
    <n v="48437"/>
    <n v="72704"/>
    <n v="236"/>
    <s v="DiscoverWeekly,"/>
    <s v="MusicForEveryone"/>
    <x v="4"/>
    <x v="0"/>
    <n v="1347"/>
    <n v="2.7809319322005903"/>
  </r>
  <r>
    <x v="138"/>
    <x v="1"/>
    <d v="2025-03-09T00:00:00"/>
    <x v="0"/>
    <s v="Your weekend playlist is waiting."/>
    <n v="2754"/>
    <n v="215"/>
    <n v="264"/>
    <n v="27762"/>
    <n v="70203"/>
    <n v="289"/>
    <s v="NowPlaying"/>
    <m/>
    <x v="5"/>
    <x v="0"/>
    <n v="3233"/>
    <n v="11.645414595490239"/>
  </r>
  <r>
    <x v="139"/>
    <x v="1"/>
    <d v="2024-08-27T00:00:00"/>
    <x v="1"/>
    <s v="New music just dropped. Hit play!"/>
    <n v="1856"/>
    <n v="357"/>
    <n v="348"/>
    <n v="29428"/>
    <n v="70206"/>
    <n v="236"/>
    <s v="MusicForEveryone,"/>
    <s v="NowPlaying"/>
    <x v="2"/>
    <x v="0"/>
    <n v="2561"/>
    <n v="8.7025961669158622"/>
  </r>
  <r>
    <x v="140"/>
    <x v="2"/>
    <d v="2024-10-01T00:00:00"/>
    <x v="2"/>
    <s v="Explore the latest podcasts now."/>
    <n v="3543"/>
    <n v="334"/>
    <n v="218"/>
    <n v="58007"/>
    <n v="24792"/>
    <n v="273"/>
    <s v="DiscoverWeekly,"/>
    <s v="SoundtrackOfLife"/>
    <x v="7"/>
    <x v="3"/>
    <n v="4095"/>
    <n v="7.059492819832089"/>
  </r>
  <r>
    <x v="141"/>
    <x v="0"/>
    <d v="2024-12-21T00:00:00"/>
    <x v="1"/>
    <s v="New music just dropped. Hit play!"/>
    <n v="4563"/>
    <n v="398"/>
    <n v="163"/>
    <n v="43679"/>
    <n v="48760"/>
    <n v="92"/>
    <s v="NowPlaying"/>
    <m/>
    <x v="5"/>
    <x v="2"/>
    <n v="5124"/>
    <n v="11.731037798484397"/>
  </r>
  <r>
    <x v="142"/>
    <x v="0"/>
    <d v="2024-06-17T00:00:00"/>
    <x v="0"/>
    <s v="Discover fresh beats on Spotify!"/>
    <n v="4283"/>
    <n v="471"/>
    <n v="156"/>
    <n v="53004"/>
    <n v="25678"/>
    <n v="105"/>
    <s v="DiscoverWeekly"/>
    <m/>
    <x v="1"/>
    <x v="1"/>
    <n v="4910"/>
    <n v="9.2634518149573619"/>
  </r>
  <r>
    <x v="143"/>
    <x v="0"/>
    <d v="2025-02-14T00:00:00"/>
    <x v="0"/>
    <s v="Discover fresh beats on Spotify!"/>
    <n v="2329"/>
    <n v="373"/>
    <n v="291"/>
    <n v="49577"/>
    <n v="28002"/>
    <n v="82"/>
    <s v="SoundtrackOfLife,"/>
    <s v="NowPlaying"/>
    <x v="0"/>
    <x v="0"/>
    <n v="2993"/>
    <n v="6.0370736430199488"/>
  </r>
  <r>
    <x v="144"/>
    <x v="1"/>
    <d v="2025-05-28T00:00:00"/>
    <x v="1"/>
    <s v="Top trending tracks updated daily!"/>
    <n v="4287"/>
    <n v="273"/>
    <n v="122"/>
    <n v="40792"/>
    <n v="23878"/>
    <n v="277"/>
    <s v="MusicForEveryone,"/>
    <s v="NowPlaying"/>
    <x v="2"/>
    <x v="0"/>
    <n v="4682"/>
    <n v="11.477740733477154"/>
  </r>
  <r>
    <x v="145"/>
    <x v="0"/>
    <d v="2025-05-22T00:00:00"/>
    <x v="0"/>
    <s v="Discover fresh beats on Spotify!"/>
    <n v="2633"/>
    <n v="318"/>
    <n v="380"/>
    <n v="40869"/>
    <n v="64474"/>
    <n v="245"/>
    <s v="DiscoverWeekly"/>
    <m/>
    <x v="1"/>
    <x v="1"/>
    <n v="3331"/>
    <n v="8.1504318676747669"/>
  </r>
  <r>
    <x v="146"/>
    <x v="1"/>
    <d v="2024-01-21T00:00:00"/>
    <x v="1"/>
    <s v="Discover fresh beats on Spotify!"/>
    <n v="2383"/>
    <n v="136"/>
    <n v="302"/>
    <n v="39187"/>
    <n v="22133"/>
    <n v="208"/>
    <s v="MusicForEveryone,"/>
    <s v="NowPlaying"/>
    <x v="2"/>
    <x v="0"/>
    <n v="2821"/>
    <n v="7.1988159338556148"/>
  </r>
  <r>
    <x v="147"/>
    <x v="1"/>
    <d v="2025-02-08T00:00:00"/>
    <x v="1"/>
    <s v="Your weekend playlist is waiting."/>
    <n v="4752"/>
    <n v="334"/>
    <n v="56"/>
    <n v="48017"/>
    <n v="55534"/>
    <n v="270"/>
    <s v="DiscoverWeekly,"/>
    <s v="MusicForEveryone"/>
    <x v="4"/>
    <x v="0"/>
    <n v="5142"/>
    <n v="10.708707332819627"/>
  </r>
  <r>
    <x v="148"/>
    <x v="1"/>
    <d v="2025-04-13T00:00:00"/>
    <x v="0"/>
    <s v="From pop to podcasts, itâ€™s all here."/>
    <n v="3890"/>
    <n v="408"/>
    <n v="338"/>
    <n v="56994"/>
    <n v="32621"/>
    <n v="286"/>
    <s v="SoundtrackOfLife"/>
    <m/>
    <x v="6"/>
    <x v="1"/>
    <n v="4636"/>
    <n v="8.1341895638137345"/>
  </r>
  <r>
    <x v="149"/>
    <x v="1"/>
    <d v="2024-05-30T00:00:00"/>
    <x v="1"/>
    <s v="Your weekend playlist is waiting."/>
    <n v="2311"/>
    <n v="207"/>
    <n v="363"/>
    <n v="30349"/>
    <n v="32925"/>
    <n v="88"/>
    <s v="MusicForEveryone,"/>
    <s v="NowPlaying"/>
    <x v="2"/>
    <x v="0"/>
    <n v="2881"/>
    <n v="9.4928992718046725"/>
  </r>
  <r>
    <x v="150"/>
    <x v="0"/>
    <d v="2024-08-12T00:00:00"/>
    <x v="1"/>
    <s v="Discover fresh beats on Spotify!"/>
    <n v="2962"/>
    <n v="400"/>
    <n v="280"/>
    <n v="52508"/>
    <n v="58329"/>
    <n v="219"/>
    <s v="NowPlaying"/>
    <m/>
    <x v="5"/>
    <x v="2"/>
    <n v="3642"/>
    <n v="6.9360859297630837"/>
  </r>
  <r>
    <x v="151"/>
    <x v="0"/>
    <d v="2024-09-27T00:00:00"/>
    <x v="0"/>
    <s v="Discover fresh beats on Spotify!"/>
    <n v="3118"/>
    <n v="116"/>
    <n v="195"/>
    <n v="37100"/>
    <n v="62629"/>
    <n v="272"/>
    <s v="DiscoverWeekly"/>
    <m/>
    <x v="1"/>
    <x v="1"/>
    <n v="3429"/>
    <n v="9.2425876010781671"/>
  </r>
  <r>
    <x v="152"/>
    <x v="1"/>
    <d v="2025-06-11T00:00:00"/>
    <x v="1"/>
    <s v="Explore the latest podcasts now."/>
    <n v="3805"/>
    <n v="453"/>
    <n v="63"/>
    <n v="52395"/>
    <n v="72934"/>
    <n v="87"/>
    <s v="DiscoverWeekly,"/>
    <s v="MusicForEveryone"/>
    <x v="4"/>
    <x v="0"/>
    <n v="4321"/>
    <n v="8.2469701307376653"/>
  </r>
  <r>
    <x v="153"/>
    <x v="0"/>
    <d v="2024-11-19T00:00:00"/>
    <x v="0"/>
    <s v="Whatâ€™s your vibe today? #SpotifyHits"/>
    <n v="2525"/>
    <n v="272"/>
    <n v="294"/>
    <n v="51875"/>
    <n v="24732"/>
    <n v="92"/>
    <s v="DiscoverWeekly"/>
    <m/>
    <x v="1"/>
    <x v="1"/>
    <n v="3091"/>
    <n v="5.9585542168674701"/>
  </r>
  <r>
    <x v="154"/>
    <x v="0"/>
    <d v="2024-04-25T00:00:00"/>
    <x v="0"/>
    <s v="Music that moves youâ€”only on Spotify."/>
    <n v="3563"/>
    <n v="483"/>
    <n v="227"/>
    <n v="41085"/>
    <n v="26393"/>
    <n v="236"/>
    <s v="SoundtrackOfLife,"/>
    <s v="NowPlaying"/>
    <x v="0"/>
    <x v="0"/>
    <n v="4273"/>
    <n v="10.400389436534015"/>
  </r>
  <r>
    <x v="155"/>
    <x v="2"/>
    <d v="2024-09-03T00:00:00"/>
    <x v="2"/>
    <s v="Whatâ€™s your vibe today? #SpotifyHits"/>
    <n v="1437"/>
    <n v="494"/>
    <n v="129"/>
    <n v="53048"/>
    <n v="44090"/>
    <n v="230"/>
    <s v="DiscoverWeekly,"/>
    <s v="SoundtrackOfLife"/>
    <x v="7"/>
    <x v="3"/>
    <n v="2060"/>
    <n v="3.8832755240536874"/>
  </r>
  <r>
    <x v="156"/>
    <x v="2"/>
    <d v="2025-03-02T00:00:00"/>
    <x v="0"/>
    <s v="From pop to podcasts, itâ€™s all here."/>
    <n v="4425"/>
    <n v="185"/>
    <n v="162"/>
    <n v="24610"/>
    <n v="21342"/>
    <n v="158"/>
    <s v="DiscoverWeekly,"/>
    <s v="SpotifyWrapped"/>
    <x v="3"/>
    <x v="1"/>
    <n v="4772"/>
    <n v="19.390491670052825"/>
  </r>
  <r>
    <x v="157"/>
    <x v="1"/>
    <d v="2025-03-21T00:00:00"/>
    <x v="1"/>
    <s v="New music just dropped. Hit play!"/>
    <n v="4609"/>
    <n v="427"/>
    <n v="395"/>
    <n v="33698"/>
    <n v="29259"/>
    <n v="216"/>
    <s v="DiscoverWeekly,"/>
    <s v="MusicForEveryone"/>
    <x v="4"/>
    <x v="0"/>
    <n v="5431"/>
    <n v="16.116683482699269"/>
  </r>
  <r>
    <x v="158"/>
    <x v="0"/>
    <d v="2024-04-12T00:00:00"/>
    <x v="1"/>
    <s v="Get into the groove with our new drop!"/>
    <n v="1558"/>
    <n v="352"/>
    <n v="202"/>
    <n v="25405"/>
    <n v="69941"/>
    <n v="219"/>
    <s v="NowPlaying"/>
    <m/>
    <x v="5"/>
    <x v="2"/>
    <n v="2112"/>
    <n v="8.3133241487896079"/>
  </r>
  <r>
    <x v="159"/>
    <x v="2"/>
    <d v="2024-02-08T00:00:00"/>
    <x v="2"/>
    <s v="Top trending tracks updated daily!"/>
    <n v="1889"/>
    <n v="298"/>
    <n v="122"/>
    <n v="46225"/>
    <n v="74305"/>
    <n v="293"/>
    <s v="DiscoverWeekly,"/>
    <s v="SoundtrackOfLife"/>
    <x v="7"/>
    <x v="3"/>
    <n v="2309"/>
    <n v="4.9951325040562464"/>
  </r>
  <r>
    <x v="160"/>
    <x v="0"/>
    <d v="2025-05-26T00:00:00"/>
    <x v="0"/>
    <s v="Discover fresh beats on Spotify!"/>
    <n v="3086"/>
    <n v="148"/>
    <n v="310"/>
    <n v="22824"/>
    <n v="58103"/>
    <n v="275"/>
    <s v="DiscoverWeekly"/>
    <m/>
    <x v="1"/>
    <x v="1"/>
    <n v="3544"/>
    <n v="15.527514896600071"/>
  </r>
  <r>
    <x v="161"/>
    <x v="0"/>
    <d v="2024-11-14T00:00:00"/>
    <x v="0"/>
    <s v="Music that moves youâ€”only on Spotify."/>
    <n v="2422"/>
    <n v="318"/>
    <n v="118"/>
    <n v="25386"/>
    <n v="20873"/>
    <n v="100"/>
    <s v="SoundtrackOfLife,"/>
    <s v="NowPlaying"/>
    <x v="0"/>
    <x v="0"/>
    <n v="2858"/>
    <n v="11.258173796580792"/>
  </r>
  <r>
    <x v="162"/>
    <x v="2"/>
    <d v="2024-08-09T00:00:00"/>
    <x v="2"/>
    <s v="From pop to podcasts, itâ€™s all here."/>
    <n v="3414"/>
    <n v="154"/>
    <n v="204"/>
    <n v="34146"/>
    <n v="44633"/>
    <n v="256"/>
    <s v="DiscoverWeekly,"/>
    <s v="SoundtrackOfLife"/>
    <x v="7"/>
    <x v="3"/>
    <n v="3772"/>
    <n v="11.046681895390382"/>
  </r>
  <r>
    <x v="163"/>
    <x v="0"/>
    <d v="2025-06-27T00:00:00"/>
    <x v="1"/>
    <s v="Whatâ€™s your vibe today? #SpotifyHits"/>
    <n v="1342"/>
    <n v="332"/>
    <n v="163"/>
    <n v="51712"/>
    <n v="57922"/>
    <n v="168"/>
    <s v="NowPlaying"/>
    <m/>
    <x v="5"/>
    <x v="2"/>
    <n v="1837"/>
    <n v="3.5523669554455446"/>
  </r>
  <r>
    <x v="164"/>
    <x v="0"/>
    <d v="2024-05-08T00:00:00"/>
    <x v="1"/>
    <s v="Music that moves youâ€”only on Spotify."/>
    <n v="2414"/>
    <n v="220"/>
    <n v="280"/>
    <n v="27355"/>
    <n v="50562"/>
    <n v="258"/>
    <s v="NowPlaying"/>
    <m/>
    <x v="5"/>
    <x v="2"/>
    <n v="2914"/>
    <n v="10.652531529884847"/>
  </r>
  <r>
    <x v="165"/>
    <x v="0"/>
    <d v="2024-04-05T00:00:00"/>
    <x v="0"/>
    <s v="New music just dropped. Hit play!"/>
    <n v="4383"/>
    <n v="352"/>
    <n v="176"/>
    <n v="53239"/>
    <n v="34168"/>
    <n v="288"/>
    <s v="DiscoverWeekly"/>
    <m/>
    <x v="1"/>
    <x v="1"/>
    <n v="4911"/>
    <n v="9.2244407295403743"/>
  </r>
  <r>
    <x v="166"/>
    <x v="2"/>
    <d v="2025-01-27T00:00:00"/>
    <x v="0"/>
    <s v="Wrapped is here! Relive your top tracks ðŸŽ§"/>
    <n v="4294"/>
    <n v="423"/>
    <n v="93"/>
    <n v="29828"/>
    <n v="73144"/>
    <n v="298"/>
    <s v="DiscoverWeekly,"/>
    <s v="SpotifyWrapped"/>
    <x v="3"/>
    <x v="1"/>
    <n v="4810"/>
    <n v="16.125787850341961"/>
  </r>
  <r>
    <x v="167"/>
    <x v="0"/>
    <d v="2024-04-03T00:00:00"/>
    <x v="0"/>
    <s v="Top trending tracks updated daily!"/>
    <n v="2762"/>
    <n v="339"/>
    <n v="323"/>
    <n v="33757"/>
    <n v="68511"/>
    <n v="121"/>
    <s v="SoundtrackOfLife,"/>
    <s v="NowPlaying"/>
    <x v="0"/>
    <x v="0"/>
    <n v="3424"/>
    <n v="10.143081434961637"/>
  </r>
  <r>
    <x v="168"/>
    <x v="2"/>
    <d v="2025-01-03T00:00:00"/>
    <x v="0"/>
    <s v="New music just dropped. Hit play!"/>
    <n v="3782"/>
    <n v="484"/>
    <n v="144"/>
    <n v="52172"/>
    <n v="59386"/>
    <n v="175"/>
    <s v="DiscoverWeekly,"/>
    <s v="SpotifyWrapped"/>
    <x v="3"/>
    <x v="1"/>
    <n v="4410"/>
    <n v="8.4528099363643339"/>
  </r>
  <r>
    <x v="169"/>
    <x v="1"/>
    <d v="2024-11-23T00:00:00"/>
    <x v="0"/>
    <s v="New music just dropped. Hit play!"/>
    <n v="4318"/>
    <n v="371"/>
    <n v="329"/>
    <n v="32347"/>
    <n v="68956"/>
    <n v="259"/>
    <s v="SoundtrackOfLife"/>
    <m/>
    <x v="6"/>
    <x v="1"/>
    <n v="5018"/>
    <n v="15.513030574705535"/>
  </r>
  <r>
    <x v="170"/>
    <x v="0"/>
    <d v="2024-09-01T00:00:00"/>
    <x v="1"/>
    <s v="Wrapped is here! Relive your top tracks ðŸŽ§"/>
    <n v="2335"/>
    <n v="150"/>
    <n v="75"/>
    <n v="26114"/>
    <n v="57549"/>
    <n v="135"/>
    <s v="NowPlaying"/>
    <m/>
    <x v="5"/>
    <x v="2"/>
    <n v="2560"/>
    <n v="9.8031707130274945"/>
  </r>
  <r>
    <x v="171"/>
    <x v="2"/>
    <d v="2024-04-18T00:00:00"/>
    <x v="0"/>
    <s v="Explore the latest podcasts now."/>
    <n v="4023"/>
    <n v="293"/>
    <n v="91"/>
    <n v="26795"/>
    <n v="28924"/>
    <n v="278"/>
    <s v="DiscoverWeekly,"/>
    <s v="SpotifyWrapped"/>
    <x v="3"/>
    <x v="1"/>
    <n v="4407"/>
    <n v="16.447098339242398"/>
  </r>
  <r>
    <x v="172"/>
    <x v="0"/>
    <d v="2024-06-04T00:00:00"/>
    <x v="0"/>
    <s v="Get into the groove with our new drop!"/>
    <n v="3948"/>
    <n v="151"/>
    <n v="249"/>
    <n v="43147"/>
    <n v="63136"/>
    <n v="230"/>
    <s v="DiscoverWeekly"/>
    <m/>
    <x v="1"/>
    <x v="1"/>
    <n v="4348"/>
    <n v="10.077178019329269"/>
  </r>
  <r>
    <x v="173"/>
    <x v="2"/>
    <d v="2025-04-02T00:00:00"/>
    <x v="0"/>
    <s v="Wrapped is here! Relive your top tracks ðŸŽ§"/>
    <n v="4598"/>
    <n v="455"/>
    <n v="378"/>
    <n v="52952"/>
    <n v="58504"/>
    <n v="269"/>
    <s v="DiscoverWeekly,"/>
    <s v="SpotifyWrapped"/>
    <x v="3"/>
    <x v="1"/>
    <n v="5431"/>
    <n v="10.256458679558845"/>
  </r>
  <r>
    <x v="174"/>
    <x v="1"/>
    <d v="2025-04-01T00:00:00"/>
    <x v="1"/>
    <s v="Music that moves youâ€”only on Spotify."/>
    <n v="2665"/>
    <n v="143"/>
    <n v="315"/>
    <n v="54808"/>
    <n v="29818"/>
    <n v="98"/>
    <s v="DiscoverWeekly,"/>
    <s v="MusicForEveryone"/>
    <x v="4"/>
    <x v="0"/>
    <n v="3123"/>
    <n v="5.6980732739746021"/>
  </r>
  <r>
    <x v="175"/>
    <x v="0"/>
    <d v="2024-07-02T00:00:00"/>
    <x v="0"/>
    <s v="Top trending tracks updated daily!"/>
    <n v="3469"/>
    <n v="371"/>
    <n v="76"/>
    <n v="46493"/>
    <n v="26906"/>
    <n v="150"/>
    <s v="SoundtrackOfLife,"/>
    <s v="NowPlaying"/>
    <x v="0"/>
    <x v="0"/>
    <n v="3916"/>
    <n v="8.4227733207149456"/>
  </r>
  <r>
    <x v="176"/>
    <x v="1"/>
    <d v="2024-11-10T00:00:00"/>
    <x v="0"/>
    <s v="Explore the latest podcasts now."/>
    <n v="4823"/>
    <n v="489"/>
    <n v="302"/>
    <n v="32470"/>
    <n v="31861"/>
    <n v="178"/>
    <s v="SoundtrackOfLife"/>
    <m/>
    <x v="6"/>
    <x v="1"/>
    <n v="5614"/>
    <n v="17.289805974745921"/>
  </r>
  <r>
    <x v="177"/>
    <x v="0"/>
    <d v="2024-12-14T00:00:00"/>
    <x v="1"/>
    <s v="From pop to podcasts, itâ€™s all here."/>
    <n v="3812"/>
    <n v="321"/>
    <n v="289"/>
    <n v="59838"/>
    <n v="36337"/>
    <n v="161"/>
    <s v="NowPlaying"/>
    <m/>
    <x v="5"/>
    <x v="2"/>
    <n v="4422"/>
    <n v="7.3899528727564414"/>
  </r>
  <r>
    <x v="178"/>
    <x v="1"/>
    <d v="2024-11-19T00:00:00"/>
    <x v="0"/>
    <s v="Explore the latest podcasts now."/>
    <n v="2387"/>
    <n v="353"/>
    <n v="78"/>
    <n v="39745"/>
    <n v="69226"/>
    <n v="208"/>
    <s v="SoundtrackOfLife"/>
    <m/>
    <x v="6"/>
    <x v="1"/>
    <n v="2818"/>
    <n v="7.0902000251603976"/>
  </r>
  <r>
    <x v="179"/>
    <x v="1"/>
    <d v="2025-04-30T00:00:00"/>
    <x v="1"/>
    <s v="Wrapped is here! Relive your top tracks ðŸŽ§"/>
    <n v="3929"/>
    <n v="275"/>
    <n v="330"/>
    <n v="58329"/>
    <n v="33196"/>
    <n v="85"/>
    <s v="MusicForEveryone,"/>
    <s v="NowPlaying"/>
    <x v="2"/>
    <x v="0"/>
    <n v="4534"/>
    <n v="7.773148862486928"/>
  </r>
  <r>
    <x v="180"/>
    <x v="1"/>
    <d v="2024-03-19T00:00:00"/>
    <x v="0"/>
    <s v="From pop to podcasts, itâ€™s all here."/>
    <n v="2191"/>
    <n v="288"/>
    <n v="83"/>
    <n v="59606"/>
    <n v="24765"/>
    <n v="281"/>
    <s v="SoundtrackOfLife"/>
    <m/>
    <x v="6"/>
    <x v="1"/>
    <n v="2562"/>
    <n v="4.2982250109049422"/>
  </r>
  <r>
    <x v="181"/>
    <x v="0"/>
    <d v="2024-03-19T00:00:00"/>
    <x v="0"/>
    <s v="From pop to podcasts, itâ€™s all here."/>
    <n v="2878"/>
    <n v="278"/>
    <n v="255"/>
    <n v="47235"/>
    <n v="57922"/>
    <n v="112"/>
    <s v="SoundtrackOfLife,"/>
    <s v="NowPlaying"/>
    <x v="0"/>
    <x v="0"/>
    <n v="3411"/>
    <n v="7.2213401079707848"/>
  </r>
  <r>
    <x v="182"/>
    <x v="1"/>
    <d v="2024-07-23T00:00:00"/>
    <x v="0"/>
    <s v="Top trending tracks updated daily!"/>
    <n v="3204"/>
    <n v="398"/>
    <n v="85"/>
    <n v="22020"/>
    <n v="58353"/>
    <n v="286"/>
    <s v="SoundtrackOfLife"/>
    <m/>
    <x v="6"/>
    <x v="1"/>
    <n v="3687"/>
    <n v="16.743869209809265"/>
  </r>
  <r>
    <x v="183"/>
    <x v="1"/>
    <d v="2024-07-13T00:00:00"/>
    <x v="1"/>
    <s v="Get into the groove with our new drop!"/>
    <n v="2408"/>
    <n v="323"/>
    <n v="251"/>
    <n v="47599"/>
    <n v="35543"/>
    <n v="287"/>
    <s v="MusicForEveryone,"/>
    <s v="NowPlaying"/>
    <x v="2"/>
    <x v="0"/>
    <n v="2982"/>
    <n v="6.2648374965860638"/>
  </r>
  <r>
    <x v="184"/>
    <x v="2"/>
    <d v="2025-04-22T00:00:00"/>
    <x v="2"/>
    <s v="New music just dropped. Hit play!"/>
    <n v="2733"/>
    <n v="297"/>
    <n v="235"/>
    <n v="37980"/>
    <n v="33058"/>
    <n v="219"/>
    <s v="DiscoverWeekly,"/>
    <s v="SoundtrackOfLife"/>
    <x v="7"/>
    <x v="3"/>
    <n v="3265"/>
    <n v="8.5966298051606103"/>
  </r>
  <r>
    <x v="185"/>
    <x v="1"/>
    <d v="2024-06-16T00:00:00"/>
    <x v="1"/>
    <s v="Explore the latest podcasts now."/>
    <n v="4618"/>
    <n v="312"/>
    <n v="254"/>
    <n v="22571"/>
    <n v="29453"/>
    <n v="197"/>
    <s v="MusicForEveryone,"/>
    <s v="NowPlaying"/>
    <x v="2"/>
    <x v="0"/>
    <n v="5184"/>
    <n v="22.967524699836073"/>
  </r>
  <r>
    <x v="186"/>
    <x v="2"/>
    <d v="2025-05-18T00:00:00"/>
    <x v="2"/>
    <s v="Wrapped is here! Relive your top tracks ðŸŽ§"/>
    <n v="4210"/>
    <n v="319"/>
    <n v="350"/>
    <n v="37762"/>
    <n v="55162"/>
    <n v="204"/>
    <s v="DiscoverWeekly,"/>
    <s v="SoundtrackOfLife"/>
    <x v="7"/>
    <x v="3"/>
    <n v="4879"/>
    <n v="12.920396165457337"/>
  </r>
  <r>
    <x v="187"/>
    <x v="0"/>
    <d v="2025-06-06T00:00:00"/>
    <x v="0"/>
    <s v="Wrapped is here! Relive your top tracks ðŸŽ§"/>
    <n v="3987"/>
    <n v="171"/>
    <n v="274"/>
    <n v="45122"/>
    <n v="65431"/>
    <n v="168"/>
    <s v="DiscoverWeekly"/>
    <m/>
    <x v="1"/>
    <x v="1"/>
    <n v="4432"/>
    <n v="9.8222596516111871"/>
  </r>
  <r>
    <x v="188"/>
    <x v="2"/>
    <d v="2025-02-20T00:00:00"/>
    <x v="2"/>
    <s v="Get into the groove with our new drop!"/>
    <n v="4957"/>
    <n v="262"/>
    <n v="365"/>
    <n v="49199"/>
    <n v="40314"/>
    <n v="216"/>
    <s v="DiscoverWeekly,"/>
    <s v="SoundtrackOfLife"/>
    <x v="7"/>
    <x v="3"/>
    <n v="5584"/>
    <n v="11.349824183418363"/>
  </r>
  <r>
    <x v="189"/>
    <x v="0"/>
    <d v="2025-01-16T00:00:00"/>
    <x v="0"/>
    <s v="Music that moves youâ€”only on Spotify."/>
    <n v="2605"/>
    <n v="282"/>
    <n v="148"/>
    <n v="32201"/>
    <n v="49583"/>
    <n v="241"/>
    <s v="SoundtrackOfLife,"/>
    <s v="NowPlaying"/>
    <x v="0"/>
    <x v="0"/>
    <n v="3035"/>
    <n v="9.4251731312692151"/>
  </r>
  <r>
    <x v="190"/>
    <x v="2"/>
    <d v="2024-02-24T00:00:00"/>
    <x v="2"/>
    <s v="Discover fresh beats on Spotify!"/>
    <n v="4221"/>
    <n v="307"/>
    <n v="58"/>
    <n v="45080"/>
    <n v="37214"/>
    <n v="240"/>
    <s v="DiscoverWeekly,"/>
    <s v="SoundtrackOfLife"/>
    <x v="7"/>
    <x v="3"/>
    <n v="4586"/>
    <n v="10.173025732031943"/>
  </r>
  <r>
    <x v="191"/>
    <x v="1"/>
    <d v="2024-09-16T00:00:00"/>
    <x v="1"/>
    <s v="Whatâ€™s your vibe today? #SpotifyHits"/>
    <n v="4422"/>
    <n v="434"/>
    <n v="156"/>
    <n v="56165"/>
    <n v="52431"/>
    <n v="173"/>
    <s v="DiscoverWeekly,"/>
    <s v="MusicForEveryone"/>
    <x v="4"/>
    <x v="0"/>
    <n v="5012"/>
    <n v="8.9237069349238851"/>
  </r>
  <r>
    <x v="192"/>
    <x v="2"/>
    <d v="2024-06-04T00:00:00"/>
    <x v="2"/>
    <s v="Wrapped is here! Relive your top tracks ðŸŽ§"/>
    <n v="1211"/>
    <n v="431"/>
    <n v="83"/>
    <n v="26532"/>
    <n v="47305"/>
    <n v="232"/>
    <s v="DiscoverWeekly,"/>
    <s v="SoundtrackOfLife"/>
    <x v="7"/>
    <x v="3"/>
    <n v="1725"/>
    <n v="6.5015829941203069"/>
  </r>
  <r>
    <x v="193"/>
    <x v="1"/>
    <d v="2024-05-10T00:00:00"/>
    <x v="1"/>
    <s v="Explore the latest podcasts now."/>
    <n v="2784"/>
    <n v="111"/>
    <n v="399"/>
    <n v="58366"/>
    <n v="69512"/>
    <n v="269"/>
    <s v="MusicForEveryone,"/>
    <s v="NowPlaying"/>
    <x v="2"/>
    <x v="0"/>
    <n v="3294"/>
    <n v="5.6436966727204192"/>
  </r>
  <r>
    <x v="194"/>
    <x v="2"/>
    <d v="2024-01-14T00:00:00"/>
    <x v="0"/>
    <s v="New music just dropped. Hit play!"/>
    <n v="3634"/>
    <n v="280"/>
    <n v="399"/>
    <n v="40256"/>
    <n v="52605"/>
    <n v="213"/>
    <s v="DiscoverWeekly,"/>
    <s v="SpotifyWrapped"/>
    <x v="3"/>
    <x v="1"/>
    <n v="4313"/>
    <n v="10.713930842607313"/>
  </r>
  <r>
    <x v="195"/>
    <x v="0"/>
    <d v="2025-01-12T00:00:00"/>
    <x v="0"/>
    <s v="From pop to podcasts, itâ€™s all here."/>
    <n v="1771"/>
    <n v="487"/>
    <n v="272"/>
    <n v="48810"/>
    <n v="48084"/>
    <n v="272"/>
    <s v="SoundtrackOfLife,"/>
    <s v="NowPlaying"/>
    <x v="0"/>
    <x v="0"/>
    <n v="2530"/>
    <n v="5.1833640647408314"/>
  </r>
  <r>
    <x v="196"/>
    <x v="2"/>
    <d v="2024-12-08T00:00:00"/>
    <x v="0"/>
    <s v="Top trending tracks updated daily!"/>
    <n v="1424"/>
    <n v="396"/>
    <n v="312"/>
    <n v="59517"/>
    <n v="46102"/>
    <n v="239"/>
    <s v="DiscoverWeekly,"/>
    <s v="SpotifyWrapped"/>
    <x v="3"/>
    <x v="1"/>
    <n v="2132"/>
    <n v="3.5821698002251456"/>
  </r>
  <r>
    <x v="197"/>
    <x v="1"/>
    <d v="2025-02-01T00:00:00"/>
    <x v="1"/>
    <s v="Top trending tracks updated daily!"/>
    <n v="1079"/>
    <n v="265"/>
    <n v="190"/>
    <n v="43786"/>
    <n v="72428"/>
    <n v="222"/>
    <s v="SoundtrackOfLife,"/>
    <s v="NowPlaying"/>
    <x v="0"/>
    <x v="0"/>
    <n v="1534"/>
    <n v="3.5034029141734799"/>
  </r>
  <r>
    <x v="198"/>
    <x v="1"/>
    <d v="2024-07-11T00:00:00"/>
    <x v="1"/>
    <s v="Get into the groove with our new drop!"/>
    <n v="4247"/>
    <n v="179"/>
    <n v="175"/>
    <n v="32991"/>
    <n v="70120"/>
    <n v="276"/>
    <s v="SoundtrackOfLife,"/>
    <s v="NowPlaying"/>
    <x v="0"/>
    <x v="0"/>
    <n v="4601"/>
    <n v="13.946227759085811"/>
  </r>
  <r>
    <x v="199"/>
    <x v="1"/>
    <d v="2024-03-18T00:00:00"/>
    <x v="0"/>
    <s v="New music just dropped. Hit play!"/>
    <n v="2033"/>
    <n v="420"/>
    <n v="94"/>
    <n v="56290"/>
    <n v="57391"/>
    <n v="196"/>
    <s v="NowPlaying"/>
    <m/>
    <x v="5"/>
    <x v="0"/>
    <n v="2547"/>
    <n v="4.5247823769763729"/>
  </r>
  <r>
    <x v="200"/>
    <x v="1"/>
    <d v="2024-09-12T00:00:00"/>
    <x v="1"/>
    <s v="Wrapped is here! Relive your top tracks ðŸŽ§"/>
    <n v="1839"/>
    <n v="223"/>
    <n v="171"/>
    <n v="35459"/>
    <n v="69988"/>
    <n v="114"/>
    <s v="MusicForEveryone,"/>
    <s v="NowPlaying"/>
    <x v="2"/>
    <x v="0"/>
    <n v="2233"/>
    <n v="6.2974139146620036"/>
  </r>
  <r>
    <x v="201"/>
    <x v="1"/>
    <d v="2024-01-11T00:00:00"/>
    <x v="1"/>
    <s v="Wrapped is here! Relive your top tracks ðŸŽ§"/>
    <n v="2340"/>
    <n v="141"/>
    <n v="206"/>
    <n v="24916"/>
    <n v="30582"/>
    <n v="157"/>
    <s v="SoundtrackOfLife,"/>
    <s v="NowPlaying"/>
    <x v="0"/>
    <x v="0"/>
    <n v="2687"/>
    <n v="10.784235029699792"/>
  </r>
  <r>
    <x v="202"/>
    <x v="0"/>
    <d v="2024-10-06T00:00:00"/>
    <x v="0"/>
    <s v="Top trending tracks updated daily!"/>
    <n v="2080"/>
    <n v="389"/>
    <n v="92"/>
    <n v="30971"/>
    <n v="25347"/>
    <n v="111"/>
    <s v="DiscoverWeekly"/>
    <m/>
    <x v="1"/>
    <x v="1"/>
    <n v="2561"/>
    <n v="8.269025862904007"/>
  </r>
  <r>
    <x v="203"/>
    <x v="1"/>
    <d v="2024-12-30T00:00:00"/>
    <x v="0"/>
    <s v="Get into the groove with our new drop!"/>
    <n v="4214"/>
    <n v="286"/>
    <n v="127"/>
    <n v="47293"/>
    <n v="27184"/>
    <n v="232"/>
    <s v="NowPlaying"/>
    <m/>
    <x v="5"/>
    <x v="0"/>
    <n v="4627"/>
    <n v="9.7836889180216957"/>
  </r>
  <r>
    <x v="204"/>
    <x v="1"/>
    <d v="2025-04-16T00:00:00"/>
    <x v="0"/>
    <s v="Wrapped is here! Relive your top tracks ðŸŽ§"/>
    <n v="3792"/>
    <n v="315"/>
    <n v="120"/>
    <n v="54592"/>
    <n v="67886"/>
    <n v="117"/>
    <s v="SoundtrackOfLife"/>
    <m/>
    <x v="6"/>
    <x v="1"/>
    <n v="4227"/>
    <n v="7.7428927315357567"/>
  </r>
  <r>
    <x v="205"/>
    <x v="1"/>
    <d v="2024-08-21T00:00:00"/>
    <x v="1"/>
    <s v="Explore the latest podcasts now."/>
    <n v="3989"/>
    <n v="476"/>
    <n v="128"/>
    <n v="57569"/>
    <n v="40193"/>
    <n v="222"/>
    <s v="DiscoverWeekly,"/>
    <s v="MusicForEveryone"/>
    <x v="4"/>
    <x v="0"/>
    <n v="4593"/>
    <n v="7.9782521843353189"/>
  </r>
  <r>
    <x v="206"/>
    <x v="1"/>
    <d v="2024-04-05T00:00:00"/>
    <x v="1"/>
    <s v="Wrapped is here! Relive your top tracks ðŸŽ§"/>
    <n v="2857"/>
    <n v="443"/>
    <n v="359"/>
    <n v="51519"/>
    <n v="28256"/>
    <n v="155"/>
    <s v="SoundtrackOfLife,"/>
    <s v="NowPlaying"/>
    <x v="0"/>
    <x v="0"/>
    <n v="3659"/>
    <n v="7.102234127215203"/>
  </r>
  <r>
    <x v="207"/>
    <x v="1"/>
    <d v="2025-04-07T00:00:00"/>
    <x v="0"/>
    <s v="From pop to podcasts, itâ€™s all here."/>
    <n v="1403"/>
    <n v="385"/>
    <n v="344"/>
    <n v="54223"/>
    <n v="72595"/>
    <n v="239"/>
    <s v="SoundtrackOfLife"/>
    <m/>
    <x v="6"/>
    <x v="1"/>
    <n v="2132"/>
    <n v="3.9319108127547353"/>
  </r>
  <r>
    <x v="208"/>
    <x v="1"/>
    <d v="2024-07-19T00:00:00"/>
    <x v="1"/>
    <s v="Whatâ€™s your vibe today? #SpotifyHits"/>
    <n v="3071"/>
    <n v="126"/>
    <n v="200"/>
    <n v="44013"/>
    <n v="44679"/>
    <n v="118"/>
    <s v="DiscoverWeekly,"/>
    <s v="MusicForEveryone"/>
    <x v="4"/>
    <x v="0"/>
    <n v="3397"/>
    <n v="7.7181741758116917"/>
  </r>
  <r>
    <x v="209"/>
    <x v="1"/>
    <d v="2025-05-03T00:00:00"/>
    <x v="1"/>
    <s v="Top trending tracks updated daily!"/>
    <n v="1010"/>
    <n v="361"/>
    <n v="240"/>
    <n v="47229"/>
    <n v="72573"/>
    <n v="275"/>
    <s v="SoundtrackOfLife,"/>
    <s v="NowPlaying"/>
    <x v="0"/>
    <x v="0"/>
    <n v="1611"/>
    <n v="3.4110398272247981"/>
  </r>
  <r>
    <x v="210"/>
    <x v="1"/>
    <d v="2024-04-14T00:00:00"/>
    <x v="1"/>
    <s v="Discover fresh beats on Spotify!"/>
    <n v="1295"/>
    <n v="153"/>
    <n v="81"/>
    <n v="48350"/>
    <n v="61033"/>
    <n v="232"/>
    <s v="DiscoverWeekly,"/>
    <s v="MusicForEveryone"/>
    <x v="4"/>
    <x v="0"/>
    <n v="1529"/>
    <n v="3.1623578076525334"/>
  </r>
  <r>
    <x v="211"/>
    <x v="1"/>
    <d v="2025-06-19T00:00:00"/>
    <x v="1"/>
    <s v="Whatâ€™s your vibe today? #SpotifyHits"/>
    <n v="1433"/>
    <n v="452"/>
    <n v="305"/>
    <n v="54541"/>
    <n v="63700"/>
    <n v="296"/>
    <s v="DiscoverWeekly,"/>
    <s v="MusicForEveryone"/>
    <x v="4"/>
    <x v="0"/>
    <n v="2190"/>
    <n v="4.0153279184466735"/>
  </r>
  <r>
    <x v="212"/>
    <x v="0"/>
    <d v="2025-06-24T00:00:00"/>
    <x v="1"/>
    <s v="Get into the groove with our new drop!"/>
    <n v="4902"/>
    <n v="422"/>
    <n v="376"/>
    <n v="31674"/>
    <n v="53225"/>
    <n v="147"/>
    <s v="NowPlaying"/>
    <m/>
    <x v="5"/>
    <x v="2"/>
    <n v="5700"/>
    <n v="17.995832544042432"/>
  </r>
  <r>
    <x v="213"/>
    <x v="1"/>
    <d v="2024-10-09T00:00:00"/>
    <x v="0"/>
    <s v="Wrapped is here! Relive your top tracks ðŸŽ§"/>
    <n v="2659"/>
    <n v="167"/>
    <n v="73"/>
    <n v="23090"/>
    <n v="25872"/>
    <n v="293"/>
    <s v="SoundtrackOfLife"/>
    <m/>
    <x v="6"/>
    <x v="1"/>
    <n v="2899"/>
    <n v="12.555218709398009"/>
  </r>
  <r>
    <x v="214"/>
    <x v="2"/>
    <d v="2025-01-15T00:00:00"/>
    <x v="0"/>
    <s v="Your weekend playlist is waiting."/>
    <n v="2599"/>
    <n v="324"/>
    <n v="182"/>
    <n v="37525"/>
    <n v="37216"/>
    <n v="186"/>
    <s v="DiscoverWeekly,"/>
    <s v="SpotifyWrapped"/>
    <x v="3"/>
    <x v="1"/>
    <n v="3105"/>
    <n v="8.2744836775483019"/>
  </r>
  <r>
    <x v="215"/>
    <x v="1"/>
    <d v="2025-01-12T00:00:00"/>
    <x v="0"/>
    <s v="Music that moves youâ€”only on Spotify."/>
    <n v="1765"/>
    <n v="285"/>
    <n v="100"/>
    <n v="41313"/>
    <n v="56575"/>
    <n v="174"/>
    <s v="SoundtrackOfLife"/>
    <m/>
    <x v="6"/>
    <x v="1"/>
    <n v="2150"/>
    <n v="5.2041730205988426"/>
  </r>
  <r>
    <x v="216"/>
    <x v="0"/>
    <d v="2025-05-31T00:00:00"/>
    <x v="0"/>
    <s v="Whatâ€™s your vibe today? #SpotifyHits"/>
    <n v="2169"/>
    <n v="240"/>
    <n v="57"/>
    <n v="26109"/>
    <n v="46667"/>
    <n v="133"/>
    <s v="SoundtrackOfLife,"/>
    <s v="NowPlaying"/>
    <x v="0"/>
    <x v="0"/>
    <n v="2466"/>
    <n v="9.4450189589796612"/>
  </r>
  <r>
    <x v="217"/>
    <x v="1"/>
    <d v="2024-10-14T00:00:00"/>
    <x v="1"/>
    <s v="Explore the latest podcasts now."/>
    <n v="4303"/>
    <n v="306"/>
    <n v="302"/>
    <n v="39575"/>
    <n v="33762"/>
    <n v="265"/>
    <s v="DiscoverWeekly,"/>
    <s v="MusicForEveryone"/>
    <x v="4"/>
    <x v="0"/>
    <n v="4911"/>
    <n v="12.409349336702464"/>
  </r>
  <r>
    <x v="218"/>
    <x v="1"/>
    <d v="2024-02-10T00:00:00"/>
    <x v="0"/>
    <s v="From pop to podcasts, itâ€™s all here."/>
    <n v="1519"/>
    <n v="456"/>
    <n v="379"/>
    <n v="51611"/>
    <n v="45880"/>
    <n v="176"/>
    <s v="SoundtrackOfLife"/>
    <m/>
    <x v="6"/>
    <x v="1"/>
    <n v="2354"/>
    <n v="4.5610431884675746"/>
  </r>
  <r>
    <x v="219"/>
    <x v="2"/>
    <d v="2024-12-10T00:00:00"/>
    <x v="0"/>
    <s v="Whatâ€™s your vibe today? #SpotifyHits"/>
    <n v="2569"/>
    <n v="140"/>
    <n v="375"/>
    <n v="38372"/>
    <n v="22102"/>
    <n v="255"/>
    <s v="DiscoverWeekly,"/>
    <s v="SpotifyWrapped"/>
    <x v="3"/>
    <x v="1"/>
    <n v="3084"/>
    <n v="8.0371103929948919"/>
  </r>
  <r>
    <x v="220"/>
    <x v="1"/>
    <d v="2025-05-09T00:00:00"/>
    <x v="1"/>
    <s v="Music that moves youâ€”only on Spotify."/>
    <n v="2778"/>
    <n v="241"/>
    <n v="317"/>
    <n v="26247"/>
    <n v="20677"/>
    <n v="282"/>
    <s v="MusicForEveryone,"/>
    <s v="NowPlaying"/>
    <x v="2"/>
    <x v="0"/>
    <n v="3336"/>
    <n v="12.71002400274317"/>
  </r>
  <r>
    <x v="221"/>
    <x v="1"/>
    <d v="2025-06-21T00:00:00"/>
    <x v="0"/>
    <s v="Explore the latest podcasts now."/>
    <n v="3611"/>
    <n v="127"/>
    <n v="139"/>
    <n v="44768"/>
    <n v="29435"/>
    <n v="178"/>
    <s v="NowPlaying"/>
    <m/>
    <x v="5"/>
    <x v="0"/>
    <n v="3877"/>
    <n v="8.6602037169406714"/>
  </r>
  <r>
    <x v="222"/>
    <x v="1"/>
    <d v="2024-06-19T00:00:00"/>
    <x v="0"/>
    <s v="Whatâ€™s your vibe today? #SpotifyHits"/>
    <n v="1224"/>
    <n v="168"/>
    <n v="199"/>
    <n v="54232"/>
    <n v="52844"/>
    <n v="271"/>
    <s v="SoundtrackOfLife"/>
    <m/>
    <x v="6"/>
    <x v="1"/>
    <n v="1591"/>
    <n v="2.9336922849977873"/>
  </r>
  <r>
    <x v="223"/>
    <x v="1"/>
    <d v="2024-12-10T00:00:00"/>
    <x v="0"/>
    <s v="From pop to podcasts, itâ€™s all here."/>
    <n v="4673"/>
    <n v="270"/>
    <n v="93"/>
    <n v="45260"/>
    <n v="57513"/>
    <n v="103"/>
    <s v="NowPlaying"/>
    <m/>
    <x v="5"/>
    <x v="0"/>
    <n v="5036"/>
    <n v="11.126822801590809"/>
  </r>
  <r>
    <x v="224"/>
    <x v="2"/>
    <d v="2024-02-01T00:00:00"/>
    <x v="0"/>
    <s v="Wrapped is here! Relive your top tracks ðŸŽ§"/>
    <n v="1432"/>
    <n v="437"/>
    <n v="267"/>
    <n v="40634"/>
    <n v="54511"/>
    <n v="197"/>
    <s v="DiscoverWeekly,"/>
    <s v="SpotifyWrapped"/>
    <x v="3"/>
    <x v="1"/>
    <n v="2136"/>
    <n v="5.2566815966924256"/>
  </r>
  <r>
    <x v="225"/>
    <x v="1"/>
    <d v="2024-01-17T00:00:00"/>
    <x v="1"/>
    <s v="New music just dropped. Hit play!"/>
    <n v="2174"/>
    <n v="499"/>
    <n v="212"/>
    <n v="54938"/>
    <n v="27190"/>
    <n v="265"/>
    <s v="MusicForEveryone,"/>
    <s v="NowPlaying"/>
    <x v="2"/>
    <x v="0"/>
    <n v="2885"/>
    <n v="5.2513742764570974"/>
  </r>
  <r>
    <x v="226"/>
    <x v="2"/>
    <d v="2025-03-22T00:00:00"/>
    <x v="0"/>
    <s v="Music that moves youâ€”only on Spotify."/>
    <n v="4308"/>
    <n v="171"/>
    <n v="106"/>
    <n v="36955"/>
    <n v="23949"/>
    <n v="294"/>
    <s v="DiscoverWeekly,"/>
    <s v="SpotifyWrapped"/>
    <x v="3"/>
    <x v="1"/>
    <n v="4585"/>
    <n v="12.406981463942634"/>
  </r>
  <r>
    <x v="227"/>
    <x v="2"/>
    <d v="2024-05-30T00:00:00"/>
    <x v="2"/>
    <s v="Whatâ€™s your vibe today? #SpotifyHits"/>
    <n v="1060"/>
    <n v="442"/>
    <n v="319"/>
    <n v="57194"/>
    <n v="24258"/>
    <n v="101"/>
    <s v="DiscoverWeekly,"/>
    <s v="SoundtrackOfLife"/>
    <x v="7"/>
    <x v="3"/>
    <n v="1821"/>
    <n v="3.1839004091338254"/>
  </r>
  <r>
    <x v="228"/>
    <x v="2"/>
    <d v="2024-02-24T00:00:00"/>
    <x v="0"/>
    <s v="Music that moves youâ€”only on Spotify."/>
    <n v="4653"/>
    <n v="226"/>
    <n v="349"/>
    <n v="56876"/>
    <n v="28452"/>
    <n v="257"/>
    <s v="DiscoverWeekly,"/>
    <s v="SpotifyWrapped"/>
    <x v="3"/>
    <x v="1"/>
    <n v="5228"/>
    <n v="9.1919262958013928"/>
  </r>
  <r>
    <x v="229"/>
    <x v="2"/>
    <d v="2025-05-14T00:00:00"/>
    <x v="0"/>
    <s v="Discover fresh beats on Spotify!"/>
    <n v="1701"/>
    <n v="272"/>
    <n v="385"/>
    <n v="47496"/>
    <n v="40832"/>
    <n v="246"/>
    <s v="DiscoverWeekly,"/>
    <s v="SpotifyWrapped"/>
    <x v="3"/>
    <x v="1"/>
    <n v="2358"/>
    <n v="4.9646286003031834"/>
  </r>
  <r>
    <x v="230"/>
    <x v="0"/>
    <d v="2024-03-28T00:00:00"/>
    <x v="0"/>
    <s v="Whatâ€™s your vibe today? #SpotifyHits"/>
    <n v="1673"/>
    <n v="280"/>
    <n v="67"/>
    <n v="29847"/>
    <n v="48016"/>
    <n v="213"/>
    <s v="SoundtrackOfLife,"/>
    <s v="NowPlaying"/>
    <x v="0"/>
    <x v="0"/>
    <n v="2020"/>
    <n v="6.7678493650953202"/>
  </r>
  <r>
    <x v="231"/>
    <x v="2"/>
    <d v="2025-03-07T00:00:00"/>
    <x v="0"/>
    <s v="Top trending tracks updated daily!"/>
    <n v="4310"/>
    <n v="284"/>
    <n v="306"/>
    <n v="44606"/>
    <n v="42604"/>
    <n v="290"/>
    <s v="DiscoverWeekly,"/>
    <s v="SpotifyWrapped"/>
    <x v="3"/>
    <x v="1"/>
    <n v="4900"/>
    <n v="10.985069273191947"/>
  </r>
  <r>
    <x v="232"/>
    <x v="1"/>
    <d v="2024-10-20T00:00:00"/>
    <x v="0"/>
    <s v="From pop to podcasts, itâ€™s all here."/>
    <n v="2752"/>
    <n v="309"/>
    <n v="91"/>
    <n v="39038"/>
    <n v="28095"/>
    <n v="277"/>
    <s v="NowPlaying"/>
    <m/>
    <x v="5"/>
    <x v="0"/>
    <n v="3152"/>
    <n v="8.0741841282852604"/>
  </r>
  <r>
    <x v="233"/>
    <x v="1"/>
    <d v="2024-02-02T00:00:00"/>
    <x v="0"/>
    <s v="From pop to podcasts, itâ€™s all here."/>
    <n v="3818"/>
    <n v="115"/>
    <n v="286"/>
    <n v="25127"/>
    <n v="22277"/>
    <n v="263"/>
    <s v="NowPlaying"/>
    <m/>
    <x v="5"/>
    <x v="0"/>
    <n v="4219"/>
    <n v="16.790703227603775"/>
  </r>
  <r>
    <x v="234"/>
    <x v="2"/>
    <d v="2024-09-07T00:00:00"/>
    <x v="0"/>
    <s v="Your weekend playlist is waiting."/>
    <n v="2101"/>
    <n v="411"/>
    <n v="190"/>
    <n v="41791"/>
    <n v="57090"/>
    <n v="172"/>
    <s v="DiscoverWeekly,"/>
    <s v="SpotifyWrapped"/>
    <x v="3"/>
    <x v="1"/>
    <n v="2702"/>
    <n v="6.4655069273288515"/>
  </r>
  <r>
    <x v="235"/>
    <x v="0"/>
    <d v="2024-12-20T00:00:00"/>
    <x v="0"/>
    <s v="Discover fresh beats on Spotify!"/>
    <n v="2519"/>
    <n v="202"/>
    <n v="239"/>
    <n v="36245"/>
    <n v="48606"/>
    <n v="145"/>
    <s v="DiscoverWeekly"/>
    <m/>
    <x v="1"/>
    <x v="1"/>
    <n v="2960"/>
    <n v="8.166643674989654"/>
  </r>
  <r>
    <x v="236"/>
    <x v="2"/>
    <d v="2024-01-14T00:00:00"/>
    <x v="0"/>
    <s v="Whatâ€™s your vibe today? #SpotifyHits"/>
    <n v="4502"/>
    <n v="238"/>
    <n v="386"/>
    <n v="39198"/>
    <n v="25050"/>
    <n v="297"/>
    <s v="DiscoverWeekly,"/>
    <s v="SpotifyWrapped"/>
    <x v="3"/>
    <x v="1"/>
    <n v="5126"/>
    <n v="13.077197816215113"/>
  </r>
  <r>
    <x v="237"/>
    <x v="0"/>
    <d v="2025-06-15T00:00:00"/>
    <x v="0"/>
    <s v="Explore the latest podcasts now."/>
    <n v="2478"/>
    <n v="427"/>
    <n v="242"/>
    <n v="59272"/>
    <n v="37833"/>
    <n v="214"/>
    <s v="SoundtrackOfLife,"/>
    <s v="NowPlaying"/>
    <x v="0"/>
    <x v="0"/>
    <n v="3147"/>
    <n v="5.3094209744904841"/>
  </r>
  <r>
    <x v="238"/>
    <x v="1"/>
    <d v="2024-12-13T00:00:00"/>
    <x v="1"/>
    <s v="New music just dropped. Hit play!"/>
    <n v="4984"/>
    <n v="300"/>
    <n v="338"/>
    <n v="32900"/>
    <n v="31691"/>
    <n v="160"/>
    <s v="MusicForEveryone,"/>
    <s v="NowPlaying"/>
    <x v="2"/>
    <x v="0"/>
    <n v="5622"/>
    <n v="17.088145896656535"/>
  </r>
  <r>
    <x v="239"/>
    <x v="2"/>
    <d v="2024-08-29T00:00:00"/>
    <x v="0"/>
    <s v="Wrapped is here! Relive your top tracks ðŸŽ§"/>
    <n v="4774"/>
    <n v="389"/>
    <n v="358"/>
    <n v="52346"/>
    <n v="30518"/>
    <n v="277"/>
    <s v="DiscoverWeekly,"/>
    <s v="SpotifyWrapped"/>
    <x v="3"/>
    <x v="1"/>
    <n v="5521"/>
    <n v="10.547128720437092"/>
  </r>
  <r>
    <x v="240"/>
    <x v="1"/>
    <d v="2024-09-15T00:00:00"/>
    <x v="0"/>
    <s v="Get into the groove with our new drop!"/>
    <n v="2145"/>
    <n v="340"/>
    <n v="85"/>
    <n v="53323"/>
    <n v="49938"/>
    <n v="104"/>
    <s v="NowPlaying"/>
    <m/>
    <x v="5"/>
    <x v="0"/>
    <n v="2570"/>
    <n v="4.8196838137389122"/>
  </r>
  <r>
    <x v="241"/>
    <x v="1"/>
    <d v="2025-04-12T00:00:00"/>
    <x v="1"/>
    <s v="From pop to podcasts, itâ€™s all here."/>
    <n v="4315"/>
    <n v="208"/>
    <n v="273"/>
    <n v="35780"/>
    <n v="44349"/>
    <n v="133"/>
    <s v="DiscoverWeekly,"/>
    <s v="MusicForEveryone"/>
    <x v="4"/>
    <x v="0"/>
    <n v="4796"/>
    <n v="13.404136389044158"/>
  </r>
  <r>
    <x v="242"/>
    <x v="1"/>
    <d v="2024-12-10T00:00:00"/>
    <x v="1"/>
    <s v="Wrapped is here! Relive your top tracks ðŸŽ§"/>
    <n v="2267"/>
    <n v="230"/>
    <n v="243"/>
    <n v="27904"/>
    <n v="69771"/>
    <n v="255"/>
    <s v="DiscoverWeekly,"/>
    <s v="MusicForEveryone"/>
    <x v="4"/>
    <x v="0"/>
    <n v="2740"/>
    <n v="9.8193807339449553"/>
  </r>
  <r>
    <x v="243"/>
    <x v="2"/>
    <d v="2025-06-08T00:00:00"/>
    <x v="0"/>
    <s v="Music that moves youâ€”only on Spotify."/>
    <n v="4375"/>
    <n v="303"/>
    <n v="294"/>
    <n v="57468"/>
    <n v="53397"/>
    <n v="159"/>
    <s v="DiscoverWeekly,"/>
    <s v="SpotifyWrapped"/>
    <x v="3"/>
    <x v="1"/>
    <n v="4972"/>
    <n v="8.6517714206166918"/>
  </r>
  <r>
    <x v="244"/>
    <x v="1"/>
    <d v="2025-01-09T00:00:00"/>
    <x v="1"/>
    <s v="Your weekend playlist is waiting."/>
    <n v="3817"/>
    <n v="284"/>
    <n v="204"/>
    <n v="46434"/>
    <n v="53396"/>
    <n v="104"/>
    <s v="MusicForEveryone,"/>
    <s v="NowPlaying"/>
    <x v="2"/>
    <x v="0"/>
    <n v="4305"/>
    <n v="9.271223672309084"/>
  </r>
  <r>
    <x v="245"/>
    <x v="1"/>
    <d v="2024-07-08T00:00:00"/>
    <x v="1"/>
    <s v="Top trending tracks updated daily!"/>
    <n v="2981"/>
    <n v="258"/>
    <n v="168"/>
    <n v="20677"/>
    <n v="68290"/>
    <n v="130"/>
    <s v="SoundtrackOfLife,"/>
    <s v="NowPlaying"/>
    <x v="0"/>
    <x v="0"/>
    <n v="3407"/>
    <n v="16.477245248343568"/>
  </r>
  <r>
    <x v="246"/>
    <x v="1"/>
    <d v="2024-09-16T00:00:00"/>
    <x v="1"/>
    <s v="Your weekend playlist is waiting."/>
    <n v="3300"/>
    <n v="354"/>
    <n v="397"/>
    <n v="56773"/>
    <n v="72110"/>
    <n v="163"/>
    <s v="DiscoverWeekly,"/>
    <s v="MusicForEveryone"/>
    <x v="4"/>
    <x v="0"/>
    <n v="4051"/>
    <n v="7.1354340971940893"/>
  </r>
  <r>
    <x v="247"/>
    <x v="2"/>
    <d v="2024-06-14T00:00:00"/>
    <x v="2"/>
    <s v="Wrapped is here! Relive your top tracks ðŸŽ§"/>
    <n v="4722"/>
    <n v="310"/>
    <n v="344"/>
    <n v="27911"/>
    <n v="19000"/>
    <n v="225"/>
    <s v="DiscoverWeekly,"/>
    <s v="SoundtrackOfLife"/>
    <x v="7"/>
    <x v="3"/>
    <n v="5376"/>
    <n v="19.261223173659133"/>
  </r>
  <r>
    <x v="248"/>
    <x v="0"/>
    <d v="2024-03-06T00:00:00"/>
    <x v="0"/>
    <s v="Whatâ€™s your vibe today? #SpotifyHits"/>
    <n v="3529"/>
    <n v="263"/>
    <n v="107"/>
    <n v="26570"/>
    <n v="19367"/>
    <n v="96"/>
    <s v="DiscoverWeekly"/>
    <m/>
    <x v="1"/>
    <x v="1"/>
    <n v="3899"/>
    <n v="14.674444862627023"/>
  </r>
  <r>
    <x v="249"/>
    <x v="1"/>
    <d v="2025-05-15T00:00:00"/>
    <x v="0"/>
    <s v="Your weekend playlist is waiting."/>
    <n v="4782"/>
    <n v="210"/>
    <n v="311"/>
    <n v="29793"/>
    <n v="37543"/>
    <n v="145"/>
    <s v="NowPlaying"/>
    <m/>
    <x v="5"/>
    <x v="0"/>
    <n v="5303"/>
    <n v="17.79948310005706"/>
  </r>
  <r>
    <x v="250"/>
    <x v="1"/>
    <d v="2024-07-07T00:00:00"/>
    <x v="0"/>
    <s v="Whatâ€™s your vibe today? #SpotifyHits"/>
    <n v="1848"/>
    <n v="417"/>
    <n v="294"/>
    <n v="57819"/>
    <n v="19798"/>
    <n v="262"/>
    <s v="SoundtrackOfLife"/>
    <m/>
    <x v="6"/>
    <x v="1"/>
    <n v="2559"/>
    <n v="4.4258807658382189"/>
  </r>
  <r>
    <x v="251"/>
    <x v="2"/>
    <d v="2024-10-26T00:00:00"/>
    <x v="0"/>
    <s v="New music just dropped. Hit play!"/>
    <n v="4676"/>
    <n v="211"/>
    <n v="55"/>
    <n v="45917"/>
    <n v="73503"/>
    <n v="248"/>
    <s v="DiscoverWeekly,"/>
    <s v="SpotifyWrapped"/>
    <x v="3"/>
    <x v="1"/>
    <n v="4942"/>
    <n v="10.762898272970794"/>
  </r>
  <r>
    <x v="252"/>
    <x v="2"/>
    <d v="2024-08-08T00:00:00"/>
    <x v="0"/>
    <s v="From pop to podcasts, itâ€™s all here."/>
    <n v="1994"/>
    <n v="197"/>
    <n v="290"/>
    <n v="49500"/>
    <n v="23343"/>
    <n v="160"/>
    <s v="DiscoverWeekly,"/>
    <s v="SpotifyWrapped"/>
    <x v="3"/>
    <x v="1"/>
    <n v="2481"/>
    <n v="5.0121212121212118"/>
  </r>
  <r>
    <x v="253"/>
    <x v="1"/>
    <d v="2025-02-03T00:00:00"/>
    <x v="0"/>
    <s v="Whatâ€™s your vibe today? #SpotifyHits"/>
    <n v="4995"/>
    <n v="231"/>
    <n v="94"/>
    <n v="34431"/>
    <n v="32560"/>
    <n v="262"/>
    <s v="NowPlaying"/>
    <m/>
    <x v="5"/>
    <x v="0"/>
    <n v="5320"/>
    <n v="15.451192239551567"/>
  </r>
  <r>
    <x v="254"/>
    <x v="1"/>
    <d v="2024-04-03T00:00:00"/>
    <x v="1"/>
    <s v="Top trending tracks updated daily!"/>
    <n v="2291"/>
    <n v="146"/>
    <n v="399"/>
    <n v="49319"/>
    <n v="28056"/>
    <n v="90"/>
    <s v="DiscoverWeekly,"/>
    <s v="MusicForEveryone"/>
    <x v="4"/>
    <x v="0"/>
    <n v="2836"/>
    <n v="5.750319349540745"/>
  </r>
  <r>
    <x v="255"/>
    <x v="1"/>
    <d v="2024-07-08T00:00:00"/>
    <x v="1"/>
    <s v="Wrapped is here! Relive your top tracks ðŸŽ§"/>
    <n v="2304"/>
    <n v="289"/>
    <n v="161"/>
    <n v="52645"/>
    <n v="66262"/>
    <n v="146"/>
    <s v="MusicForEveryone,"/>
    <s v="NowPlaying"/>
    <x v="2"/>
    <x v="0"/>
    <n v="2754"/>
    <n v="5.2312660271630733"/>
  </r>
  <r>
    <x v="256"/>
    <x v="1"/>
    <d v="2024-06-08T00:00:00"/>
    <x v="1"/>
    <s v="Top trending tracks updated daily!"/>
    <n v="3413"/>
    <n v="326"/>
    <n v="86"/>
    <n v="44680"/>
    <n v="52719"/>
    <n v="272"/>
    <s v="DiscoverWeekly,"/>
    <s v="MusicForEveryone"/>
    <x v="4"/>
    <x v="0"/>
    <n v="3825"/>
    <n v="8.5608773500447626"/>
  </r>
  <r>
    <x v="257"/>
    <x v="2"/>
    <d v="2025-03-20T00:00:00"/>
    <x v="2"/>
    <s v="From pop to podcasts, itâ€™s all here."/>
    <n v="1453"/>
    <n v="156"/>
    <n v="178"/>
    <n v="52980"/>
    <n v="57180"/>
    <n v="286"/>
    <s v="DiscoverWeekly,"/>
    <s v="SoundtrackOfLife"/>
    <x v="7"/>
    <x v="3"/>
    <n v="1787"/>
    <n v="3.3729709324273314"/>
  </r>
  <r>
    <x v="258"/>
    <x v="1"/>
    <d v="2025-01-19T00:00:00"/>
    <x v="1"/>
    <s v="Music that moves youâ€”only on Spotify."/>
    <n v="1651"/>
    <n v="480"/>
    <n v="282"/>
    <n v="32140"/>
    <n v="70560"/>
    <n v="138"/>
    <s v="SoundtrackOfLife,"/>
    <s v="NowPlaying"/>
    <x v="0"/>
    <x v="0"/>
    <n v="2413"/>
    <n v="7.5077784691972624"/>
  </r>
  <r>
    <x v="259"/>
    <x v="1"/>
    <d v="2025-01-05T00:00:00"/>
    <x v="1"/>
    <s v="Explore the latest podcasts now."/>
    <n v="3341"/>
    <n v="154"/>
    <n v="123"/>
    <n v="43369"/>
    <n v="49035"/>
    <n v="128"/>
    <s v="MusicForEveryone,"/>
    <s v="NowPlaying"/>
    <x v="2"/>
    <x v="0"/>
    <n v="3618"/>
    <n v="8.3423643616408025"/>
  </r>
  <r>
    <x v="260"/>
    <x v="1"/>
    <d v="2024-11-16T00:00:00"/>
    <x v="0"/>
    <s v="From pop to podcasts, itâ€™s all here."/>
    <n v="2972"/>
    <n v="263"/>
    <n v="308"/>
    <n v="51740"/>
    <n v="28214"/>
    <n v="190"/>
    <s v="SoundtrackOfLife"/>
    <m/>
    <x v="6"/>
    <x v="1"/>
    <n v="3543"/>
    <n v="6.8477000386548124"/>
  </r>
  <r>
    <x v="261"/>
    <x v="1"/>
    <d v="2024-11-30T00:00:00"/>
    <x v="1"/>
    <s v="Explore the latest podcasts now."/>
    <n v="4963"/>
    <n v="255"/>
    <n v="193"/>
    <n v="44386"/>
    <n v="28415"/>
    <n v="174"/>
    <s v="MusicForEveryone,"/>
    <s v="NowPlaying"/>
    <x v="2"/>
    <x v="0"/>
    <n v="5411"/>
    <n v="12.190780876853061"/>
  </r>
  <r>
    <x v="262"/>
    <x v="2"/>
    <d v="2024-03-27T00:00:00"/>
    <x v="0"/>
    <s v="Music that moves youâ€”only on Spotify."/>
    <n v="2399"/>
    <n v="191"/>
    <n v="221"/>
    <n v="51603"/>
    <n v="40033"/>
    <n v="173"/>
    <s v="DiscoverWeekly,"/>
    <s v="SpotifyWrapped"/>
    <x v="3"/>
    <x v="1"/>
    <n v="2811"/>
    <n v="5.4473577117609437"/>
  </r>
  <r>
    <x v="263"/>
    <x v="2"/>
    <d v="2025-05-31T00:00:00"/>
    <x v="2"/>
    <s v="Get into the groove with our new drop!"/>
    <n v="2162"/>
    <n v="318"/>
    <n v="83"/>
    <n v="46719"/>
    <n v="20482"/>
    <n v="185"/>
    <s v="DiscoverWeekly,"/>
    <s v="SoundtrackOfLife"/>
    <x v="7"/>
    <x v="3"/>
    <n v="2563"/>
    <n v="5.4859907104176031"/>
  </r>
  <r>
    <x v="264"/>
    <x v="1"/>
    <d v="2025-06-17T00:00:00"/>
    <x v="1"/>
    <s v="Explore the latest podcasts now."/>
    <n v="4341"/>
    <n v="141"/>
    <n v="63"/>
    <n v="50081"/>
    <n v="27507"/>
    <n v="221"/>
    <s v="DiscoverWeekly,"/>
    <s v="MusicForEveryone"/>
    <x v="4"/>
    <x v="0"/>
    <n v="4545"/>
    <n v="9.0752980172121163"/>
  </r>
  <r>
    <x v="265"/>
    <x v="0"/>
    <d v="2024-05-30T00:00:00"/>
    <x v="1"/>
    <s v="Get into the groove with our new drop!"/>
    <n v="2448"/>
    <n v="464"/>
    <n v="98"/>
    <n v="25737"/>
    <n v="48545"/>
    <n v="246"/>
    <s v="NowPlaying"/>
    <m/>
    <x v="5"/>
    <x v="2"/>
    <n v="3010"/>
    <n v="11.695224773672146"/>
  </r>
  <r>
    <x v="266"/>
    <x v="2"/>
    <d v="2024-11-08T00:00:00"/>
    <x v="0"/>
    <s v="Top trending tracks updated daily!"/>
    <n v="2471"/>
    <n v="166"/>
    <n v="320"/>
    <n v="48254"/>
    <n v="46900"/>
    <n v="111"/>
    <s v="DiscoverWeekly,"/>
    <s v="SpotifyWrapped"/>
    <x v="3"/>
    <x v="1"/>
    <n v="2957"/>
    <n v="6.127989389480665"/>
  </r>
  <r>
    <x v="267"/>
    <x v="2"/>
    <d v="2024-03-17T00:00:00"/>
    <x v="2"/>
    <s v="Explore the latest podcasts now."/>
    <n v="2692"/>
    <n v="446"/>
    <n v="216"/>
    <n v="45818"/>
    <n v="62723"/>
    <n v="85"/>
    <s v="DiscoverWeekly,"/>
    <s v="SoundtrackOfLife"/>
    <x v="7"/>
    <x v="3"/>
    <n v="3354"/>
    <n v="7.3202671439172375"/>
  </r>
  <r>
    <x v="268"/>
    <x v="2"/>
    <d v="2024-06-21T00:00:00"/>
    <x v="2"/>
    <s v="Music that moves youâ€”only on Spotify."/>
    <n v="4621"/>
    <n v="374"/>
    <n v="298"/>
    <n v="56979"/>
    <n v="24098"/>
    <n v="205"/>
    <s v="DiscoverWeekly,"/>
    <s v="SoundtrackOfLife"/>
    <x v="7"/>
    <x v="3"/>
    <n v="5293"/>
    <n v="9.2893873181347502"/>
  </r>
  <r>
    <x v="269"/>
    <x v="1"/>
    <d v="2024-11-13T00:00:00"/>
    <x v="1"/>
    <s v="New music just dropped. Hit play!"/>
    <n v="1409"/>
    <n v="466"/>
    <n v="105"/>
    <n v="58923"/>
    <n v="38753"/>
    <n v="265"/>
    <s v="DiscoverWeekly,"/>
    <s v="MusicForEveryone"/>
    <x v="4"/>
    <x v="0"/>
    <n v="1980"/>
    <n v="3.3603177027646249"/>
  </r>
  <r>
    <x v="270"/>
    <x v="1"/>
    <d v="2025-02-05T00:00:00"/>
    <x v="1"/>
    <s v="Discover fresh beats on Spotify!"/>
    <n v="3029"/>
    <n v="440"/>
    <n v="66"/>
    <n v="23815"/>
    <n v="47895"/>
    <n v="210"/>
    <s v="DiscoverWeekly,"/>
    <s v="MusicForEveryone"/>
    <x v="4"/>
    <x v="0"/>
    <n v="3535"/>
    <n v="14.843585975225698"/>
  </r>
  <r>
    <x v="271"/>
    <x v="1"/>
    <d v="2024-11-07T00:00:00"/>
    <x v="0"/>
    <s v="Explore the latest podcasts now."/>
    <n v="2229"/>
    <n v="395"/>
    <n v="328"/>
    <n v="56921"/>
    <n v="37176"/>
    <n v="126"/>
    <s v="SoundtrackOfLife"/>
    <m/>
    <x v="6"/>
    <x v="1"/>
    <n v="2952"/>
    <n v="5.1861351697967359"/>
  </r>
  <r>
    <x v="272"/>
    <x v="1"/>
    <d v="2024-02-12T00:00:00"/>
    <x v="0"/>
    <s v="Explore the latest podcasts now."/>
    <n v="2691"/>
    <n v="486"/>
    <n v="206"/>
    <n v="51133"/>
    <n v="44583"/>
    <n v="276"/>
    <s v="NowPlaying"/>
    <m/>
    <x v="5"/>
    <x v="0"/>
    <n v="3383"/>
    <n v="6.6160796354604656"/>
  </r>
  <r>
    <x v="273"/>
    <x v="0"/>
    <d v="2024-10-08T00:00:00"/>
    <x v="0"/>
    <s v="Explore the latest podcasts now."/>
    <n v="2110"/>
    <n v="384"/>
    <n v="236"/>
    <n v="49965"/>
    <n v="61555"/>
    <n v="195"/>
    <s v="DiscoverWeekly"/>
    <m/>
    <x v="1"/>
    <x v="1"/>
    <n v="2730"/>
    <n v="5.4638246772740917"/>
  </r>
  <r>
    <x v="274"/>
    <x v="0"/>
    <d v="2024-02-19T00:00:00"/>
    <x v="0"/>
    <s v="Wrapped is here! Relive your top tracks ðŸŽ§"/>
    <n v="4752"/>
    <n v="449"/>
    <n v="309"/>
    <n v="58530"/>
    <n v="26630"/>
    <n v="234"/>
    <s v="DiscoverWeekly"/>
    <m/>
    <x v="1"/>
    <x v="1"/>
    <n v="5510"/>
    <n v="9.413975738937296"/>
  </r>
  <r>
    <x v="275"/>
    <x v="1"/>
    <d v="2025-03-04T00:00:00"/>
    <x v="0"/>
    <s v="Discover fresh beats on Spotify!"/>
    <n v="2177"/>
    <n v="258"/>
    <n v="292"/>
    <n v="47276"/>
    <n v="51324"/>
    <n v="143"/>
    <s v="NowPlaying"/>
    <m/>
    <x v="5"/>
    <x v="0"/>
    <n v="2727"/>
    <n v="5.7682545054573149"/>
  </r>
  <r>
    <x v="276"/>
    <x v="0"/>
    <d v="2025-02-03T00:00:00"/>
    <x v="1"/>
    <s v="New music just dropped. Hit play!"/>
    <n v="1205"/>
    <n v="486"/>
    <n v="269"/>
    <n v="23341"/>
    <n v="42411"/>
    <n v="184"/>
    <s v="NowPlaying"/>
    <m/>
    <x v="5"/>
    <x v="2"/>
    <n v="1960"/>
    <n v="8.3972409065592739"/>
  </r>
  <r>
    <x v="277"/>
    <x v="0"/>
    <d v="2024-12-02T00:00:00"/>
    <x v="0"/>
    <s v="Top trending tracks updated daily!"/>
    <n v="3194"/>
    <n v="292"/>
    <n v="245"/>
    <n v="56371"/>
    <n v="65597"/>
    <n v="163"/>
    <s v="SoundtrackOfLife,"/>
    <s v="NowPlaying"/>
    <x v="0"/>
    <x v="0"/>
    <n v="3731"/>
    <n v="6.6186514342481058"/>
  </r>
  <r>
    <x v="278"/>
    <x v="1"/>
    <d v="2025-01-19T00:00:00"/>
    <x v="1"/>
    <s v="New music just dropped. Hit play!"/>
    <n v="3507"/>
    <n v="295"/>
    <n v="371"/>
    <n v="20410"/>
    <n v="53965"/>
    <n v="212"/>
    <s v="SoundtrackOfLife,"/>
    <s v="NowPlaying"/>
    <x v="0"/>
    <x v="0"/>
    <n v="4173"/>
    <n v="20.445859872611464"/>
  </r>
  <r>
    <x v="279"/>
    <x v="1"/>
    <d v="2024-09-28T00:00:00"/>
    <x v="1"/>
    <s v="Wrapped is here! Relive your top tracks ðŸŽ§"/>
    <n v="4471"/>
    <n v="317"/>
    <n v="249"/>
    <n v="44862"/>
    <n v="33365"/>
    <n v="184"/>
    <s v="DiscoverWeekly,"/>
    <s v="MusicForEveryone"/>
    <x v="4"/>
    <x v="0"/>
    <n v="5037"/>
    <n v="11.22776514644911"/>
  </r>
  <r>
    <x v="280"/>
    <x v="0"/>
    <d v="2024-01-07T00:00:00"/>
    <x v="0"/>
    <s v="Top trending tracks updated daily!"/>
    <n v="4931"/>
    <n v="469"/>
    <n v="193"/>
    <n v="56701"/>
    <n v="69437"/>
    <n v="291"/>
    <s v="SoundtrackOfLife,"/>
    <s v="NowPlaying"/>
    <x v="0"/>
    <x v="0"/>
    <n v="5593"/>
    <n v="9.8640235621946708"/>
  </r>
  <r>
    <x v="281"/>
    <x v="1"/>
    <d v="2024-02-21T00:00:00"/>
    <x v="1"/>
    <s v="Get into the groove with our new drop!"/>
    <n v="2604"/>
    <n v="439"/>
    <n v="148"/>
    <n v="58468"/>
    <n v="39629"/>
    <n v="163"/>
    <s v="MusicForEveryone,"/>
    <s v="NowPlaying"/>
    <x v="2"/>
    <x v="0"/>
    <n v="3191"/>
    <n v="5.4576862557296293"/>
  </r>
  <r>
    <x v="282"/>
    <x v="0"/>
    <d v="2024-08-27T00:00:00"/>
    <x v="0"/>
    <s v="Music that moves youâ€”only on Spotify."/>
    <n v="4197"/>
    <n v="359"/>
    <n v="280"/>
    <n v="56048"/>
    <n v="70930"/>
    <n v="295"/>
    <s v="DiscoverWeekly"/>
    <m/>
    <x v="1"/>
    <x v="1"/>
    <n v="4836"/>
    <n v="8.6283185840707954"/>
  </r>
  <r>
    <x v="283"/>
    <x v="0"/>
    <d v="2024-10-24T00:00:00"/>
    <x v="1"/>
    <s v="Top trending tracks updated daily!"/>
    <n v="1914"/>
    <n v="255"/>
    <n v="156"/>
    <n v="27660"/>
    <n v="47776"/>
    <n v="111"/>
    <s v="NowPlaying"/>
    <m/>
    <x v="5"/>
    <x v="2"/>
    <n v="2325"/>
    <n v="8.405639913232104"/>
  </r>
  <r>
    <x v="284"/>
    <x v="2"/>
    <d v="2025-01-29T00:00:00"/>
    <x v="0"/>
    <s v="New music just dropped. Hit play!"/>
    <n v="1334"/>
    <n v="357"/>
    <n v="257"/>
    <n v="56910"/>
    <n v="70606"/>
    <n v="228"/>
    <s v="DiscoverWeekly,"/>
    <s v="SpotifyWrapped"/>
    <x v="3"/>
    <x v="1"/>
    <n v="1948"/>
    <n v="3.4229485151994381"/>
  </r>
  <r>
    <x v="285"/>
    <x v="0"/>
    <d v="2024-05-01T00:00:00"/>
    <x v="0"/>
    <s v="Get into the groove with our new drop!"/>
    <n v="3359"/>
    <n v="137"/>
    <n v="387"/>
    <n v="33861"/>
    <n v="47257"/>
    <n v="198"/>
    <s v="DiscoverWeekly"/>
    <m/>
    <x v="1"/>
    <x v="1"/>
    <n v="3883"/>
    <n v="11.467469950680725"/>
  </r>
  <r>
    <x v="286"/>
    <x v="2"/>
    <d v="2024-06-25T00:00:00"/>
    <x v="0"/>
    <s v="Your weekend playlist is waiting."/>
    <n v="2172"/>
    <n v="338"/>
    <n v="70"/>
    <n v="30515"/>
    <n v="57853"/>
    <n v="156"/>
    <s v="DiscoverWeekly,"/>
    <s v="SpotifyWrapped"/>
    <x v="3"/>
    <x v="1"/>
    <n v="2580"/>
    <n v="8.4548582664263474"/>
  </r>
  <r>
    <x v="287"/>
    <x v="1"/>
    <d v="2024-08-09T00:00:00"/>
    <x v="1"/>
    <s v="From pop to podcasts, itâ€™s all here."/>
    <n v="4877"/>
    <n v="442"/>
    <n v="236"/>
    <n v="52673"/>
    <n v="48241"/>
    <n v="114"/>
    <s v="DiscoverWeekly,"/>
    <s v="MusicForEveryone"/>
    <x v="4"/>
    <x v="0"/>
    <n v="5555"/>
    <n v="10.546200140489436"/>
  </r>
  <r>
    <x v="288"/>
    <x v="0"/>
    <d v="2025-01-21T00:00:00"/>
    <x v="1"/>
    <s v="New music just dropped. Hit play!"/>
    <n v="4918"/>
    <n v="440"/>
    <n v="149"/>
    <n v="53269"/>
    <n v="64370"/>
    <n v="269"/>
    <s v="NowPlaying"/>
    <m/>
    <x v="5"/>
    <x v="2"/>
    <n v="5507"/>
    <n v="10.338095327488784"/>
  </r>
  <r>
    <x v="289"/>
    <x v="1"/>
    <d v="2024-08-13T00:00:00"/>
    <x v="0"/>
    <s v="Explore the latest podcasts now."/>
    <n v="3418"/>
    <n v="107"/>
    <n v="221"/>
    <n v="23927"/>
    <n v="26182"/>
    <n v="155"/>
    <s v="SoundtrackOfLife"/>
    <m/>
    <x v="6"/>
    <x v="1"/>
    <n v="3746"/>
    <n v="15.65595352530614"/>
  </r>
  <r>
    <x v="290"/>
    <x v="0"/>
    <d v="2024-06-29T00:00:00"/>
    <x v="0"/>
    <s v="Your weekend playlist is waiting."/>
    <n v="2088"/>
    <n v="490"/>
    <n v="124"/>
    <n v="46544"/>
    <n v="69346"/>
    <n v="178"/>
    <s v="SoundtrackOfLife,"/>
    <s v="NowPlaying"/>
    <x v="0"/>
    <x v="0"/>
    <n v="2702"/>
    <n v="5.8052595393606046"/>
  </r>
  <r>
    <x v="291"/>
    <x v="1"/>
    <d v="2024-11-03T00:00:00"/>
    <x v="1"/>
    <s v="Explore the latest podcasts now."/>
    <n v="3061"/>
    <n v="320"/>
    <n v="76"/>
    <n v="26640"/>
    <n v="24306"/>
    <n v="112"/>
    <s v="MusicForEveryone,"/>
    <s v="NowPlaying"/>
    <x v="2"/>
    <x v="0"/>
    <n v="3457"/>
    <n v="12.976726726726726"/>
  </r>
  <r>
    <x v="292"/>
    <x v="2"/>
    <d v="2025-04-18T00:00:00"/>
    <x v="2"/>
    <s v="Your weekend playlist is waiting."/>
    <n v="1265"/>
    <n v="230"/>
    <n v="364"/>
    <n v="41312"/>
    <n v="50382"/>
    <n v="106"/>
    <s v="DiscoverWeekly,"/>
    <s v="SoundtrackOfLife"/>
    <x v="7"/>
    <x v="3"/>
    <n v="1859"/>
    <n v="4.4999031758326877"/>
  </r>
  <r>
    <x v="293"/>
    <x v="0"/>
    <d v="2024-12-27T00:00:00"/>
    <x v="0"/>
    <s v="From pop to podcasts, itâ€™s all here."/>
    <n v="1436"/>
    <n v="219"/>
    <n v="229"/>
    <n v="58488"/>
    <n v="24314"/>
    <n v="147"/>
    <s v="DiscoverWeekly"/>
    <m/>
    <x v="1"/>
    <x v="1"/>
    <n v="1884"/>
    <n v="3.2211735740664751"/>
  </r>
  <r>
    <x v="294"/>
    <x v="0"/>
    <d v="2025-03-08T00:00:00"/>
    <x v="1"/>
    <s v="Top trending tracks updated daily!"/>
    <n v="2244"/>
    <n v="392"/>
    <n v="231"/>
    <n v="25834"/>
    <n v="50906"/>
    <n v="165"/>
    <s v="NowPlaying"/>
    <m/>
    <x v="5"/>
    <x v="2"/>
    <n v="2867"/>
    <n v="11.097778121854921"/>
  </r>
  <r>
    <x v="295"/>
    <x v="1"/>
    <d v="2025-03-20T00:00:00"/>
    <x v="1"/>
    <s v="Your weekend playlist is waiting."/>
    <n v="3393"/>
    <n v="104"/>
    <n v="79"/>
    <n v="30025"/>
    <n v="21593"/>
    <n v="165"/>
    <s v="MusicForEveryone,"/>
    <s v="NowPlaying"/>
    <x v="2"/>
    <x v="0"/>
    <n v="3576"/>
    <n v="11.910074937552039"/>
  </r>
  <r>
    <x v="296"/>
    <x v="1"/>
    <d v="2024-11-16T00:00:00"/>
    <x v="0"/>
    <s v="Explore the latest podcasts now."/>
    <n v="2901"/>
    <n v="108"/>
    <n v="86"/>
    <n v="51777"/>
    <n v="23773"/>
    <n v="160"/>
    <s v="SoundtrackOfLife"/>
    <m/>
    <x v="6"/>
    <x v="1"/>
    <n v="3095"/>
    <n v="5.9775576027966082"/>
  </r>
  <r>
    <x v="297"/>
    <x v="1"/>
    <d v="2025-06-30T00:00:00"/>
    <x v="0"/>
    <s v="Whatâ€™s your vibe today? #SpotifyHits"/>
    <n v="2275"/>
    <n v="285"/>
    <n v="125"/>
    <n v="43970"/>
    <n v="74761"/>
    <n v="83"/>
    <s v="NowPlaying"/>
    <m/>
    <x v="5"/>
    <x v="0"/>
    <n v="2685"/>
    <n v="6.1064362065044353"/>
  </r>
  <r>
    <x v="298"/>
    <x v="1"/>
    <d v="2024-01-12T00:00:00"/>
    <x v="1"/>
    <s v="Wrapped is here! Relive your top tracks ðŸŽ§"/>
    <n v="2227"/>
    <n v="494"/>
    <n v="161"/>
    <n v="51651"/>
    <n v="68074"/>
    <n v="240"/>
    <s v="DiscoverWeekly,"/>
    <s v="MusicForEveryone"/>
    <x v="4"/>
    <x v="0"/>
    <n v="2882"/>
    <n v="5.5797564422760448"/>
  </r>
  <r>
    <x v="299"/>
    <x v="0"/>
    <d v="2024-02-07T00:00:00"/>
    <x v="0"/>
    <s v="Music that moves youâ€”only on Spotify."/>
    <n v="1883"/>
    <n v="432"/>
    <n v="397"/>
    <n v="28759"/>
    <n v="18691"/>
    <n v="270"/>
    <s v="SoundtrackOfLife,"/>
    <s v="NowPlaying"/>
    <x v="0"/>
    <x v="0"/>
    <n v="2712"/>
    <n v="9.43009144963315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x v="0"/>
    <s v="Instagram"/>
    <d v="2025-05-04T00:00:00"/>
    <s v="Text"/>
    <s v="Discover fresh beats on Spotify!"/>
    <n v="2414"/>
    <n v="245"/>
    <n v="137"/>
    <n v="21181"/>
    <n v="45292"/>
    <n v="133"/>
    <s v="SoundtrackOfLife,NowPlaying"/>
    <s v="ChillVibes"/>
    <n v="2796"/>
    <n v="13.200509890939994"/>
    <s v="Hashtags Used 1"/>
    <x v="0"/>
  </r>
  <r>
    <x v="0"/>
    <s v="Instagram"/>
    <d v="2025-05-04T00:00:00"/>
    <s v="Text"/>
    <s v="Discover fresh beats on Spotify!"/>
    <n v="2414"/>
    <n v="245"/>
    <n v="137"/>
    <n v="21181"/>
    <n v="45292"/>
    <n v="133"/>
    <s v="SoundtrackOfLife,NowPlaying"/>
    <s v="ChillVibes"/>
    <n v="2796"/>
    <n v="13.200509890939994"/>
    <s v="Hashtags Used 2"/>
    <x v="1"/>
  </r>
  <r>
    <x v="1"/>
    <s v="Instagram"/>
    <d v="2025-02-01T00:00:00"/>
    <s v="Text"/>
    <s v="Explore the latest podcasts now."/>
    <n v="1934"/>
    <n v="210"/>
    <n v="393"/>
    <n v="29129"/>
    <n v="73287"/>
    <n v="273"/>
    <s v="DiscoverWeekly"/>
    <s v="IndieWave"/>
    <n v="2537"/>
    <n v="8.7095334546328402"/>
    <s v="Hashtags Used 1"/>
    <x v="2"/>
  </r>
  <r>
    <x v="2"/>
    <s v="Twitter"/>
    <d v="2024-12-03T00:00:00"/>
    <s v="Story"/>
    <s v="New music just dropped. Hit play!"/>
    <n v="3092"/>
    <n v="177"/>
    <n v="81"/>
    <n v="47533"/>
    <n v="29220"/>
    <n v="121"/>
    <s v="MusicForEveryone,NowPlaying"/>
    <s v="ChillVibes"/>
    <n v="3350"/>
    <n v="7.0477352576105021"/>
    <s v="Hashtags Used 1"/>
    <x v="3"/>
  </r>
  <r>
    <x v="2"/>
    <s v="Twitter"/>
    <d v="2024-12-03T00:00:00"/>
    <s v="Story"/>
    <s v="New music just dropped. Hit play!"/>
    <n v="3092"/>
    <n v="177"/>
    <n v="81"/>
    <n v="47533"/>
    <n v="29220"/>
    <n v="121"/>
    <s v="MusicForEveryone,NowPlaying"/>
    <s v="ChillVibes"/>
    <n v="3350"/>
    <n v="7.0477352576105021"/>
    <s v="Hashtags Used 2"/>
    <x v="1"/>
  </r>
  <r>
    <x v="3"/>
    <s v="Instagram"/>
    <d v="2024-12-03T00:00:00"/>
    <s v="Text"/>
    <s v="Wrapped is here! Relive your top tracks ðŸŽ§"/>
    <n v="3173"/>
    <n v="229"/>
    <n v="197"/>
    <n v="29604"/>
    <n v="21809"/>
    <n v="272"/>
    <s v="SoundtrackOfLife,NowPlaying"/>
    <s v="ChillVibes"/>
    <n v="3599"/>
    <n v="12.15714092690177"/>
    <s v="Hashtags Used 1"/>
    <x v="0"/>
  </r>
  <r>
    <x v="3"/>
    <s v="Instagram"/>
    <d v="2024-12-03T00:00:00"/>
    <s v="Text"/>
    <s v="Wrapped is here! Relive your top tracks ðŸŽ§"/>
    <n v="3173"/>
    <n v="229"/>
    <n v="197"/>
    <n v="29604"/>
    <n v="21809"/>
    <n v="272"/>
    <s v="SoundtrackOfLife,NowPlaying"/>
    <s v="ChillVibes"/>
    <n v="3599"/>
    <n v="12.15714092690177"/>
    <s v="Hashtags Used 2"/>
    <x v="1"/>
  </r>
  <r>
    <x v="4"/>
    <s v="YouTube"/>
    <d v="2024-04-06T00:00:00"/>
    <s v="Text"/>
    <s v="Music that moves youâ€”only on Spotify."/>
    <n v="2748"/>
    <n v="145"/>
    <n v="315"/>
    <n v="24401"/>
    <n v="61182"/>
    <n v="200"/>
    <s v="DiscoverWeekly,SpotifyWrapped"/>
    <s v="IndieWave"/>
    <n v="3208"/>
    <n v="13.14700217204213"/>
    <s v="Hashtags Used 1"/>
    <x v="4"/>
  </r>
  <r>
    <x v="4"/>
    <s v="YouTube"/>
    <d v="2024-04-06T00:00:00"/>
    <s v="Text"/>
    <s v="Music that moves youâ€”only on Spotify."/>
    <n v="2748"/>
    <n v="145"/>
    <n v="315"/>
    <n v="24401"/>
    <n v="61182"/>
    <n v="200"/>
    <s v="DiscoverWeekly,SpotifyWrapped"/>
    <s v="IndieWave"/>
    <n v="3208"/>
    <n v="13.14700217204213"/>
    <s v="Hashtags Used 2"/>
    <x v="5"/>
  </r>
  <r>
    <x v="5"/>
    <s v="YouTube"/>
    <d v="2024-06-13T00:00:00"/>
    <s v="Text"/>
    <s v="Whatâ€™s your vibe today? #SpotifyHits"/>
    <n v="3882"/>
    <n v="239"/>
    <n v="275"/>
    <n v="58748"/>
    <n v="44646"/>
    <n v="149"/>
    <s v="DiscoverWeekly,SpotifyWrapped"/>
    <s v="IndieWave"/>
    <n v="4396"/>
    <n v="7.4828079253761839"/>
    <s v="Hashtags Used 1"/>
    <x v="4"/>
  </r>
  <r>
    <x v="5"/>
    <s v="YouTube"/>
    <d v="2024-06-13T00:00:00"/>
    <s v="Text"/>
    <s v="Whatâ€™s your vibe today? #SpotifyHits"/>
    <n v="3882"/>
    <n v="239"/>
    <n v="275"/>
    <n v="58748"/>
    <n v="44646"/>
    <n v="149"/>
    <s v="DiscoverWeekly,SpotifyWrapped"/>
    <s v="IndieWave"/>
    <n v="4396"/>
    <n v="7.4828079253761839"/>
    <s v="Hashtags Used 2"/>
    <x v="5"/>
  </r>
  <r>
    <x v="6"/>
    <s v="Twitter"/>
    <d v="2024-12-19T00:00:00"/>
    <s v="Story"/>
    <s v="Get into the groove with our new drop!"/>
    <n v="4674"/>
    <n v="409"/>
    <n v="327"/>
    <n v="20756"/>
    <n v="63599"/>
    <n v="212"/>
    <s v="SoundtrackOfLife,NowPlaying"/>
    <s v="ChillVibes"/>
    <n v="5410"/>
    <n v="26.064752360763155"/>
    <s v="Hashtags Used 1"/>
    <x v="0"/>
  </r>
  <r>
    <x v="6"/>
    <s v="Twitter"/>
    <d v="2024-12-19T00:00:00"/>
    <s v="Story"/>
    <s v="Get into the groove with our new drop!"/>
    <n v="4674"/>
    <n v="409"/>
    <n v="327"/>
    <n v="20756"/>
    <n v="63599"/>
    <n v="212"/>
    <s v="SoundtrackOfLife,NowPlaying"/>
    <s v="ChillVibes"/>
    <n v="5410"/>
    <n v="26.064752360763155"/>
    <s v="Hashtags Used 2"/>
    <x v="1"/>
  </r>
  <r>
    <x v="7"/>
    <s v="Twitter"/>
    <d v="2024-05-09T00:00:00"/>
    <s v="Story"/>
    <s v="Wrapped is here! Relive your top tracks ðŸŽ§"/>
    <n v="1428"/>
    <n v="347"/>
    <n v="67"/>
    <n v="21148"/>
    <n v="19712"/>
    <n v="120"/>
    <s v="DiscoverWeekly,MusicForEveryone"/>
    <s v="ChillVibes"/>
    <n v="1842"/>
    <n v="8.7100435029317183"/>
    <s v="Hashtags Used 1"/>
    <x v="4"/>
  </r>
  <r>
    <x v="7"/>
    <s v="Twitter"/>
    <d v="2024-05-09T00:00:00"/>
    <s v="Story"/>
    <s v="Wrapped is here! Relive your top tracks ðŸŽ§"/>
    <n v="1428"/>
    <n v="347"/>
    <n v="67"/>
    <n v="21148"/>
    <n v="19712"/>
    <n v="120"/>
    <s v="DiscoverWeekly,MusicForEveryone"/>
    <s v="ChillVibes"/>
    <n v="1842"/>
    <n v="8.7100435029317183"/>
    <s v="Hashtags Used 2"/>
    <x v="6"/>
  </r>
  <r>
    <x v="8"/>
    <s v="Twitter"/>
    <d v="2025-06-15T00:00:00"/>
    <s v="Text"/>
    <s v="Top trending tracks updated daily!"/>
    <n v="4432"/>
    <n v="223"/>
    <n v="299"/>
    <n v="59016"/>
    <n v="21742"/>
    <n v="171"/>
    <s v="NowPlaying"/>
    <s v="ChillVibes"/>
    <n v="4954"/>
    <n v="8.3943337400027112"/>
    <s v="Hashtags Used 1"/>
    <x v="1"/>
  </r>
  <r>
    <x v="9"/>
    <s v="Twitter"/>
    <d v="2024-12-04T00:00:00"/>
    <s v="Text"/>
    <s v="Wrapped is here! Relive your top tracks ðŸŽ§"/>
    <n v="2357"/>
    <n v="274"/>
    <n v="172"/>
    <n v="21566"/>
    <n v="66829"/>
    <n v="284"/>
    <s v="NowPlaying"/>
    <s v="ChillVibes"/>
    <n v="2803"/>
    <n v="12.997310581470833"/>
    <s v="Hashtags Used 1"/>
    <x v="1"/>
  </r>
  <r>
    <x v="10"/>
    <s v="Twitter"/>
    <d v="2024-03-06T00:00:00"/>
    <s v="Text"/>
    <s v="Discover fresh beats on Spotify!"/>
    <n v="1971"/>
    <n v="370"/>
    <n v="306"/>
    <n v="31316"/>
    <n v="27897"/>
    <n v="88"/>
    <s v="SoundtrackOfLife"/>
    <s v="IndieWave"/>
    <n v="2647"/>
    <n v="8.4525482181632388"/>
    <s v="Hashtags Used 1"/>
    <x v="7"/>
  </r>
  <r>
    <x v="11"/>
    <s v="Instagram"/>
    <d v="2024-05-14T00:00:00"/>
    <s v="Text"/>
    <s v="Discover fresh beats on Spotify!"/>
    <n v="1485"/>
    <n v="353"/>
    <n v="244"/>
    <n v="38419"/>
    <n v="38556"/>
    <n v="86"/>
    <s v="SoundtrackOfLife,NowPlaying"/>
    <s v="ChillVibes"/>
    <n v="2082"/>
    <n v="5.4191936281527369"/>
    <s v="Hashtags Used 1"/>
    <x v="0"/>
  </r>
  <r>
    <x v="11"/>
    <s v="Instagram"/>
    <d v="2024-05-14T00:00:00"/>
    <s v="Text"/>
    <s v="Discover fresh beats on Spotify!"/>
    <n v="1485"/>
    <n v="353"/>
    <n v="244"/>
    <n v="38419"/>
    <n v="38556"/>
    <n v="86"/>
    <s v="SoundtrackOfLife,NowPlaying"/>
    <s v="ChillVibes"/>
    <n v="2082"/>
    <n v="5.4191936281527369"/>
    <s v="Hashtags Used 2"/>
    <x v="1"/>
  </r>
  <r>
    <x v="12"/>
    <s v="Twitter"/>
    <d v="2025-06-18T00:00:00"/>
    <s v="Story"/>
    <s v="Discover fresh beats on Spotify!"/>
    <n v="3956"/>
    <n v="319"/>
    <n v="61"/>
    <n v="58162"/>
    <n v="28720"/>
    <n v="213"/>
    <s v="MusicForEveryone,NowPlaying"/>
    <s v="ChillVibes"/>
    <n v="4336"/>
    <n v="7.4550393727863558"/>
    <s v="Hashtags Used 1"/>
    <x v="3"/>
  </r>
  <r>
    <x v="12"/>
    <s v="Twitter"/>
    <d v="2025-06-18T00:00:00"/>
    <s v="Story"/>
    <s v="Discover fresh beats on Spotify!"/>
    <n v="3956"/>
    <n v="319"/>
    <n v="61"/>
    <n v="58162"/>
    <n v="28720"/>
    <n v="213"/>
    <s v="MusicForEveryone,NowPlaying"/>
    <s v="ChillVibes"/>
    <n v="4336"/>
    <n v="7.4550393727863558"/>
    <s v="Hashtags Used 2"/>
    <x v="1"/>
  </r>
  <r>
    <x v="13"/>
    <s v="Twitter"/>
    <d v="2024-10-08T00:00:00"/>
    <s v="Text"/>
    <s v="From pop to podcasts, itâ€™s all here."/>
    <n v="2460"/>
    <n v="409"/>
    <n v="253"/>
    <n v="36702"/>
    <n v="46122"/>
    <n v="264"/>
    <s v="NowPlaying"/>
    <s v="ChillVibes"/>
    <n v="3122"/>
    <n v="8.5063484278785886"/>
    <s v="Hashtags Used 1"/>
    <x v="1"/>
  </r>
  <r>
    <x v="14"/>
    <s v="Twitter"/>
    <d v="2024-05-06T00:00:00"/>
    <s v="Text"/>
    <s v="Your weekend playlist is waiting."/>
    <n v="3476"/>
    <n v="355"/>
    <n v="396"/>
    <n v="37492"/>
    <n v="27285"/>
    <n v="179"/>
    <s v="NowPlaying"/>
    <s v="ChillVibes"/>
    <n v="4227"/>
    <n v="11.27440520644404"/>
    <s v="Hashtags Used 1"/>
    <x v="1"/>
  </r>
  <r>
    <x v="15"/>
    <s v="Twitter"/>
    <d v="2024-12-29T00:00:00"/>
    <s v="Story"/>
    <s v="New music just dropped. Hit play!"/>
    <n v="4049"/>
    <n v="377"/>
    <n v="94"/>
    <n v="48182"/>
    <n v="42875"/>
    <n v="172"/>
    <s v="MusicForEveryone,NowPlaying"/>
    <s v="ChillVibes"/>
    <n v="4520"/>
    <n v="9.3810966751068872"/>
    <s v="Hashtags Used 1"/>
    <x v="3"/>
  </r>
  <r>
    <x v="15"/>
    <s v="Twitter"/>
    <d v="2024-12-29T00:00:00"/>
    <s v="Story"/>
    <s v="New music just dropped. Hit play!"/>
    <n v="4049"/>
    <n v="377"/>
    <n v="94"/>
    <n v="48182"/>
    <n v="42875"/>
    <n v="172"/>
    <s v="MusicForEveryone,NowPlaying"/>
    <s v="ChillVibes"/>
    <n v="4520"/>
    <n v="9.3810966751068872"/>
    <s v="Hashtags Used 2"/>
    <x v="1"/>
  </r>
  <r>
    <x v="16"/>
    <s v="Twitter"/>
    <d v="2024-06-10T00:00:00"/>
    <s v="Text"/>
    <s v="Whatâ€™s your vibe today? #SpotifyHits"/>
    <n v="1514"/>
    <n v="164"/>
    <n v="275"/>
    <n v="41364"/>
    <n v="44389"/>
    <n v="83"/>
    <s v="NowPlaying"/>
    <s v="ChillVibes"/>
    <n v="1953"/>
    <n v="4.7214969538729328"/>
    <s v="Hashtags Used 1"/>
    <x v="1"/>
  </r>
  <r>
    <x v="17"/>
    <s v="Instagram"/>
    <d v="2024-02-03T00:00:00"/>
    <s v="Story"/>
    <s v="Music that moves youâ€”only on Spotify."/>
    <n v="4281"/>
    <n v="101"/>
    <n v="163"/>
    <n v="32278"/>
    <n v="53382"/>
    <n v="235"/>
    <s v="NowPlaying"/>
    <s v="Wrapped2024"/>
    <n v="4545"/>
    <n v="14.080798066794721"/>
    <s v="Hashtags Used 1"/>
    <x v="1"/>
  </r>
  <r>
    <x v="18"/>
    <s v="YouTube"/>
    <d v="2024-06-15T00:00:00"/>
    <s v="Reel"/>
    <s v="Get into the groove with our new drop!"/>
    <n v="1751"/>
    <n v="143"/>
    <n v="151"/>
    <n v="31826"/>
    <n v="47729"/>
    <n v="95"/>
    <s v="DiscoverWeekly,SoundtrackOfLife"/>
    <s v="SummerBeats"/>
    <n v="2045"/>
    <n v="6.4255640042732365"/>
    <s v="Hashtags Used 1"/>
    <x v="4"/>
  </r>
  <r>
    <x v="18"/>
    <s v="YouTube"/>
    <d v="2024-06-15T00:00:00"/>
    <s v="Reel"/>
    <s v="Get into the groove with our new drop!"/>
    <n v="1751"/>
    <n v="143"/>
    <n v="151"/>
    <n v="31826"/>
    <n v="47729"/>
    <n v="95"/>
    <s v="DiscoverWeekly,SoundtrackOfLife"/>
    <s v="SummerBeats"/>
    <n v="2045"/>
    <n v="6.4255640042732365"/>
    <s v="Hashtags Used 2"/>
    <x v="7"/>
  </r>
  <r>
    <x v="19"/>
    <s v="Instagram"/>
    <d v="2024-07-05T00:00:00"/>
    <s v="Text"/>
    <s v="Your weekend playlist is waiting."/>
    <n v="3753"/>
    <n v="411"/>
    <n v="308"/>
    <n v="29138"/>
    <n v="27678"/>
    <n v="90"/>
    <s v="DiscoverWeekly"/>
    <s v="IndieWave"/>
    <n v="4472"/>
    <n v="15.347655981879333"/>
    <s v="Hashtags Used 1"/>
    <x v="2"/>
  </r>
  <r>
    <x v="20"/>
    <s v="Instagram"/>
    <d v="2024-11-07T00:00:00"/>
    <s v="Story"/>
    <s v="Wrapped is here! Relive your top tracks ðŸŽ§"/>
    <n v="1678"/>
    <n v="423"/>
    <n v="323"/>
    <n v="55668"/>
    <n v="37945"/>
    <n v="230"/>
    <s v="NowPlaying"/>
    <s v="Wrapped2024"/>
    <n v="2424"/>
    <n v="4.3543867212761374"/>
    <s v="Hashtags Used 1"/>
    <x v="1"/>
  </r>
  <r>
    <x v="21"/>
    <s v="Instagram"/>
    <d v="2025-06-15T00:00:00"/>
    <s v="Text"/>
    <s v="Whatâ€™s your vibe today? #SpotifyHits"/>
    <n v="4896"/>
    <n v="466"/>
    <n v="233"/>
    <n v="28621"/>
    <n v="34270"/>
    <n v="84"/>
    <s v="SoundtrackOfLife,NowPlaying"/>
    <s v="ChillVibes"/>
    <n v="5595"/>
    <n v="19.548583208133888"/>
    <s v="Hashtags Used 1"/>
    <x v="0"/>
  </r>
  <r>
    <x v="21"/>
    <s v="Instagram"/>
    <d v="2025-06-15T00:00:00"/>
    <s v="Text"/>
    <s v="Whatâ€™s your vibe today? #SpotifyHits"/>
    <n v="4896"/>
    <n v="466"/>
    <n v="233"/>
    <n v="28621"/>
    <n v="34270"/>
    <n v="84"/>
    <s v="SoundtrackOfLife,NowPlaying"/>
    <s v="ChillVibes"/>
    <n v="5595"/>
    <n v="19.548583208133888"/>
    <s v="Hashtags Used 2"/>
    <x v="1"/>
  </r>
  <r>
    <x v="22"/>
    <s v="YouTube"/>
    <d v="2024-06-09T00:00:00"/>
    <s v="Reel"/>
    <s v="From pop to podcasts, itâ€™s all here."/>
    <n v="2786"/>
    <n v="368"/>
    <n v="208"/>
    <n v="42000"/>
    <n v="39967"/>
    <n v="103"/>
    <s v="DiscoverWeekly,SoundtrackOfLife"/>
    <s v="SummerBeats"/>
    <n v="3362"/>
    <n v="8.0047619047619047"/>
    <s v="Hashtags Used 1"/>
    <x v="4"/>
  </r>
  <r>
    <x v="22"/>
    <s v="YouTube"/>
    <d v="2024-06-09T00:00:00"/>
    <s v="Reel"/>
    <s v="From pop to podcasts, itâ€™s all here."/>
    <n v="2786"/>
    <n v="368"/>
    <n v="208"/>
    <n v="42000"/>
    <n v="39967"/>
    <n v="103"/>
    <s v="DiscoverWeekly,SoundtrackOfLife"/>
    <s v="SummerBeats"/>
    <n v="3362"/>
    <n v="8.0047619047619047"/>
    <s v="Hashtags Used 2"/>
    <x v="7"/>
  </r>
  <r>
    <x v="23"/>
    <s v="Twitter"/>
    <d v="2024-10-18T00:00:00"/>
    <s v="Text"/>
    <s v="New music just dropped. Hit play!"/>
    <n v="2607"/>
    <n v="379"/>
    <n v="180"/>
    <n v="28712"/>
    <n v="61620"/>
    <n v="174"/>
    <s v="SoundtrackOfLife"/>
    <s v="IndieWave"/>
    <n v="3166"/>
    <n v="11.026748397882418"/>
    <s v="Hashtags Used 1"/>
    <x v="7"/>
  </r>
  <r>
    <x v="24"/>
    <s v="YouTube"/>
    <d v="2024-10-10T00:00:00"/>
    <s v="Reel"/>
    <s v="From pop to podcasts, itâ€™s all here."/>
    <n v="4013"/>
    <n v="320"/>
    <n v="92"/>
    <n v="54605"/>
    <n v="60169"/>
    <n v="232"/>
    <s v="DiscoverWeekly,SoundtrackOfLife"/>
    <s v="SummerBeats"/>
    <n v="4425"/>
    <n v="8.1036535115831878"/>
    <s v="Hashtags Used 1"/>
    <x v="4"/>
  </r>
  <r>
    <x v="24"/>
    <s v="YouTube"/>
    <d v="2024-10-10T00:00:00"/>
    <s v="Reel"/>
    <s v="From pop to podcasts, itâ€™s all here."/>
    <n v="4013"/>
    <n v="320"/>
    <n v="92"/>
    <n v="54605"/>
    <n v="60169"/>
    <n v="232"/>
    <s v="DiscoverWeekly,SoundtrackOfLife"/>
    <s v="SummerBeats"/>
    <n v="4425"/>
    <n v="8.1036535115831878"/>
    <s v="Hashtags Used 2"/>
    <x v="7"/>
  </r>
  <r>
    <x v="25"/>
    <s v="Twitter"/>
    <d v="2025-05-14T00:00:00"/>
    <s v="Story"/>
    <s v="From pop to podcasts, itâ€™s all here."/>
    <n v="2707"/>
    <n v="103"/>
    <n v="51"/>
    <n v="55302"/>
    <n v="18801"/>
    <n v="147"/>
    <s v="DiscoverWeekly,MusicForEveryone"/>
    <s v="ChillVibes"/>
    <n v="2861"/>
    <n v="5.1734114498571477"/>
    <s v="Hashtags Used 1"/>
    <x v="4"/>
  </r>
  <r>
    <x v="25"/>
    <s v="Twitter"/>
    <d v="2025-05-14T00:00:00"/>
    <s v="Story"/>
    <s v="From pop to podcasts, itâ€™s all here."/>
    <n v="2707"/>
    <n v="103"/>
    <n v="51"/>
    <n v="55302"/>
    <n v="18801"/>
    <n v="147"/>
    <s v="DiscoverWeekly,MusicForEveryone"/>
    <s v="ChillVibes"/>
    <n v="2861"/>
    <n v="5.1734114498571477"/>
    <s v="Hashtags Used 2"/>
    <x v="6"/>
  </r>
  <r>
    <x v="26"/>
    <s v="Instagram"/>
    <d v="2024-11-29T00:00:00"/>
    <s v="Text"/>
    <s v="Whatâ€™s your vibe today? #SpotifyHits"/>
    <n v="2824"/>
    <n v="425"/>
    <n v="274"/>
    <n v="31004"/>
    <n v="53488"/>
    <n v="268"/>
    <s v="SoundtrackOfLife,NowPlaying"/>
    <s v="ChillVibes"/>
    <n v="3523"/>
    <n v="11.363049929041415"/>
    <s v="Hashtags Used 1"/>
    <x v="0"/>
  </r>
  <r>
    <x v="26"/>
    <s v="Instagram"/>
    <d v="2024-11-29T00:00:00"/>
    <s v="Text"/>
    <s v="Whatâ€™s your vibe today? #SpotifyHits"/>
    <n v="2824"/>
    <n v="425"/>
    <n v="274"/>
    <n v="31004"/>
    <n v="53488"/>
    <n v="268"/>
    <s v="SoundtrackOfLife,NowPlaying"/>
    <s v="ChillVibes"/>
    <n v="3523"/>
    <n v="11.363049929041415"/>
    <s v="Hashtags Used 2"/>
    <x v="1"/>
  </r>
  <r>
    <x v="27"/>
    <s v="YouTube"/>
    <d v="2024-03-05T00:00:00"/>
    <s v="Reel"/>
    <s v="Explore the latest podcasts now."/>
    <n v="3558"/>
    <n v="314"/>
    <n v="199"/>
    <n v="49612"/>
    <n v="53929"/>
    <n v="206"/>
    <s v="DiscoverWeekly,SoundtrackOfLife"/>
    <s v="SummerBeats"/>
    <n v="4071"/>
    <n v="8.2056760461178744"/>
    <s v="Hashtags Used 1"/>
    <x v="4"/>
  </r>
  <r>
    <x v="27"/>
    <s v="YouTube"/>
    <d v="2024-03-05T00:00:00"/>
    <s v="Reel"/>
    <s v="Explore the latest podcasts now."/>
    <n v="3558"/>
    <n v="314"/>
    <n v="199"/>
    <n v="49612"/>
    <n v="53929"/>
    <n v="206"/>
    <s v="DiscoverWeekly,SoundtrackOfLife"/>
    <s v="SummerBeats"/>
    <n v="4071"/>
    <n v="8.2056760461178744"/>
    <s v="Hashtags Used 2"/>
    <x v="7"/>
  </r>
  <r>
    <x v="28"/>
    <s v="Twitter"/>
    <d v="2025-03-18T00:00:00"/>
    <s v="Story"/>
    <s v="Explore the latest podcasts now."/>
    <n v="3418"/>
    <n v="188"/>
    <n v="387"/>
    <n v="57431"/>
    <n v="36933"/>
    <n v="202"/>
    <s v="MusicForEveryone,NowPlaying"/>
    <s v="ChillVibes"/>
    <n v="3993"/>
    <n v="6.9526910553533803"/>
    <s v="Hashtags Used 1"/>
    <x v="3"/>
  </r>
  <r>
    <x v="28"/>
    <s v="Twitter"/>
    <d v="2025-03-18T00:00:00"/>
    <s v="Story"/>
    <s v="Explore the latest podcasts now."/>
    <n v="3418"/>
    <n v="188"/>
    <n v="387"/>
    <n v="57431"/>
    <n v="36933"/>
    <n v="202"/>
    <s v="MusicForEveryone,NowPlaying"/>
    <s v="ChillVibes"/>
    <n v="3993"/>
    <n v="6.9526910553533803"/>
    <s v="Hashtags Used 2"/>
    <x v="1"/>
  </r>
  <r>
    <x v="29"/>
    <s v="Twitter"/>
    <d v="2025-04-26T00:00:00"/>
    <s v="Text"/>
    <s v="Discover fresh beats on Spotify!"/>
    <n v="2411"/>
    <n v="194"/>
    <n v="168"/>
    <n v="26665"/>
    <n v="71699"/>
    <n v="197"/>
    <s v="NowPlaying"/>
    <s v="ChillVibes"/>
    <n v="2773"/>
    <n v="10.399399962497656"/>
    <s v="Hashtags Used 1"/>
    <x v="1"/>
  </r>
  <r>
    <x v="30"/>
    <s v="Instagram"/>
    <d v="2025-01-01T00:00:00"/>
    <s v="Text"/>
    <s v="New music just dropped. Hit play!"/>
    <n v="4036"/>
    <n v="112"/>
    <n v="382"/>
    <n v="56284"/>
    <n v="29440"/>
    <n v="279"/>
    <s v="SoundtrackOfLife,NowPlaying"/>
    <s v="ChillVibes"/>
    <n v="4530"/>
    <n v="8.0484684812735416"/>
    <s v="Hashtags Used 1"/>
    <x v="0"/>
  </r>
  <r>
    <x v="30"/>
    <s v="Instagram"/>
    <d v="2025-01-01T00:00:00"/>
    <s v="Text"/>
    <s v="New music just dropped. Hit play!"/>
    <n v="4036"/>
    <n v="112"/>
    <n v="382"/>
    <n v="56284"/>
    <n v="29440"/>
    <n v="279"/>
    <s v="SoundtrackOfLife,NowPlaying"/>
    <s v="ChillVibes"/>
    <n v="4530"/>
    <n v="8.0484684812735416"/>
    <s v="Hashtags Used 2"/>
    <x v="1"/>
  </r>
  <r>
    <x v="31"/>
    <s v="Twitter"/>
    <d v="2024-05-07T00:00:00"/>
    <s v="Story"/>
    <s v="Explore the latest podcasts now."/>
    <n v="2776"/>
    <n v="307"/>
    <n v="178"/>
    <n v="43365"/>
    <n v="48408"/>
    <n v="138"/>
    <s v="SoundtrackOfLife,NowPlaying"/>
    <s v="ChillVibes"/>
    <n v="3261"/>
    <n v="7.5198893116568657"/>
    <s v="Hashtags Used 1"/>
    <x v="0"/>
  </r>
  <r>
    <x v="31"/>
    <s v="Twitter"/>
    <d v="2024-05-07T00:00:00"/>
    <s v="Story"/>
    <s v="Explore the latest podcasts now."/>
    <n v="2776"/>
    <n v="307"/>
    <n v="178"/>
    <n v="43365"/>
    <n v="48408"/>
    <n v="138"/>
    <s v="SoundtrackOfLife,NowPlaying"/>
    <s v="ChillVibes"/>
    <n v="3261"/>
    <n v="7.5198893116568657"/>
    <s v="Hashtags Used 2"/>
    <x v="1"/>
  </r>
  <r>
    <x v="32"/>
    <s v="Twitter"/>
    <d v="2024-10-09T00:00:00"/>
    <s v="Story"/>
    <s v="Discover fresh beats on Spotify!"/>
    <n v="4929"/>
    <n v="182"/>
    <n v="95"/>
    <n v="32181"/>
    <n v="31084"/>
    <n v="289"/>
    <s v="DiscoverWeekly,MusicForEveryone"/>
    <s v="ChillVibes"/>
    <n v="5206"/>
    <n v="16.177247444144061"/>
    <s v="Hashtags Used 1"/>
    <x v="4"/>
  </r>
  <r>
    <x v="32"/>
    <s v="Twitter"/>
    <d v="2024-10-09T00:00:00"/>
    <s v="Story"/>
    <s v="Discover fresh beats on Spotify!"/>
    <n v="4929"/>
    <n v="182"/>
    <n v="95"/>
    <n v="32181"/>
    <n v="31084"/>
    <n v="289"/>
    <s v="DiscoverWeekly,MusicForEveryone"/>
    <s v="ChillVibes"/>
    <n v="5206"/>
    <n v="16.177247444144061"/>
    <s v="Hashtags Used 2"/>
    <x v="6"/>
  </r>
  <r>
    <x v="33"/>
    <s v="Instagram"/>
    <d v="2025-01-09T00:00:00"/>
    <s v="Text"/>
    <s v="New music just dropped. Hit play!"/>
    <n v="1015"/>
    <n v="366"/>
    <n v="308"/>
    <n v="38127"/>
    <n v="63790"/>
    <n v="287"/>
    <s v="SoundtrackOfLife,NowPlaying"/>
    <s v="ChillVibes"/>
    <n v="1689"/>
    <n v="4.4299315445747114"/>
    <s v="Hashtags Used 1"/>
    <x v="0"/>
  </r>
  <r>
    <x v="33"/>
    <s v="Instagram"/>
    <d v="2025-01-09T00:00:00"/>
    <s v="Text"/>
    <s v="New music just dropped. Hit play!"/>
    <n v="1015"/>
    <n v="366"/>
    <n v="308"/>
    <n v="38127"/>
    <n v="63790"/>
    <n v="287"/>
    <s v="SoundtrackOfLife,NowPlaying"/>
    <s v="ChillVibes"/>
    <n v="1689"/>
    <n v="4.4299315445747114"/>
    <s v="Hashtags Used 2"/>
    <x v="1"/>
  </r>
  <r>
    <x v="34"/>
    <s v="Twitter"/>
    <d v="2025-05-08T00:00:00"/>
    <s v="Story"/>
    <s v="Your weekend playlist is waiting."/>
    <n v="3316"/>
    <n v="332"/>
    <n v="268"/>
    <n v="40095"/>
    <n v="36913"/>
    <n v="265"/>
    <s v="MusicForEveryone,NowPlaying"/>
    <s v="ChillVibes"/>
    <n v="3916"/>
    <n v="9.7668038408779143"/>
    <s v="Hashtags Used 1"/>
    <x v="3"/>
  </r>
  <r>
    <x v="34"/>
    <s v="Twitter"/>
    <d v="2025-05-08T00:00:00"/>
    <s v="Story"/>
    <s v="Your weekend playlist is waiting."/>
    <n v="3316"/>
    <n v="332"/>
    <n v="268"/>
    <n v="40095"/>
    <n v="36913"/>
    <n v="265"/>
    <s v="MusicForEveryone,NowPlaying"/>
    <s v="ChillVibes"/>
    <n v="3916"/>
    <n v="9.7668038408779143"/>
    <s v="Hashtags Used 2"/>
    <x v="1"/>
  </r>
  <r>
    <x v="35"/>
    <s v="Instagram"/>
    <d v="2024-05-04T00:00:00"/>
    <s v="Text"/>
    <s v="Wrapped is here! Relive your top tracks ðŸŽ§"/>
    <n v="2274"/>
    <n v="243"/>
    <n v="222"/>
    <n v="43066"/>
    <n v="59174"/>
    <n v="80"/>
    <s v="DiscoverWeekly"/>
    <s v="IndieWave"/>
    <n v="2739"/>
    <n v="6.3600055728416844"/>
    <s v="Hashtags Used 1"/>
    <x v="2"/>
  </r>
  <r>
    <x v="36"/>
    <s v="Twitter"/>
    <d v="2025-05-27T00:00:00"/>
    <s v="Story"/>
    <s v="Explore the latest podcasts now."/>
    <n v="4095"/>
    <n v="385"/>
    <n v="400"/>
    <n v="45300"/>
    <n v="31795"/>
    <n v="80"/>
    <s v="MusicForEveryone,NowPlaying"/>
    <s v="ChillVibes"/>
    <n v="4880"/>
    <n v="10.772626931567329"/>
    <s v="Hashtags Used 1"/>
    <x v="3"/>
  </r>
  <r>
    <x v="36"/>
    <s v="Twitter"/>
    <d v="2025-05-27T00:00:00"/>
    <s v="Story"/>
    <s v="Explore the latest podcasts now."/>
    <n v="4095"/>
    <n v="385"/>
    <n v="400"/>
    <n v="45300"/>
    <n v="31795"/>
    <n v="80"/>
    <s v="MusicForEveryone,NowPlaying"/>
    <s v="ChillVibes"/>
    <n v="4880"/>
    <n v="10.772626931567329"/>
    <s v="Hashtags Used 2"/>
    <x v="1"/>
  </r>
  <r>
    <x v="37"/>
    <s v="Instagram"/>
    <d v="2024-09-10T00:00:00"/>
    <s v="Story"/>
    <s v="New music just dropped. Hit play!"/>
    <n v="1230"/>
    <n v="309"/>
    <n v="207"/>
    <n v="44629"/>
    <n v="40699"/>
    <n v="195"/>
    <s v="NowPlaying"/>
    <s v="Wrapped2024"/>
    <n v="1746"/>
    <n v="3.9122543637545095"/>
    <s v="Hashtags Used 1"/>
    <x v="1"/>
  </r>
  <r>
    <x v="38"/>
    <s v="Instagram"/>
    <d v="2024-11-25T00:00:00"/>
    <s v="Text"/>
    <s v="From pop to podcasts, itâ€™s all here."/>
    <n v="1341"/>
    <n v="472"/>
    <n v="238"/>
    <n v="51386"/>
    <n v="51706"/>
    <n v="133"/>
    <s v="DiscoverWeekly"/>
    <s v="IndieWave"/>
    <n v="2051"/>
    <n v="3.9913595142645857"/>
    <s v="Hashtags Used 1"/>
    <x v="2"/>
  </r>
  <r>
    <x v="39"/>
    <s v="Twitter"/>
    <d v="2025-06-10T00:00:00"/>
    <s v="Text"/>
    <s v="Explore the latest podcasts now."/>
    <n v="3615"/>
    <n v="192"/>
    <n v="162"/>
    <n v="27492"/>
    <n v="35341"/>
    <n v="125"/>
    <s v="NowPlaying"/>
    <s v="ChillVibes"/>
    <n v="3969"/>
    <n v="14.436927106067218"/>
    <s v="Hashtags Used 1"/>
    <x v="1"/>
  </r>
  <r>
    <x v="40"/>
    <s v="Instagram"/>
    <d v="2024-04-19T00:00:00"/>
    <s v="Text"/>
    <s v="New music just dropped. Hit play!"/>
    <n v="4001"/>
    <n v="353"/>
    <n v="129"/>
    <n v="41265"/>
    <n v="37279"/>
    <n v="275"/>
    <s v="SoundtrackOfLife,NowPlaying"/>
    <s v="ChillVibes"/>
    <n v="4483"/>
    <n v="10.863928268508422"/>
    <s v="Hashtags Used 1"/>
    <x v="0"/>
  </r>
  <r>
    <x v="40"/>
    <s v="Instagram"/>
    <d v="2024-04-19T00:00:00"/>
    <s v="Text"/>
    <s v="New music just dropped. Hit play!"/>
    <n v="4001"/>
    <n v="353"/>
    <n v="129"/>
    <n v="41265"/>
    <n v="37279"/>
    <n v="275"/>
    <s v="SoundtrackOfLife,NowPlaying"/>
    <s v="ChillVibes"/>
    <n v="4483"/>
    <n v="10.863928268508422"/>
    <s v="Hashtags Used 2"/>
    <x v="1"/>
  </r>
  <r>
    <x v="41"/>
    <s v="Instagram"/>
    <d v="2025-01-26T00:00:00"/>
    <s v="Story"/>
    <s v="Whatâ€™s your vibe today? #SpotifyHits"/>
    <n v="3451"/>
    <n v="363"/>
    <n v="393"/>
    <n v="44853"/>
    <n v="69032"/>
    <n v="211"/>
    <s v="NowPlaying"/>
    <s v="Wrapped2024"/>
    <n v="4207"/>
    <n v="9.3795286825853346"/>
    <s v="Hashtags Used 1"/>
    <x v="1"/>
  </r>
  <r>
    <x v="42"/>
    <s v="Instagram"/>
    <d v="2025-02-14T00:00:00"/>
    <s v="Text"/>
    <s v="Top trending tracks updated daily!"/>
    <n v="4891"/>
    <n v="450"/>
    <n v="387"/>
    <n v="48746"/>
    <n v="37312"/>
    <n v="154"/>
    <s v="SoundtrackOfLife,NowPlaying"/>
    <s v="ChillVibes"/>
    <n v="5728"/>
    <n v="11.750707750379519"/>
    <s v="Hashtags Used 1"/>
    <x v="0"/>
  </r>
  <r>
    <x v="42"/>
    <s v="Instagram"/>
    <d v="2025-02-14T00:00:00"/>
    <s v="Text"/>
    <s v="Top trending tracks updated daily!"/>
    <n v="4891"/>
    <n v="450"/>
    <n v="387"/>
    <n v="48746"/>
    <n v="37312"/>
    <n v="154"/>
    <s v="SoundtrackOfLife,NowPlaying"/>
    <s v="ChillVibes"/>
    <n v="5728"/>
    <n v="11.750707750379519"/>
    <s v="Hashtags Used 2"/>
    <x v="1"/>
  </r>
  <r>
    <x v="43"/>
    <s v="Instagram"/>
    <d v="2024-09-06T00:00:00"/>
    <s v="Text"/>
    <s v="New music just dropped. Hit play!"/>
    <n v="1452"/>
    <n v="281"/>
    <n v="326"/>
    <n v="51556"/>
    <n v="62599"/>
    <n v="290"/>
    <s v="DiscoverWeekly"/>
    <s v="IndieWave"/>
    <n v="2059"/>
    <n v="3.9937155714174879"/>
    <s v="Hashtags Used 1"/>
    <x v="2"/>
  </r>
  <r>
    <x v="44"/>
    <s v="YouTube"/>
    <d v="2024-07-14T00:00:00"/>
    <s v="Text"/>
    <s v="Your weekend playlist is waiting."/>
    <n v="3806"/>
    <n v="114"/>
    <n v="278"/>
    <n v="36148"/>
    <n v="24209"/>
    <n v="201"/>
    <s v="DiscoverWeekly,SpotifyWrapped"/>
    <s v="IndieWave"/>
    <n v="4198"/>
    <n v="11.613367267898639"/>
    <s v="Hashtags Used 1"/>
    <x v="4"/>
  </r>
  <r>
    <x v="44"/>
    <s v="YouTube"/>
    <d v="2024-07-14T00:00:00"/>
    <s v="Text"/>
    <s v="Your weekend playlist is waiting."/>
    <n v="3806"/>
    <n v="114"/>
    <n v="278"/>
    <n v="36148"/>
    <n v="24209"/>
    <n v="201"/>
    <s v="DiscoverWeekly,SpotifyWrapped"/>
    <s v="IndieWave"/>
    <n v="4198"/>
    <n v="11.613367267898639"/>
    <s v="Hashtags Used 2"/>
    <x v="5"/>
  </r>
  <r>
    <x v="45"/>
    <s v="Instagram"/>
    <d v="2024-02-12T00:00:00"/>
    <s v="Text"/>
    <s v="Explore the latest podcasts now."/>
    <n v="2923"/>
    <n v="330"/>
    <n v="250"/>
    <n v="23993"/>
    <n v="74590"/>
    <n v="92"/>
    <s v="DiscoverWeekly"/>
    <s v="IndieWave"/>
    <n v="3503"/>
    <n v="14.600091693410578"/>
    <s v="Hashtags Used 1"/>
    <x v="2"/>
  </r>
  <r>
    <x v="46"/>
    <s v="YouTube"/>
    <d v="2024-03-14T00:00:00"/>
    <s v="Reel"/>
    <s v="From pop to podcasts, itâ€™s all here."/>
    <n v="3361"/>
    <n v="188"/>
    <n v="358"/>
    <n v="39838"/>
    <n v="24536"/>
    <n v="120"/>
    <s v="DiscoverWeekly,SoundtrackOfLife"/>
    <s v="SummerBeats"/>
    <n v="3907"/>
    <n v="9.8072192379135501"/>
    <s v="Hashtags Used 1"/>
    <x v="4"/>
  </r>
  <r>
    <x v="46"/>
    <s v="YouTube"/>
    <d v="2024-03-14T00:00:00"/>
    <s v="Reel"/>
    <s v="From pop to podcasts, itâ€™s all here."/>
    <n v="3361"/>
    <n v="188"/>
    <n v="358"/>
    <n v="39838"/>
    <n v="24536"/>
    <n v="120"/>
    <s v="DiscoverWeekly,SoundtrackOfLife"/>
    <s v="SummerBeats"/>
    <n v="3907"/>
    <n v="9.8072192379135501"/>
    <s v="Hashtags Used 2"/>
    <x v="7"/>
  </r>
  <r>
    <x v="47"/>
    <s v="Instagram"/>
    <d v="2025-02-05T00:00:00"/>
    <s v="Story"/>
    <s v="Music that moves youâ€”only on Spotify."/>
    <n v="3074"/>
    <n v="371"/>
    <n v="348"/>
    <n v="24104"/>
    <n v="57803"/>
    <n v="213"/>
    <s v="NowPlaying"/>
    <s v="Wrapped2024"/>
    <n v="3793"/>
    <n v="15.735977431131762"/>
    <s v="Hashtags Used 1"/>
    <x v="1"/>
  </r>
  <r>
    <x v="48"/>
    <s v="Twitter"/>
    <d v="2024-08-29T00:00:00"/>
    <s v="Story"/>
    <s v="Get into the groove with our new drop!"/>
    <n v="4276"/>
    <n v="227"/>
    <n v="223"/>
    <n v="43443"/>
    <n v="41005"/>
    <n v="191"/>
    <s v="DiscoverWeekly,MusicForEveryone"/>
    <s v="ChillVibes"/>
    <n v="4726"/>
    <n v="10.87862256289851"/>
    <s v="Hashtags Used 1"/>
    <x v="4"/>
  </r>
  <r>
    <x v="48"/>
    <s v="Twitter"/>
    <d v="2024-08-29T00:00:00"/>
    <s v="Story"/>
    <s v="Get into the groove with our new drop!"/>
    <n v="4276"/>
    <n v="227"/>
    <n v="223"/>
    <n v="43443"/>
    <n v="41005"/>
    <n v="191"/>
    <s v="DiscoverWeekly,MusicForEveryone"/>
    <s v="ChillVibes"/>
    <n v="4726"/>
    <n v="10.87862256289851"/>
    <s v="Hashtags Used 2"/>
    <x v="6"/>
  </r>
  <r>
    <x v="49"/>
    <s v="Twitter"/>
    <d v="2025-04-22T00:00:00"/>
    <s v="Text"/>
    <s v="Discover fresh beats on Spotify!"/>
    <n v="4401"/>
    <n v="421"/>
    <n v="216"/>
    <n v="24890"/>
    <n v="54361"/>
    <n v="148"/>
    <s v="NowPlaying"/>
    <s v="ChillVibes"/>
    <n v="5038"/>
    <n v="20.241060666934512"/>
    <s v="Hashtags Used 1"/>
    <x v="1"/>
  </r>
  <r>
    <x v="50"/>
    <s v="YouTube"/>
    <d v="2024-05-13T00:00:00"/>
    <s v="Reel"/>
    <s v="Explore the latest podcasts now."/>
    <n v="4161"/>
    <n v="481"/>
    <n v="61"/>
    <n v="45884"/>
    <n v="48955"/>
    <n v="215"/>
    <s v="DiscoverWeekly,SoundtrackOfLife"/>
    <s v="SummerBeats"/>
    <n v="4703"/>
    <n v="10.249760265016128"/>
    <s v="Hashtags Used 1"/>
    <x v="4"/>
  </r>
  <r>
    <x v="50"/>
    <s v="YouTube"/>
    <d v="2024-05-13T00:00:00"/>
    <s v="Reel"/>
    <s v="Explore the latest podcasts now."/>
    <n v="4161"/>
    <n v="481"/>
    <n v="61"/>
    <n v="45884"/>
    <n v="48955"/>
    <n v="215"/>
    <s v="DiscoverWeekly,SoundtrackOfLife"/>
    <s v="SummerBeats"/>
    <n v="4703"/>
    <n v="10.249760265016128"/>
    <s v="Hashtags Used 2"/>
    <x v="7"/>
  </r>
  <r>
    <x v="51"/>
    <s v="Twitter"/>
    <d v="2024-09-04T00:00:00"/>
    <s v="Story"/>
    <s v="New music just dropped. Hit play!"/>
    <n v="2613"/>
    <n v="455"/>
    <n v="228"/>
    <n v="21645"/>
    <n v="61334"/>
    <n v="261"/>
    <s v="DiscoverWeekly,MusicForEveryone"/>
    <s v="ChillVibes"/>
    <n v="3296"/>
    <n v="15.227535227535228"/>
    <s v="Hashtags Used 1"/>
    <x v="4"/>
  </r>
  <r>
    <x v="51"/>
    <s v="Twitter"/>
    <d v="2024-09-04T00:00:00"/>
    <s v="Story"/>
    <s v="New music just dropped. Hit play!"/>
    <n v="2613"/>
    <n v="455"/>
    <n v="228"/>
    <n v="21645"/>
    <n v="61334"/>
    <n v="261"/>
    <s v="DiscoverWeekly,MusicForEveryone"/>
    <s v="ChillVibes"/>
    <n v="3296"/>
    <n v="15.227535227535228"/>
    <s v="Hashtags Used 2"/>
    <x v="6"/>
  </r>
  <r>
    <x v="52"/>
    <s v="Twitter"/>
    <d v="2024-08-12T00:00:00"/>
    <s v="Story"/>
    <s v="Whatâ€™s your vibe today? #SpotifyHits"/>
    <n v="2842"/>
    <n v="213"/>
    <n v="331"/>
    <n v="57660"/>
    <n v="68606"/>
    <n v="87"/>
    <s v="MusicForEveryone,NowPlaying"/>
    <s v="ChillVibes"/>
    <n v="3386"/>
    <n v="5.8723551855705862"/>
    <s v="Hashtags Used 1"/>
    <x v="3"/>
  </r>
  <r>
    <x v="52"/>
    <s v="Twitter"/>
    <d v="2024-08-12T00:00:00"/>
    <s v="Story"/>
    <s v="Whatâ€™s your vibe today? #SpotifyHits"/>
    <n v="2842"/>
    <n v="213"/>
    <n v="331"/>
    <n v="57660"/>
    <n v="68606"/>
    <n v="87"/>
    <s v="MusicForEveryone,NowPlaying"/>
    <s v="ChillVibes"/>
    <n v="3386"/>
    <n v="5.8723551855705862"/>
    <s v="Hashtags Used 2"/>
    <x v="1"/>
  </r>
  <r>
    <x v="53"/>
    <s v="Instagram"/>
    <d v="2025-03-06T00:00:00"/>
    <s v="Text"/>
    <s v="Get into the groove with our new drop!"/>
    <n v="4851"/>
    <n v="460"/>
    <n v="212"/>
    <n v="58075"/>
    <n v="59574"/>
    <n v="239"/>
    <s v="DiscoverWeekly"/>
    <s v="IndieWave"/>
    <n v="5523"/>
    <n v="9.5101162290142049"/>
    <s v="Hashtags Used 1"/>
    <x v="2"/>
  </r>
  <r>
    <x v="54"/>
    <s v="Twitter"/>
    <d v="2024-05-08T00:00:00"/>
    <s v="Text"/>
    <s v="Explore the latest podcasts now."/>
    <n v="1828"/>
    <n v="450"/>
    <n v="214"/>
    <n v="52115"/>
    <n v="19166"/>
    <n v="190"/>
    <s v="NowPlaying"/>
    <s v="ChillVibes"/>
    <n v="2492"/>
    <n v="4.7817327065144388"/>
    <s v="Hashtags Used 1"/>
    <x v="1"/>
  </r>
  <r>
    <x v="55"/>
    <s v="Instagram"/>
    <d v="2025-02-19T00:00:00"/>
    <s v="Story"/>
    <s v="From pop to podcasts, itâ€™s all here."/>
    <n v="2422"/>
    <n v="455"/>
    <n v="376"/>
    <n v="23428"/>
    <n v="46775"/>
    <n v="259"/>
    <s v="NowPlaying"/>
    <s v="Wrapped2024"/>
    <n v="3253"/>
    <n v="13.885094758408743"/>
    <s v="Hashtags Used 1"/>
    <x v="1"/>
  </r>
  <r>
    <x v="56"/>
    <s v="Instagram"/>
    <d v="2024-01-08T00:00:00"/>
    <s v="Text"/>
    <s v="Top trending tracks updated daily!"/>
    <n v="2683"/>
    <n v="405"/>
    <n v="223"/>
    <n v="31233"/>
    <n v="58106"/>
    <n v="291"/>
    <s v="DiscoverWeekly"/>
    <s v="IndieWave"/>
    <n v="3311"/>
    <n v="10.600966926007748"/>
    <s v="Hashtags Used 1"/>
    <x v="2"/>
  </r>
  <r>
    <x v="57"/>
    <s v="YouTube"/>
    <d v="2024-07-17T00:00:00"/>
    <s v="Text"/>
    <s v="Top trending tracks updated daily!"/>
    <n v="3135"/>
    <n v="110"/>
    <n v="215"/>
    <n v="39192"/>
    <n v="24744"/>
    <n v="177"/>
    <s v="DiscoverWeekly,SpotifyWrapped"/>
    <s v="IndieWave"/>
    <n v="3460"/>
    <n v="8.8283323127168813"/>
    <s v="Hashtags Used 1"/>
    <x v="4"/>
  </r>
  <r>
    <x v="57"/>
    <s v="YouTube"/>
    <d v="2024-07-17T00:00:00"/>
    <s v="Text"/>
    <s v="Top trending tracks updated daily!"/>
    <n v="3135"/>
    <n v="110"/>
    <n v="215"/>
    <n v="39192"/>
    <n v="24744"/>
    <n v="177"/>
    <s v="DiscoverWeekly,SpotifyWrapped"/>
    <s v="IndieWave"/>
    <n v="3460"/>
    <n v="8.8283323127168813"/>
    <s v="Hashtags Used 2"/>
    <x v="5"/>
  </r>
  <r>
    <x v="58"/>
    <s v="YouTube"/>
    <d v="2024-08-10T00:00:00"/>
    <s v="Text"/>
    <s v="From pop to podcasts, itâ€™s all here."/>
    <n v="1105"/>
    <n v="181"/>
    <n v="55"/>
    <n v="53581"/>
    <n v="74048"/>
    <n v="220"/>
    <s v="DiscoverWeekly,SpotifyWrapped"/>
    <s v="IndieWave"/>
    <n v="1341"/>
    <n v="2.5027528414923199"/>
    <s v="Hashtags Used 1"/>
    <x v="4"/>
  </r>
  <r>
    <x v="58"/>
    <s v="YouTube"/>
    <d v="2024-08-10T00:00:00"/>
    <s v="Text"/>
    <s v="From pop to podcasts, itâ€™s all here."/>
    <n v="1105"/>
    <n v="181"/>
    <n v="55"/>
    <n v="53581"/>
    <n v="74048"/>
    <n v="220"/>
    <s v="DiscoverWeekly,SpotifyWrapped"/>
    <s v="IndieWave"/>
    <n v="1341"/>
    <n v="2.5027528414923199"/>
    <s v="Hashtags Used 2"/>
    <x v="5"/>
  </r>
  <r>
    <x v="59"/>
    <s v="YouTube"/>
    <d v="2024-04-16T00:00:00"/>
    <s v="Text"/>
    <s v="Discover fresh beats on Spotify!"/>
    <n v="4674"/>
    <n v="326"/>
    <n v="62"/>
    <n v="45503"/>
    <n v="46814"/>
    <n v="116"/>
    <s v="DiscoverWeekly,SpotifyWrapped"/>
    <s v="IndieWave"/>
    <n v="5062"/>
    <n v="11.124541239039184"/>
    <s v="Hashtags Used 1"/>
    <x v="4"/>
  </r>
  <r>
    <x v="59"/>
    <s v="YouTube"/>
    <d v="2024-04-16T00:00:00"/>
    <s v="Text"/>
    <s v="Discover fresh beats on Spotify!"/>
    <n v="4674"/>
    <n v="326"/>
    <n v="62"/>
    <n v="45503"/>
    <n v="46814"/>
    <n v="116"/>
    <s v="DiscoverWeekly,SpotifyWrapped"/>
    <s v="IndieWave"/>
    <n v="5062"/>
    <n v="11.124541239039184"/>
    <s v="Hashtags Used 2"/>
    <x v="5"/>
  </r>
  <r>
    <x v="60"/>
    <s v="YouTube"/>
    <d v="2024-01-01T00:00:00"/>
    <s v="Reel"/>
    <s v="Explore the latest podcasts now."/>
    <n v="3437"/>
    <n v="129"/>
    <n v="359"/>
    <n v="44558"/>
    <n v="30854"/>
    <n v="171"/>
    <s v="DiscoverWeekly,SoundtrackOfLife"/>
    <s v="SummerBeats"/>
    <n v="3925"/>
    <n v="8.8087436599488314"/>
    <s v="Hashtags Used 1"/>
    <x v="4"/>
  </r>
  <r>
    <x v="60"/>
    <s v="YouTube"/>
    <d v="2024-01-01T00:00:00"/>
    <s v="Reel"/>
    <s v="Explore the latest podcasts now."/>
    <n v="3437"/>
    <n v="129"/>
    <n v="359"/>
    <n v="44558"/>
    <n v="30854"/>
    <n v="171"/>
    <s v="DiscoverWeekly,SoundtrackOfLife"/>
    <s v="SummerBeats"/>
    <n v="3925"/>
    <n v="8.8087436599488314"/>
    <s v="Hashtags Used 2"/>
    <x v="7"/>
  </r>
  <r>
    <x v="61"/>
    <s v="Twitter"/>
    <d v="2024-11-03T00:00:00"/>
    <s v="Story"/>
    <s v="Wrapped is here! Relive your top tracks ðŸŽ§"/>
    <n v="1959"/>
    <n v="316"/>
    <n v="82"/>
    <n v="54036"/>
    <n v="69015"/>
    <n v="182"/>
    <s v="MusicForEveryone,NowPlaying"/>
    <s v="ChillVibes"/>
    <n v="2357"/>
    <n v="4.3619068768968834"/>
    <s v="Hashtags Used 1"/>
    <x v="3"/>
  </r>
  <r>
    <x v="61"/>
    <s v="Twitter"/>
    <d v="2024-11-03T00:00:00"/>
    <s v="Story"/>
    <s v="Wrapped is here! Relive your top tracks ðŸŽ§"/>
    <n v="1959"/>
    <n v="316"/>
    <n v="82"/>
    <n v="54036"/>
    <n v="69015"/>
    <n v="182"/>
    <s v="MusicForEveryone,NowPlaying"/>
    <s v="ChillVibes"/>
    <n v="2357"/>
    <n v="4.3619068768968834"/>
    <s v="Hashtags Used 2"/>
    <x v="1"/>
  </r>
  <r>
    <x v="62"/>
    <s v="Twitter"/>
    <d v="2024-07-07T00:00:00"/>
    <s v="Text"/>
    <s v="New music just dropped. Hit play!"/>
    <n v="1035"/>
    <n v="137"/>
    <n v="184"/>
    <n v="37302"/>
    <n v="68953"/>
    <n v="237"/>
    <s v="SoundtrackOfLife"/>
    <s v="IndieWave"/>
    <n v="1356"/>
    <n v="3.6351938233874859"/>
    <s v="Hashtags Used 1"/>
    <x v="7"/>
  </r>
  <r>
    <x v="63"/>
    <s v="Twitter"/>
    <d v="2025-01-22T00:00:00"/>
    <s v="Story"/>
    <s v="New music just dropped. Hit play!"/>
    <n v="4478"/>
    <n v="101"/>
    <n v="121"/>
    <n v="51035"/>
    <n v="58207"/>
    <n v="205"/>
    <s v="MusicForEveryone,NowPlaying"/>
    <s v="ChillVibes"/>
    <n v="4700"/>
    <n v="9.2093661212893121"/>
    <s v="Hashtags Used 1"/>
    <x v="3"/>
  </r>
  <r>
    <x v="63"/>
    <s v="Twitter"/>
    <d v="2025-01-22T00:00:00"/>
    <s v="Story"/>
    <s v="New music just dropped. Hit play!"/>
    <n v="4478"/>
    <n v="101"/>
    <n v="121"/>
    <n v="51035"/>
    <n v="58207"/>
    <n v="205"/>
    <s v="MusicForEveryone,NowPlaying"/>
    <s v="ChillVibes"/>
    <n v="4700"/>
    <n v="9.2093661212893121"/>
    <s v="Hashtags Used 2"/>
    <x v="1"/>
  </r>
  <r>
    <x v="64"/>
    <s v="YouTube"/>
    <d v="2024-05-26T00:00:00"/>
    <s v="Text"/>
    <s v="From pop to podcasts, itâ€™s all here."/>
    <n v="1488"/>
    <n v="327"/>
    <n v="110"/>
    <n v="53805"/>
    <n v="30239"/>
    <n v="109"/>
    <s v="DiscoverWeekly,SpotifyWrapped"/>
    <s v="IndieWave"/>
    <n v="1925"/>
    <n v="3.5777344113000655"/>
    <s v="Hashtags Used 1"/>
    <x v="4"/>
  </r>
  <r>
    <x v="64"/>
    <s v="YouTube"/>
    <d v="2024-05-26T00:00:00"/>
    <s v="Text"/>
    <s v="From pop to podcasts, itâ€™s all here."/>
    <n v="1488"/>
    <n v="327"/>
    <n v="110"/>
    <n v="53805"/>
    <n v="30239"/>
    <n v="109"/>
    <s v="DiscoverWeekly,SpotifyWrapped"/>
    <s v="IndieWave"/>
    <n v="1925"/>
    <n v="3.5777344113000655"/>
    <s v="Hashtags Used 2"/>
    <x v="5"/>
  </r>
  <r>
    <x v="65"/>
    <s v="Instagram"/>
    <d v="2025-04-16T00:00:00"/>
    <s v="Text"/>
    <s v="Wrapped is here! Relive your top tracks ðŸŽ§"/>
    <n v="4836"/>
    <n v="331"/>
    <n v="140"/>
    <n v="58792"/>
    <n v="47711"/>
    <n v="227"/>
    <s v="SoundtrackOfLife,NowPlaying"/>
    <s v="ChillVibes"/>
    <n v="5307"/>
    <n v="9.0267383317458165"/>
    <s v="Hashtags Used 1"/>
    <x v="0"/>
  </r>
  <r>
    <x v="65"/>
    <s v="Instagram"/>
    <d v="2025-04-16T00:00:00"/>
    <s v="Text"/>
    <s v="Wrapped is here! Relive your top tracks ðŸŽ§"/>
    <n v="4836"/>
    <n v="331"/>
    <n v="140"/>
    <n v="58792"/>
    <n v="47711"/>
    <n v="227"/>
    <s v="SoundtrackOfLife,NowPlaying"/>
    <s v="ChillVibes"/>
    <n v="5307"/>
    <n v="9.0267383317458165"/>
    <s v="Hashtags Used 2"/>
    <x v="1"/>
  </r>
  <r>
    <x v="66"/>
    <s v="YouTube"/>
    <d v="2024-04-02T00:00:00"/>
    <s v="Reel"/>
    <s v="Your weekend playlist is waiting."/>
    <n v="4563"/>
    <n v="488"/>
    <n v="356"/>
    <n v="30619"/>
    <n v="23328"/>
    <n v="267"/>
    <s v="DiscoverWeekly,SoundtrackOfLife"/>
    <s v="SummerBeats"/>
    <n v="5407"/>
    <n v="17.658969920637514"/>
    <s v="Hashtags Used 1"/>
    <x v="4"/>
  </r>
  <r>
    <x v="66"/>
    <s v="YouTube"/>
    <d v="2024-04-02T00:00:00"/>
    <s v="Reel"/>
    <s v="Your weekend playlist is waiting."/>
    <n v="4563"/>
    <n v="488"/>
    <n v="356"/>
    <n v="30619"/>
    <n v="23328"/>
    <n v="267"/>
    <s v="DiscoverWeekly,SoundtrackOfLife"/>
    <s v="SummerBeats"/>
    <n v="5407"/>
    <n v="17.658969920637514"/>
    <s v="Hashtags Used 2"/>
    <x v="7"/>
  </r>
  <r>
    <x v="67"/>
    <s v="Twitter"/>
    <d v="2024-03-28T00:00:00"/>
    <s v="Text"/>
    <s v="Music that moves youâ€”only on Spotify."/>
    <n v="3276"/>
    <n v="421"/>
    <n v="114"/>
    <n v="20580"/>
    <n v="30324"/>
    <n v="221"/>
    <s v="SoundtrackOfLife"/>
    <s v="IndieWave"/>
    <n v="3811"/>
    <n v="18.517978620019438"/>
    <s v="Hashtags Used 1"/>
    <x v="7"/>
  </r>
  <r>
    <x v="68"/>
    <s v="Twitter"/>
    <d v="2024-12-17T00:00:00"/>
    <s v="Story"/>
    <s v="Music that moves youâ€”only on Spotify."/>
    <n v="1316"/>
    <n v="472"/>
    <n v="286"/>
    <n v="44692"/>
    <n v="53343"/>
    <n v="227"/>
    <s v="DiscoverWeekly,MusicForEveryone"/>
    <s v="ChillVibes"/>
    <n v="2074"/>
    <n v="4.6406515707509168"/>
    <s v="Hashtags Used 1"/>
    <x v="4"/>
  </r>
  <r>
    <x v="68"/>
    <s v="Twitter"/>
    <d v="2024-12-17T00:00:00"/>
    <s v="Story"/>
    <s v="Music that moves youâ€”only on Spotify."/>
    <n v="1316"/>
    <n v="472"/>
    <n v="286"/>
    <n v="44692"/>
    <n v="53343"/>
    <n v="227"/>
    <s v="DiscoverWeekly,MusicForEveryone"/>
    <s v="ChillVibes"/>
    <n v="2074"/>
    <n v="4.6406515707509168"/>
    <s v="Hashtags Used 2"/>
    <x v="6"/>
  </r>
  <r>
    <x v="69"/>
    <s v="Twitter"/>
    <d v="2025-01-05T00:00:00"/>
    <s v="Text"/>
    <s v="Wrapped is here! Relive your top tracks ðŸŽ§"/>
    <n v="4811"/>
    <n v="473"/>
    <n v="254"/>
    <n v="51964"/>
    <n v="68795"/>
    <n v="107"/>
    <s v="NowPlaying"/>
    <s v="ChillVibes"/>
    <n v="5538"/>
    <n v="10.657378184897237"/>
    <s v="Hashtags Used 1"/>
    <x v="1"/>
  </r>
  <r>
    <x v="70"/>
    <s v="Twitter"/>
    <d v="2024-01-11T00:00:00"/>
    <s v="Text"/>
    <s v="Whatâ€™s your vibe today? #SpotifyHits"/>
    <n v="4218"/>
    <n v="247"/>
    <n v="183"/>
    <n v="28914"/>
    <n v="18310"/>
    <n v="135"/>
    <s v="SoundtrackOfLife"/>
    <s v="IndieWave"/>
    <n v="4648"/>
    <n v="16.07525766064882"/>
    <s v="Hashtags Used 1"/>
    <x v="7"/>
  </r>
  <r>
    <x v="71"/>
    <s v="Instagram"/>
    <d v="2024-10-11T00:00:00"/>
    <s v="Text"/>
    <s v="From pop to podcasts, itâ€™s all here."/>
    <n v="1360"/>
    <n v="249"/>
    <n v="52"/>
    <n v="20368"/>
    <n v="42152"/>
    <n v="193"/>
    <s v="DiscoverWeekly"/>
    <s v="IndieWave"/>
    <n v="1661"/>
    <n v="8.1549489395129608"/>
    <s v="Hashtags Used 1"/>
    <x v="2"/>
  </r>
  <r>
    <x v="72"/>
    <s v="YouTube"/>
    <d v="2025-05-06T00:00:00"/>
    <s v="Reel"/>
    <s v="Discover fresh beats on Spotify!"/>
    <n v="1085"/>
    <n v="496"/>
    <n v="320"/>
    <n v="36528"/>
    <n v="38599"/>
    <n v="270"/>
    <s v="DiscoverWeekly,SoundtrackOfLife"/>
    <s v="SummerBeats"/>
    <n v="1901"/>
    <n v="5.2042268944371441"/>
    <s v="Hashtags Used 1"/>
    <x v="4"/>
  </r>
  <r>
    <x v="72"/>
    <s v="YouTube"/>
    <d v="2025-05-06T00:00:00"/>
    <s v="Reel"/>
    <s v="Discover fresh beats on Spotify!"/>
    <n v="1085"/>
    <n v="496"/>
    <n v="320"/>
    <n v="36528"/>
    <n v="38599"/>
    <n v="270"/>
    <s v="DiscoverWeekly,SoundtrackOfLife"/>
    <s v="SummerBeats"/>
    <n v="1901"/>
    <n v="5.2042268944371441"/>
    <s v="Hashtags Used 2"/>
    <x v="7"/>
  </r>
  <r>
    <x v="73"/>
    <s v="Twitter"/>
    <d v="2024-05-19T00:00:00"/>
    <s v="Story"/>
    <s v="Get into the groove with our new drop!"/>
    <n v="1763"/>
    <n v="206"/>
    <n v="187"/>
    <n v="53342"/>
    <n v="25095"/>
    <n v="88"/>
    <s v="DiscoverWeekly,MusicForEveryone"/>
    <s v="ChillVibes"/>
    <n v="2156"/>
    <n v="4.0418432004799225"/>
    <s v="Hashtags Used 1"/>
    <x v="4"/>
  </r>
  <r>
    <x v="73"/>
    <s v="Twitter"/>
    <d v="2024-05-19T00:00:00"/>
    <s v="Story"/>
    <s v="Get into the groove with our new drop!"/>
    <n v="1763"/>
    <n v="206"/>
    <n v="187"/>
    <n v="53342"/>
    <n v="25095"/>
    <n v="88"/>
    <s v="DiscoverWeekly,MusicForEveryone"/>
    <s v="ChillVibes"/>
    <n v="2156"/>
    <n v="4.0418432004799225"/>
    <s v="Hashtags Used 2"/>
    <x v="6"/>
  </r>
  <r>
    <x v="74"/>
    <s v="Twitter"/>
    <d v="2024-01-22T00:00:00"/>
    <s v="Story"/>
    <s v="From pop to podcasts, itâ€™s all here."/>
    <n v="1554"/>
    <n v="455"/>
    <n v="158"/>
    <n v="41947"/>
    <n v="48578"/>
    <n v="101"/>
    <s v="SoundtrackOfLife,NowPlaying"/>
    <s v="ChillVibes"/>
    <n v="2167"/>
    <n v="5.1660428636136073"/>
    <s v="Hashtags Used 1"/>
    <x v="0"/>
  </r>
  <r>
    <x v="74"/>
    <s v="Twitter"/>
    <d v="2024-01-22T00:00:00"/>
    <s v="Story"/>
    <s v="From pop to podcasts, itâ€™s all here."/>
    <n v="1554"/>
    <n v="455"/>
    <n v="158"/>
    <n v="41947"/>
    <n v="48578"/>
    <n v="101"/>
    <s v="SoundtrackOfLife,NowPlaying"/>
    <s v="ChillVibes"/>
    <n v="2167"/>
    <n v="5.1660428636136073"/>
    <s v="Hashtags Used 2"/>
    <x v="1"/>
  </r>
  <r>
    <x v="75"/>
    <s v="Instagram"/>
    <d v="2024-07-14T00:00:00"/>
    <s v="Text"/>
    <s v="Wrapped is here! Relive your top tracks ðŸŽ§"/>
    <n v="2464"/>
    <n v="401"/>
    <n v="78"/>
    <n v="38665"/>
    <n v="73593"/>
    <n v="207"/>
    <s v="DiscoverWeekly"/>
    <s v="IndieWave"/>
    <n v="2943"/>
    <n v="7.6115349799560317"/>
    <s v="Hashtags Used 1"/>
    <x v="2"/>
  </r>
  <r>
    <x v="76"/>
    <s v="Twitter"/>
    <d v="2025-05-28T00:00:00"/>
    <s v="Text"/>
    <s v="From pop to podcasts, itâ€™s all here."/>
    <n v="2418"/>
    <n v="161"/>
    <n v="360"/>
    <n v="30589"/>
    <n v="41383"/>
    <n v="88"/>
    <s v="NowPlaying"/>
    <s v="ChillVibes"/>
    <n v="2939"/>
    <n v="9.6080290300434807"/>
    <s v="Hashtags Used 1"/>
    <x v="1"/>
  </r>
  <r>
    <x v="77"/>
    <s v="Twitter"/>
    <d v="2025-01-21T00:00:00"/>
    <s v="Story"/>
    <s v="Discover fresh beats on Spotify!"/>
    <n v="2494"/>
    <n v="494"/>
    <n v="55"/>
    <n v="22580"/>
    <n v="22214"/>
    <n v="109"/>
    <s v="MusicForEveryone,NowPlaying"/>
    <s v="ChillVibes"/>
    <n v="3043"/>
    <n v="13.476527900797167"/>
    <s v="Hashtags Used 1"/>
    <x v="3"/>
  </r>
  <r>
    <x v="77"/>
    <s v="Twitter"/>
    <d v="2025-01-21T00:00:00"/>
    <s v="Story"/>
    <s v="Discover fresh beats on Spotify!"/>
    <n v="2494"/>
    <n v="494"/>
    <n v="55"/>
    <n v="22580"/>
    <n v="22214"/>
    <n v="109"/>
    <s v="MusicForEveryone,NowPlaying"/>
    <s v="ChillVibes"/>
    <n v="3043"/>
    <n v="13.476527900797167"/>
    <s v="Hashtags Used 2"/>
    <x v="1"/>
  </r>
  <r>
    <x v="78"/>
    <s v="YouTube"/>
    <d v="2024-01-13T00:00:00"/>
    <s v="Reel"/>
    <s v="New music just dropped. Hit play!"/>
    <n v="4781"/>
    <n v="191"/>
    <n v="122"/>
    <n v="35535"/>
    <n v="50777"/>
    <n v="128"/>
    <s v="DiscoverWeekly,SoundtrackOfLife"/>
    <s v="SummerBeats"/>
    <n v="5094"/>
    <n v="14.335162515829463"/>
    <s v="Hashtags Used 1"/>
    <x v="4"/>
  </r>
  <r>
    <x v="78"/>
    <s v="YouTube"/>
    <d v="2024-01-13T00:00:00"/>
    <s v="Reel"/>
    <s v="New music just dropped. Hit play!"/>
    <n v="4781"/>
    <n v="191"/>
    <n v="122"/>
    <n v="35535"/>
    <n v="50777"/>
    <n v="128"/>
    <s v="DiscoverWeekly,SoundtrackOfLife"/>
    <s v="SummerBeats"/>
    <n v="5094"/>
    <n v="14.335162515829463"/>
    <s v="Hashtags Used 2"/>
    <x v="7"/>
  </r>
  <r>
    <x v="79"/>
    <s v="Instagram"/>
    <d v="2025-06-17T00:00:00"/>
    <s v="Text"/>
    <s v="Music that moves youâ€”only on Spotify."/>
    <n v="2284"/>
    <n v="187"/>
    <n v="260"/>
    <n v="37400"/>
    <n v="65014"/>
    <n v="157"/>
    <s v="SoundtrackOfLife,NowPlaying"/>
    <s v="ChillVibes"/>
    <n v="2731"/>
    <n v="7.3021390374331556"/>
    <s v="Hashtags Used 1"/>
    <x v="0"/>
  </r>
  <r>
    <x v="79"/>
    <s v="Instagram"/>
    <d v="2025-06-17T00:00:00"/>
    <s v="Text"/>
    <s v="Music that moves youâ€”only on Spotify."/>
    <n v="2284"/>
    <n v="187"/>
    <n v="260"/>
    <n v="37400"/>
    <n v="65014"/>
    <n v="157"/>
    <s v="SoundtrackOfLife,NowPlaying"/>
    <s v="ChillVibes"/>
    <n v="2731"/>
    <n v="7.3021390374331556"/>
    <s v="Hashtags Used 2"/>
    <x v="1"/>
  </r>
  <r>
    <x v="80"/>
    <s v="Twitter"/>
    <d v="2025-03-07T00:00:00"/>
    <s v="Text"/>
    <s v="Get into the groove with our new drop!"/>
    <n v="4234"/>
    <n v="486"/>
    <n v="276"/>
    <n v="56623"/>
    <n v="41343"/>
    <n v="184"/>
    <s v="SoundtrackOfLife"/>
    <s v="IndieWave"/>
    <n v="4996"/>
    <n v="8.8232696960599046"/>
    <s v="Hashtags Used 1"/>
    <x v="7"/>
  </r>
  <r>
    <x v="81"/>
    <s v="Instagram"/>
    <d v="2024-08-26T00:00:00"/>
    <s v="Text"/>
    <s v="Your weekend playlist is waiting."/>
    <n v="2102"/>
    <n v="181"/>
    <n v="306"/>
    <n v="43650"/>
    <n v="50079"/>
    <n v="182"/>
    <s v="DiscoverWeekly"/>
    <s v="IndieWave"/>
    <n v="2589"/>
    <n v="5.9312714776632305"/>
    <s v="Hashtags Used 1"/>
    <x v="2"/>
  </r>
  <r>
    <x v="82"/>
    <s v="Twitter"/>
    <d v="2025-01-03T00:00:00"/>
    <s v="Story"/>
    <s v="Get into the groove with our new drop!"/>
    <n v="4845"/>
    <n v="158"/>
    <n v="84"/>
    <n v="34578"/>
    <n v="51480"/>
    <n v="180"/>
    <s v="SoundtrackOfLife,NowPlaying"/>
    <s v="ChillVibes"/>
    <n v="5087"/>
    <n v="14.711666377465441"/>
    <s v="Hashtags Used 1"/>
    <x v="0"/>
  </r>
  <r>
    <x v="82"/>
    <s v="Twitter"/>
    <d v="2025-01-03T00:00:00"/>
    <s v="Story"/>
    <s v="Get into the groove with our new drop!"/>
    <n v="4845"/>
    <n v="158"/>
    <n v="84"/>
    <n v="34578"/>
    <n v="51480"/>
    <n v="180"/>
    <s v="SoundtrackOfLife,NowPlaying"/>
    <s v="ChillVibes"/>
    <n v="5087"/>
    <n v="14.711666377465441"/>
    <s v="Hashtags Used 2"/>
    <x v="1"/>
  </r>
  <r>
    <x v="83"/>
    <s v="Twitter"/>
    <d v="2024-08-03T00:00:00"/>
    <s v="Text"/>
    <s v="Your weekend playlist is waiting."/>
    <n v="4247"/>
    <n v="390"/>
    <n v="213"/>
    <n v="29785"/>
    <n v="57768"/>
    <n v="122"/>
    <s v="NowPlaying"/>
    <s v="ChillVibes"/>
    <n v="4850"/>
    <n v="16.283364109451064"/>
    <s v="Hashtags Used 1"/>
    <x v="1"/>
  </r>
  <r>
    <x v="84"/>
    <s v="Instagram"/>
    <d v="2024-08-18T00:00:00"/>
    <s v="Text"/>
    <s v="Explore the latest podcasts now."/>
    <n v="2965"/>
    <n v="328"/>
    <n v="171"/>
    <n v="57685"/>
    <n v="67536"/>
    <n v="264"/>
    <s v="SoundtrackOfLife,NowPlaying"/>
    <s v="ChillVibes"/>
    <n v="3464"/>
    <n v="6.005027303458438"/>
    <s v="Hashtags Used 1"/>
    <x v="0"/>
  </r>
  <r>
    <x v="84"/>
    <s v="Instagram"/>
    <d v="2024-08-18T00:00:00"/>
    <s v="Text"/>
    <s v="Explore the latest podcasts now."/>
    <n v="2965"/>
    <n v="328"/>
    <n v="171"/>
    <n v="57685"/>
    <n v="67536"/>
    <n v="264"/>
    <s v="SoundtrackOfLife,NowPlaying"/>
    <s v="ChillVibes"/>
    <n v="3464"/>
    <n v="6.005027303458438"/>
    <s v="Hashtags Used 2"/>
    <x v="1"/>
  </r>
  <r>
    <x v="85"/>
    <s v="Twitter"/>
    <d v="2025-05-14T00:00:00"/>
    <s v="Story"/>
    <s v="Wrapped is here! Relive your top tracks ðŸŽ§"/>
    <n v="1371"/>
    <n v="139"/>
    <n v="96"/>
    <n v="36140"/>
    <n v="39395"/>
    <n v="169"/>
    <s v="SoundtrackOfLife,NowPlaying"/>
    <s v="ChillVibes"/>
    <n v="1606"/>
    <n v="4.4438295517432209"/>
    <s v="Hashtags Used 1"/>
    <x v="0"/>
  </r>
  <r>
    <x v="85"/>
    <s v="Twitter"/>
    <d v="2025-05-14T00:00:00"/>
    <s v="Story"/>
    <s v="Wrapped is here! Relive your top tracks ðŸŽ§"/>
    <n v="1371"/>
    <n v="139"/>
    <n v="96"/>
    <n v="36140"/>
    <n v="39395"/>
    <n v="169"/>
    <s v="SoundtrackOfLife,NowPlaying"/>
    <s v="ChillVibes"/>
    <n v="1606"/>
    <n v="4.4438295517432209"/>
    <s v="Hashtags Used 2"/>
    <x v="1"/>
  </r>
  <r>
    <x v="86"/>
    <s v="Twitter"/>
    <d v="2024-04-23T00:00:00"/>
    <s v="Story"/>
    <s v="Discover fresh beats on Spotify!"/>
    <n v="2683"/>
    <n v="496"/>
    <n v="89"/>
    <n v="53435"/>
    <n v="30334"/>
    <n v="160"/>
    <s v="SoundtrackOfLife,NowPlaying"/>
    <s v="ChillVibes"/>
    <n v="3268"/>
    <n v="6.1158416768035933"/>
    <s v="Hashtags Used 1"/>
    <x v="0"/>
  </r>
  <r>
    <x v="86"/>
    <s v="Twitter"/>
    <d v="2024-04-23T00:00:00"/>
    <s v="Story"/>
    <s v="Discover fresh beats on Spotify!"/>
    <n v="2683"/>
    <n v="496"/>
    <n v="89"/>
    <n v="53435"/>
    <n v="30334"/>
    <n v="160"/>
    <s v="SoundtrackOfLife,NowPlaying"/>
    <s v="ChillVibes"/>
    <n v="3268"/>
    <n v="6.1158416768035933"/>
    <s v="Hashtags Used 2"/>
    <x v="1"/>
  </r>
  <r>
    <x v="87"/>
    <s v="Twitter"/>
    <d v="2025-02-17T00:00:00"/>
    <s v="Story"/>
    <s v="Whatâ€™s your vibe today? #SpotifyHits"/>
    <n v="4796"/>
    <n v="427"/>
    <n v="339"/>
    <n v="30752"/>
    <n v="33870"/>
    <n v="298"/>
    <s v="SoundtrackOfLife,NowPlaying"/>
    <s v="ChillVibes"/>
    <n v="5562"/>
    <n v="18.086628511966701"/>
    <s v="Hashtags Used 1"/>
    <x v="0"/>
  </r>
  <r>
    <x v="87"/>
    <s v="Twitter"/>
    <d v="2025-02-17T00:00:00"/>
    <s v="Story"/>
    <s v="Whatâ€™s your vibe today? #SpotifyHits"/>
    <n v="4796"/>
    <n v="427"/>
    <n v="339"/>
    <n v="30752"/>
    <n v="33870"/>
    <n v="298"/>
    <s v="SoundtrackOfLife,NowPlaying"/>
    <s v="ChillVibes"/>
    <n v="5562"/>
    <n v="18.086628511966701"/>
    <s v="Hashtags Used 2"/>
    <x v="1"/>
  </r>
  <r>
    <x v="88"/>
    <s v="Instagram"/>
    <d v="2024-12-04T00:00:00"/>
    <s v="Text"/>
    <s v="Wrapped is here! Relive your top tracks ðŸŽ§"/>
    <n v="2601"/>
    <n v="336"/>
    <n v="260"/>
    <n v="32368"/>
    <n v="49028"/>
    <n v="120"/>
    <s v="SoundtrackOfLife,NowPlaying"/>
    <s v="ChillVibes"/>
    <n v="3197"/>
    <n v="9.8770390509144832"/>
    <s v="Hashtags Used 1"/>
    <x v="0"/>
  </r>
  <r>
    <x v="88"/>
    <s v="Instagram"/>
    <d v="2024-12-04T00:00:00"/>
    <s v="Text"/>
    <s v="Wrapped is here! Relive your top tracks ðŸŽ§"/>
    <n v="2601"/>
    <n v="336"/>
    <n v="260"/>
    <n v="32368"/>
    <n v="49028"/>
    <n v="120"/>
    <s v="SoundtrackOfLife,NowPlaying"/>
    <s v="ChillVibes"/>
    <n v="3197"/>
    <n v="9.8770390509144832"/>
    <s v="Hashtags Used 2"/>
    <x v="1"/>
  </r>
  <r>
    <x v="89"/>
    <s v="Twitter"/>
    <d v="2024-07-22T00:00:00"/>
    <s v="Story"/>
    <s v="Wrapped is here! Relive your top tracks ðŸŽ§"/>
    <n v="3336"/>
    <n v="229"/>
    <n v="337"/>
    <n v="22117"/>
    <n v="26205"/>
    <n v="160"/>
    <s v="MusicForEveryone,NowPlaying"/>
    <s v="ChillVibes"/>
    <n v="3902"/>
    <n v="17.642537414658406"/>
    <s v="Hashtags Used 1"/>
    <x v="3"/>
  </r>
  <r>
    <x v="89"/>
    <s v="Twitter"/>
    <d v="2024-07-22T00:00:00"/>
    <s v="Story"/>
    <s v="Wrapped is here! Relive your top tracks ðŸŽ§"/>
    <n v="3336"/>
    <n v="229"/>
    <n v="337"/>
    <n v="22117"/>
    <n v="26205"/>
    <n v="160"/>
    <s v="MusicForEveryone,NowPlaying"/>
    <s v="ChillVibes"/>
    <n v="3902"/>
    <n v="17.642537414658406"/>
    <s v="Hashtags Used 2"/>
    <x v="1"/>
  </r>
  <r>
    <x v="90"/>
    <s v="Twitter"/>
    <d v="2025-04-27T00:00:00"/>
    <s v="Text"/>
    <s v="Explore the latest podcasts now."/>
    <n v="1165"/>
    <n v="294"/>
    <n v="163"/>
    <n v="20659"/>
    <n v="45926"/>
    <n v="111"/>
    <s v="SoundtrackOfLife"/>
    <s v="IndieWave"/>
    <n v="1622"/>
    <n v="7.8512996756861426"/>
    <s v="Hashtags Used 1"/>
    <x v="7"/>
  </r>
  <r>
    <x v="91"/>
    <s v="YouTube"/>
    <d v="2024-03-25T00:00:00"/>
    <s v="Reel"/>
    <s v="Explore the latest podcasts now."/>
    <n v="1948"/>
    <n v="155"/>
    <n v="315"/>
    <n v="30321"/>
    <n v="57121"/>
    <n v="82"/>
    <s v="DiscoverWeekly,SoundtrackOfLife"/>
    <s v="SummerBeats"/>
    <n v="2418"/>
    <n v="7.974671020085089"/>
    <s v="Hashtags Used 1"/>
    <x v="4"/>
  </r>
  <r>
    <x v="91"/>
    <s v="YouTube"/>
    <d v="2024-03-25T00:00:00"/>
    <s v="Reel"/>
    <s v="Explore the latest podcasts now."/>
    <n v="1948"/>
    <n v="155"/>
    <n v="315"/>
    <n v="30321"/>
    <n v="57121"/>
    <n v="82"/>
    <s v="DiscoverWeekly,SoundtrackOfLife"/>
    <s v="SummerBeats"/>
    <n v="2418"/>
    <n v="7.974671020085089"/>
    <s v="Hashtags Used 2"/>
    <x v="7"/>
  </r>
  <r>
    <x v="92"/>
    <s v="Instagram"/>
    <d v="2024-02-29T00:00:00"/>
    <s v="Text"/>
    <s v="From pop to podcasts, itâ€™s all here."/>
    <n v="1100"/>
    <n v="229"/>
    <n v="312"/>
    <n v="25641"/>
    <n v="34601"/>
    <n v="169"/>
    <s v="DiscoverWeekly"/>
    <s v="IndieWave"/>
    <n v="1641"/>
    <n v="6.3999063999063992"/>
    <s v="Hashtags Used 1"/>
    <x v="2"/>
  </r>
  <r>
    <x v="93"/>
    <s v="Twitter"/>
    <d v="2024-11-13T00:00:00"/>
    <s v="Story"/>
    <s v="Top trending tracks updated daily!"/>
    <n v="4628"/>
    <n v="257"/>
    <n v="397"/>
    <n v="36686"/>
    <n v="54683"/>
    <n v="98"/>
    <s v="SoundtrackOfLife,NowPlaying"/>
    <s v="ChillVibes"/>
    <n v="5282"/>
    <n v="14.397862944992641"/>
    <s v="Hashtags Used 1"/>
    <x v="0"/>
  </r>
  <r>
    <x v="93"/>
    <s v="Twitter"/>
    <d v="2024-11-13T00:00:00"/>
    <s v="Story"/>
    <s v="Top trending tracks updated daily!"/>
    <n v="4628"/>
    <n v="257"/>
    <n v="397"/>
    <n v="36686"/>
    <n v="54683"/>
    <n v="98"/>
    <s v="SoundtrackOfLife,NowPlaying"/>
    <s v="ChillVibes"/>
    <n v="5282"/>
    <n v="14.397862944992641"/>
    <s v="Hashtags Used 2"/>
    <x v="1"/>
  </r>
  <r>
    <x v="94"/>
    <s v="Instagram"/>
    <d v="2024-03-22T00:00:00"/>
    <s v="Story"/>
    <s v="Discover fresh beats on Spotify!"/>
    <n v="2319"/>
    <n v="484"/>
    <n v="193"/>
    <n v="21202"/>
    <n v="18091"/>
    <n v="241"/>
    <s v="NowPlaying"/>
    <s v="Wrapped2024"/>
    <n v="2996"/>
    <n v="14.130742382794075"/>
    <s v="Hashtags Used 1"/>
    <x v="1"/>
  </r>
  <r>
    <x v="95"/>
    <s v="Twitter"/>
    <d v="2024-03-16T00:00:00"/>
    <s v="Story"/>
    <s v="Wrapped is here! Relive your top tracks ðŸŽ§"/>
    <n v="2895"/>
    <n v="292"/>
    <n v="90"/>
    <n v="24223"/>
    <n v="54626"/>
    <n v="114"/>
    <s v="SoundtrackOfLife,NowPlaying"/>
    <s v="ChillVibes"/>
    <n v="3277"/>
    <n v="13.528464682326714"/>
    <s v="Hashtags Used 1"/>
    <x v="0"/>
  </r>
  <r>
    <x v="95"/>
    <s v="Twitter"/>
    <d v="2024-03-16T00:00:00"/>
    <s v="Story"/>
    <s v="Wrapped is here! Relive your top tracks ðŸŽ§"/>
    <n v="2895"/>
    <n v="292"/>
    <n v="90"/>
    <n v="24223"/>
    <n v="54626"/>
    <n v="114"/>
    <s v="SoundtrackOfLife,NowPlaying"/>
    <s v="ChillVibes"/>
    <n v="3277"/>
    <n v="13.528464682326714"/>
    <s v="Hashtags Used 2"/>
    <x v="1"/>
  </r>
  <r>
    <x v="96"/>
    <s v="Instagram"/>
    <d v="2024-01-26T00:00:00"/>
    <s v="Text"/>
    <s v="Whatâ€™s your vibe today? #SpotifyHits"/>
    <n v="3878"/>
    <n v="431"/>
    <n v="97"/>
    <n v="41763"/>
    <n v="29729"/>
    <n v="191"/>
    <s v="DiscoverWeekly"/>
    <s v="IndieWave"/>
    <n v="4406"/>
    <n v="10.550008380623996"/>
    <s v="Hashtags Used 1"/>
    <x v="2"/>
  </r>
  <r>
    <x v="97"/>
    <s v="Twitter"/>
    <d v="2024-03-15T00:00:00"/>
    <s v="Story"/>
    <s v="Get into the groove with our new drop!"/>
    <n v="4969"/>
    <n v="433"/>
    <n v="237"/>
    <n v="59552"/>
    <n v="23885"/>
    <n v="157"/>
    <s v="DiscoverWeekly,MusicForEveryone"/>
    <s v="ChillVibes"/>
    <n v="5639"/>
    <n v="9.4690354648038682"/>
    <s v="Hashtags Used 1"/>
    <x v="4"/>
  </r>
  <r>
    <x v="97"/>
    <s v="Twitter"/>
    <d v="2024-03-15T00:00:00"/>
    <s v="Story"/>
    <s v="Get into the groove with our new drop!"/>
    <n v="4969"/>
    <n v="433"/>
    <n v="237"/>
    <n v="59552"/>
    <n v="23885"/>
    <n v="157"/>
    <s v="DiscoverWeekly,MusicForEveryone"/>
    <s v="ChillVibes"/>
    <n v="5639"/>
    <n v="9.4690354648038682"/>
    <s v="Hashtags Used 2"/>
    <x v="6"/>
  </r>
  <r>
    <x v="98"/>
    <s v="Twitter"/>
    <d v="2024-10-15T00:00:00"/>
    <s v="Text"/>
    <s v="Wrapped is here! Relive your top tracks ðŸŽ§"/>
    <n v="1984"/>
    <n v="481"/>
    <n v="356"/>
    <n v="40681"/>
    <n v="63111"/>
    <n v="258"/>
    <s v="NowPlaying"/>
    <s v="ChillVibes"/>
    <n v="2821"/>
    <n v="6.9344411395983379"/>
    <s v="Hashtags Used 1"/>
    <x v="1"/>
  </r>
  <r>
    <x v="99"/>
    <s v="Instagram"/>
    <d v="2024-07-21T00:00:00"/>
    <s v="Text"/>
    <s v="Discover fresh beats on Spotify!"/>
    <n v="3004"/>
    <n v="415"/>
    <n v="218"/>
    <n v="36090"/>
    <n v="37073"/>
    <n v="181"/>
    <s v="DiscoverWeekly"/>
    <s v="IndieWave"/>
    <n v="3637"/>
    <n v="10.077583818232197"/>
    <s v="Hashtags Used 1"/>
    <x v="2"/>
  </r>
  <r>
    <x v="100"/>
    <s v="Twitter"/>
    <d v="2024-10-12T00:00:00"/>
    <s v="Text"/>
    <s v="Get into the groove with our new drop!"/>
    <n v="3169"/>
    <n v="386"/>
    <n v="175"/>
    <n v="45012"/>
    <n v="38508"/>
    <n v="218"/>
    <s v="NowPlaying"/>
    <s v="ChillVibes"/>
    <n v="3730"/>
    <n v="8.2866791077934785"/>
    <s v="Hashtags Used 1"/>
    <x v="1"/>
  </r>
  <r>
    <x v="101"/>
    <s v="Twitter"/>
    <d v="2024-10-26T00:00:00"/>
    <s v="Text"/>
    <s v="Discover fresh beats on Spotify!"/>
    <n v="3036"/>
    <n v="293"/>
    <n v="115"/>
    <n v="23776"/>
    <n v="46386"/>
    <n v="282"/>
    <s v="NowPlaying"/>
    <s v="ChillVibes"/>
    <n v="3444"/>
    <n v="14.485195154777927"/>
    <s v="Hashtags Used 1"/>
    <x v="1"/>
  </r>
  <r>
    <x v="102"/>
    <s v="Instagram"/>
    <d v="2024-02-14T00:00:00"/>
    <s v="Text"/>
    <s v="Music that moves youâ€”only on Spotify."/>
    <n v="1830"/>
    <n v="112"/>
    <n v="181"/>
    <n v="31870"/>
    <n v="55742"/>
    <n v="263"/>
    <s v="SoundtrackOfLife,NowPlaying"/>
    <s v="ChillVibes"/>
    <n v="2123"/>
    <n v="6.6614370881706932"/>
    <s v="Hashtags Used 1"/>
    <x v="0"/>
  </r>
  <r>
    <x v="102"/>
    <s v="Instagram"/>
    <d v="2024-02-14T00:00:00"/>
    <s v="Text"/>
    <s v="Music that moves youâ€”only on Spotify."/>
    <n v="1830"/>
    <n v="112"/>
    <n v="181"/>
    <n v="31870"/>
    <n v="55742"/>
    <n v="263"/>
    <s v="SoundtrackOfLife,NowPlaying"/>
    <s v="ChillVibes"/>
    <n v="2123"/>
    <n v="6.6614370881706932"/>
    <s v="Hashtags Used 2"/>
    <x v="1"/>
  </r>
  <r>
    <x v="103"/>
    <s v="Twitter"/>
    <d v="2024-05-01T00:00:00"/>
    <s v="Story"/>
    <s v="Whatâ€™s your vibe today? #SpotifyHits"/>
    <n v="2587"/>
    <n v="447"/>
    <n v="183"/>
    <n v="36266"/>
    <n v="32877"/>
    <n v="132"/>
    <s v="DiscoverWeekly,MusicForEveryone"/>
    <s v="ChillVibes"/>
    <n v="3217"/>
    <n v="8.8705674736667941"/>
    <s v="Hashtags Used 1"/>
    <x v="4"/>
  </r>
  <r>
    <x v="103"/>
    <s v="Twitter"/>
    <d v="2024-05-01T00:00:00"/>
    <s v="Story"/>
    <s v="Whatâ€™s your vibe today? #SpotifyHits"/>
    <n v="2587"/>
    <n v="447"/>
    <n v="183"/>
    <n v="36266"/>
    <n v="32877"/>
    <n v="132"/>
    <s v="DiscoverWeekly,MusicForEveryone"/>
    <s v="ChillVibes"/>
    <n v="3217"/>
    <n v="8.8705674736667941"/>
    <s v="Hashtags Used 2"/>
    <x v="6"/>
  </r>
  <r>
    <x v="104"/>
    <s v="Twitter"/>
    <d v="2024-09-18T00:00:00"/>
    <s v="Text"/>
    <s v="Discover fresh beats on Spotify!"/>
    <n v="2878"/>
    <n v="265"/>
    <n v="91"/>
    <n v="52090"/>
    <n v="28924"/>
    <n v="133"/>
    <s v="NowPlaying"/>
    <s v="ChillVibes"/>
    <n v="3234"/>
    <n v="6.2084853138798231"/>
    <s v="Hashtags Used 1"/>
    <x v="1"/>
  </r>
  <r>
    <x v="105"/>
    <s v="Twitter"/>
    <d v="2025-01-20T00:00:00"/>
    <s v="Story"/>
    <s v="New music just dropped. Hit play!"/>
    <n v="4619"/>
    <n v="272"/>
    <n v="57"/>
    <n v="21334"/>
    <n v="46292"/>
    <n v="91"/>
    <s v="SoundtrackOfLife,NowPlaying"/>
    <s v="ChillVibes"/>
    <n v="4948"/>
    <n v="23.193025217961939"/>
    <s v="Hashtags Used 1"/>
    <x v="0"/>
  </r>
  <r>
    <x v="105"/>
    <s v="Twitter"/>
    <d v="2025-01-20T00:00:00"/>
    <s v="Story"/>
    <s v="New music just dropped. Hit play!"/>
    <n v="4619"/>
    <n v="272"/>
    <n v="57"/>
    <n v="21334"/>
    <n v="46292"/>
    <n v="91"/>
    <s v="SoundtrackOfLife,NowPlaying"/>
    <s v="ChillVibes"/>
    <n v="4948"/>
    <n v="23.193025217961939"/>
    <s v="Hashtags Used 2"/>
    <x v="1"/>
  </r>
  <r>
    <x v="106"/>
    <s v="Twitter"/>
    <d v="2025-01-13T00:00:00"/>
    <s v="Text"/>
    <s v="Music that moves youâ€”only on Spotify."/>
    <n v="4090"/>
    <n v="209"/>
    <n v="278"/>
    <n v="52853"/>
    <n v="57084"/>
    <n v="102"/>
    <s v="SoundtrackOfLife"/>
    <s v="IndieWave"/>
    <n v="4577"/>
    <n v="8.659867935594951"/>
    <s v="Hashtags Used 1"/>
    <x v="7"/>
  </r>
  <r>
    <x v="107"/>
    <s v="YouTube"/>
    <d v="2024-09-07T00:00:00"/>
    <s v="Reel"/>
    <s v="Music that moves youâ€”only on Spotify."/>
    <n v="3882"/>
    <n v="342"/>
    <n v="374"/>
    <n v="41991"/>
    <n v="48554"/>
    <n v="118"/>
    <s v="DiscoverWeekly,SoundtrackOfLife"/>
    <s v="SummerBeats"/>
    <n v="4598"/>
    <n v="10.949965468790932"/>
    <s v="Hashtags Used 1"/>
    <x v="4"/>
  </r>
  <r>
    <x v="107"/>
    <s v="YouTube"/>
    <d v="2024-09-07T00:00:00"/>
    <s v="Reel"/>
    <s v="Music that moves youâ€”only on Spotify."/>
    <n v="3882"/>
    <n v="342"/>
    <n v="374"/>
    <n v="41991"/>
    <n v="48554"/>
    <n v="118"/>
    <s v="DiscoverWeekly,SoundtrackOfLife"/>
    <s v="SummerBeats"/>
    <n v="4598"/>
    <n v="10.949965468790932"/>
    <s v="Hashtags Used 2"/>
    <x v="7"/>
  </r>
  <r>
    <x v="108"/>
    <s v="Instagram"/>
    <d v="2024-11-21T00:00:00"/>
    <s v="Text"/>
    <s v="Music that moves youâ€”only on Spotify."/>
    <n v="4581"/>
    <n v="181"/>
    <n v="112"/>
    <n v="35221"/>
    <n v="28797"/>
    <n v="164"/>
    <s v="SoundtrackOfLife,NowPlaying"/>
    <s v="ChillVibes"/>
    <n v="4874"/>
    <n v="13.838335084182733"/>
    <s v="Hashtags Used 1"/>
    <x v="0"/>
  </r>
  <r>
    <x v="108"/>
    <s v="Instagram"/>
    <d v="2024-11-21T00:00:00"/>
    <s v="Text"/>
    <s v="Music that moves youâ€”only on Spotify."/>
    <n v="4581"/>
    <n v="181"/>
    <n v="112"/>
    <n v="35221"/>
    <n v="28797"/>
    <n v="164"/>
    <s v="SoundtrackOfLife,NowPlaying"/>
    <s v="ChillVibes"/>
    <n v="4874"/>
    <n v="13.838335084182733"/>
    <s v="Hashtags Used 2"/>
    <x v="1"/>
  </r>
  <r>
    <x v="109"/>
    <s v="Instagram"/>
    <d v="2024-06-26T00:00:00"/>
    <s v="Text"/>
    <s v="New music just dropped. Hit play!"/>
    <n v="3253"/>
    <n v="483"/>
    <n v="336"/>
    <n v="25397"/>
    <n v="51485"/>
    <n v="131"/>
    <s v="DiscoverWeekly"/>
    <s v="IndieWave"/>
    <n v="4072"/>
    <n v="16.033389770445329"/>
    <s v="Hashtags Used 1"/>
    <x v="2"/>
  </r>
  <r>
    <x v="110"/>
    <s v="YouTube"/>
    <d v="2024-07-20T00:00:00"/>
    <s v="Reel"/>
    <s v="Music that moves youâ€”only on Spotify."/>
    <n v="4955"/>
    <n v="299"/>
    <n v="345"/>
    <n v="33644"/>
    <n v="43547"/>
    <n v="194"/>
    <s v="DiscoverWeekly,SoundtrackOfLife"/>
    <s v="SummerBeats"/>
    <n v="5599"/>
    <n v="16.641897515158721"/>
    <s v="Hashtags Used 1"/>
    <x v="4"/>
  </r>
  <r>
    <x v="110"/>
    <s v="YouTube"/>
    <d v="2024-07-20T00:00:00"/>
    <s v="Reel"/>
    <s v="Music that moves youâ€”only on Spotify."/>
    <n v="4955"/>
    <n v="299"/>
    <n v="345"/>
    <n v="33644"/>
    <n v="43547"/>
    <n v="194"/>
    <s v="DiscoverWeekly,SoundtrackOfLife"/>
    <s v="SummerBeats"/>
    <n v="5599"/>
    <n v="16.641897515158721"/>
    <s v="Hashtags Used 2"/>
    <x v="7"/>
  </r>
  <r>
    <x v="111"/>
    <s v="Instagram"/>
    <d v="2025-02-16T00:00:00"/>
    <s v="Text"/>
    <s v="Your weekend playlist is waiting."/>
    <n v="1333"/>
    <n v="286"/>
    <n v="298"/>
    <n v="36174"/>
    <n v="34517"/>
    <n v="170"/>
    <s v="SoundtrackOfLife,NowPlaying"/>
    <s v="ChillVibes"/>
    <n v="1917"/>
    <n v="5.2993862995521646"/>
    <s v="Hashtags Used 1"/>
    <x v="0"/>
  </r>
  <r>
    <x v="111"/>
    <s v="Instagram"/>
    <d v="2025-02-16T00:00:00"/>
    <s v="Text"/>
    <s v="Your weekend playlist is waiting."/>
    <n v="1333"/>
    <n v="286"/>
    <n v="298"/>
    <n v="36174"/>
    <n v="34517"/>
    <n v="170"/>
    <s v="SoundtrackOfLife,NowPlaying"/>
    <s v="ChillVibes"/>
    <n v="1917"/>
    <n v="5.2993862995521646"/>
    <s v="Hashtags Used 2"/>
    <x v="1"/>
  </r>
  <r>
    <x v="112"/>
    <s v="Instagram"/>
    <d v="2024-09-09T00:00:00"/>
    <s v="Text"/>
    <s v="New music just dropped. Hit play!"/>
    <n v="1616"/>
    <n v="360"/>
    <n v="180"/>
    <n v="54342"/>
    <n v="18796"/>
    <n v="282"/>
    <s v="SoundtrackOfLife,NowPlaying"/>
    <s v="ChillVibes"/>
    <n v="2156"/>
    <n v="3.967465312281476"/>
    <s v="Hashtags Used 1"/>
    <x v="0"/>
  </r>
  <r>
    <x v="112"/>
    <s v="Instagram"/>
    <d v="2024-09-09T00:00:00"/>
    <s v="Text"/>
    <s v="New music just dropped. Hit play!"/>
    <n v="1616"/>
    <n v="360"/>
    <n v="180"/>
    <n v="54342"/>
    <n v="18796"/>
    <n v="282"/>
    <s v="SoundtrackOfLife,NowPlaying"/>
    <s v="ChillVibes"/>
    <n v="2156"/>
    <n v="3.967465312281476"/>
    <s v="Hashtags Used 2"/>
    <x v="1"/>
  </r>
  <r>
    <x v="113"/>
    <s v="Twitter"/>
    <d v="2024-07-16T00:00:00"/>
    <s v="Text"/>
    <s v="Top trending tracks updated daily!"/>
    <n v="1803"/>
    <n v="273"/>
    <n v="287"/>
    <n v="46176"/>
    <n v="25488"/>
    <n v="141"/>
    <s v="NowPlaying"/>
    <s v="ChillVibes"/>
    <n v="2363"/>
    <n v="5.1173769923769923"/>
    <s v="Hashtags Used 1"/>
    <x v="1"/>
  </r>
  <r>
    <x v="114"/>
    <s v="Instagram"/>
    <d v="2025-04-15T00:00:00"/>
    <s v="Text"/>
    <s v="Explore the latest podcasts now."/>
    <n v="4177"/>
    <n v="489"/>
    <n v="331"/>
    <n v="57451"/>
    <n v="73793"/>
    <n v="251"/>
    <s v="DiscoverWeekly"/>
    <s v="IndieWave"/>
    <n v="4997"/>
    <n v="8.6978468608031196"/>
    <s v="Hashtags Used 1"/>
    <x v="2"/>
  </r>
  <r>
    <x v="115"/>
    <s v="Instagram"/>
    <d v="2025-05-04T00:00:00"/>
    <s v="Story"/>
    <s v="New music just dropped. Hit play!"/>
    <n v="1311"/>
    <n v="181"/>
    <n v="361"/>
    <n v="37148"/>
    <n v="44875"/>
    <n v="245"/>
    <s v="NowPlaying"/>
    <s v="Wrapped2024"/>
    <n v="1853"/>
    <n v="4.9881554861634543"/>
    <s v="Hashtags Used 1"/>
    <x v="1"/>
  </r>
  <r>
    <x v="116"/>
    <s v="Instagram"/>
    <d v="2024-02-18T00:00:00"/>
    <s v="Story"/>
    <s v="From pop to podcasts, itâ€™s all here."/>
    <n v="1516"/>
    <n v="215"/>
    <n v="332"/>
    <n v="58981"/>
    <n v="36118"/>
    <n v="211"/>
    <s v="NowPlaying"/>
    <s v="Wrapped2024"/>
    <n v="2063"/>
    <n v="3.4977365592309386"/>
    <s v="Hashtags Used 1"/>
    <x v="1"/>
  </r>
  <r>
    <x v="117"/>
    <s v="Twitter"/>
    <d v="2024-05-16T00:00:00"/>
    <s v="Story"/>
    <s v="Music that moves youâ€”only on Spotify."/>
    <n v="2023"/>
    <n v="124"/>
    <n v="99"/>
    <n v="54524"/>
    <n v="34790"/>
    <n v="195"/>
    <s v="DiscoverWeekly,MusicForEveryone"/>
    <s v="ChillVibes"/>
    <n v="2246"/>
    <n v="4.119286919521679"/>
    <s v="Hashtags Used 1"/>
    <x v="4"/>
  </r>
  <r>
    <x v="117"/>
    <s v="Twitter"/>
    <d v="2024-05-16T00:00:00"/>
    <s v="Story"/>
    <s v="Music that moves youâ€”only on Spotify."/>
    <n v="2023"/>
    <n v="124"/>
    <n v="99"/>
    <n v="54524"/>
    <n v="34790"/>
    <n v="195"/>
    <s v="DiscoverWeekly,MusicForEveryone"/>
    <s v="ChillVibes"/>
    <n v="2246"/>
    <n v="4.119286919521679"/>
    <s v="Hashtags Used 2"/>
    <x v="6"/>
  </r>
  <r>
    <x v="118"/>
    <s v="Twitter"/>
    <d v="2025-05-29T00:00:00"/>
    <s v="Story"/>
    <s v="Music that moves youâ€”only on Spotify."/>
    <n v="2134"/>
    <n v="322"/>
    <n v="114"/>
    <n v="44338"/>
    <n v="52165"/>
    <n v="176"/>
    <s v="MusicForEveryone,NowPlaying"/>
    <s v="ChillVibes"/>
    <n v="2570"/>
    <n v="5.7963823356939868"/>
    <s v="Hashtags Used 1"/>
    <x v="3"/>
  </r>
  <r>
    <x v="118"/>
    <s v="Twitter"/>
    <d v="2025-05-29T00:00:00"/>
    <s v="Story"/>
    <s v="Music that moves youâ€”only on Spotify."/>
    <n v="2134"/>
    <n v="322"/>
    <n v="114"/>
    <n v="44338"/>
    <n v="52165"/>
    <n v="176"/>
    <s v="MusicForEveryone,NowPlaying"/>
    <s v="ChillVibes"/>
    <n v="2570"/>
    <n v="5.7963823356939868"/>
    <s v="Hashtags Used 2"/>
    <x v="1"/>
  </r>
  <r>
    <x v="119"/>
    <s v="Instagram"/>
    <d v="2025-01-17T00:00:00"/>
    <s v="Text"/>
    <s v="Top trending tracks updated daily!"/>
    <n v="2266"/>
    <n v="126"/>
    <n v="140"/>
    <n v="53759"/>
    <n v="46834"/>
    <n v="277"/>
    <s v="DiscoverWeekly"/>
    <s v="IndieWave"/>
    <n v="2532"/>
    <n v="4.7099090384865789"/>
    <s v="Hashtags Used 1"/>
    <x v="2"/>
  </r>
  <r>
    <x v="120"/>
    <s v="Instagram"/>
    <d v="2025-04-30T00:00:00"/>
    <s v="Story"/>
    <s v="New music just dropped. Hit play!"/>
    <n v="3916"/>
    <n v="459"/>
    <n v="229"/>
    <n v="48989"/>
    <n v="39768"/>
    <n v="200"/>
    <s v="NowPlaying"/>
    <s v="Wrapped2024"/>
    <n v="4604"/>
    <n v="9.3980281287635989"/>
    <s v="Hashtags Used 1"/>
    <x v="1"/>
  </r>
  <r>
    <x v="121"/>
    <s v="Twitter"/>
    <d v="2024-02-24T00:00:00"/>
    <s v="Story"/>
    <s v="Music that moves youâ€”only on Spotify."/>
    <n v="1022"/>
    <n v="463"/>
    <n v="360"/>
    <n v="51468"/>
    <n v="24279"/>
    <n v="230"/>
    <s v="DiscoverWeekly,MusicForEveryone"/>
    <s v="ChillVibes"/>
    <n v="1845"/>
    <n v="3.5847516903707159"/>
    <s v="Hashtags Used 1"/>
    <x v="4"/>
  </r>
  <r>
    <x v="121"/>
    <s v="Twitter"/>
    <d v="2024-02-24T00:00:00"/>
    <s v="Story"/>
    <s v="Music that moves youâ€”only on Spotify."/>
    <n v="1022"/>
    <n v="463"/>
    <n v="360"/>
    <n v="51468"/>
    <n v="24279"/>
    <n v="230"/>
    <s v="DiscoverWeekly,MusicForEveryone"/>
    <s v="ChillVibes"/>
    <n v="1845"/>
    <n v="3.5847516903707159"/>
    <s v="Hashtags Used 2"/>
    <x v="6"/>
  </r>
  <r>
    <x v="122"/>
    <s v="YouTube"/>
    <d v="2024-05-12T00:00:00"/>
    <s v="Text"/>
    <s v="From pop to podcasts, itâ€™s all here."/>
    <n v="2911"/>
    <n v="467"/>
    <n v="94"/>
    <n v="59083"/>
    <n v="49762"/>
    <n v="236"/>
    <s v="DiscoverWeekly,SpotifyWrapped"/>
    <s v="IndieWave"/>
    <n v="3472"/>
    <n v="5.8764788517847775"/>
    <s v="Hashtags Used 1"/>
    <x v="4"/>
  </r>
  <r>
    <x v="122"/>
    <s v="YouTube"/>
    <d v="2024-05-12T00:00:00"/>
    <s v="Text"/>
    <s v="From pop to podcasts, itâ€™s all here."/>
    <n v="2911"/>
    <n v="467"/>
    <n v="94"/>
    <n v="59083"/>
    <n v="49762"/>
    <n v="236"/>
    <s v="DiscoverWeekly,SpotifyWrapped"/>
    <s v="IndieWave"/>
    <n v="3472"/>
    <n v="5.8764788517847775"/>
    <s v="Hashtags Used 2"/>
    <x v="5"/>
  </r>
  <r>
    <x v="123"/>
    <s v="Twitter"/>
    <d v="2024-05-09T00:00:00"/>
    <s v="Story"/>
    <s v="New music just dropped. Hit play!"/>
    <n v="3277"/>
    <n v="423"/>
    <n v="259"/>
    <n v="46328"/>
    <n v="44293"/>
    <n v="299"/>
    <s v="SoundtrackOfLife,NowPlaying"/>
    <s v="ChillVibes"/>
    <n v="3959"/>
    <n v="8.545587981350371"/>
    <s v="Hashtags Used 1"/>
    <x v="0"/>
  </r>
  <r>
    <x v="123"/>
    <s v="Twitter"/>
    <d v="2024-05-09T00:00:00"/>
    <s v="Story"/>
    <s v="New music just dropped. Hit play!"/>
    <n v="3277"/>
    <n v="423"/>
    <n v="259"/>
    <n v="46328"/>
    <n v="44293"/>
    <n v="299"/>
    <s v="SoundtrackOfLife,NowPlaying"/>
    <s v="ChillVibes"/>
    <n v="3959"/>
    <n v="8.545587981350371"/>
    <s v="Hashtags Used 2"/>
    <x v="1"/>
  </r>
  <r>
    <x v="124"/>
    <s v="Twitter"/>
    <d v="2024-11-06T00:00:00"/>
    <s v="Text"/>
    <s v="From pop to podcasts, itâ€™s all here."/>
    <n v="2956"/>
    <n v="381"/>
    <n v="345"/>
    <n v="33347"/>
    <n v="22558"/>
    <n v="173"/>
    <s v="NowPlaying"/>
    <s v="ChillVibes"/>
    <n v="3682"/>
    <n v="11.041472996071612"/>
    <s v="Hashtags Used 1"/>
    <x v="1"/>
  </r>
  <r>
    <x v="125"/>
    <s v="Twitter"/>
    <d v="2024-01-04T00:00:00"/>
    <s v="Story"/>
    <s v="Whatâ€™s your vibe today? #SpotifyHits"/>
    <n v="3208"/>
    <n v="476"/>
    <n v="277"/>
    <n v="56072"/>
    <n v="21061"/>
    <n v="113"/>
    <s v="MusicForEveryone,NowPlaying"/>
    <s v="ChillVibes"/>
    <n v="3961"/>
    <n v="7.064131830503638"/>
    <s v="Hashtags Used 1"/>
    <x v="3"/>
  </r>
  <r>
    <x v="125"/>
    <s v="Twitter"/>
    <d v="2024-01-04T00:00:00"/>
    <s v="Story"/>
    <s v="Whatâ€™s your vibe today? #SpotifyHits"/>
    <n v="3208"/>
    <n v="476"/>
    <n v="277"/>
    <n v="56072"/>
    <n v="21061"/>
    <n v="113"/>
    <s v="MusicForEveryone,NowPlaying"/>
    <s v="ChillVibes"/>
    <n v="3961"/>
    <n v="7.064131830503638"/>
    <s v="Hashtags Used 2"/>
    <x v="1"/>
  </r>
  <r>
    <x v="126"/>
    <s v="Twitter"/>
    <d v="2024-01-28T00:00:00"/>
    <s v="Text"/>
    <s v="Music that moves youâ€”only on Spotify."/>
    <n v="1456"/>
    <n v="265"/>
    <n v="137"/>
    <n v="53485"/>
    <n v="59729"/>
    <n v="145"/>
    <s v="SoundtrackOfLife"/>
    <s v="IndieWave"/>
    <n v="1858"/>
    <n v="3.4738711788351875"/>
    <s v="Hashtags Used 1"/>
    <x v="7"/>
  </r>
  <r>
    <x v="127"/>
    <s v="Instagram"/>
    <d v="2024-02-22T00:00:00"/>
    <s v="Text"/>
    <s v="New music just dropped. Hit play!"/>
    <n v="1902"/>
    <n v="394"/>
    <n v="279"/>
    <n v="24615"/>
    <n v="51330"/>
    <n v="176"/>
    <s v="SoundtrackOfLife,NowPlaying"/>
    <s v="ChillVibes"/>
    <n v="2575"/>
    <n v="10.461100954702417"/>
    <s v="Hashtags Used 1"/>
    <x v="0"/>
  </r>
  <r>
    <x v="127"/>
    <s v="Instagram"/>
    <d v="2024-02-22T00:00:00"/>
    <s v="Text"/>
    <s v="New music just dropped. Hit play!"/>
    <n v="1902"/>
    <n v="394"/>
    <n v="279"/>
    <n v="24615"/>
    <n v="51330"/>
    <n v="176"/>
    <s v="SoundtrackOfLife,NowPlaying"/>
    <s v="ChillVibes"/>
    <n v="2575"/>
    <n v="10.461100954702417"/>
    <s v="Hashtags Used 2"/>
    <x v="1"/>
  </r>
  <r>
    <x v="128"/>
    <s v="Twitter"/>
    <d v="2025-07-01T00:00:00"/>
    <s v="Story"/>
    <s v="Explore the latest podcasts now."/>
    <n v="3219"/>
    <n v="424"/>
    <n v="267"/>
    <n v="48879"/>
    <n v="37691"/>
    <n v="224"/>
    <s v="DiscoverWeekly,MusicForEveryone"/>
    <s v="ChillVibes"/>
    <n v="3910"/>
    <n v="7.9993453221219744"/>
    <s v="Hashtags Used 1"/>
    <x v="4"/>
  </r>
  <r>
    <x v="128"/>
    <s v="Twitter"/>
    <d v="2025-07-01T00:00:00"/>
    <s v="Story"/>
    <s v="Explore the latest podcasts now."/>
    <n v="3219"/>
    <n v="424"/>
    <n v="267"/>
    <n v="48879"/>
    <n v="37691"/>
    <n v="224"/>
    <s v="DiscoverWeekly,MusicForEveryone"/>
    <s v="ChillVibes"/>
    <n v="3910"/>
    <n v="7.9993453221219744"/>
    <s v="Hashtags Used 2"/>
    <x v="6"/>
  </r>
  <r>
    <x v="129"/>
    <s v="YouTube"/>
    <d v="2024-01-10T00:00:00"/>
    <s v="Text"/>
    <s v="Explore the latest podcasts now."/>
    <n v="1261"/>
    <n v="190"/>
    <n v="233"/>
    <n v="59888"/>
    <n v="51449"/>
    <n v="205"/>
    <s v="DiscoverWeekly,SpotifyWrapped"/>
    <s v="IndieWave"/>
    <n v="1684"/>
    <n v="2.8119155757413838"/>
    <s v="Hashtags Used 1"/>
    <x v="4"/>
  </r>
  <r>
    <x v="129"/>
    <s v="YouTube"/>
    <d v="2024-01-10T00:00:00"/>
    <s v="Text"/>
    <s v="Explore the latest podcasts now."/>
    <n v="1261"/>
    <n v="190"/>
    <n v="233"/>
    <n v="59888"/>
    <n v="51449"/>
    <n v="205"/>
    <s v="DiscoverWeekly,SpotifyWrapped"/>
    <s v="IndieWave"/>
    <n v="1684"/>
    <n v="2.8119155757413838"/>
    <s v="Hashtags Used 2"/>
    <x v="5"/>
  </r>
  <r>
    <x v="130"/>
    <s v="Twitter"/>
    <d v="2025-03-20T00:00:00"/>
    <s v="Text"/>
    <s v="Your weekend playlist is waiting."/>
    <n v="1564"/>
    <n v="362"/>
    <n v="371"/>
    <n v="42075"/>
    <n v="66659"/>
    <n v="205"/>
    <s v="SoundtrackOfLife"/>
    <s v="IndieWave"/>
    <n v="2297"/>
    <n v="5.4592988710635764"/>
    <s v="Hashtags Used 1"/>
    <x v="7"/>
  </r>
  <r>
    <x v="131"/>
    <s v="Twitter"/>
    <d v="2024-09-28T00:00:00"/>
    <s v="Text"/>
    <s v="Whatâ€™s your vibe today? #SpotifyHits"/>
    <n v="4006"/>
    <n v="420"/>
    <n v="194"/>
    <n v="49964"/>
    <n v="20685"/>
    <n v="148"/>
    <s v="NowPlaying"/>
    <s v="ChillVibes"/>
    <n v="4620"/>
    <n v="9.2466575934672957"/>
    <s v="Hashtags Used 1"/>
    <x v="1"/>
  </r>
  <r>
    <x v="132"/>
    <s v="YouTube"/>
    <d v="2024-01-27T00:00:00"/>
    <s v="Text"/>
    <s v="Your weekend playlist is waiting."/>
    <n v="1976"/>
    <n v="262"/>
    <n v="218"/>
    <n v="51696"/>
    <n v="44846"/>
    <n v="139"/>
    <s v="DiscoverWeekly,SpotifyWrapped"/>
    <s v="IndieWave"/>
    <n v="2456"/>
    <n v="4.7508511296812133"/>
    <s v="Hashtags Used 1"/>
    <x v="4"/>
  </r>
  <r>
    <x v="132"/>
    <s v="YouTube"/>
    <d v="2024-01-27T00:00:00"/>
    <s v="Text"/>
    <s v="Your weekend playlist is waiting."/>
    <n v="1976"/>
    <n v="262"/>
    <n v="218"/>
    <n v="51696"/>
    <n v="44846"/>
    <n v="139"/>
    <s v="DiscoverWeekly,SpotifyWrapped"/>
    <s v="IndieWave"/>
    <n v="2456"/>
    <n v="4.7508511296812133"/>
    <s v="Hashtags Used 2"/>
    <x v="5"/>
  </r>
  <r>
    <x v="133"/>
    <s v="Twitter"/>
    <d v="2025-05-15T00:00:00"/>
    <s v="Text"/>
    <s v="New music just dropped. Hit play!"/>
    <n v="1583"/>
    <n v="433"/>
    <n v="249"/>
    <n v="30256"/>
    <n v="47066"/>
    <n v="196"/>
    <s v="NowPlaying"/>
    <s v="ChillVibes"/>
    <n v="2265"/>
    <n v="7.4861184558434681"/>
    <s v="Hashtags Used 1"/>
    <x v="1"/>
  </r>
  <r>
    <x v="134"/>
    <s v="Twitter"/>
    <d v="2024-10-04T00:00:00"/>
    <s v="Story"/>
    <s v="Explore the latest podcasts now."/>
    <n v="2870"/>
    <n v="380"/>
    <n v="393"/>
    <n v="37621"/>
    <n v="71794"/>
    <n v="127"/>
    <s v="MusicForEveryone,NowPlaying"/>
    <s v="ChillVibes"/>
    <n v="3643"/>
    <n v="9.6834214933149045"/>
    <s v="Hashtags Used 1"/>
    <x v="3"/>
  </r>
  <r>
    <x v="134"/>
    <s v="Twitter"/>
    <d v="2024-10-04T00:00:00"/>
    <s v="Story"/>
    <s v="Explore the latest podcasts now."/>
    <n v="2870"/>
    <n v="380"/>
    <n v="393"/>
    <n v="37621"/>
    <n v="71794"/>
    <n v="127"/>
    <s v="MusicForEveryone,NowPlaying"/>
    <s v="ChillVibes"/>
    <n v="3643"/>
    <n v="9.6834214933149045"/>
    <s v="Hashtags Used 2"/>
    <x v="1"/>
  </r>
  <r>
    <x v="135"/>
    <s v="Twitter"/>
    <d v="2024-11-19T00:00:00"/>
    <s v="Text"/>
    <s v="Top trending tracks updated daily!"/>
    <n v="3728"/>
    <n v="271"/>
    <n v="275"/>
    <n v="22827"/>
    <n v="37034"/>
    <n v="199"/>
    <s v="NowPlaying"/>
    <s v="ChillVibes"/>
    <n v="4274"/>
    <n v="18.723441538528935"/>
    <s v="Hashtags Used 1"/>
    <x v="1"/>
  </r>
  <r>
    <x v="136"/>
    <s v="Twitter"/>
    <d v="2024-04-05T00:00:00"/>
    <s v="Story"/>
    <s v="New music just dropped. Hit play!"/>
    <n v="4965"/>
    <n v="175"/>
    <n v="307"/>
    <n v="32793"/>
    <n v="43412"/>
    <n v="296"/>
    <s v="SoundtrackOfLife,NowPlaying"/>
    <s v="ChillVibes"/>
    <n v="5447"/>
    <n v="16.610252187966946"/>
    <s v="Hashtags Used 1"/>
    <x v="0"/>
  </r>
  <r>
    <x v="136"/>
    <s v="Twitter"/>
    <d v="2024-04-05T00:00:00"/>
    <s v="Story"/>
    <s v="New music just dropped. Hit play!"/>
    <n v="4965"/>
    <n v="175"/>
    <n v="307"/>
    <n v="32793"/>
    <n v="43412"/>
    <n v="296"/>
    <s v="SoundtrackOfLife,NowPlaying"/>
    <s v="ChillVibes"/>
    <n v="5447"/>
    <n v="16.610252187966946"/>
    <s v="Hashtags Used 2"/>
    <x v="1"/>
  </r>
  <r>
    <x v="137"/>
    <s v="Twitter"/>
    <d v="2024-11-28T00:00:00"/>
    <s v="Story"/>
    <s v="New music just dropped. Hit play!"/>
    <n v="1131"/>
    <n v="100"/>
    <n v="116"/>
    <n v="48437"/>
    <n v="72704"/>
    <n v="236"/>
    <s v="DiscoverWeekly,MusicForEveryone"/>
    <s v="ChillVibes"/>
    <n v="1347"/>
    <n v="2.7809319322005903"/>
    <s v="Hashtags Used 1"/>
    <x v="4"/>
  </r>
  <r>
    <x v="137"/>
    <s v="Twitter"/>
    <d v="2024-11-28T00:00:00"/>
    <s v="Story"/>
    <s v="New music just dropped. Hit play!"/>
    <n v="1131"/>
    <n v="100"/>
    <n v="116"/>
    <n v="48437"/>
    <n v="72704"/>
    <n v="236"/>
    <s v="DiscoverWeekly,MusicForEveryone"/>
    <s v="ChillVibes"/>
    <n v="1347"/>
    <n v="2.7809319322005903"/>
    <s v="Hashtags Used 2"/>
    <x v="6"/>
  </r>
  <r>
    <x v="138"/>
    <s v="Twitter"/>
    <d v="2025-03-09T00:00:00"/>
    <s v="Text"/>
    <s v="Your weekend playlist is waiting."/>
    <n v="2754"/>
    <n v="215"/>
    <n v="264"/>
    <n v="27762"/>
    <n v="70203"/>
    <n v="289"/>
    <s v="NowPlaying"/>
    <s v="ChillVibes"/>
    <n v="3233"/>
    <n v="11.645414595490239"/>
    <s v="Hashtags Used 1"/>
    <x v="1"/>
  </r>
  <r>
    <x v="139"/>
    <s v="Twitter"/>
    <d v="2024-08-27T00:00:00"/>
    <s v="Story"/>
    <s v="New music just dropped. Hit play!"/>
    <n v="1856"/>
    <n v="357"/>
    <n v="348"/>
    <n v="29428"/>
    <n v="70206"/>
    <n v="236"/>
    <s v="MusicForEveryone,NowPlaying"/>
    <s v="ChillVibes"/>
    <n v="2561"/>
    <n v="8.7025961669158622"/>
    <s v="Hashtags Used 1"/>
    <x v="3"/>
  </r>
  <r>
    <x v="139"/>
    <s v="Twitter"/>
    <d v="2024-08-27T00:00:00"/>
    <s v="Story"/>
    <s v="New music just dropped. Hit play!"/>
    <n v="1856"/>
    <n v="357"/>
    <n v="348"/>
    <n v="29428"/>
    <n v="70206"/>
    <n v="236"/>
    <s v="MusicForEveryone,NowPlaying"/>
    <s v="ChillVibes"/>
    <n v="2561"/>
    <n v="8.7025961669158622"/>
    <s v="Hashtags Used 2"/>
    <x v="1"/>
  </r>
  <r>
    <x v="140"/>
    <s v="YouTube"/>
    <d v="2024-10-01T00:00:00"/>
    <s v="Reel"/>
    <s v="Explore the latest podcasts now."/>
    <n v="3543"/>
    <n v="334"/>
    <n v="218"/>
    <n v="58007"/>
    <n v="24792"/>
    <n v="273"/>
    <s v="DiscoverWeekly,SoundtrackOfLife"/>
    <s v="SummerBeats"/>
    <n v="4095"/>
    <n v="7.059492819832089"/>
    <s v="Hashtags Used 1"/>
    <x v="4"/>
  </r>
  <r>
    <x v="140"/>
    <s v="YouTube"/>
    <d v="2024-10-01T00:00:00"/>
    <s v="Reel"/>
    <s v="Explore the latest podcasts now."/>
    <n v="3543"/>
    <n v="334"/>
    <n v="218"/>
    <n v="58007"/>
    <n v="24792"/>
    <n v="273"/>
    <s v="DiscoverWeekly,SoundtrackOfLife"/>
    <s v="SummerBeats"/>
    <n v="4095"/>
    <n v="7.059492819832089"/>
    <s v="Hashtags Used 2"/>
    <x v="7"/>
  </r>
  <r>
    <x v="141"/>
    <s v="Instagram"/>
    <d v="2024-12-21T00:00:00"/>
    <s v="Story"/>
    <s v="New music just dropped. Hit play!"/>
    <n v="4563"/>
    <n v="398"/>
    <n v="163"/>
    <n v="43679"/>
    <n v="48760"/>
    <n v="92"/>
    <s v="NowPlaying"/>
    <s v="Wrapped2024"/>
    <n v="5124"/>
    <n v="11.731037798484397"/>
    <s v="Hashtags Used 1"/>
    <x v="1"/>
  </r>
  <r>
    <x v="142"/>
    <s v="Instagram"/>
    <d v="2024-06-17T00:00:00"/>
    <s v="Text"/>
    <s v="Discover fresh beats on Spotify!"/>
    <n v="4283"/>
    <n v="471"/>
    <n v="156"/>
    <n v="53004"/>
    <n v="25678"/>
    <n v="105"/>
    <s v="DiscoverWeekly"/>
    <s v="IndieWave"/>
    <n v="4910"/>
    <n v="9.2634518149573619"/>
    <s v="Hashtags Used 1"/>
    <x v="2"/>
  </r>
  <r>
    <x v="143"/>
    <s v="Instagram"/>
    <d v="2025-02-14T00:00:00"/>
    <s v="Text"/>
    <s v="Discover fresh beats on Spotify!"/>
    <n v="2329"/>
    <n v="373"/>
    <n v="291"/>
    <n v="49577"/>
    <n v="28002"/>
    <n v="82"/>
    <s v="SoundtrackOfLife,NowPlaying"/>
    <s v="ChillVibes"/>
    <n v="2993"/>
    <n v="6.0370736430199488"/>
    <s v="Hashtags Used 1"/>
    <x v="0"/>
  </r>
  <r>
    <x v="143"/>
    <s v="Instagram"/>
    <d v="2025-02-14T00:00:00"/>
    <s v="Text"/>
    <s v="Discover fresh beats on Spotify!"/>
    <n v="2329"/>
    <n v="373"/>
    <n v="291"/>
    <n v="49577"/>
    <n v="28002"/>
    <n v="82"/>
    <s v="SoundtrackOfLife,NowPlaying"/>
    <s v="ChillVibes"/>
    <n v="2993"/>
    <n v="6.0370736430199488"/>
    <s v="Hashtags Used 2"/>
    <x v="1"/>
  </r>
  <r>
    <x v="144"/>
    <s v="Twitter"/>
    <d v="2025-05-28T00:00:00"/>
    <s v="Story"/>
    <s v="Top trending tracks updated daily!"/>
    <n v="4287"/>
    <n v="273"/>
    <n v="122"/>
    <n v="40792"/>
    <n v="23878"/>
    <n v="277"/>
    <s v="MusicForEveryone,NowPlaying"/>
    <s v="ChillVibes"/>
    <n v="4682"/>
    <n v="11.477740733477154"/>
    <s v="Hashtags Used 1"/>
    <x v="3"/>
  </r>
  <r>
    <x v="144"/>
    <s v="Twitter"/>
    <d v="2025-05-28T00:00:00"/>
    <s v="Story"/>
    <s v="Top trending tracks updated daily!"/>
    <n v="4287"/>
    <n v="273"/>
    <n v="122"/>
    <n v="40792"/>
    <n v="23878"/>
    <n v="277"/>
    <s v="MusicForEveryone,NowPlaying"/>
    <s v="ChillVibes"/>
    <n v="4682"/>
    <n v="11.477740733477154"/>
    <s v="Hashtags Used 2"/>
    <x v="1"/>
  </r>
  <r>
    <x v="145"/>
    <s v="Instagram"/>
    <d v="2025-05-22T00:00:00"/>
    <s v="Text"/>
    <s v="Discover fresh beats on Spotify!"/>
    <n v="2633"/>
    <n v="318"/>
    <n v="380"/>
    <n v="40869"/>
    <n v="64474"/>
    <n v="245"/>
    <s v="DiscoverWeekly"/>
    <s v="IndieWave"/>
    <n v="3331"/>
    <n v="8.1504318676747669"/>
    <s v="Hashtags Used 1"/>
    <x v="2"/>
  </r>
  <r>
    <x v="146"/>
    <s v="Twitter"/>
    <d v="2024-01-21T00:00:00"/>
    <s v="Story"/>
    <s v="Discover fresh beats on Spotify!"/>
    <n v="2383"/>
    <n v="136"/>
    <n v="302"/>
    <n v="39187"/>
    <n v="22133"/>
    <n v="208"/>
    <s v="MusicForEveryone,NowPlaying"/>
    <s v="ChillVibes"/>
    <n v="2821"/>
    <n v="7.1988159338556148"/>
    <s v="Hashtags Used 1"/>
    <x v="3"/>
  </r>
  <r>
    <x v="146"/>
    <s v="Twitter"/>
    <d v="2024-01-21T00:00:00"/>
    <s v="Story"/>
    <s v="Discover fresh beats on Spotify!"/>
    <n v="2383"/>
    <n v="136"/>
    <n v="302"/>
    <n v="39187"/>
    <n v="22133"/>
    <n v="208"/>
    <s v="MusicForEveryone,NowPlaying"/>
    <s v="ChillVibes"/>
    <n v="2821"/>
    <n v="7.1988159338556148"/>
    <s v="Hashtags Used 2"/>
    <x v="1"/>
  </r>
  <r>
    <x v="147"/>
    <s v="Twitter"/>
    <d v="2025-02-08T00:00:00"/>
    <s v="Story"/>
    <s v="Your weekend playlist is waiting."/>
    <n v="4752"/>
    <n v="334"/>
    <n v="56"/>
    <n v="48017"/>
    <n v="55534"/>
    <n v="270"/>
    <s v="DiscoverWeekly,MusicForEveryone"/>
    <s v="ChillVibes"/>
    <n v="5142"/>
    <n v="10.708707332819627"/>
    <s v="Hashtags Used 1"/>
    <x v="4"/>
  </r>
  <r>
    <x v="147"/>
    <s v="Twitter"/>
    <d v="2025-02-08T00:00:00"/>
    <s v="Story"/>
    <s v="Your weekend playlist is waiting."/>
    <n v="4752"/>
    <n v="334"/>
    <n v="56"/>
    <n v="48017"/>
    <n v="55534"/>
    <n v="270"/>
    <s v="DiscoverWeekly,MusicForEveryone"/>
    <s v="ChillVibes"/>
    <n v="5142"/>
    <n v="10.708707332819627"/>
    <s v="Hashtags Used 2"/>
    <x v="6"/>
  </r>
  <r>
    <x v="148"/>
    <s v="Twitter"/>
    <d v="2025-04-13T00:00:00"/>
    <s v="Text"/>
    <s v="From pop to podcasts, itâ€™s all here."/>
    <n v="3890"/>
    <n v="408"/>
    <n v="338"/>
    <n v="56994"/>
    <n v="32621"/>
    <n v="286"/>
    <s v="SoundtrackOfLife"/>
    <s v="IndieWave"/>
    <n v="4636"/>
    <n v="8.1341895638137345"/>
    <s v="Hashtags Used 1"/>
    <x v="7"/>
  </r>
  <r>
    <x v="149"/>
    <s v="Twitter"/>
    <d v="2024-05-30T00:00:00"/>
    <s v="Story"/>
    <s v="Your weekend playlist is waiting."/>
    <n v="2311"/>
    <n v="207"/>
    <n v="363"/>
    <n v="30349"/>
    <n v="32925"/>
    <n v="88"/>
    <s v="MusicForEveryone,NowPlaying"/>
    <s v="ChillVibes"/>
    <n v="2881"/>
    <n v="9.4928992718046725"/>
    <s v="Hashtags Used 1"/>
    <x v="3"/>
  </r>
  <r>
    <x v="149"/>
    <s v="Twitter"/>
    <d v="2024-05-30T00:00:00"/>
    <s v="Story"/>
    <s v="Your weekend playlist is waiting."/>
    <n v="2311"/>
    <n v="207"/>
    <n v="363"/>
    <n v="30349"/>
    <n v="32925"/>
    <n v="88"/>
    <s v="MusicForEveryone,NowPlaying"/>
    <s v="ChillVibes"/>
    <n v="2881"/>
    <n v="9.4928992718046725"/>
    <s v="Hashtags Used 2"/>
    <x v="1"/>
  </r>
  <r>
    <x v="150"/>
    <s v="Instagram"/>
    <d v="2024-08-12T00:00:00"/>
    <s v="Story"/>
    <s v="Discover fresh beats on Spotify!"/>
    <n v="2962"/>
    <n v="400"/>
    <n v="280"/>
    <n v="52508"/>
    <n v="58329"/>
    <n v="219"/>
    <s v="NowPlaying"/>
    <s v="Wrapped2024"/>
    <n v="3642"/>
    <n v="6.9360859297630837"/>
    <s v="Hashtags Used 1"/>
    <x v="1"/>
  </r>
  <r>
    <x v="151"/>
    <s v="Instagram"/>
    <d v="2024-09-27T00:00:00"/>
    <s v="Text"/>
    <s v="Discover fresh beats on Spotify!"/>
    <n v="3118"/>
    <n v="116"/>
    <n v="195"/>
    <n v="37100"/>
    <n v="62629"/>
    <n v="272"/>
    <s v="DiscoverWeekly"/>
    <s v="IndieWave"/>
    <n v="3429"/>
    <n v="9.2425876010781671"/>
    <s v="Hashtags Used 1"/>
    <x v="2"/>
  </r>
  <r>
    <x v="152"/>
    <s v="Twitter"/>
    <d v="2025-06-11T00:00:00"/>
    <s v="Story"/>
    <s v="Explore the latest podcasts now."/>
    <n v="3805"/>
    <n v="453"/>
    <n v="63"/>
    <n v="52395"/>
    <n v="72934"/>
    <n v="87"/>
    <s v="DiscoverWeekly,MusicForEveryone"/>
    <s v="ChillVibes"/>
    <n v="4321"/>
    <n v="8.2469701307376653"/>
    <s v="Hashtags Used 1"/>
    <x v="4"/>
  </r>
  <r>
    <x v="152"/>
    <s v="Twitter"/>
    <d v="2025-06-11T00:00:00"/>
    <s v="Story"/>
    <s v="Explore the latest podcasts now."/>
    <n v="3805"/>
    <n v="453"/>
    <n v="63"/>
    <n v="52395"/>
    <n v="72934"/>
    <n v="87"/>
    <s v="DiscoverWeekly,MusicForEveryone"/>
    <s v="ChillVibes"/>
    <n v="4321"/>
    <n v="8.2469701307376653"/>
    <s v="Hashtags Used 2"/>
    <x v="6"/>
  </r>
  <r>
    <x v="153"/>
    <s v="Instagram"/>
    <d v="2024-11-19T00:00:00"/>
    <s v="Text"/>
    <s v="Whatâ€™s your vibe today? #SpotifyHits"/>
    <n v="2525"/>
    <n v="272"/>
    <n v="294"/>
    <n v="51875"/>
    <n v="24732"/>
    <n v="92"/>
    <s v="DiscoverWeekly"/>
    <s v="IndieWave"/>
    <n v="3091"/>
    <n v="5.9585542168674701"/>
    <s v="Hashtags Used 1"/>
    <x v="2"/>
  </r>
  <r>
    <x v="154"/>
    <s v="Instagram"/>
    <d v="2024-04-25T00:00:00"/>
    <s v="Text"/>
    <s v="Music that moves youâ€”only on Spotify."/>
    <n v="3563"/>
    <n v="483"/>
    <n v="227"/>
    <n v="41085"/>
    <n v="26393"/>
    <n v="236"/>
    <s v="SoundtrackOfLife,NowPlaying"/>
    <s v="ChillVibes"/>
    <n v="4273"/>
    <n v="10.400389436534015"/>
    <s v="Hashtags Used 1"/>
    <x v="0"/>
  </r>
  <r>
    <x v="154"/>
    <s v="Instagram"/>
    <d v="2024-04-25T00:00:00"/>
    <s v="Text"/>
    <s v="Music that moves youâ€”only on Spotify."/>
    <n v="3563"/>
    <n v="483"/>
    <n v="227"/>
    <n v="41085"/>
    <n v="26393"/>
    <n v="236"/>
    <s v="SoundtrackOfLife,NowPlaying"/>
    <s v="ChillVibes"/>
    <n v="4273"/>
    <n v="10.400389436534015"/>
    <s v="Hashtags Used 2"/>
    <x v="1"/>
  </r>
  <r>
    <x v="155"/>
    <s v="YouTube"/>
    <d v="2024-09-03T00:00:00"/>
    <s v="Reel"/>
    <s v="Whatâ€™s your vibe today? #SpotifyHits"/>
    <n v="1437"/>
    <n v="494"/>
    <n v="129"/>
    <n v="53048"/>
    <n v="44090"/>
    <n v="230"/>
    <s v="DiscoverWeekly,SoundtrackOfLife"/>
    <s v="SummerBeats"/>
    <n v="2060"/>
    <n v="3.8832755240536874"/>
    <s v="Hashtags Used 1"/>
    <x v="4"/>
  </r>
  <r>
    <x v="155"/>
    <s v="YouTube"/>
    <d v="2024-09-03T00:00:00"/>
    <s v="Reel"/>
    <s v="Whatâ€™s your vibe today? #SpotifyHits"/>
    <n v="1437"/>
    <n v="494"/>
    <n v="129"/>
    <n v="53048"/>
    <n v="44090"/>
    <n v="230"/>
    <s v="DiscoverWeekly,SoundtrackOfLife"/>
    <s v="SummerBeats"/>
    <n v="2060"/>
    <n v="3.8832755240536874"/>
    <s v="Hashtags Used 2"/>
    <x v="7"/>
  </r>
  <r>
    <x v="156"/>
    <s v="YouTube"/>
    <d v="2025-03-02T00:00:00"/>
    <s v="Text"/>
    <s v="From pop to podcasts, itâ€™s all here."/>
    <n v="4425"/>
    <n v="185"/>
    <n v="162"/>
    <n v="24610"/>
    <n v="21342"/>
    <n v="158"/>
    <s v="DiscoverWeekly,SpotifyWrapped"/>
    <s v="IndieWave"/>
    <n v="4772"/>
    <n v="19.390491670052825"/>
    <s v="Hashtags Used 1"/>
    <x v="4"/>
  </r>
  <r>
    <x v="156"/>
    <s v="YouTube"/>
    <d v="2025-03-02T00:00:00"/>
    <s v="Text"/>
    <s v="From pop to podcasts, itâ€™s all here."/>
    <n v="4425"/>
    <n v="185"/>
    <n v="162"/>
    <n v="24610"/>
    <n v="21342"/>
    <n v="158"/>
    <s v="DiscoverWeekly,SpotifyWrapped"/>
    <s v="IndieWave"/>
    <n v="4772"/>
    <n v="19.390491670052825"/>
    <s v="Hashtags Used 2"/>
    <x v="5"/>
  </r>
  <r>
    <x v="157"/>
    <s v="Twitter"/>
    <d v="2025-03-21T00:00:00"/>
    <s v="Story"/>
    <s v="New music just dropped. Hit play!"/>
    <n v="4609"/>
    <n v="427"/>
    <n v="395"/>
    <n v="33698"/>
    <n v="29259"/>
    <n v="216"/>
    <s v="DiscoverWeekly,MusicForEveryone"/>
    <s v="ChillVibes"/>
    <n v="5431"/>
    <n v="16.116683482699269"/>
    <s v="Hashtags Used 1"/>
    <x v="4"/>
  </r>
  <r>
    <x v="157"/>
    <s v="Twitter"/>
    <d v="2025-03-21T00:00:00"/>
    <s v="Story"/>
    <s v="New music just dropped. Hit play!"/>
    <n v="4609"/>
    <n v="427"/>
    <n v="395"/>
    <n v="33698"/>
    <n v="29259"/>
    <n v="216"/>
    <s v="DiscoverWeekly,MusicForEveryone"/>
    <s v="ChillVibes"/>
    <n v="5431"/>
    <n v="16.116683482699269"/>
    <s v="Hashtags Used 2"/>
    <x v="6"/>
  </r>
  <r>
    <x v="158"/>
    <s v="Instagram"/>
    <d v="2024-04-12T00:00:00"/>
    <s v="Story"/>
    <s v="Get into the groove with our new drop!"/>
    <n v="1558"/>
    <n v="352"/>
    <n v="202"/>
    <n v="25405"/>
    <n v="69941"/>
    <n v="219"/>
    <s v="NowPlaying"/>
    <s v="Wrapped2024"/>
    <n v="2112"/>
    <n v="8.3133241487896079"/>
    <s v="Hashtags Used 1"/>
    <x v="1"/>
  </r>
  <r>
    <x v="159"/>
    <s v="YouTube"/>
    <d v="2024-02-08T00:00:00"/>
    <s v="Reel"/>
    <s v="Top trending tracks updated daily!"/>
    <n v="1889"/>
    <n v="298"/>
    <n v="122"/>
    <n v="46225"/>
    <n v="74305"/>
    <n v="293"/>
    <s v="DiscoverWeekly,SoundtrackOfLife"/>
    <s v="SummerBeats"/>
    <n v="2309"/>
    <n v="4.9951325040562464"/>
    <s v="Hashtags Used 1"/>
    <x v="4"/>
  </r>
  <r>
    <x v="159"/>
    <s v="YouTube"/>
    <d v="2024-02-08T00:00:00"/>
    <s v="Reel"/>
    <s v="Top trending tracks updated daily!"/>
    <n v="1889"/>
    <n v="298"/>
    <n v="122"/>
    <n v="46225"/>
    <n v="74305"/>
    <n v="293"/>
    <s v="DiscoverWeekly,SoundtrackOfLife"/>
    <s v="SummerBeats"/>
    <n v="2309"/>
    <n v="4.9951325040562464"/>
    <s v="Hashtags Used 2"/>
    <x v="7"/>
  </r>
  <r>
    <x v="160"/>
    <s v="Instagram"/>
    <d v="2025-05-26T00:00:00"/>
    <s v="Text"/>
    <s v="Discover fresh beats on Spotify!"/>
    <n v="3086"/>
    <n v="148"/>
    <n v="310"/>
    <n v="22824"/>
    <n v="58103"/>
    <n v="275"/>
    <s v="DiscoverWeekly"/>
    <s v="IndieWave"/>
    <n v="3544"/>
    <n v="15.527514896600071"/>
    <s v="Hashtags Used 1"/>
    <x v="2"/>
  </r>
  <r>
    <x v="161"/>
    <s v="Instagram"/>
    <d v="2024-11-14T00:00:00"/>
    <s v="Text"/>
    <s v="Music that moves youâ€”only on Spotify."/>
    <n v="2422"/>
    <n v="318"/>
    <n v="118"/>
    <n v="25386"/>
    <n v="20873"/>
    <n v="100"/>
    <s v="SoundtrackOfLife,NowPlaying"/>
    <s v="ChillVibes"/>
    <n v="2858"/>
    <n v="11.258173796580792"/>
    <s v="Hashtags Used 1"/>
    <x v="0"/>
  </r>
  <r>
    <x v="161"/>
    <s v="Instagram"/>
    <d v="2024-11-14T00:00:00"/>
    <s v="Text"/>
    <s v="Music that moves youâ€”only on Spotify."/>
    <n v="2422"/>
    <n v="318"/>
    <n v="118"/>
    <n v="25386"/>
    <n v="20873"/>
    <n v="100"/>
    <s v="SoundtrackOfLife,NowPlaying"/>
    <s v="ChillVibes"/>
    <n v="2858"/>
    <n v="11.258173796580792"/>
    <s v="Hashtags Used 2"/>
    <x v="1"/>
  </r>
  <r>
    <x v="162"/>
    <s v="YouTube"/>
    <d v="2024-08-09T00:00:00"/>
    <s v="Reel"/>
    <s v="From pop to podcasts, itâ€™s all here."/>
    <n v="3414"/>
    <n v="154"/>
    <n v="204"/>
    <n v="34146"/>
    <n v="44633"/>
    <n v="256"/>
    <s v="DiscoverWeekly,SoundtrackOfLife"/>
    <s v="SummerBeats"/>
    <n v="3772"/>
    <n v="11.046681895390382"/>
    <s v="Hashtags Used 1"/>
    <x v="4"/>
  </r>
  <r>
    <x v="162"/>
    <s v="YouTube"/>
    <d v="2024-08-09T00:00:00"/>
    <s v="Reel"/>
    <s v="From pop to podcasts, itâ€™s all here."/>
    <n v="3414"/>
    <n v="154"/>
    <n v="204"/>
    <n v="34146"/>
    <n v="44633"/>
    <n v="256"/>
    <s v="DiscoverWeekly,SoundtrackOfLife"/>
    <s v="SummerBeats"/>
    <n v="3772"/>
    <n v="11.046681895390382"/>
    <s v="Hashtags Used 2"/>
    <x v="7"/>
  </r>
  <r>
    <x v="163"/>
    <s v="Instagram"/>
    <d v="2025-06-27T00:00:00"/>
    <s v="Story"/>
    <s v="Whatâ€™s your vibe today? #SpotifyHits"/>
    <n v="1342"/>
    <n v="332"/>
    <n v="163"/>
    <n v="51712"/>
    <n v="57922"/>
    <n v="168"/>
    <s v="NowPlaying"/>
    <s v="Wrapped2024"/>
    <n v="1837"/>
    <n v="3.5523669554455446"/>
    <s v="Hashtags Used 1"/>
    <x v="1"/>
  </r>
  <r>
    <x v="164"/>
    <s v="Instagram"/>
    <d v="2024-05-08T00:00:00"/>
    <s v="Story"/>
    <s v="Music that moves youâ€”only on Spotify."/>
    <n v="2414"/>
    <n v="220"/>
    <n v="280"/>
    <n v="27355"/>
    <n v="50562"/>
    <n v="258"/>
    <s v="NowPlaying"/>
    <s v="Wrapped2024"/>
    <n v="2914"/>
    <n v="10.652531529884847"/>
    <s v="Hashtags Used 1"/>
    <x v="1"/>
  </r>
  <r>
    <x v="165"/>
    <s v="Instagram"/>
    <d v="2024-04-05T00:00:00"/>
    <s v="Text"/>
    <s v="New music just dropped. Hit play!"/>
    <n v="4383"/>
    <n v="352"/>
    <n v="176"/>
    <n v="53239"/>
    <n v="34168"/>
    <n v="288"/>
    <s v="DiscoverWeekly"/>
    <s v="IndieWave"/>
    <n v="4911"/>
    <n v="9.2244407295403743"/>
    <s v="Hashtags Used 1"/>
    <x v="2"/>
  </r>
  <r>
    <x v="166"/>
    <s v="YouTube"/>
    <d v="2025-01-27T00:00:00"/>
    <s v="Text"/>
    <s v="Wrapped is here! Relive your top tracks ðŸŽ§"/>
    <n v="4294"/>
    <n v="423"/>
    <n v="93"/>
    <n v="29828"/>
    <n v="73144"/>
    <n v="298"/>
    <s v="DiscoverWeekly,SpotifyWrapped"/>
    <s v="IndieWave"/>
    <n v="4810"/>
    <n v="16.125787850341961"/>
    <s v="Hashtags Used 1"/>
    <x v="4"/>
  </r>
  <r>
    <x v="166"/>
    <s v="YouTube"/>
    <d v="2025-01-27T00:00:00"/>
    <s v="Text"/>
    <s v="Wrapped is here! Relive your top tracks ðŸŽ§"/>
    <n v="4294"/>
    <n v="423"/>
    <n v="93"/>
    <n v="29828"/>
    <n v="73144"/>
    <n v="298"/>
    <s v="DiscoverWeekly,SpotifyWrapped"/>
    <s v="IndieWave"/>
    <n v="4810"/>
    <n v="16.125787850341961"/>
    <s v="Hashtags Used 2"/>
    <x v="5"/>
  </r>
  <r>
    <x v="167"/>
    <s v="Instagram"/>
    <d v="2024-04-03T00:00:00"/>
    <s v="Text"/>
    <s v="Top trending tracks updated daily!"/>
    <n v="2762"/>
    <n v="339"/>
    <n v="323"/>
    <n v="33757"/>
    <n v="68511"/>
    <n v="121"/>
    <s v="SoundtrackOfLife,NowPlaying"/>
    <s v="ChillVibes"/>
    <n v="3424"/>
    <n v="10.143081434961637"/>
    <s v="Hashtags Used 1"/>
    <x v="0"/>
  </r>
  <r>
    <x v="167"/>
    <s v="Instagram"/>
    <d v="2024-04-03T00:00:00"/>
    <s v="Text"/>
    <s v="Top trending tracks updated daily!"/>
    <n v="2762"/>
    <n v="339"/>
    <n v="323"/>
    <n v="33757"/>
    <n v="68511"/>
    <n v="121"/>
    <s v="SoundtrackOfLife,NowPlaying"/>
    <s v="ChillVibes"/>
    <n v="3424"/>
    <n v="10.143081434961637"/>
    <s v="Hashtags Used 2"/>
    <x v="1"/>
  </r>
  <r>
    <x v="168"/>
    <s v="YouTube"/>
    <d v="2025-01-03T00:00:00"/>
    <s v="Text"/>
    <s v="New music just dropped. Hit play!"/>
    <n v="3782"/>
    <n v="484"/>
    <n v="144"/>
    <n v="52172"/>
    <n v="59386"/>
    <n v="175"/>
    <s v="DiscoverWeekly,SpotifyWrapped"/>
    <s v="IndieWave"/>
    <n v="4410"/>
    <n v="8.4528099363643339"/>
    <s v="Hashtags Used 1"/>
    <x v="4"/>
  </r>
  <r>
    <x v="168"/>
    <s v="YouTube"/>
    <d v="2025-01-03T00:00:00"/>
    <s v="Text"/>
    <s v="New music just dropped. Hit play!"/>
    <n v="3782"/>
    <n v="484"/>
    <n v="144"/>
    <n v="52172"/>
    <n v="59386"/>
    <n v="175"/>
    <s v="DiscoverWeekly,SpotifyWrapped"/>
    <s v="IndieWave"/>
    <n v="4410"/>
    <n v="8.4528099363643339"/>
    <s v="Hashtags Used 2"/>
    <x v="5"/>
  </r>
  <r>
    <x v="169"/>
    <s v="Twitter"/>
    <d v="2024-11-23T00:00:00"/>
    <s v="Text"/>
    <s v="New music just dropped. Hit play!"/>
    <n v="4318"/>
    <n v="371"/>
    <n v="329"/>
    <n v="32347"/>
    <n v="68956"/>
    <n v="259"/>
    <s v="SoundtrackOfLife"/>
    <s v="IndieWave"/>
    <n v="5018"/>
    <n v="15.513030574705535"/>
    <s v="Hashtags Used 1"/>
    <x v="7"/>
  </r>
  <r>
    <x v="170"/>
    <s v="Instagram"/>
    <d v="2024-09-01T00:00:00"/>
    <s v="Story"/>
    <s v="Wrapped is here! Relive your top tracks ðŸŽ§"/>
    <n v="2335"/>
    <n v="150"/>
    <n v="75"/>
    <n v="26114"/>
    <n v="57549"/>
    <n v="135"/>
    <s v="NowPlaying"/>
    <s v="Wrapped2024"/>
    <n v="2560"/>
    <n v="9.8031707130274945"/>
    <s v="Hashtags Used 1"/>
    <x v="1"/>
  </r>
  <r>
    <x v="171"/>
    <s v="YouTube"/>
    <d v="2024-04-18T00:00:00"/>
    <s v="Text"/>
    <s v="Explore the latest podcasts now."/>
    <n v="4023"/>
    <n v="293"/>
    <n v="91"/>
    <n v="26795"/>
    <n v="28924"/>
    <n v="278"/>
    <s v="DiscoverWeekly,SpotifyWrapped"/>
    <s v="IndieWave"/>
    <n v="4407"/>
    <n v="16.447098339242398"/>
    <s v="Hashtags Used 1"/>
    <x v="4"/>
  </r>
  <r>
    <x v="171"/>
    <s v="YouTube"/>
    <d v="2024-04-18T00:00:00"/>
    <s v="Text"/>
    <s v="Explore the latest podcasts now."/>
    <n v="4023"/>
    <n v="293"/>
    <n v="91"/>
    <n v="26795"/>
    <n v="28924"/>
    <n v="278"/>
    <s v="DiscoverWeekly,SpotifyWrapped"/>
    <s v="IndieWave"/>
    <n v="4407"/>
    <n v="16.447098339242398"/>
    <s v="Hashtags Used 2"/>
    <x v="5"/>
  </r>
  <r>
    <x v="172"/>
    <s v="Instagram"/>
    <d v="2024-06-04T00:00:00"/>
    <s v="Text"/>
    <s v="Get into the groove with our new drop!"/>
    <n v="3948"/>
    <n v="151"/>
    <n v="249"/>
    <n v="43147"/>
    <n v="63136"/>
    <n v="230"/>
    <s v="DiscoverWeekly"/>
    <s v="IndieWave"/>
    <n v="4348"/>
    <n v="10.077178019329269"/>
    <s v="Hashtags Used 1"/>
    <x v="2"/>
  </r>
  <r>
    <x v="173"/>
    <s v="YouTube"/>
    <d v="2025-04-02T00:00:00"/>
    <s v="Text"/>
    <s v="Wrapped is here! Relive your top tracks ðŸŽ§"/>
    <n v="4598"/>
    <n v="455"/>
    <n v="378"/>
    <n v="52952"/>
    <n v="58504"/>
    <n v="269"/>
    <s v="DiscoverWeekly,SpotifyWrapped"/>
    <s v="IndieWave"/>
    <n v="5431"/>
    <n v="10.256458679558845"/>
    <s v="Hashtags Used 1"/>
    <x v="4"/>
  </r>
  <r>
    <x v="173"/>
    <s v="YouTube"/>
    <d v="2025-04-02T00:00:00"/>
    <s v="Text"/>
    <s v="Wrapped is here! Relive your top tracks ðŸŽ§"/>
    <n v="4598"/>
    <n v="455"/>
    <n v="378"/>
    <n v="52952"/>
    <n v="58504"/>
    <n v="269"/>
    <s v="DiscoverWeekly,SpotifyWrapped"/>
    <s v="IndieWave"/>
    <n v="5431"/>
    <n v="10.256458679558845"/>
    <s v="Hashtags Used 2"/>
    <x v="5"/>
  </r>
  <r>
    <x v="174"/>
    <s v="Twitter"/>
    <d v="2025-04-01T00:00:00"/>
    <s v="Story"/>
    <s v="Music that moves youâ€”only on Spotify."/>
    <n v="2665"/>
    <n v="143"/>
    <n v="315"/>
    <n v="54808"/>
    <n v="29818"/>
    <n v="98"/>
    <s v="DiscoverWeekly,MusicForEveryone"/>
    <s v="ChillVibes"/>
    <n v="3123"/>
    <n v="5.6980732739746021"/>
    <s v="Hashtags Used 1"/>
    <x v="4"/>
  </r>
  <r>
    <x v="174"/>
    <s v="Twitter"/>
    <d v="2025-04-01T00:00:00"/>
    <s v="Story"/>
    <s v="Music that moves youâ€”only on Spotify."/>
    <n v="2665"/>
    <n v="143"/>
    <n v="315"/>
    <n v="54808"/>
    <n v="29818"/>
    <n v="98"/>
    <s v="DiscoverWeekly,MusicForEveryone"/>
    <s v="ChillVibes"/>
    <n v="3123"/>
    <n v="5.6980732739746021"/>
    <s v="Hashtags Used 2"/>
    <x v="6"/>
  </r>
  <r>
    <x v="175"/>
    <s v="Instagram"/>
    <d v="2024-07-02T00:00:00"/>
    <s v="Text"/>
    <s v="Top trending tracks updated daily!"/>
    <n v="3469"/>
    <n v="371"/>
    <n v="76"/>
    <n v="46493"/>
    <n v="26906"/>
    <n v="150"/>
    <s v="SoundtrackOfLife,NowPlaying"/>
    <s v="ChillVibes"/>
    <n v="3916"/>
    <n v="8.4227733207149456"/>
    <s v="Hashtags Used 1"/>
    <x v="0"/>
  </r>
  <r>
    <x v="175"/>
    <s v="Instagram"/>
    <d v="2024-07-02T00:00:00"/>
    <s v="Text"/>
    <s v="Top trending tracks updated daily!"/>
    <n v="3469"/>
    <n v="371"/>
    <n v="76"/>
    <n v="46493"/>
    <n v="26906"/>
    <n v="150"/>
    <s v="SoundtrackOfLife,NowPlaying"/>
    <s v="ChillVibes"/>
    <n v="3916"/>
    <n v="8.4227733207149456"/>
    <s v="Hashtags Used 2"/>
    <x v="1"/>
  </r>
  <r>
    <x v="176"/>
    <s v="Twitter"/>
    <d v="2024-11-10T00:00:00"/>
    <s v="Text"/>
    <s v="Explore the latest podcasts now."/>
    <n v="4823"/>
    <n v="489"/>
    <n v="302"/>
    <n v="32470"/>
    <n v="31861"/>
    <n v="178"/>
    <s v="SoundtrackOfLife"/>
    <s v="IndieWave"/>
    <n v="5614"/>
    <n v="17.289805974745921"/>
    <s v="Hashtags Used 1"/>
    <x v="7"/>
  </r>
  <r>
    <x v="177"/>
    <s v="Instagram"/>
    <d v="2024-12-14T00:00:00"/>
    <s v="Story"/>
    <s v="From pop to podcasts, itâ€™s all here."/>
    <n v="3812"/>
    <n v="321"/>
    <n v="289"/>
    <n v="59838"/>
    <n v="36337"/>
    <n v="161"/>
    <s v="NowPlaying"/>
    <s v="Wrapped2024"/>
    <n v="4422"/>
    <n v="7.3899528727564414"/>
    <s v="Hashtags Used 1"/>
    <x v="1"/>
  </r>
  <r>
    <x v="178"/>
    <s v="Twitter"/>
    <d v="2024-11-19T00:00:00"/>
    <s v="Text"/>
    <s v="Explore the latest podcasts now."/>
    <n v="2387"/>
    <n v="353"/>
    <n v="78"/>
    <n v="39745"/>
    <n v="69226"/>
    <n v="208"/>
    <s v="SoundtrackOfLife"/>
    <s v="IndieWave"/>
    <n v="2818"/>
    <n v="7.0902000251603976"/>
    <s v="Hashtags Used 1"/>
    <x v="7"/>
  </r>
  <r>
    <x v="179"/>
    <s v="Twitter"/>
    <d v="2025-04-30T00:00:00"/>
    <s v="Story"/>
    <s v="Wrapped is here! Relive your top tracks ðŸŽ§"/>
    <n v="3929"/>
    <n v="275"/>
    <n v="330"/>
    <n v="58329"/>
    <n v="33196"/>
    <n v="85"/>
    <s v="MusicForEveryone,NowPlaying"/>
    <s v="ChillVibes"/>
    <n v="4534"/>
    <n v="7.773148862486928"/>
    <s v="Hashtags Used 1"/>
    <x v="3"/>
  </r>
  <r>
    <x v="179"/>
    <s v="Twitter"/>
    <d v="2025-04-30T00:00:00"/>
    <s v="Story"/>
    <s v="Wrapped is here! Relive your top tracks ðŸŽ§"/>
    <n v="3929"/>
    <n v="275"/>
    <n v="330"/>
    <n v="58329"/>
    <n v="33196"/>
    <n v="85"/>
    <s v="MusicForEveryone,NowPlaying"/>
    <s v="ChillVibes"/>
    <n v="4534"/>
    <n v="7.773148862486928"/>
    <s v="Hashtags Used 2"/>
    <x v="1"/>
  </r>
  <r>
    <x v="180"/>
    <s v="Twitter"/>
    <d v="2024-03-19T00:00:00"/>
    <s v="Text"/>
    <s v="From pop to podcasts, itâ€™s all here."/>
    <n v="2191"/>
    <n v="288"/>
    <n v="83"/>
    <n v="59606"/>
    <n v="24765"/>
    <n v="281"/>
    <s v="SoundtrackOfLife"/>
    <s v="IndieWave"/>
    <n v="2562"/>
    <n v="4.2982250109049422"/>
    <s v="Hashtags Used 1"/>
    <x v="7"/>
  </r>
  <r>
    <x v="181"/>
    <s v="Instagram"/>
    <d v="2024-03-19T00:00:00"/>
    <s v="Text"/>
    <s v="From pop to podcasts, itâ€™s all here."/>
    <n v="2878"/>
    <n v="278"/>
    <n v="255"/>
    <n v="47235"/>
    <n v="57922"/>
    <n v="112"/>
    <s v="SoundtrackOfLife,NowPlaying"/>
    <s v="ChillVibes"/>
    <n v="3411"/>
    <n v="7.2213401079707848"/>
    <s v="Hashtags Used 1"/>
    <x v="0"/>
  </r>
  <r>
    <x v="181"/>
    <s v="Instagram"/>
    <d v="2024-03-19T00:00:00"/>
    <s v="Text"/>
    <s v="From pop to podcasts, itâ€™s all here."/>
    <n v="2878"/>
    <n v="278"/>
    <n v="255"/>
    <n v="47235"/>
    <n v="57922"/>
    <n v="112"/>
    <s v="SoundtrackOfLife,NowPlaying"/>
    <s v="ChillVibes"/>
    <n v="3411"/>
    <n v="7.2213401079707848"/>
    <s v="Hashtags Used 2"/>
    <x v="1"/>
  </r>
  <r>
    <x v="182"/>
    <s v="Twitter"/>
    <d v="2024-07-23T00:00:00"/>
    <s v="Text"/>
    <s v="Top trending tracks updated daily!"/>
    <n v="3204"/>
    <n v="398"/>
    <n v="85"/>
    <n v="22020"/>
    <n v="58353"/>
    <n v="286"/>
    <s v="SoundtrackOfLife"/>
    <s v="IndieWave"/>
    <n v="3687"/>
    <n v="16.743869209809265"/>
    <s v="Hashtags Used 1"/>
    <x v="7"/>
  </r>
  <r>
    <x v="183"/>
    <s v="Twitter"/>
    <d v="2024-07-13T00:00:00"/>
    <s v="Story"/>
    <s v="Get into the groove with our new drop!"/>
    <n v="2408"/>
    <n v="323"/>
    <n v="251"/>
    <n v="47599"/>
    <n v="35543"/>
    <n v="287"/>
    <s v="MusicForEveryone,NowPlaying"/>
    <s v="ChillVibes"/>
    <n v="2982"/>
    <n v="6.2648374965860638"/>
    <s v="Hashtags Used 1"/>
    <x v="3"/>
  </r>
  <r>
    <x v="183"/>
    <s v="Twitter"/>
    <d v="2024-07-13T00:00:00"/>
    <s v="Story"/>
    <s v="Get into the groove with our new drop!"/>
    <n v="2408"/>
    <n v="323"/>
    <n v="251"/>
    <n v="47599"/>
    <n v="35543"/>
    <n v="287"/>
    <s v="MusicForEveryone,NowPlaying"/>
    <s v="ChillVibes"/>
    <n v="2982"/>
    <n v="6.2648374965860638"/>
    <s v="Hashtags Used 2"/>
    <x v="1"/>
  </r>
  <r>
    <x v="184"/>
    <s v="YouTube"/>
    <d v="2025-04-22T00:00:00"/>
    <s v="Reel"/>
    <s v="New music just dropped. Hit play!"/>
    <n v="2733"/>
    <n v="297"/>
    <n v="235"/>
    <n v="37980"/>
    <n v="33058"/>
    <n v="219"/>
    <s v="DiscoverWeekly,SoundtrackOfLife"/>
    <s v="SummerBeats"/>
    <n v="3265"/>
    <n v="8.5966298051606103"/>
    <s v="Hashtags Used 1"/>
    <x v="4"/>
  </r>
  <r>
    <x v="184"/>
    <s v="YouTube"/>
    <d v="2025-04-22T00:00:00"/>
    <s v="Reel"/>
    <s v="New music just dropped. Hit play!"/>
    <n v="2733"/>
    <n v="297"/>
    <n v="235"/>
    <n v="37980"/>
    <n v="33058"/>
    <n v="219"/>
    <s v="DiscoverWeekly,SoundtrackOfLife"/>
    <s v="SummerBeats"/>
    <n v="3265"/>
    <n v="8.5966298051606103"/>
    <s v="Hashtags Used 2"/>
    <x v="7"/>
  </r>
  <r>
    <x v="185"/>
    <s v="Twitter"/>
    <d v="2024-06-16T00:00:00"/>
    <s v="Story"/>
    <s v="Explore the latest podcasts now."/>
    <n v="4618"/>
    <n v="312"/>
    <n v="254"/>
    <n v="22571"/>
    <n v="29453"/>
    <n v="197"/>
    <s v="MusicForEveryone,NowPlaying"/>
    <s v="ChillVibes"/>
    <n v="5184"/>
    <n v="22.967524699836073"/>
    <s v="Hashtags Used 1"/>
    <x v="3"/>
  </r>
  <r>
    <x v="185"/>
    <s v="Twitter"/>
    <d v="2024-06-16T00:00:00"/>
    <s v="Story"/>
    <s v="Explore the latest podcasts now."/>
    <n v="4618"/>
    <n v="312"/>
    <n v="254"/>
    <n v="22571"/>
    <n v="29453"/>
    <n v="197"/>
    <s v="MusicForEveryone,NowPlaying"/>
    <s v="ChillVibes"/>
    <n v="5184"/>
    <n v="22.967524699836073"/>
    <s v="Hashtags Used 2"/>
    <x v="1"/>
  </r>
  <r>
    <x v="186"/>
    <s v="YouTube"/>
    <d v="2025-05-18T00:00:00"/>
    <s v="Reel"/>
    <s v="Wrapped is here! Relive your top tracks ðŸŽ§"/>
    <n v="4210"/>
    <n v="319"/>
    <n v="350"/>
    <n v="37762"/>
    <n v="55162"/>
    <n v="204"/>
    <s v="DiscoverWeekly,SoundtrackOfLife"/>
    <s v="SummerBeats"/>
    <n v="4879"/>
    <n v="12.920396165457337"/>
    <s v="Hashtags Used 1"/>
    <x v="4"/>
  </r>
  <r>
    <x v="186"/>
    <s v="YouTube"/>
    <d v="2025-05-18T00:00:00"/>
    <s v="Reel"/>
    <s v="Wrapped is here! Relive your top tracks ðŸŽ§"/>
    <n v="4210"/>
    <n v="319"/>
    <n v="350"/>
    <n v="37762"/>
    <n v="55162"/>
    <n v="204"/>
    <s v="DiscoverWeekly,SoundtrackOfLife"/>
    <s v="SummerBeats"/>
    <n v="4879"/>
    <n v="12.920396165457337"/>
    <s v="Hashtags Used 2"/>
    <x v="7"/>
  </r>
  <r>
    <x v="187"/>
    <s v="Instagram"/>
    <d v="2025-06-06T00:00:00"/>
    <s v="Text"/>
    <s v="Wrapped is here! Relive your top tracks ðŸŽ§"/>
    <n v="3987"/>
    <n v="171"/>
    <n v="274"/>
    <n v="45122"/>
    <n v="65431"/>
    <n v="168"/>
    <s v="DiscoverWeekly"/>
    <s v="IndieWave"/>
    <n v="4432"/>
    <n v="9.8222596516111871"/>
    <s v="Hashtags Used 1"/>
    <x v="2"/>
  </r>
  <r>
    <x v="188"/>
    <s v="YouTube"/>
    <d v="2025-02-20T00:00:00"/>
    <s v="Reel"/>
    <s v="Get into the groove with our new drop!"/>
    <n v="4957"/>
    <n v="262"/>
    <n v="365"/>
    <n v="49199"/>
    <n v="40314"/>
    <n v="216"/>
    <s v="DiscoverWeekly,SoundtrackOfLife"/>
    <s v="SummerBeats"/>
    <n v="5584"/>
    <n v="11.349824183418363"/>
    <s v="Hashtags Used 1"/>
    <x v="4"/>
  </r>
  <r>
    <x v="188"/>
    <s v="YouTube"/>
    <d v="2025-02-20T00:00:00"/>
    <s v="Reel"/>
    <s v="Get into the groove with our new drop!"/>
    <n v="4957"/>
    <n v="262"/>
    <n v="365"/>
    <n v="49199"/>
    <n v="40314"/>
    <n v="216"/>
    <s v="DiscoverWeekly,SoundtrackOfLife"/>
    <s v="SummerBeats"/>
    <n v="5584"/>
    <n v="11.349824183418363"/>
    <s v="Hashtags Used 2"/>
    <x v="7"/>
  </r>
  <r>
    <x v="189"/>
    <s v="Instagram"/>
    <d v="2025-01-16T00:00:00"/>
    <s v="Text"/>
    <s v="Music that moves youâ€”only on Spotify."/>
    <n v="2605"/>
    <n v="282"/>
    <n v="148"/>
    <n v="32201"/>
    <n v="49583"/>
    <n v="241"/>
    <s v="SoundtrackOfLife,NowPlaying"/>
    <s v="ChillVibes"/>
    <n v="3035"/>
    <n v="9.4251731312692151"/>
    <s v="Hashtags Used 1"/>
    <x v="0"/>
  </r>
  <r>
    <x v="189"/>
    <s v="Instagram"/>
    <d v="2025-01-16T00:00:00"/>
    <s v="Text"/>
    <s v="Music that moves youâ€”only on Spotify."/>
    <n v="2605"/>
    <n v="282"/>
    <n v="148"/>
    <n v="32201"/>
    <n v="49583"/>
    <n v="241"/>
    <s v="SoundtrackOfLife,NowPlaying"/>
    <s v="ChillVibes"/>
    <n v="3035"/>
    <n v="9.4251731312692151"/>
    <s v="Hashtags Used 2"/>
    <x v="1"/>
  </r>
  <r>
    <x v="190"/>
    <s v="YouTube"/>
    <d v="2024-02-24T00:00:00"/>
    <s v="Reel"/>
    <s v="Discover fresh beats on Spotify!"/>
    <n v="4221"/>
    <n v="307"/>
    <n v="58"/>
    <n v="45080"/>
    <n v="37214"/>
    <n v="240"/>
    <s v="DiscoverWeekly,SoundtrackOfLife"/>
    <s v="SummerBeats"/>
    <n v="4586"/>
    <n v="10.173025732031943"/>
    <s v="Hashtags Used 1"/>
    <x v="4"/>
  </r>
  <r>
    <x v="190"/>
    <s v="YouTube"/>
    <d v="2024-02-24T00:00:00"/>
    <s v="Reel"/>
    <s v="Discover fresh beats on Spotify!"/>
    <n v="4221"/>
    <n v="307"/>
    <n v="58"/>
    <n v="45080"/>
    <n v="37214"/>
    <n v="240"/>
    <s v="DiscoverWeekly,SoundtrackOfLife"/>
    <s v="SummerBeats"/>
    <n v="4586"/>
    <n v="10.173025732031943"/>
    <s v="Hashtags Used 2"/>
    <x v="7"/>
  </r>
  <r>
    <x v="191"/>
    <s v="Twitter"/>
    <d v="2024-09-16T00:00:00"/>
    <s v="Story"/>
    <s v="Whatâ€™s your vibe today? #SpotifyHits"/>
    <n v="4422"/>
    <n v="434"/>
    <n v="156"/>
    <n v="56165"/>
    <n v="52431"/>
    <n v="173"/>
    <s v="DiscoverWeekly,MusicForEveryone"/>
    <s v="ChillVibes"/>
    <n v="5012"/>
    <n v="8.9237069349238851"/>
    <s v="Hashtags Used 1"/>
    <x v="4"/>
  </r>
  <r>
    <x v="191"/>
    <s v="Twitter"/>
    <d v="2024-09-16T00:00:00"/>
    <s v="Story"/>
    <s v="Whatâ€™s your vibe today? #SpotifyHits"/>
    <n v="4422"/>
    <n v="434"/>
    <n v="156"/>
    <n v="56165"/>
    <n v="52431"/>
    <n v="173"/>
    <s v="DiscoverWeekly,MusicForEveryone"/>
    <s v="ChillVibes"/>
    <n v="5012"/>
    <n v="8.9237069349238851"/>
    <s v="Hashtags Used 2"/>
    <x v="6"/>
  </r>
  <r>
    <x v="192"/>
    <s v="YouTube"/>
    <d v="2024-06-04T00:00:00"/>
    <s v="Reel"/>
    <s v="Wrapped is here! Relive your top tracks ðŸŽ§"/>
    <n v="1211"/>
    <n v="431"/>
    <n v="83"/>
    <n v="26532"/>
    <n v="47305"/>
    <n v="232"/>
    <s v="DiscoverWeekly,SoundtrackOfLife"/>
    <s v="SummerBeats"/>
    <n v="1725"/>
    <n v="6.5015829941203069"/>
    <s v="Hashtags Used 1"/>
    <x v="4"/>
  </r>
  <r>
    <x v="192"/>
    <s v="YouTube"/>
    <d v="2024-06-04T00:00:00"/>
    <s v="Reel"/>
    <s v="Wrapped is here! Relive your top tracks ðŸŽ§"/>
    <n v="1211"/>
    <n v="431"/>
    <n v="83"/>
    <n v="26532"/>
    <n v="47305"/>
    <n v="232"/>
    <s v="DiscoverWeekly,SoundtrackOfLife"/>
    <s v="SummerBeats"/>
    <n v="1725"/>
    <n v="6.5015829941203069"/>
    <s v="Hashtags Used 2"/>
    <x v="7"/>
  </r>
  <r>
    <x v="193"/>
    <s v="Twitter"/>
    <d v="2024-05-10T00:00:00"/>
    <s v="Story"/>
    <s v="Explore the latest podcasts now."/>
    <n v="2784"/>
    <n v="111"/>
    <n v="399"/>
    <n v="58366"/>
    <n v="69512"/>
    <n v="269"/>
    <s v="MusicForEveryone,NowPlaying"/>
    <s v="ChillVibes"/>
    <n v="3294"/>
    <n v="5.6436966727204192"/>
    <s v="Hashtags Used 1"/>
    <x v="3"/>
  </r>
  <r>
    <x v="193"/>
    <s v="Twitter"/>
    <d v="2024-05-10T00:00:00"/>
    <s v="Story"/>
    <s v="Explore the latest podcasts now."/>
    <n v="2784"/>
    <n v="111"/>
    <n v="399"/>
    <n v="58366"/>
    <n v="69512"/>
    <n v="269"/>
    <s v="MusicForEveryone,NowPlaying"/>
    <s v="ChillVibes"/>
    <n v="3294"/>
    <n v="5.6436966727204192"/>
    <s v="Hashtags Used 2"/>
    <x v="1"/>
  </r>
  <r>
    <x v="194"/>
    <s v="YouTube"/>
    <d v="2024-01-14T00:00:00"/>
    <s v="Text"/>
    <s v="New music just dropped. Hit play!"/>
    <n v="3634"/>
    <n v="280"/>
    <n v="399"/>
    <n v="40256"/>
    <n v="52605"/>
    <n v="213"/>
    <s v="DiscoverWeekly,SpotifyWrapped"/>
    <s v="IndieWave"/>
    <n v="4313"/>
    <n v="10.713930842607313"/>
    <s v="Hashtags Used 1"/>
    <x v="4"/>
  </r>
  <r>
    <x v="194"/>
    <s v="YouTube"/>
    <d v="2024-01-14T00:00:00"/>
    <s v="Text"/>
    <s v="New music just dropped. Hit play!"/>
    <n v="3634"/>
    <n v="280"/>
    <n v="399"/>
    <n v="40256"/>
    <n v="52605"/>
    <n v="213"/>
    <s v="DiscoverWeekly,SpotifyWrapped"/>
    <s v="IndieWave"/>
    <n v="4313"/>
    <n v="10.713930842607313"/>
    <s v="Hashtags Used 2"/>
    <x v="5"/>
  </r>
  <r>
    <x v="195"/>
    <s v="Instagram"/>
    <d v="2025-01-12T00:00:00"/>
    <s v="Text"/>
    <s v="From pop to podcasts, itâ€™s all here."/>
    <n v="1771"/>
    <n v="487"/>
    <n v="272"/>
    <n v="48810"/>
    <n v="48084"/>
    <n v="272"/>
    <s v="SoundtrackOfLife,NowPlaying"/>
    <s v="ChillVibes"/>
    <n v="2530"/>
    <n v="5.1833640647408314"/>
    <s v="Hashtags Used 1"/>
    <x v="0"/>
  </r>
  <r>
    <x v="195"/>
    <s v="Instagram"/>
    <d v="2025-01-12T00:00:00"/>
    <s v="Text"/>
    <s v="From pop to podcasts, itâ€™s all here."/>
    <n v="1771"/>
    <n v="487"/>
    <n v="272"/>
    <n v="48810"/>
    <n v="48084"/>
    <n v="272"/>
    <s v="SoundtrackOfLife,NowPlaying"/>
    <s v="ChillVibes"/>
    <n v="2530"/>
    <n v="5.1833640647408314"/>
    <s v="Hashtags Used 2"/>
    <x v="1"/>
  </r>
  <r>
    <x v="196"/>
    <s v="YouTube"/>
    <d v="2024-12-08T00:00:00"/>
    <s v="Text"/>
    <s v="Top trending tracks updated daily!"/>
    <n v="1424"/>
    <n v="396"/>
    <n v="312"/>
    <n v="59517"/>
    <n v="46102"/>
    <n v="239"/>
    <s v="DiscoverWeekly,SpotifyWrapped"/>
    <s v="IndieWave"/>
    <n v="2132"/>
    <n v="3.5821698002251456"/>
    <s v="Hashtags Used 1"/>
    <x v="4"/>
  </r>
  <r>
    <x v="196"/>
    <s v="YouTube"/>
    <d v="2024-12-08T00:00:00"/>
    <s v="Text"/>
    <s v="Top trending tracks updated daily!"/>
    <n v="1424"/>
    <n v="396"/>
    <n v="312"/>
    <n v="59517"/>
    <n v="46102"/>
    <n v="239"/>
    <s v="DiscoverWeekly,SpotifyWrapped"/>
    <s v="IndieWave"/>
    <n v="2132"/>
    <n v="3.5821698002251456"/>
    <s v="Hashtags Used 2"/>
    <x v="5"/>
  </r>
  <r>
    <x v="197"/>
    <s v="Twitter"/>
    <d v="2025-02-01T00:00:00"/>
    <s v="Story"/>
    <s v="Top trending tracks updated daily!"/>
    <n v="1079"/>
    <n v="265"/>
    <n v="190"/>
    <n v="43786"/>
    <n v="72428"/>
    <n v="222"/>
    <s v="SoundtrackOfLife,NowPlaying"/>
    <s v="ChillVibes"/>
    <n v="1534"/>
    <n v="3.5034029141734799"/>
    <s v="Hashtags Used 1"/>
    <x v="0"/>
  </r>
  <r>
    <x v="197"/>
    <s v="Twitter"/>
    <d v="2025-02-01T00:00:00"/>
    <s v="Story"/>
    <s v="Top trending tracks updated daily!"/>
    <n v="1079"/>
    <n v="265"/>
    <n v="190"/>
    <n v="43786"/>
    <n v="72428"/>
    <n v="222"/>
    <s v="SoundtrackOfLife,NowPlaying"/>
    <s v="ChillVibes"/>
    <n v="1534"/>
    <n v="3.5034029141734799"/>
    <s v="Hashtags Used 2"/>
    <x v="1"/>
  </r>
  <r>
    <x v="198"/>
    <s v="Twitter"/>
    <d v="2024-07-11T00:00:00"/>
    <s v="Story"/>
    <s v="Get into the groove with our new drop!"/>
    <n v="4247"/>
    <n v="179"/>
    <n v="175"/>
    <n v="32991"/>
    <n v="70120"/>
    <n v="276"/>
    <s v="SoundtrackOfLife,NowPlaying"/>
    <s v="ChillVibes"/>
    <n v="4601"/>
    <n v="13.946227759085811"/>
    <s v="Hashtags Used 1"/>
    <x v="0"/>
  </r>
  <r>
    <x v="198"/>
    <s v="Twitter"/>
    <d v="2024-07-11T00:00:00"/>
    <s v="Story"/>
    <s v="Get into the groove with our new drop!"/>
    <n v="4247"/>
    <n v="179"/>
    <n v="175"/>
    <n v="32991"/>
    <n v="70120"/>
    <n v="276"/>
    <s v="SoundtrackOfLife,NowPlaying"/>
    <s v="ChillVibes"/>
    <n v="4601"/>
    <n v="13.946227759085811"/>
    <s v="Hashtags Used 2"/>
    <x v="1"/>
  </r>
  <r>
    <x v="199"/>
    <s v="Twitter"/>
    <d v="2024-03-18T00:00:00"/>
    <s v="Text"/>
    <s v="New music just dropped. Hit play!"/>
    <n v="2033"/>
    <n v="420"/>
    <n v="94"/>
    <n v="56290"/>
    <n v="57391"/>
    <n v="196"/>
    <s v="NowPlaying"/>
    <s v="ChillVibes"/>
    <n v="2547"/>
    <n v="4.5247823769763729"/>
    <s v="Hashtags Used 1"/>
    <x v="1"/>
  </r>
  <r>
    <x v="200"/>
    <s v="Twitter"/>
    <d v="2024-09-12T00:00:00"/>
    <s v="Story"/>
    <s v="Wrapped is here! Relive your top tracks ðŸŽ§"/>
    <n v="1839"/>
    <n v="223"/>
    <n v="171"/>
    <n v="35459"/>
    <n v="69988"/>
    <n v="114"/>
    <s v="MusicForEveryone,NowPlaying"/>
    <s v="ChillVibes"/>
    <n v="2233"/>
    <n v="6.2974139146620036"/>
    <s v="Hashtags Used 1"/>
    <x v="3"/>
  </r>
  <r>
    <x v="200"/>
    <s v="Twitter"/>
    <d v="2024-09-12T00:00:00"/>
    <s v="Story"/>
    <s v="Wrapped is here! Relive your top tracks ðŸŽ§"/>
    <n v="1839"/>
    <n v="223"/>
    <n v="171"/>
    <n v="35459"/>
    <n v="69988"/>
    <n v="114"/>
    <s v="MusicForEveryone,NowPlaying"/>
    <s v="ChillVibes"/>
    <n v="2233"/>
    <n v="6.2974139146620036"/>
    <s v="Hashtags Used 2"/>
    <x v="1"/>
  </r>
  <r>
    <x v="201"/>
    <s v="Twitter"/>
    <d v="2024-01-11T00:00:00"/>
    <s v="Story"/>
    <s v="Wrapped is here! Relive your top tracks ðŸŽ§"/>
    <n v="2340"/>
    <n v="141"/>
    <n v="206"/>
    <n v="24916"/>
    <n v="30582"/>
    <n v="157"/>
    <s v="SoundtrackOfLife,NowPlaying"/>
    <s v="ChillVibes"/>
    <n v="2687"/>
    <n v="10.784235029699792"/>
    <s v="Hashtags Used 1"/>
    <x v="0"/>
  </r>
  <r>
    <x v="201"/>
    <s v="Twitter"/>
    <d v="2024-01-11T00:00:00"/>
    <s v="Story"/>
    <s v="Wrapped is here! Relive your top tracks ðŸŽ§"/>
    <n v="2340"/>
    <n v="141"/>
    <n v="206"/>
    <n v="24916"/>
    <n v="30582"/>
    <n v="157"/>
    <s v="SoundtrackOfLife,NowPlaying"/>
    <s v="ChillVibes"/>
    <n v="2687"/>
    <n v="10.784235029699792"/>
    <s v="Hashtags Used 2"/>
    <x v="1"/>
  </r>
  <r>
    <x v="202"/>
    <s v="Instagram"/>
    <d v="2024-10-06T00:00:00"/>
    <s v="Text"/>
    <s v="Top trending tracks updated daily!"/>
    <n v="2080"/>
    <n v="389"/>
    <n v="92"/>
    <n v="30971"/>
    <n v="25347"/>
    <n v="111"/>
    <s v="DiscoverWeekly"/>
    <s v="IndieWave"/>
    <n v="2561"/>
    <n v="8.269025862904007"/>
    <s v="Hashtags Used 1"/>
    <x v="2"/>
  </r>
  <r>
    <x v="203"/>
    <s v="Twitter"/>
    <d v="2024-12-30T00:00:00"/>
    <s v="Text"/>
    <s v="Get into the groove with our new drop!"/>
    <n v="4214"/>
    <n v="286"/>
    <n v="127"/>
    <n v="47293"/>
    <n v="27184"/>
    <n v="232"/>
    <s v="NowPlaying"/>
    <s v="ChillVibes"/>
    <n v="4627"/>
    <n v="9.7836889180216957"/>
    <s v="Hashtags Used 1"/>
    <x v="1"/>
  </r>
  <r>
    <x v="204"/>
    <s v="Twitter"/>
    <d v="2025-04-16T00:00:00"/>
    <s v="Text"/>
    <s v="Wrapped is here! Relive your top tracks ðŸŽ§"/>
    <n v="3792"/>
    <n v="315"/>
    <n v="120"/>
    <n v="54592"/>
    <n v="67886"/>
    <n v="117"/>
    <s v="SoundtrackOfLife"/>
    <s v="IndieWave"/>
    <n v="4227"/>
    <n v="7.7428927315357567"/>
    <s v="Hashtags Used 1"/>
    <x v="7"/>
  </r>
  <r>
    <x v="205"/>
    <s v="Twitter"/>
    <d v="2024-08-21T00:00:00"/>
    <s v="Story"/>
    <s v="Explore the latest podcasts now."/>
    <n v="3989"/>
    <n v="476"/>
    <n v="128"/>
    <n v="57569"/>
    <n v="40193"/>
    <n v="222"/>
    <s v="DiscoverWeekly,MusicForEveryone"/>
    <s v="ChillVibes"/>
    <n v="4593"/>
    <n v="7.9782521843353189"/>
    <s v="Hashtags Used 1"/>
    <x v="4"/>
  </r>
  <r>
    <x v="205"/>
    <s v="Twitter"/>
    <d v="2024-08-21T00:00:00"/>
    <s v="Story"/>
    <s v="Explore the latest podcasts now."/>
    <n v="3989"/>
    <n v="476"/>
    <n v="128"/>
    <n v="57569"/>
    <n v="40193"/>
    <n v="222"/>
    <s v="DiscoverWeekly,MusicForEveryone"/>
    <s v="ChillVibes"/>
    <n v="4593"/>
    <n v="7.9782521843353189"/>
    <s v="Hashtags Used 2"/>
    <x v="6"/>
  </r>
  <r>
    <x v="206"/>
    <s v="Twitter"/>
    <d v="2024-04-05T00:00:00"/>
    <s v="Story"/>
    <s v="Wrapped is here! Relive your top tracks ðŸŽ§"/>
    <n v="2857"/>
    <n v="443"/>
    <n v="359"/>
    <n v="51519"/>
    <n v="28256"/>
    <n v="155"/>
    <s v="SoundtrackOfLife,NowPlaying"/>
    <s v="ChillVibes"/>
    <n v="3659"/>
    <n v="7.102234127215203"/>
    <s v="Hashtags Used 1"/>
    <x v="0"/>
  </r>
  <r>
    <x v="206"/>
    <s v="Twitter"/>
    <d v="2024-04-05T00:00:00"/>
    <s v="Story"/>
    <s v="Wrapped is here! Relive your top tracks ðŸŽ§"/>
    <n v="2857"/>
    <n v="443"/>
    <n v="359"/>
    <n v="51519"/>
    <n v="28256"/>
    <n v="155"/>
    <s v="SoundtrackOfLife,NowPlaying"/>
    <s v="ChillVibes"/>
    <n v="3659"/>
    <n v="7.102234127215203"/>
    <s v="Hashtags Used 2"/>
    <x v="1"/>
  </r>
  <r>
    <x v="207"/>
    <s v="Twitter"/>
    <d v="2025-04-07T00:00:00"/>
    <s v="Text"/>
    <s v="From pop to podcasts, itâ€™s all here."/>
    <n v="1403"/>
    <n v="385"/>
    <n v="344"/>
    <n v="54223"/>
    <n v="72595"/>
    <n v="239"/>
    <s v="SoundtrackOfLife"/>
    <s v="IndieWave"/>
    <n v="2132"/>
    <n v="3.9319108127547353"/>
    <s v="Hashtags Used 1"/>
    <x v="7"/>
  </r>
  <r>
    <x v="208"/>
    <s v="Twitter"/>
    <d v="2024-07-19T00:00:00"/>
    <s v="Story"/>
    <s v="Whatâ€™s your vibe today? #SpotifyHits"/>
    <n v="3071"/>
    <n v="126"/>
    <n v="200"/>
    <n v="44013"/>
    <n v="44679"/>
    <n v="118"/>
    <s v="DiscoverWeekly,MusicForEveryone"/>
    <s v="ChillVibes"/>
    <n v="3397"/>
    <n v="7.7181741758116917"/>
    <s v="Hashtags Used 1"/>
    <x v="4"/>
  </r>
  <r>
    <x v="208"/>
    <s v="Twitter"/>
    <d v="2024-07-19T00:00:00"/>
    <s v="Story"/>
    <s v="Whatâ€™s your vibe today? #SpotifyHits"/>
    <n v="3071"/>
    <n v="126"/>
    <n v="200"/>
    <n v="44013"/>
    <n v="44679"/>
    <n v="118"/>
    <s v="DiscoverWeekly,MusicForEveryone"/>
    <s v="ChillVibes"/>
    <n v="3397"/>
    <n v="7.7181741758116917"/>
    <s v="Hashtags Used 2"/>
    <x v="6"/>
  </r>
  <r>
    <x v="209"/>
    <s v="Twitter"/>
    <d v="2025-05-03T00:00:00"/>
    <s v="Story"/>
    <s v="Top trending tracks updated daily!"/>
    <n v="1010"/>
    <n v="361"/>
    <n v="240"/>
    <n v="47229"/>
    <n v="72573"/>
    <n v="275"/>
    <s v="SoundtrackOfLife,NowPlaying"/>
    <s v="ChillVibes"/>
    <n v="1611"/>
    <n v="3.4110398272247981"/>
    <s v="Hashtags Used 1"/>
    <x v="0"/>
  </r>
  <r>
    <x v="209"/>
    <s v="Twitter"/>
    <d v="2025-05-03T00:00:00"/>
    <s v="Story"/>
    <s v="Top trending tracks updated daily!"/>
    <n v="1010"/>
    <n v="361"/>
    <n v="240"/>
    <n v="47229"/>
    <n v="72573"/>
    <n v="275"/>
    <s v="SoundtrackOfLife,NowPlaying"/>
    <s v="ChillVibes"/>
    <n v="1611"/>
    <n v="3.4110398272247981"/>
    <s v="Hashtags Used 2"/>
    <x v="1"/>
  </r>
  <r>
    <x v="210"/>
    <s v="Twitter"/>
    <d v="2024-04-14T00:00:00"/>
    <s v="Story"/>
    <s v="Discover fresh beats on Spotify!"/>
    <n v="1295"/>
    <n v="153"/>
    <n v="81"/>
    <n v="48350"/>
    <n v="61033"/>
    <n v="232"/>
    <s v="DiscoverWeekly,MusicForEveryone"/>
    <s v="ChillVibes"/>
    <n v="1529"/>
    <n v="3.1623578076525334"/>
    <s v="Hashtags Used 1"/>
    <x v="4"/>
  </r>
  <r>
    <x v="210"/>
    <s v="Twitter"/>
    <d v="2024-04-14T00:00:00"/>
    <s v="Story"/>
    <s v="Discover fresh beats on Spotify!"/>
    <n v="1295"/>
    <n v="153"/>
    <n v="81"/>
    <n v="48350"/>
    <n v="61033"/>
    <n v="232"/>
    <s v="DiscoverWeekly,MusicForEveryone"/>
    <s v="ChillVibes"/>
    <n v="1529"/>
    <n v="3.1623578076525334"/>
    <s v="Hashtags Used 2"/>
    <x v="6"/>
  </r>
  <r>
    <x v="211"/>
    <s v="Twitter"/>
    <d v="2025-06-19T00:00:00"/>
    <s v="Story"/>
    <s v="Whatâ€™s your vibe today? #SpotifyHits"/>
    <n v="1433"/>
    <n v="452"/>
    <n v="305"/>
    <n v="54541"/>
    <n v="63700"/>
    <n v="296"/>
    <s v="DiscoverWeekly,MusicForEveryone"/>
    <s v="ChillVibes"/>
    <n v="2190"/>
    <n v="4.0153279184466735"/>
    <s v="Hashtags Used 1"/>
    <x v="4"/>
  </r>
  <r>
    <x v="211"/>
    <s v="Twitter"/>
    <d v="2025-06-19T00:00:00"/>
    <s v="Story"/>
    <s v="Whatâ€™s your vibe today? #SpotifyHits"/>
    <n v="1433"/>
    <n v="452"/>
    <n v="305"/>
    <n v="54541"/>
    <n v="63700"/>
    <n v="296"/>
    <s v="DiscoverWeekly,MusicForEveryone"/>
    <s v="ChillVibes"/>
    <n v="2190"/>
    <n v="4.0153279184466735"/>
    <s v="Hashtags Used 2"/>
    <x v="6"/>
  </r>
  <r>
    <x v="212"/>
    <s v="Instagram"/>
    <d v="2025-06-24T00:00:00"/>
    <s v="Story"/>
    <s v="Get into the groove with our new drop!"/>
    <n v="4902"/>
    <n v="422"/>
    <n v="376"/>
    <n v="31674"/>
    <n v="53225"/>
    <n v="147"/>
    <s v="NowPlaying"/>
    <s v="Wrapped2024"/>
    <n v="5700"/>
    <n v="17.995832544042432"/>
    <s v="Hashtags Used 1"/>
    <x v="1"/>
  </r>
  <r>
    <x v="213"/>
    <s v="Twitter"/>
    <d v="2024-10-09T00:00:00"/>
    <s v="Text"/>
    <s v="Wrapped is here! Relive your top tracks ðŸŽ§"/>
    <n v="2659"/>
    <n v="167"/>
    <n v="73"/>
    <n v="23090"/>
    <n v="25872"/>
    <n v="293"/>
    <s v="SoundtrackOfLife"/>
    <s v="IndieWave"/>
    <n v="2899"/>
    <n v="12.555218709398009"/>
    <s v="Hashtags Used 1"/>
    <x v="7"/>
  </r>
  <r>
    <x v="214"/>
    <s v="YouTube"/>
    <d v="2025-01-15T00:00:00"/>
    <s v="Text"/>
    <s v="Your weekend playlist is waiting."/>
    <n v="2599"/>
    <n v="324"/>
    <n v="182"/>
    <n v="37525"/>
    <n v="37216"/>
    <n v="186"/>
    <s v="DiscoverWeekly,SpotifyWrapped"/>
    <s v="IndieWave"/>
    <n v="3105"/>
    <n v="8.2744836775483019"/>
    <s v="Hashtags Used 1"/>
    <x v="4"/>
  </r>
  <r>
    <x v="214"/>
    <s v="YouTube"/>
    <d v="2025-01-15T00:00:00"/>
    <s v="Text"/>
    <s v="Your weekend playlist is waiting."/>
    <n v="2599"/>
    <n v="324"/>
    <n v="182"/>
    <n v="37525"/>
    <n v="37216"/>
    <n v="186"/>
    <s v="DiscoverWeekly,SpotifyWrapped"/>
    <s v="IndieWave"/>
    <n v="3105"/>
    <n v="8.2744836775483019"/>
    <s v="Hashtags Used 2"/>
    <x v="5"/>
  </r>
  <r>
    <x v="215"/>
    <s v="Twitter"/>
    <d v="2025-01-12T00:00:00"/>
    <s v="Text"/>
    <s v="Music that moves youâ€”only on Spotify."/>
    <n v="1765"/>
    <n v="285"/>
    <n v="100"/>
    <n v="41313"/>
    <n v="56575"/>
    <n v="174"/>
    <s v="SoundtrackOfLife"/>
    <s v="IndieWave"/>
    <n v="2150"/>
    <n v="5.2041730205988426"/>
    <s v="Hashtags Used 1"/>
    <x v="7"/>
  </r>
  <r>
    <x v="216"/>
    <s v="Instagram"/>
    <d v="2025-05-31T00:00:00"/>
    <s v="Text"/>
    <s v="Whatâ€™s your vibe today? #SpotifyHits"/>
    <n v="2169"/>
    <n v="240"/>
    <n v="57"/>
    <n v="26109"/>
    <n v="46667"/>
    <n v="133"/>
    <s v="SoundtrackOfLife,NowPlaying"/>
    <s v="ChillVibes"/>
    <n v="2466"/>
    <n v="9.4450189589796612"/>
    <s v="Hashtags Used 1"/>
    <x v="0"/>
  </r>
  <r>
    <x v="216"/>
    <s v="Instagram"/>
    <d v="2025-05-31T00:00:00"/>
    <s v="Text"/>
    <s v="Whatâ€™s your vibe today? #SpotifyHits"/>
    <n v="2169"/>
    <n v="240"/>
    <n v="57"/>
    <n v="26109"/>
    <n v="46667"/>
    <n v="133"/>
    <s v="SoundtrackOfLife,NowPlaying"/>
    <s v="ChillVibes"/>
    <n v="2466"/>
    <n v="9.4450189589796612"/>
    <s v="Hashtags Used 2"/>
    <x v="1"/>
  </r>
  <r>
    <x v="217"/>
    <s v="Twitter"/>
    <d v="2024-10-14T00:00:00"/>
    <s v="Story"/>
    <s v="Explore the latest podcasts now."/>
    <n v="4303"/>
    <n v="306"/>
    <n v="302"/>
    <n v="39575"/>
    <n v="33762"/>
    <n v="265"/>
    <s v="DiscoverWeekly,MusicForEveryone"/>
    <s v="ChillVibes"/>
    <n v="4911"/>
    <n v="12.409349336702464"/>
    <s v="Hashtags Used 1"/>
    <x v="4"/>
  </r>
  <r>
    <x v="217"/>
    <s v="Twitter"/>
    <d v="2024-10-14T00:00:00"/>
    <s v="Story"/>
    <s v="Explore the latest podcasts now."/>
    <n v="4303"/>
    <n v="306"/>
    <n v="302"/>
    <n v="39575"/>
    <n v="33762"/>
    <n v="265"/>
    <s v="DiscoverWeekly,MusicForEveryone"/>
    <s v="ChillVibes"/>
    <n v="4911"/>
    <n v="12.409349336702464"/>
    <s v="Hashtags Used 2"/>
    <x v="6"/>
  </r>
  <r>
    <x v="218"/>
    <s v="Twitter"/>
    <d v="2024-02-10T00:00:00"/>
    <s v="Text"/>
    <s v="From pop to podcasts, itâ€™s all here."/>
    <n v="1519"/>
    <n v="456"/>
    <n v="379"/>
    <n v="51611"/>
    <n v="45880"/>
    <n v="176"/>
    <s v="SoundtrackOfLife"/>
    <s v="IndieWave"/>
    <n v="2354"/>
    <n v="4.5610431884675746"/>
    <s v="Hashtags Used 1"/>
    <x v="7"/>
  </r>
  <r>
    <x v="219"/>
    <s v="YouTube"/>
    <d v="2024-12-10T00:00:00"/>
    <s v="Text"/>
    <s v="Whatâ€™s your vibe today? #SpotifyHits"/>
    <n v="2569"/>
    <n v="140"/>
    <n v="375"/>
    <n v="38372"/>
    <n v="22102"/>
    <n v="255"/>
    <s v="DiscoverWeekly,SpotifyWrapped"/>
    <s v="IndieWave"/>
    <n v="3084"/>
    <n v="8.0371103929948919"/>
    <s v="Hashtags Used 1"/>
    <x v="4"/>
  </r>
  <r>
    <x v="219"/>
    <s v="YouTube"/>
    <d v="2024-12-10T00:00:00"/>
    <s v="Text"/>
    <s v="Whatâ€™s your vibe today? #SpotifyHits"/>
    <n v="2569"/>
    <n v="140"/>
    <n v="375"/>
    <n v="38372"/>
    <n v="22102"/>
    <n v="255"/>
    <s v="DiscoverWeekly,SpotifyWrapped"/>
    <s v="IndieWave"/>
    <n v="3084"/>
    <n v="8.0371103929948919"/>
    <s v="Hashtags Used 2"/>
    <x v="5"/>
  </r>
  <r>
    <x v="220"/>
    <s v="Twitter"/>
    <d v="2025-05-09T00:00:00"/>
    <s v="Story"/>
    <s v="Music that moves youâ€”only on Spotify."/>
    <n v="2778"/>
    <n v="241"/>
    <n v="317"/>
    <n v="26247"/>
    <n v="20677"/>
    <n v="282"/>
    <s v="MusicForEveryone,NowPlaying"/>
    <s v="ChillVibes"/>
    <n v="3336"/>
    <n v="12.71002400274317"/>
    <s v="Hashtags Used 1"/>
    <x v="3"/>
  </r>
  <r>
    <x v="220"/>
    <s v="Twitter"/>
    <d v="2025-05-09T00:00:00"/>
    <s v="Story"/>
    <s v="Music that moves youâ€”only on Spotify."/>
    <n v="2778"/>
    <n v="241"/>
    <n v="317"/>
    <n v="26247"/>
    <n v="20677"/>
    <n v="282"/>
    <s v="MusicForEveryone,NowPlaying"/>
    <s v="ChillVibes"/>
    <n v="3336"/>
    <n v="12.71002400274317"/>
    <s v="Hashtags Used 2"/>
    <x v="1"/>
  </r>
  <r>
    <x v="221"/>
    <s v="Twitter"/>
    <d v="2025-06-21T00:00:00"/>
    <s v="Text"/>
    <s v="Explore the latest podcasts now."/>
    <n v="3611"/>
    <n v="127"/>
    <n v="139"/>
    <n v="44768"/>
    <n v="29435"/>
    <n v="178"/>
    <s v="NowPlaying"/>
    <s v="ChillVibes"/>
    <n v="3877"/>
    <n v="8.6602037169406714"/>
    <s v="Hashtags Used 1"/>
    <x v="1"/>
  </r>
  <r>
    <x v="222"/>
    <s v="Twitter"/>
    <d v="2024-06-19T00:00:00"/>
    <s v="Text"/>
    <s v="Whatâ€™s your vibe today? #SpotifyHits"/>
    <n v="1224"/>
    <n v="168"/>
    <n v="199"/>
    <n v="54232"/>
    <n v="52844"/>
    <n v="271"/>
    <s v="SoundtrackOfLife"/>
    <s v="IndieWave"/>
    <n v="1591"/>
    <n v="2.9336922849977873"/>
    <s v="Hashtags Used 1"/>
    <x v="7"/>
  </r>
  <r>
    <x v="223"/>
    <s v="Twitter"/>
    <d v="2024-12-10T00:00:00"/>
    <s v="Text"/>
    <s v="From pop to podcasts, itâ€™s all here."/>
    <n v="4673"/>
    <n v="270"/>
    <n v="93"/>
    <n v="45260"/>
    <n v="57513"/>
    <n v="103"/>
    <s v="NowPlaying"/>
    <s v="ChillVibes"/>
    <n v="5036"/>
    <n v="11.126822801590809"/>
    <s v="Hashtags Used 1"/>
    <x v="1"/>
  </r>
  <r>
    <x v="224"/>
    <s v="YouTube"/>
    <d v="2024-02-01T00:00:00"/>
    <s v="Text"/>
    <s v="Wrapped is here! Relive your top tracks ðŸŽ§"/>
    <n v="1432"/>
    <n v="437"/>
    <n v="267"/>
    <n v="40634"/>
    <n v="54511"/>
    <n v="197"/>
    <s v="DiscoverWeekly,SpotifyWrapped"/>
    <s v="IndieWave"/>
    <n v="2136"/>
    <n v="5.2566815966924256"/>
    <s v="Hashtags Used 1"/>
    <x v="4"/>
  </r>
  <r>
    <x v="224"/>
    <s v="YouTube"/>
    <d v="2024-02-01T00:00:00"/>
    <s v="Text"/>
    <s v="Wrapped is here! Relive your top tracks ðŸŽ§"/>
    <n v="1432"/>
    <n v="437"/>
    <n v="267"/>
    <n v="40634"/>
    <n v="54511"/>
    <n v="197"/>
    <s v="DiscoverWeekly,SpotifyWrapped"/>
    <s v="IndieWave"/>
    <n v="2136"/>
    <n v="5.2566815966924256"/>
    <s v="Hashtags Used 2"/>
    <x v="5"/>
  </r>
  <r>
    <x v="225"/>
    <s v="Twitter"/>
    <d v="2024-01-17T00:00:00"/>
    <s v="Story"/>
    <s v="New music just dropped. Hit play!"/>
    <n v="2174"/>
    <n v="499"/>
    <n v="212"/>
    <n v="54938"/>
    <n v="27190"/>
    <n v="265"/>
    <s v="MusicForEveryone,NowPlaying"/>
    <s v="ChillVibes"/>
    <n v="2885"/>
    <n v="5.2513742764570974"/>
    <s v="Hashtags Used 1"/>
    <x v="3"/>
  </r>
  <r>
    <x v="225"/>
    <s v="Twitter"/>
    <d v="2024-01-17T00:00:00"/>
    <s v="Story"/>
    <s v="New music just dropped. Hit play!"/>
    <n v="2174"/>
    <n v="499"/>
    <n v="212"/>
    <n v="54938"/>
    <n v="27190"/>
    <n v="265"/>
    <s v="MusicForEveryone,NowPlaying"/>
    <s v="ChillVibes"/>
    <n v="2885"/>
    <n v="5.2513742764570974"/>
    <s v="Hashtags Used 2"/>
    <x v="1"/>
  </r>
  <r>
    <x v="226"/>
    <s v="YouTube"/>
    <d v="2025-03-22T00:00:00"/>
    <s v="Text"/>
    <s v="Music that moves youâ€”only on Spotify."/>
    <n v="4308"/>
    <n v="171"/>
    <n v="106"/>
    <n v="36955"/>
    <n v="23949"/>
    <n v="294"/>
    <s v="DiscoverWeekly,SpotifyWrapped"/>
    <s v="IndieWave"/>
    <n v="4585"/>
    <n v="12.406981463942634"/>
    <s v="Hashtags Used 1"/>
    <x v="4"/>
  </r>
  <r>
    <x v="226"/>
    <s v="YouTube"/>
    <d v="2025-03-22T00:00:00"/>
    <s v="Text"/>
    <s v="Music that moves youâ€”only on Spotify."/>
    <n v="4308"/>
    <n v="171"/>
    <n v="106"/>
    <n v="36955"/>
    <n v="23949"/>
    <n v="294"/>
    <s v="DiscoverWeekly,SpotifyWrapped"/>
    <s v="IndieWave"/>
    <n v="4585"/>
    <n v="12.406981463942634"/>
    <s v="Hashtags Used 2"/>
    <x v="5"/>
  </r>
  <r>
    <x v="227"/>
    <s v="YouTube"/>
    <d v="2024-05-30T00:00:00"/>
    <s v="Reel"/>
    <s v="Whatâ€™s your vibe today? #SpotifyHits"/>
    <n v="1060"/>
    <n v="442"/>
    <n v="319"/>
    <n v="57194"/>
    <n v="24258"/>
    <n v="101"/>
    <s v="DiscoverWeekly,SoundtrackOfLife"/>
    <s v="SummerBeats"/>
    <n v="1821"/>
    <n v="3.1839004091338254"/>
    <s v="Hashtags Used 1"/>
    <x v="4"/>
  </r>
  <r>
    <x v="227"/>
    <s v="YouTube"/>
    <d v="2024-05-30T00:00:00"/>
    <s v="Reel"/>
    <s v="Whatâ€™s your vibe today? #SpotifyHits"/>
    <n v="1060"/>
    <n v="442"/>
    <n v="319"/>
    <n v="57194"/>
    <n v="24258"/>
    <n v="101"/>
    <s v="DiscoverWeekly,SoundtrackOfLife"/>
    <s v="SummerBeats"/>
    <n v="1821"/>
    <n v="3.1839004091338254"/>
    <s v="Hashtags Used 2"/>
    <x v="7"/>
  </r>
  <r>
    <x v="228"/>
    <s v="YouTube"/>
    <d v="2024-02-24T00:00:00"/>
    <s v="Text"/>
    <s v="Music that moves youâ€”only on Spotify."/>
    <n v="4653"/>
    <n v="226"/>
    <n v="349"/>
    <n v="56876"/>
    <n v="28452"/>
    <n v="257"/>
    <s v="DiscoverWeekly,SpotifyWrapped"/>
    <s v="IndieWave"/>
    <n v="5228"/>
    <n v="9.1919262958013928"/>
    <s v="Hashtags Used 1"/>
    <x v="4"/>
  </r>
  <r>
    <x v="228"/>
    <s v="YouTube"/>
    <d v="2024-02-24T00:00:00"/>
    <s v="Text"/>
    <s v="Music that moves youâ€”only on Spotify."/>
    <n v="4653"/>
    <n v="226"/>
    <n v="349"/>
    <n v="56876"/>
    <n v="28452"/>
    <n v="257"/>
    <s v="DiscoverWeekly,SpotifyWrapped"/>
    <s v="IndieWave"/>
    <n v="5228"/>
    <n v="9.1919262958013928"/>
    <s v="Hashtags Used 2"/>
    <x v="5"/>
  </r>
  <r>
    <x v="229"/>
    <s v="YouTube"/>
    <d v="2025-05-14T00:00:00"/>
    <s v="Text"/>
    <s v="Discover fresh beats on Spotify!"/>
    <n v="1701"/>
    <n v="272"/>
    <n v="385"/>
    <n v="47496"/>
    <n v="40832"/>
    <n v="246"/>
    <s v="DiscoverWeekly,SpotifyWrapped"/>
    <s v="IndieWave"/>
    <n v="2358"/>
    <n v="4.9646286003031834"/>
    <s v="Hashtags Used 1"/>
    <x v="4"/>
  </r>
  <r>
    <x v="229"/>
    <s v="YouTube"/>
    <d v="2025-05-14T00:00:00"/>
    <s v="Text"/>
    <s v="Discover fresh beats on Spotify!"/>
    <n v="1701"/>
    <n v="272"/>
    <n v="385"/>
    <n v="47496"/>
    <n v="40832"/>
    <n v="246"/>
    <s v="DiscoverWeekly,SpotifyWrapped"/>
    <s v="IndieWave"/>
    <n v="2358"/>
    <n v="4.9646286003031834"/>
    <s v="Hashtags Used 2"/>
    <x v="5"/>
  </r>
  <r>
    <x v="230"/>
    <s v="Instagram"/>
    <d v="2024-03-28T00:00:00"/>
    <s v="Text"/>
    <s v="Whatâ€™s your vibe today? #SpotifyHits"/>
    <n v="1673"/>
    <n v="280"/>
    <n v="67"/>
    <n v="29847"/>
    <n v="48016"/>
    <n v="213"/>
    <s v="SoundtrackOfLife,NowPlaying"/>
    <s v="ChillVibes"/>
    <n v="2020"/>
    <n v="6.7678493650953202"/>
    <s v="Hashtags Used 1"/>
    <x v="0"/>
  </r>
  <r>
    <x v="230"/>
    <s v="Instagram"/>
    <d v="2024-03-28T00:00:00"/>
    <s v="Text"/>
    <s v="Whatâ€™s your vibe today? #SpotifyHits"/>
    <n v="1673"/>
    <n v="280"/>
    <n v="67"/>
    <n v="29847"/>
    <n v="48016"/>
    <n v="213"/>
    <s v="SoundtrackOfLife,NowPlaying"/>
    <s v="ChillVibes"/>
    <n v="2020"/>
    <n v="6.7678493650953202"/>
    <s v="Hashtags Used 2"/>
    <x v="1"/>
  </r>
  <r>
    <x v="231"/>
    <s v="YouTube"/>
    <d v="2025-03-07T00:00:00"/>
    <s v="Text"/>
    <s v="Top trending tracks updated daily!"/>
    <n v="4310"/>
    <n v="284"/>
    <n v="306"/>
    <n v="44606"/>
    <n v="42604"/>
    <n v="290"/>
    <s v="DiscoverWeekly,SpotifyWrapped"/>
    <s v="IndieWave"/>
    <n v="4900"/>
    <n v="10.985069273191947"/>
    <s v="Hashtags Used 1"/>
    <x v="4"/>
  </r>
  <r>
    <x v="231"/>
    <s v="YouTube"/>
    <d v="2025-03-07T00:00:00"/>
    <s v="Text"/>
    <s v="Top trending tracks updated daily!"/>
    <n v="4310"/>
    <n v="284"/>
    <n v="306"/>
    <n v="44606"/>
    <n v="42604"/>
    <n v="290"/>
    <s v="DiscoverWeekly,SpotifyWrapped"/>
    <s v="IndieWave"/>
    <n v="4900"/>
    <n v="10.985069273191947"/>
    <s v="Hashtags Used 2"/>
    <x v="5"/>
  </r>
  <r>
    <x v="232"/>
    <s v="Twitter"/>
    <d v="2024-10-20T00:00:00"/>
    <s v="Text"/>
    <s v="From pop to podcasts, itâ€™s all here."/>
    <n v="2752"/>
    <n v="309"/>
    <n v="91"/>
    <n v="39038"/>
    <n v="28095"/>
    <n v="277"/>
    <s v="NowPlaying"/>
    <s v="ChillVibes"/>
    <n v="3152"/>
    <n v="8.0741841282852604"/>
    <s v="Hashtags Used 1"/>
    <x v="1"/>
  </r>
  <r>
    <x v="233"/>
    <s v="Twitter"/>
    <d v="2024-02-02T00:00:00"/>
    <s v="Text"/>
    <s v="From pop to podcasts, itâ€™s all here."/>
    <n v="3818"/>
    <n v="115"/>
    <n v="286"/>
    <n v="25127"/>
    <n v="22277"/>
    <n v="263"/>
    <s v="NowPlaying"/>
    <s v="ChillVibes"/>
    <n v="4219"/>
    <n v="16.790703227603775"/>
    <s v="Hashtags Used 1"/>
    <x v="1"/>
  </r>
  <r>
    <x v="234"/>
    <s v="YouTube"/>
    <d v="2024-09-07T00:00:00"/>
    <s v="Text"/>
    <s v="Your weekend playlist is waiting."/>
    <n v="2101"/>
    <n v="411"/>
    <n v="190"/>
    <n v="41791"/>
    <n v="57090"/>
    <n v="172"/>
    <s v="DiscoverWeekly,SpotifyWrapped"/>
    <s v="IndieWave"/>
    <n v="2702"/>
    <n v="6.4655069273288515"/>
    <s v="Hashtags Used 1"/>
    <x v="4"/>
  </r>
  <r>
    <x v="234"/>
    <s v="YouTube"/>
    <d v="2024-09-07T00:00:00"/>
    <s v="Text"/>
    <s v="Your weekend playlist is waiting."/>
    <n v="2101"/>
    <n v="411"/>
    <n v="190"/>
    <n v="41791"/>
    <n v="57090"/>
    <n v="172"/>
    <s v="DiscoverWeekly,SpotifyWrapped"/>
    <s v="IndieWave"/>
    <n v="2702"/>
    <n v="6.4655069273288515"/>
    <s v="Hashtags Used 2"/>
    <x v="5"/>
  </r>
  <r>
    <x v="235"/>
    <s v="Instagram"/>
    <d v="2024-12-20T00:00:00"/>
    <s v="Text"/>
    <s v="Discover fresh beats on Spotify!"/>
    <n v="2519"/>
    <n v="202"/>
    <n v="239"/>
    <n v="36245"/>
    <n v="48606"/>
    <n v="145"/>
    <s v="DiscoverWeekly"/>
    <s v="IndieWave"/>
    <n v="2960"/>
    <n v="8.166643674989654"/>
    <s v="Hashtags Used 1"/>
    <x v="2"/>
  </r>
  <r>
    <x v="236"/>
    <s v="YouTube"/>
    <d v="2024-01-14T00:00:00"/>
    <s v="Text"/>
    <s v="Whatâ€™s your vibe today? #SpotifyHits"/>
    <n v="4502"/>
    <n v="238"/>
    <n v="386"/>
    <n v="39198"/>
    <n v="25050"/>
    <n v="297"/>
    <s v="DiscoverWeekly,SpotifyWrapped"/>
    <s v="IndieWave"/>
    <n v="5126"/>
    <n v="13.077197816215113"/>
    <s v="Hashtags Used 1"/>
    <x v="4"/>
  </r>
  <r>
    <x v="236"/>
    <s v="YouTube"/>
    <d v="2024-01-14T00:00:00"/>
    <s v="Text"/>
    <s v="Whatâ€™s your vibe today? #SpotifyHits"/>
    <n v="4502"/>
    <n v="238"/>
    <n v="386"/>
    <n v="39198"/>
    <n v="25050"/>
    <n v="297"/>
    <s v="DiscoverWeekly,SpotifyWrapped"/>
    <s v="IndieWave"/>
    <n v="5126"/>
    <n v="13.077197816215113"/>
    <s v="Hashtags Used 2"/>
    <x v="5"/>
  </r>
  <r>
    <x v="237"/>
    <s v="Instagram"/>
    <d v="2025-06-15T00:00:00"/>
    <s v="Text"/>
    <s v="Explore the latest podcasts now."/>
    <n v="2478"/>
    <n v="427"/>
    <n v="242"/>
    <n v="59272"/>
    <n v="37833"/>
    <n v="214"/>
    <s v="SoundtrackOfLife,NowPlaying"/>
    <s v="ChillVibes"/>
    <n v="3147"/>
    <n v="5.3094209744904841"/>
    <s v="Hashtags Used 1"/>
    <x v="0"/>
  </r>
  <r>
    <x v="237"/>
    <s v="Instagram"/>
    <d v="2025-06-15T00:00:00"/>
    <s v="Text"/>
    <s v="Explore the latest podcasts now."/>
    <n v="2478"/>
    <n v="427"/>
    <n v="242"/>
    <n v="59272"/>
    <n v="37833"/>
    <n v="214"/>
    <s v="SoundtrackOfLife,NowPlaying"/>
    <s v="ChillVibes"/>
    <n v="3147"/>
    <n v="5.3094209744904841"/>
    <s v="Hashtags Used 2"/>
    <x v="1"/>
  </r>
  <r>
    <x v="238"/>
    <s v="Twitter"/>
    <d v="2024-12-13T00:00:00"/>
    <s v="Story"/>
    <s v="New music just dropped. Hit play!"/>
    <n v="4984"/>
    <n v="300"/>
    <n v="338"/>
    <n v="32900"/>
    <n v="31691"/>
    <n v="160"/>
    <s v="MusicForEveryone,NowPlaying"/>
    <s v="ChillVibes"/>
    <n v="5622"/>
    <n v="17.088145896656535"/>
    <s v="Hashtags Used 1"/>
    <x v="3"/>
  </r>
  <r>
    <x v="238"/>
    <s v="Twitter"/>
    <d v="2024-12-13T00:00:00"/>
    <s v="Story"/>
    <s v="New music just dropped. Hit play!"/>
    <n v="4984"/>
    <n v="300"/>
    <n v="338"/>
    <n v="32900"/>
    <n v="31691"/>
    <n v="160"/>
    <s v="MusicForEveryone,NowPlaying"/>
    <s v="ChillVibes"/>
    <n v="5622"/>
    <n v="17.088145896656535"/>
    <s v="Hashtags Used 2"/>
    <x v="1"/>
  </r>
  <r>
    <x v="239"/>
    <s v="YouTube"/>
    <d v="2024-08-29T00:00:00"/>
    <s v="Text"/>
    <s v="Wrapped is here! Relive your top tracks ðŸŽ§"/>
    <n v="4774"/>
    <n v="389"/>
    <n v="358"/>
    <n v="52346"/>
    <n v="30518"/>
    <n v="277"/>
    <s v="DiscoverWeekly,SpotifyWrapped"/>
    <s v="IndieWave"/>
    <n v="5521"/>
    <n v="10.547128720437092"/>
    <s v="Hashtags Used 1"/>
    <x v="4"/>
  </r>
  <r>
    <x v="239"/>
    <s v="YouTube"/>
    <d v="2024-08-29T00:00:00"/>
    <s v="Text"/>
    <s v="Wrapped is here! Relive your top tracks ðŸŽ§"/>
    <n v="4774"/>
    <n v="389"/>
    <n v="358"/>
    <n v="52346"/>
    <n v="30518"/>
    <n v="277"/>
    <s v="DiscoverWeekly,SpotifyWrapped"/>
    <s v="IndieWave"/>
    <n v="5521"/>
    <n v="10.547128720437092"/>
    <s v="Hashtags Used 2"/>
    <x v="5"/>
  </r>
  <r>
    <x v="240"/>
    <s v="Twitter"/>
    <d v="2024-09-15T00:00:00"/>
    <s v="Text"/>
    <s v="Get into the groove with our new drop!"/>
    <n v="2145"/>
    <n v="340"/>
    <n v="85"/>
    <n v="53323"/>
    <n v="49938"/>
    <n v="104"/>
    <s v="NowPlaying"/>
    <s v="ChillVibes"/>
    <n v="2570"/>
    <n v="4.8196838137389122"/>
    <s v="Hashtags Used 1"/>
    <x v="1"/>
  </r>
  <r>
    <x v="241"/>
    <s v="Twitter"/>
    <d v="2025-04-12T00:00:00"/>
    <s v="Story"/>
    <s v="From pop to podcasts, itâ€™s all here."/>
    <n v="4315"/>
    <n v="208"/>
    <n v="273"/>
    <n v="35780"/>
    <n v="44349"/>
    <n v="133"/>
    <s v="DiscoverWeekly,MusicForEveryone"/>
    <s v="ChillVibes"/>
    <n v="4796"/>
    <n v="13.404136389044158"/>
    <s v="Hashtags Used 1"/>
    <x v="4"/>
  </r>
  <r>
    <x v="241"/>
    <s v="Twitter"/>
    <d v="2025-04-12T00:00:00"/>
    <s v="Story"/>
    <s v="From pop to podcasts, itâ€™s all here."/>
    <n v="4315"/>
    <n v="208"/>
    <n v="273"/>
    <n v="35780"/>
    <n v="44349"/>
    <n v="133"/>
    <s v="DiscoverWeekly,MusicForEveryone"/>
    <s v="ChillVibes"/>
    <n v="4796"/>
    <n v="13.404136389044158"/>
    <s v="Hashtags Used 2"/>
    <x v="6"/>
  </r>
  <r>
    <x v="242"/>
    <s v="Twitter"/>
    <d v="2024-12-10T00:00:00"/>
    <s v="Story"/>
    <s v="Wrapped is here! Relive your top tracks ðŸŽ§"/>
    <n v="2267"/>
    <n v="230"/>
    <n v="243"/>
    <n v="27904"/>
    <n v="69771"/>
    <n v="255"/>
    <s v="DiscoverWeekly,MusicForEveryone"/>
    <s v="ChillVibes"/>
    <n v="2740"/>
    <n v="9.8193807339449553"/>
    <s v="Hashtags Used 1"/>
    <x v="4"/>
  </r>
  <r>
    <x v="242"/>
    <s v="Twitter"/>
    <d v="2024-12-10T00:00:00"/>
    <s v="Story"/>
    <s v="Wrapped is here! Relive your top tracks ðŸŽ§"/>
    <n v="2267"/>
    <n v="230"/>
    <n v="243"/>
    <n v="27904"/>
    <n v="69771"/>
    <n v="255"/>
    <s v="DiscoverWeekly,MusicForEveryone"/>
    <s v="ChillVibes"/>
    <n v="2740"/>
    <n v="9.8193807339449553"/>
    <s v="Hashtags Used 2"/>
    <x v="6"/>
  </r>
  <r>
    <x v="243"/>
    <s v="YouTube"/>
    <d v="2025-06-08T00:00:00"/>
    <s v="Text"/>
    <s v="Music that moves youâ€”only on Spotify."/>
    <n v="4375"/>
    <n v="303"/>
    <n v="294"/>
    <n v="57468"/>
    <n v="53397"/>
    <n v="159"/>
    <s v="DiscoverWeekly,SpotifyWrapped"/>
    <s v="IndieWave"/>
    <n v="4972"/>
    <n v="8.6517714206166918"/>
    <s v="Hashtags Used 1"/>
    <x v="4"/>
  </r>
  <r>
    <x v="243"/>
    <s v="YouTube"/>
    <d v="2025-06-08T00:00:00"/>
    <s v="Text"/>
    <s v="Music that moves youâ€”only on Spotify."/>
    <n v="4375"/>
    <n v="303"/>
    <n v="294"/>
    <n v="57468"/>
    <n v="53397"/>
    <n v="159"/>
    <s v="DiscoverWeekly,SpotifyWrapped"/>
    <s v="IndieWave"/>
    <n v="4972"/>
    <n v="8.6517714206166918"/>
    <s v="Hashtags Used 2"/>
    <x v="5"/>
  </r>
  <r>
    <x v="244"/>
    <s v="Twitter"/>
    <d v="2025-01-09T00:00:00"/>
    <s v="Story"/>
    <s v="Your weekend playlist is waiting."/>
    <n v="3817"/>
    <n v="284"/>
    <n v="204"/>
    <n v="46434"/>
    <n v="53396"/>
    <n v="104"/>
    <s v="MusicForEveryone,NowPlaying"/>
    <s v="ChillVibes"/>
    <n v="4305"/>
    <n v="9.271223672309084"/>
    <s v="Hashtags Used 1"/>
    <x v="3"/>
  </r>
  <r>
    <x v="244"/>
    <s v="Twitter"/>
    <d v="2025-01-09T00:00:00"/>
    <s v="Story"/>
    <s v="Your weekend playlist is waiting."/>
    <n v="3817"/>
    <n v="284"/>
    <n v="204"/>
    <n v="46434"/>
    <n v="53396"/>
    <n v="104"/>
    <s v="MusicForEveryone,NowPlaying"/>
    <s v="ChillVibes"/>
    <n v="4305"/>
    <n v="9.271223672309084"/>
    <s v="Hashtags Used 2"/>
    <x v="1"/>
  </r>
  <r>
    <x v="245"/>
    <s v="Twitter"/>
    <d v="2024-07-08T00:00:00"/>
    <s v="Story"/>
    <s v="Top trending tracks updated daily!"/>
    <n v="2981"/>
    <n v="258"/>
    <n v="168"/>
    <n v="20677"/>
    <n v="68290"/>
    <n v="130"/>
    <s v="SoundtrackOfLife,NowPlaying"/>
    <s v="ChillVibes"/>
    <n v="3407"/>
    <n v="16.477245248343568"/>
    <s v="Hashtags Used 1"/>
    <x v="0"/>
  </r>
  <r>
    <x v="245"/>
    <s v="Twitter"/>
    <d v="2024-07-08T00:00:00"/>
    <s v="Story"/>
    <s v="Top trending tracks updated daily!"/>
    <n v="2981"/>
    <n v="258"/>
    <n v="168"/>
    <n v="20677"/>
    <n v="68290"/>
    <n v="130"/>
    <s v="SoundtrackOfLife,NowPlaying"/>
    <s v="ChillVibes"/>
    <n v="3407"/>
    <n v="16.477245248343568"/>
    <s v="Hashtags Used 2"/>
    <x v="1"/>
  </r>
  <r>
    <x v="246"/>
    <s v="Twitter"/>
    <d v="2024-09-16T00:00:00"/>
    <s v="Story"/>
    <s v="Your weekend playlist is waiting."/>
    <n v="3300"/>
    <n v="354"/>
    <n v="397"/>
    <n v="56773"/>
    <n v="72110"/>
    <n v="163"/>
    <s v="DiscoverWeekly,MusicForEveryone"/>
    <s v="ChillVibes"/>
    <n v="4051"/>
    <n v="7.1354340971940893"/>
    <s v="Hashtags Used 1"/>
    <x v="4"/>
  </r>
  <r>
    <x v="246"/>
    <s v="Twitter"/>
    <d v="2024-09-16T00:00:00"/>
    <s v="Story"/>
    <s v="Your weekend playlist is waiting."/>
    <n v="3300"/>
    <n v="354"/>
    <n v="397"/>
    <n v="56773"/>
    <n v="72110"/>
    <n v="163"/>
    <s v="DiscoverWeekly,MusicForEveryone"/>
    <s v="ChillVibes"/>
    <n v="4051"/>
    <n v="7.1354340971940893"/>
    <s v="Hashtags Used 2"/>
    <x v="6"/>
  </r>
  <r>
    <x v="247"/>
    <s v="YouTube"/>
    <d v="2024-06-14T00:00:00"/>
    <s v="Reel"/>
    <s v="Wrapped is here! Relive your top tracks ðŸŽ§"/>
    <n v="4722"/>
    <n v="310"/>
    <n v="344"/>
    <n v="27911"/>
    <n v="19000"/>
    <n v="225"/>
    <s v="DiscoverWeekly,SoundtrackOfLife"/>
    <s v="SummerBeats"/>
    <n v="5376"/>
    <n v="19.261223173659133"/>
    <s v="Hashtags Used 1"/>
    <x v="4"/>
  </r>
  <r>
    <x v="247"/>
    <s v="YouTube"/>
    <d v="2024-06-14T00:00:00"/>
    <s v="Reel"/>
    <s v="Wrapped is here! Relive your top tracks ðŸŽ§"/>
    <n v="4722"/>
    <n v="310"/>
    <n v="344"/>
    <n v="27911"/>
    <n v="19000"/>
    <n v="225"/>
    <s v="DiscoverWeekly,SoundtrackOfLife"/>
    <s v="SummerBeats"/>
    <n v="5376"/>
    <n v="19.261223173659133"/>
    <s v="Hashtags Used 2"/>
    <x v="7"/>
  </r>
  <r>
    <x v="248"/>
    <s v="Instagram"/>
    <d v="2024-03-06T00:00:00"/>
    <s v="Text"/>
    <s v="Whatâ€™s your vibe today? #SpotifyHits"/>
    <n v="3529"/>
    <n v="263"/>
    <n v="107"/>
    <n v="26570"/>
    <n v="19367"/>
    <n v="96"/>
    <s v="DiscoverWeekly"/>
    <s v="IndieWave"/>
    <n v="3899"/>
    <n v="14.674444862627023"/>
    <s v="Hashtags Used 1"/>
    <x v="2"/>
  </r>
  <r>
    <x v="249"/>
    <s v="Twitter"/>
    <d v="2025-05-15T00:00:00"/>
    <s v="Text"/>
    <s v="Your weekend playlist is waiting."/>
    <n v="4782"/>
    <n v="210"/>
    <n v="311"/>
    <n v="29793"/>
    <n v="37543"/>
    <n v="145"/>
    <s v="NowPlaying"/>
    <s v="ChillVibes"/>
    <n v="5303"/>
    <n v="17.79948310005706"/>
    <s v="Hashtags Used 1"/>
    <x v="1"/>
  </r>
  <r>
    <x v="250"/>
    <s v="Twitter"/>
    <d v="2024-07-07T00:00:00"/>
    <s v="Text"/>
    <s v="Whatâ€™s your vibe today? #SpotifyHits"/>
    <n v="1848"/>
    <n v="417"/>
    <n v="294"/>
    <n v="57819"/>
    <n v="19798"/>
    <n v="262"/>
    <s v="SoundtrackOfLife"/>
    <s v="IndieWave"/>
    <n v="2559"/>
    <n v="4.4258807658382189"/>
    <s v="Hashtags Used 1"/>
    <x v="7"/>
  </r>
  <r>
    <x v="251"/>
    <s v="YouTube"/>
    <d v="2024-10-26T00:00:00"/>
    <s v="Text"/>
    <s v="New music just dropped. Hit play!"/>
    <n v="4676"/>
    <n v="211"/>
    <n v="55"/>
    <n v="45917"/>
    <n v="73503"/>
    <n v="248"/>
    <s v="DiscoverWeekly,SpotifyWrapped"/>
    <s v="IndieWave"/>
    <n v="4942"/>
    <n v="10.762898272970794"/>
    <s v="Hashtags Used 1"/>
    <x v="4"/>
  </r>
  <r>
    <x v="251"/>
    <s v="YouTube"/>
    <d v="2024-10-26T00:00:00"/>
    <s v="Text"/>
    <s v="New music just dropped. Hit play!"/>
    <n v="4676"/>
    <n v="211"/>
    <n v="55"/>
    <n v="45917"/>
    <n v="73503"/>
    <n v="248"/>
    <s v="DiscoverWeekly,SpotifyWrapped"/>
    <s v="IndieWave"/>
    <n v="4942"/>
    <n v="10.762898272970794"/>
    <s v="Hashtags Used 2"/>
    <x v="5"/>
  </r>
  <r>
    <x v="252"/>
    <s v="YouTube"/>
    <d v="2024-08-08T00:00:00"/>
    <s v="Text"/>
    <s v="From pop to podcasts, itâ€™s all here."/>
    <n v="1994"/>
    <n v="197"/>
    <n v="290"/>
    <n v="49500"/>
    <n v="23343"/>
    <n v="160"/>
    <s v="DiscoverWeekly,SpotifyWrapped"/>
    <s v="IndieWave"/>
    <n v="2481"/>
    <n v="5.0121212121212118"/>
    <s v="Hashtags Used 1"/>
    <x v="4"/>
  </r>
  <r>
    <x v="252"/>
    <s v="YouTube"/>
    <d v="2024-08-08T00:00:00"/>
    <s v="Text"/>
    <s v="From pop to podcasts, itâ€™s all here."/>
    <n v="1994"/>
    <n v="197"/>
    <n v="290"/>
    <n v="49500"/>
    <n v="23343"/>
    <n v="160"/>
    <s v="DiscoverWeekly,SpotifyWrapped"/>
    <s v="IndieWave"/>
    <n v="2481"/>
    <n v="5.0121212121212118"/>
    <s v="Hashtags Used 2"/>
    <x v="5"/>
  </r>
  <r>
    <x v="253"/>
    <s v="Twitter"/>
    <d v="2025-02-03T00:00:00"/>
    <s v="Text"/>
    <s v="Whatâ€™s your vibe today? #SpotifyHits"/>
    <n v="4995"/>
    <n v="231"/>
    <n v="94"/>
    <n v="34431"/>
    <n v="32560"/>
    <n v="262"/>
    <s v="NowPlaying"/>
    <s v="ChillVibes"/>
    <n v="5320"/>
    <n v="15.451192239551567"/>
    <s v="Hashtags Used 1"/>
    <x v="1"/>
  </r>
  <r>
    <x v="254"/>
    <s v="Twitter"/>
    <d v="2024-04-03T00:00:00"/>
    <s v="Story"/>
    <s v="Top trending tracks updated daily!"/>
    <n v="2291"/>
    <n v="146"/>
    <n v="399"/>
    <n v="49319"/>
    <n v="28056"/>
    <n v="90"/>
    <s v="DiscoverWeekly,MusicForEveryone"/>
    <s v="ChillVibes"/>
    <n v="2836"/>
    <n v="5.750319349540745"/>
    <s v="Hashtags Used 1"/>
    <x v="4"/>
  </r>
  <r>
    <x v="254"/>
    <s v="Twitter"/>
    <d v="2024-04-03T00:00:00"/>
    <s v="Story"/>
    <s v="Top trending tracks updated daily!"/>
    <n v="2291"/>
    <n v="146"/>
    <n v="399"/>
    <n v="49319"/>
    <n v="28056"/>
    <n v="90"/>
    <s v="DiscoverWeekly,MusicForEveryone"/>
    <s v="ChillVibes"/>
    <n v="2836"/>
    <n v="5.750319349540745"/>
    <s v="Hashtags Used 2"/>
    <x v="6"/>
  </r>
  <r>
    <x v="255"/>
    <s v="Twitter"/>
    <d v="2024-07-08T00:00:00"/>
    <s v="Story"/>
    <s v="Wrapped is here! Relive your top tracks ðŸŽ§"/>
    <n v="2304"/>
    <n v="289"/>
    <n v="161"/>
    <n v="52645"/>
    <n v="66262"/>
    <n v="146"/>
    <s v="MusicForEveryone,NowPlaying"/>
    <s v="ChillVibes"/>
    <n v="2754"/>
    <n v="5.2312660271630733"/>
    <s v="Hashtags Used 1"/>
    <x v="3"/>
  </r>
  <r>
    <x v="255"/>
    <s v="Twitter"/>
    <d v="2024-07-08T00:00:00"/>
    <s v="Story"/>
    <s v="Wrapped is here! Relive your top tracks ðŸŽ§"/>
    <n v="2304"/>
    <n v="289"/>
    <n v="161"/>
    <n v="52645"/>
    <n v="66262"/>
    <n v="146"/>
    <s v="MusicForEveryone,NowPlaying"/>
    <s v="ChillVibes"/>
    <n v="2754"/>
    <n v="5.2312660271630733"/>
    <s v="Hashtags Used 2"/>
    <x v="1"/>
  </r>
  <r>
    <x v="256"/>
    <s v="Twitter"/>
    <d v="2024-06-08T00:00:00"/>
    <s v="Story"/>
    <s v="Top trending tracks updated daily!"/>
    <n v="3413"/>
    <n v="326"/>
    <n v="86"/>
    <n v="44680"/>
    <n v="52719"/>
    <n v="272"/>
    <s v="DiscoverWeekly,MusicForEveryone"/>
    <s v="ChillVibes"/>
    <n v="3825"/>
    <n v="8.5608773500447626"/>
    <s v="Hashtags Used 1"/>
    <x v="4"/>
  </r>
  <r>
    <x v="256"/>
    <s v="Twitter"/>
    <d v="2024-06-08T00:00:00"/>
    <s v="Story"/>
    <s v="Top trending tracks updated daily!"/>
    <n v="3413"/>
    <n v="326"/>
    <n v="86"/>
    <n v="44680"/>
    <n v="52719"/>
    <n v="272"/>
    <s v="DiscoverWeekly,MusicForEveryone"/>
    <s v="ChillVibes"/>
    <n v="3825"/>
    <n v="8.5608773500447626"/>
    <s v="Hashtags Used 2"/>
    <x v="6"/>
  </r>
  <r>
    <x v="257"/>
    <s v="YouTube"/>
    <d v="2025-03-20T00:00:00"/>
    <s v="Reel"/>
    <s v="From pop to podcasts, itâ€™s all here."/>
    <n v="1453"/>
    <n v="156"/>
    <n v="178"/>
    <n v="52980"/>
    <n v="57180"/>
    <n v="286"/>
    <s v="DiscoverWeekly,SoundtrackOfLife"/>
    <s v="SummerBeats"/>
    <n v="1787"/>
    <n v="3.3729709324273314"/>
    <s v="Hashtags Used 1"/>
    <x v="4"/>
  </r>
  <r>
    <x v="257"/>
    <s v="YouTube"/>
    <d v="2025-03-20T00:00:00"/>
    <s v="Reel"/>
    <s v="From pop to podcasts, itâ€™s all here."/>
    <n v="1453"/>
    <n v="156"/>
    <n v="178"/>
    <n v="52980"/>
    <n v="57180"/>
    <n v="286"/>
    <s v="DiscoverWeekly,SoundtrackOfLife"/>
    <s v="SummerBeats"/>
    <n v="1787"/>
    <n v="3.3729709324273314"/>
    <s v="Hashtags Used 2"/>
    <x v="7"/>
  </r>
  <r>
    <x v="258"/>
    <s v="Twitter"/>
    <d v="2025-01-19T00:00:00"/>
    <s v="Story"/>
    <s v="Music that moves youâ€”only on Spotify."/>
    <n v="1651"/>
    <n v="480"/>
    <n v="282"/>
    <n v="32140"/>
    <n v="70560"/>
    <n v="138"/>
    <s v="SoundtrackOfLife,NowPlaying"/>
    <s v="ChillVibes"/>
    <n v="2413"/>
    <n v="7.5077784691972624"/>
    <s v="Hashtags Used 1"/>
    <x v="0"/>
  </r>
  <r>
    <x v="258"/>
    <s v="Twitter"/>
    <d v="2025-01-19T00:00:00"/>
    <s v="Story"/>
    <s v="Music that moves youâ€”only on Spotify."/>
    <n v="1651"/>
    <n v="480"/>
    <n v="282"/>
    <n v="32140"/>
    <n v="70560"/>
    <n v="138"/>
    <s v="SoundtrackOfLife,NowPlaying"/>
    <s v="ChillVibes"/>
    <n v="2413"/>
    <n v="7.5077784691972624"/>
    <s v="Hashtags Used 2"/>
    <x v="1"/>
  </r>
  <r>
    <x v="259"/>
    <s v="Twitter"/>
    <d v="2025-01-05T00:00:00"/>
    <s v="Story"/>
    <s v="Explore the latest podcasts now."/>
    <n v="3341"/>
    <n v="154"/>
    <n v="123"/>
    <n v="43369"/>
    <n v="49035"/>
    <n v="128"/>
    <s v="MusicForEveryone,NowPlaying"/>
    <s v="ChillVibes"/>
    <n v="3618"/>
    <n v="8.3423643616408025"/>
    <s v="Hashtags Used 1"/>
    <x v="3"/>
  </r>
  <r>
    <x v="259"/>
    <s v="Twitter"/>
    <d v="2025-01-05T00:00:00"/>
    <s v="Story"/>
    <s v="Explore the latest podcasts now."/>
    <n v="3341"/>
    <n v="154"/>
    <n v="123"/>
    <n v="43369"/>
    <n v="49035"/>
    <n v="128"/>
    <s v="MusicForEveryone,NowPlaying"/>
    <s v="ChillVibes"/>
    <n v="3618"/>
    <n v="8.3423643616408025"/>
    <s v="Hashtags Used 2"/>
    <x v="1"/>
  </r>
  <r>
    <x v="260"/>
    <s v="Twitter"/>
    <d v="2024-11-16T00:00:00"/>
    <s v="Text"/>
    <s v="From pop to podcasts, itâ€™s all here."/>
    <n v="2972"/>
    <n v="263"/>
    <n v="308"/>
    <n v="51740"/>
    <n v="28214"/>
    <n v="190"/>
    <s v="SoundtrackOfLife"/>
    <s v="IndieWave"/>
    <n v="3543"/>
    <n v="6.8477000386548124"/>
    <s v="Hashtags Used 1"/>
    <x v="7"/>
  </r>
  <r>
    <x v="261"/>
    <s v="Twitter"/>
    <d v="2024-11-30T00:00:00"/>
    <s v="Story"/>
    <s v="Explore the latest podcasts now."/>
    <n v="4963"/>
    <n v="255"/>
    <n v="193"/>
    <n v="44386"/>
    <n v="28415"/>
    <n v="174"/>
    <s v="MusicForEveryone,NowPlaying"/>
    <s v="ChillVibes"/>
    <n v="5411"/>
    <n v="12.190780876853061"/>
    <s v="Hashtags Used 1"/>
    <x v="3"/>
  </r>
  <r>
    <x v="261"/>
    <s v="Twitter"/>
    <d v="2024-11-30T00:00:00"/>
    <s v="Story"/>
    <s v="Explore the latest podcasts now."/>
    <n v="4963"/>
    <n v="255"/>
    <n v="193"/>
    <n v="44386"/>
    <n v="28415"/>
    <n v="174"/>
    <s v="MusicForEveryone,NowPlaying"/>
    <s v="ChillVibes"/>
    <n v="5411"/>
    <n v="12.190780876853061"/>
    <s v="Hashtags Used 2"/>
    <x v="1"/>
  </r>
  <r>
    <x v="262"/>
    <s v="YouTube"/>
    <d v="2024-03-27T00:00:00"/>
    <s v="Text"/>
    <s v="Music that moves youâ€”only on Spotify."/>
    <n v="2399"/>
    <n v="191"/>
    <n v="221"/>
    <n v="51603"/>
    <n v="40033"/>
    <n v="173"/>
    <s v="DiscoverWeekly,SpotifyWrapped"/>
    <s v="IndieWave"/>
    <n v="2811"/>
    <n v="5.4473577117609437"/>
    <s v="Hashtags Used 1"/>
    <x v="4"/>
  </r>
  <r>
    <x v="262"/>
    <s v="YouTube"/>
    <d v="2024-03-27T00:00:00"/>
    <s v="Text"/>
    <s v="Music that moves youâ€”only on Spotify."/>
    <n v="2399"/>
    <n v="191"/>
    <n v="221"/>
    <n v="51603"/>
    <n v="40033"/>
    <n v="173"/>
    <s v="DiscoverWeekly,SpotifyWrapped"/>
    <s v="IndieWave"/>
    <n v="2811"/>
    <n v="5.4473577117609437"/>
    <s v="Hashtags Used 2"/>
    <x v="5"/>
  </r>
  <r>
    <x v="263"/>
    <s v="YouTube"/>
    <d v="2025-05-31T00:00:00"/>
    <s v="Reel"/>
    <s v="Get into the groove with our new drop!"/>
    <n v="2162"/>
    <n v="318"/>
    <n v="83"/>
    <n v="46719"/>
    <n v="20482"/>
    <n v="185"/>
    <s v="DiscoverWeekly,SoundtrackOfLife"/>
    <s v="SummerBeats"/>
    <n v="2563"/>
    <n v="5.4859907104176031"/>
    <s v="Hashtags Used 1"/>
    <x v="4"/>
  </r>
  <r>
    <x v="263"/>
    <s v="YouTube"/>
    <d v="2025-05-31T00:00:00"/>
    <s v="Reel"/>
    <s v="Get into the groove with our new drop!"/>
    <n v="2162"/>
    <n v="318"/>
    <n v="83"/>
    <n v="46719"/>
    <n v="20482"/>
    <n v="185"/>
    <s v="DiscoverWeekly,SoundtrackOfLife"/>
    <s v="SummerBeats"/>
    <n v="2563"/>
    <n v="5.4859907104176031"/>
    <s v="Hashtags Used 2"/>
    <x v="7"/>
  </r>
  <r>
    <x v="264"/>
    <s v="Twitter"/>
    <d v="2025-06-17T00:00:00"/>
    <s v="Story"/>
    <s v="Explore the latest podcasts now."/>
    <n v="4341"/>
    <n v="141"/>
    <n v="63"/>
    <n v="50081"/>
    <n v="27507"/>
    <n v="221"/>
    <s v="DiscoverWeekly,MusicForEveryone"/>
    <s v="ChillVibes"/>
    <n v="4545"/>
    <n v="9.0752980172121163"/>
    <s v="Hashtags Used 1"/>
    <x v="4"/>
  </r>
  <r>
    <x v="264"/>
    <s v="Twitter"/>
    <d v="2025-06-17T00:00:00"/>
    <s v="Story"/>
    <s v="Explore the latest podcasts now."/>
    <n v="4341"/>
    <n v="141"/>
    <n v="63"/>
    <n v="50081"/>
    <n v="27507"/>
    <n v="221"/>
    <s v="DiscoverWeekly,MusicForEveryone"/>
    <s v="ChillVibes"/>
    <n v="4545"/>
    <n v="9.0752980172121163"/>
    <s v="Hashtags Used 2"/>
    <x v="6"/>
  </r>
  <r>
    <x v="265"/>
    <s v="Instagram"/>
    <d v="2024-05-30T00:00:00"/>
    <s v="Story"/>
    <s v="Get into the groove with our new drop!"/>
    <n v="2448"/>
    <n v="464"/>
    <n v="98"/>
    <n v="25737"/>
    <n v="48545"/>
    <n v="246"/>
    <s v="NowPlaying"/>
    <s v="Wrapped2024"/>
    <n v="3010"/>
    <n v="11.695224773672146"/>
    <s v="Hashtags Used 1"/>
    <x v="1"/>
  </r>
  <r>
    <x v="266"/>
    <s v="YouTube"/>
    <d v="2024-11-08T00:00:00"/>
    <s v="Text"/>
    <s v="Top trending tracks updated daily!"/>
    <n v="2471"/>
    <n v="166"/>
    <n v="320"/>
    <n v="48254"/>
    <n v="46900"/>
    <n v="111"/>
    <s v="DiscoverWeekly,SpotifyWrapped"/>
    <s v="IndieWave"/>
    <n v="2957"/>
    <n v="6.127989389480665"/>
    <s v="Hashtags Used 1"/>
    <x v="4"/>
  </r>
  <r>
    <x v="266"/>
    <s v="YouTube"/>
    <d v="2024-11-08T00:00:00"/>
    <s v="Text"/>
    <s v="Top trending tracks updated daily!"/>
    <n v="2471"/>
    <n v="166"/>
    <n v="320"/>
    <n v="48254"/>
    <n v="46900"/>
    <n v="111"/>
    <s v="DiscoverWeekly,SpotifyWrapped"/>
    <s v="IndieWave"/>
    <n v="2957"/>
    <n v="6.127989389480665"/>
    <s v="Hashtags Used 2"/>
    <x v="5"/>
  </r>
  <r>
    <x v="267"/>
    <s v="YouTube"/>
    <d v="2024-03-17T00:00:00"/>
    <s v="Reel"/>
    <s v="Explore the latest podcasts now."/>
    <n v="2692"/>
    <n v="446"/>
    <n v="216"/>
    <n v="45818"/>
    <n v="62723"/>
    <n v="85"/>
    <s v="DiscoverWeekly,SoundtrackOfLife"/>
    <s v="SummerBeats"/>
    <n v="3354"/>
    <n v="7.3202671439172375"/>
    <s v="Hashtags Used 1"/>
    <x v="4"/>
  </r>
  <r>
    <x v="267"/>
    <s v="YouTube"/>
    <d v="2024-03-17T00:00:00"/>
    <s v="Reel"/>
    <s v="Explore the latest podcasts now."/>
    <n v="2692"/>
    <n v="446"/>
    <n v="216"/>
    <n v="45818"/>
    <n v="62723"/>
    <n v="85"/>
    <s v="DiscoverWeekly,SoundtrackOfLife"/>
    <s v="SummerBeats"/>
    <n v="3354"/>
    <n v="7.3202671439172375"/>
    <s v="Hashtags Used 2"/>
    <x v="7"/>
  </r>
  <r>
    <x v="268"/>
    <s v="YouTube"/>
    <d v="2024-06-21T00:00:00"/>
    <s v="Reel"/>
    <s v="Music that moves youâ€”only on Spotify."/>
    <n v="4621"/>
    <n v="374"/>
    <n v="298"/>
    <n v="56979"/>
    <n v="24098"/>
    <n v="205"/>
    <s v="DiscoverWeekly,SoundtrackOfLife"/>
    <s v="SummerBeats"/>
    <n v="5293"/>
    <n v="9.2893873181347502"/>
    <s v="Hashtags Used 1"/>
    <x v="4"/>
  </r>
  <r>
    <x v="268"/>
    <s v="YouTube"/>
    <d v="2024-06-21T00:00:00"/>
    <s v="Reel"/>
    <s v="Music that moves youâ€”only on Spotify."/>
    <n v="4621"/>
    <n v="374"/>
    <n v="298"/>
    <n v="56979"/>
    <n v="24098"/>
    <n v="205"/>
    <s v="DiscoverWeekly,SoundtrackOfLife"/>
    <s v="SummerBeats"/>
    <n v="5293"/>
    <n v="9.2893873181347502"/>
    <s v="Hashtags Used 2"/>
    <x v="7"/>
  </r>
  <r>
    <x v="269"/>
    <s v="Twitter"/>
    <d v="2024-11-13T00:00:00"/>
    <s v="Story"/>
    <s v="New music just dropped. Hit play!"/>
    <n v="1409"/>
    <n v="466"/>
    <n v="105"/>
    <n v="58923"/>
    <n v="38753"/>
    <n v="265"/>
    <s v="DiscoverWeekly,MusicForEveryone"/>
    <s v="ChillVibes"/>
    <n v="1980"/>
    <n v="3.3603177027646249"/>
    <s v="Hashtags Used 1"/>
    <x v="4"/>
  </r>
  <r>
    <x v="269"/>
    <s v="Twitter"/>
    <d v="2024-11-13T00:00:00"/>
    <s v="Story"/>
    <s v="New music just dropped. Hit play!"/>
    <n v="1409"/>
    <n v="466"/>
    <n v="105"/>
    <n v="58923"/>
    <n v="38753"/>
    <n v="265"/>
    <s v="DiscoverWeekly,MusicForEveryone"/>
    <s v="ChillVibes"/>
    <n v="1980"/>
    <n v="3.3603177027646249"/>
    <s v="Hashtags Used 2"/>
    <x v="6"/>
  </r>
  <r>
    <x v="270"/>
    <s v="Twitter"/>
    <d v="2025-02-05T00:00:00"/>
    <s v="Story"/>
    <s v="Discover fresh beats on Spotify!"/>
    <n v="3029"/>
    <n v="440"/>
    <n v="66"/>
    <n v="23815"/>
    <n v="47895"/>
    <n v="210"/>
    <s v="DiscoverWeekly,MusicForEveryone"/>
    <s v="ChillVibes"/>
    <n v="3535"/>
    <n v="14.843585975225698"/>
    <s v="Hashtags Used 1"/>
    <x v="4"/>
  </r>
  <r>
    <x v="270"/>
    <s v="Twitter"/>
    <d v="2025-02-05T00:00:00"/>
    <s v="Story"/>
    <s v="Discover fresh beats on Spotify!"/>
    <n v="3029"/>
    <n v="440"/>
    <n v="66"/>
    <n v="23815"/>
    <n v="47895"/>
    <n v="210"/>
    <s v="DiscoverWeekly,MusicForEveryone"/>
    <s v="ChillVibes"/>
    <n v="3535"/>
    <n v="14.843585975225698"/>
    <s v="Hashtags Used 2"/>
    <x v="6"/>
  </r>
  <r>
    <x v="271"/>
    <s v="Twitter"/>
    <d v="2024-11-07T00:00:00"/>
    <s v="Text"/>
    <s v="Explore the latest podcasts now."/>
    <n v="2229"/>
    <n v="395"/>
    <n v="328"/>
    <n v="56921"/>
    <n v="37176"/>
    <n v="126"/>
    <s v="SoundtrackOfLife"/>
    <s v="IndieWave"/>
    <n v="2952"/>
    <n v="5.1861351697967359"/>
    <s v="Hashtags Used 1"/>
    <x v="7"/>
  </r>
  <r>
    <x v="272"/>
    <s v="Twitter"/>
    <d v="2024-02-12T00:00:00"/>
    <s v="Text"/>
    <s v="Explore the latest podcasts now."/>
    <n v="2691"/>
    <n v="486"/>
    <n v="206"/>
    <n v="51133"/>
    <n v="44583"/>
    <n v="276"/>
    <s v="NowPlaying"/>
    <s v="ChillVibes"/>
    <n v="3383"/>
    <n v="6.6160796354604656"/>
    <s v="Hashtags Used 1"/>
    <x v="1"/>
  </r>
  <r>
    <x v="273"/>
    <s v="Instagram"/>
    <d v="2024-10-08T00:00:00"/>
    <s v="Text"/>
    <s v="Explore the latest podcasts now."/>
    <n v="2110"/>
    <n v="384"/>
    <n v="236"/>
    <n v="49965"/>
    <n v="61555"/>
    <n v="195"/>
    <s v="DiscoverWeekly"/>
    <s v="IndieWave"/>
    <n v="2730"/>
    <n v="5.4638246772740917"/>
    <s v="Hashtags Used 1"/>
    <x v="2"/>
  </r>
  <r>
    <x v="274"/>
    <s v="Instagram"/>
    <d v="2024-02-19T00:00:00"/>
    <s v="Text"/>
    <s v="Wrapped is here! Relive your top tracks ðŸŽ§"/>
    <n v="4752"/>
    <n v="449"/>
    <n v="309"/>
    <n v="58530"/>
    <n v="26630"/>
    <n v="234"/>
    <s v="DiscoverWeekly"/>
    <s v="IndieWave"/>
    <n v="5510"/>
    <n v="9.413975738937296"/>
    <s v="Hashtags Used 1"/>
    <x v="2"/>
  </r>
  <r>
    <x v="275"/>
    <s v="Twitter"/>
    <d v="2025-03-04T00:00:00"/>
    <s v="Text"/>
    <s v="Discover fresh beats on Spotify!"/>
    <n v="2177"/>
    <n v="258"/>
    <n v="292"/>
    <n v="47276"/>
    <n v="51324"/>
    <n v="143"/>
    <s v="NowPlaying"/>
    <s v="ChillVibes"/>
    <n v="2727"/>
    <n v="5.7682545054573149"/>
    <s v="Hashtags Used 1"/>
    <x v="1"/>
  </r>
  <r>
    <x v="276"/>
    <s v="Instagram"/>
    <d v="2025-02-03T00:00:00"/>
    <s v="Story"/>
    <s v="New music just dropped. Hit play!"/>
    <n v="1205"/>
    <n v="486"/>
    <n v="269"/>
    <n v="23341"/>
    <n v="42411"/>
    <n v="184"/>
    <s v="NowPlaying"/>
    <s v="Wrapped2024"/>
    <n v="1960"/>
    <n v="8.3972409065592739"/>
    <s v="Hashtags Used 1"/>
    <x v="1"/>
  </r>
  <r>
    <x v="277"/>
    <s v="Instagram"/>
    <d v="2024-12-02T00:00:00"/>
    <s v="Text"/>
    <s v="Top trending tracks updated daily!"/>
    <n v="3194"/>
    <n v="292"/>
    <n v="245"/>
    <n v="56371"/>
    <n v="65597"/>
    <n v="163"/>
    <s v="SoundtrackOfLife,NowPlaying"/>
    <s v="ChillVibes"/>
    <n v="3731"/>
    <n v="6.6186514342481058"/>
    <s v="Hashtags Used 1"/>
    <x v="0"/>
  </r>
  <r>
    <x v="277"/>
    <s v="Instagram"/>
    <d v="2024-12-02T00:00:00"/>
    <s v="Text"/>
    <s v="Top trending tracks updated daily!"/>
    <n v="3194"/>
    <n v="292"/>
    <n v="245"/>
    <n v="56371"/>
    <n v="65597"/>
    <n v="163"/>
    <s v="SoundtrackOfLife,NowPlaying"/>
    <s v="ChillVibes"/>
    <n v="3731"/>
    <n v="6.6186514342481058"/>
    <s v="Hashtags Used 2"/>
    <x v="1"/>
  </r>
  <r>
    <x v="278"/>
    <s v="Twitter"/>
    <d v="2025-01-19T00:00:00"/>
    <s v="Story"/>
    <s v="New music just dropped. Hit play!"/>
    <n v="3507"/>
    <n v="295"/>
    <n v="371"/>
    <n v="20410"/>
    <n v="53965"/>
    <n v="212"/>
    <s v="SoundtrackOfLife,NowPlaying"/>
    <s v="ChillVibes"/>
    <n v="4173"/>
    <n v="20.445859872611464"/>
    <s v="Hashtags Used 1"/>
    <x v="0"/>
  </r>
  <r>
    <x v="278"/>
    <s v="Twitter"/>
    <d v="2025-01-19T00:00:00"/>
    <s v="Story"/>
    <s v="New music just dropped. Hit play!"/>
    <n v="3507"/>
    <n v="295"/>
    <n v="371"/>
    <n v="20410"/>
    <n v="53965"/>
    <n v="212"/>
    <s v="SoundtrackOfLife,NowPlaying"/>
    <s v="ChillVibes"/>
    <n v="4173"/>
    <n v="20.445859872611464"/>
    <s v="Hashtags Used 2"/>
    <x v="1"/>
  </r>
  <r>
    <x v="279"/>
    <s v="Twitter"/>
    <d v="2024-09-28T00:00:00"/>
    <s v="Story"/>
    <s v="Wrapped is here! Relive your top tracks ðŸŽ§"/>
    <n v="4471"/>
    <n v="317"/>
    <n v="249"/>
    <n v="44862"/>
    <n v="33365"/>
    <n v="184"/>
    <s v="DiscoverWeekly,MusicForEveryone"/>
    <s v="ChillVibes"/>
    <n v="5037"/>
    <n v="11.22776514644911"/>
    <s v="Hashtags Used 1"/>
    <x v="4"/>
  </r>
  <r>
    <x v="279"/>
    <s v="Twitter"/>
    <d v="2024-09-28T00:00:00"/>
    <s v="Story"/>
    <s v="Wrapped is here! Relive your top tracks ðŸŽ§"/>
    <n v="4471"/>
    <n v="317"/>
    <n v="249"/>
    <n v="44862"/>
    <n v="33365"/>
    <n v="184"/>
    <s v="DiscoverWeekly,MusicForEveryone"/>
    <s v="ChillVibes"/>
    <n v="5037"/>
    <n v="11.22776514644911"/>
    <s v="Hashtags Used 2"/>
    <x v="6"/>
  </r>
  <r>
    <x v="280"/>
    <s v="Instagram"/>
    <d v="2024-01-07T00:00:00"/>
    <s v="Text"/>
    <s v="Top trending tracks updated daily!"/>
    <n v="4931"/>
    <n v="469"/>
    <n v="193"/>
    <n v="56701"/>
    <n v="69437"/>
    <n v="291"/>
    <s v="SoundtrackOfLife,NowPlaying"/>
    <s v="ChillVibes"/>
    <n v="5593"/>
    <n v="9.8640235621946708"/>
    <s v="Hashtags Used 1"/>
    <x v="0"/>
  </r>
  <r>
    <x v="280"/>
    <s v="Instagram"/>
    <d v="2024-01-07T00:00:00"/>
    <s v="Text"/>
    <s v="Top trending tracks updated daily!"/>
    <n v="4931"/>
    <n v="469"/>
    <n v="193"/>
    <n v="56701"/>
    <n v="69437"/>
    <n v="291"/>
    <s v="SoundtrackOfLife,NowPlaying"/>
    <s v="ChillVibes"/>
    <n v="5593"/>
    <n v="9.8640235621946708"/>
    <s v="Hashtags Used 2"/>
    <x v="1"/>
  </r>
  <r>
    <x v="281"/>
    <s v="Twitter"/>
    <d v="2024-02-21T00:00:00"/>
    <s v="Story"/>
    <s v="Get into the groove with our new drop!"/>
    <n v="2604"/>
    <n v="439"/>
    <n v="148"/>
    <n v="58468"/>
    <n v="39629"/>
    <n v="163"/>
    <s v="MusicForEveryone,NowPlaying"/>
    <s v="ChillVibes"/>
    <n v="3191"/>
    <n v="5.4576862557296293"/>
    <s v="Hashtags Used 1"/>
    <x v="3"/>
  </r>
  <r>
    <x v="281"/>
    <s v="Twitter"/>
    <d v="2024-02-21T00:00:00"/>
    <s v="Story"/>
    <s v="Get into the groove with our new drop!"/>
    <n v="2604"/>
    <n v="439"/>
    <n v="148"/>
    <n v="58468"/>
    <n v="39629"/>
    <n v="163"/>
    <s v="MusicForEveryone,NowPlaying"/>
    <s v="ChillVibes"/>
    <n v="3191"/>
    <n v="5.4576862557296293"/>
    <s v="Hashtags Used 2"/>
    <x v="1"/>
  </r>
  <r>
    <x v="282"/>
    <s v="Instagram"/>
    <d v="2024-08-27T00:00:00"/>
    <s v="Text"/>
    <s v="Music that moves youâ€”only on Spotify."/>
    <n v="4197"/>
    <n v="359"/>
    <n v="280"/>
    <n v="56048"/>
    <n v="70930"/>
    <n v="295"/>
    <s v="DiscoverWeekly"/>
    <s v="IndieWave"/>
    <n v="4836"/>
    <n v="8.6283185840707954"/>
    <s v="Hashtags Used 1"/>
    <x v="2"/>
  </r>
  <r>
    <x v="283"/>
    <s v="Instagram"/>
    <d v="2024-10-24T00:00:00"/>
    <s v="Story"/>
    <s v="Top trending tracks updated daily!"/>
    <n v="1914"/>
    <n v="255"/>
    <n v="156"/>
    <n v="27660"/>
    <n v="47776"/>
    <n v="111"/>
    <s v="NowPlaying"/>
    <s v="Wrapped2024"/>
    <n v="2325"/>
    <n v="8.405639913232104"/>
    <s v="Hashtags Used 1"/>
    <x v="1"/>
  </r>
  <r>
    <x v="284"/>
    <s v="YouTube"/>
    <d v="2025-01-29T00:00:00"/>
    <s v="Text"/>
    <s v="New music just dropped. Hit play!"/>
    <n v="1334"/>
    <n v="357"/>
    <n v="257"/>
    <n v="56910"/>
    <n v="70606"/>
    <n v="228"/>
    <s v="DiscoverWeekly,SpotifyWrapped"/>
    <s v="IndieWave"/>
    <n v="1948"/>
    <n v="3.4229485151994381"/>
    <s v="Hashtags Used 1"/>
    <x v="4"/>
  </r>
  <r>
    <x v="284"/>
    <s v="YouTube"/>
    <d v="2025-01-29T00:00:00"/>
    <s v="Text"/>
    <s v="New music just dropped. Hit play!"/>
    <n v="1334"/>
    <n v="357"/>
    <n v="257"/>
    <n v="56910"/>
    <n v="70606"/>
    <n v="228"/>
    <s v="DiscoverWeekly,SpotifyWrapped"/>
    <s v="IndieWave"/>
    <n v="1948"/>
    <n v="3.4229485151994381"/>
    <s v="Hashtags Used 2"/>
    <x v="5"/>
  </r>
  <r>
    <x v="285"/>
    <s v="Instagram"/>
    <d v="2024-05-01T00:00:00"/>
    <s v="Text"/>
    <s v="Get into the groove with our new drop!"/>
    <n v="3359"/>
    <n v="137"/>
    <n v="387"/>
    <n v="33861"/>
    <n v="47257"/>
    <n v="198"/>
    <s v="DiscoverWeekly"/>
    <s v="IndieWave"/>
    <n v="3883"/>
    <n v="11.467469950680725"/>
    <s v="Hashtags Used 1"/>
    <x v="2"/>
  </r>
  <r>
    <x v="286"/>
    <s v="YouTube"/>
    <d v="2024-06-25T00:00:00"/>
    <s v="Text"/>
    <s v="Your weekend playlist is waiting."/>
    <n v="2172"/>
    <n v="338"/>
    <n v="70"/>
    <n v="30515"/>
    <n v="57853"/>
    <n v="156"/>
    <s v="DiscoverWeekly,SpotifyWrapped"/>
    <s v="IndieWave"/>
    <n v="2580"/>
    <n v="8.4548582664263474"/>
    <s v="Hashtags Used 1"/>
    <x v="4"/>
  </r>
  <r>
    <x v="286"/>
    <s v="YouTube"/>
    <d v="2024-06-25T00:00:00"/>
    <s v="Text"/>
    <s v="Your weekend playlist is waiting."/>
    <n v="2172"/>
    <n v="338"/>
    <n v="70"/>
    <n v="30515"/>
    <n v="57853"/>
    <n v="156"/>
    <s v="DiscoverWeekly,SpotifyWrapped"/>
    <s v="IndieWave"/>
    <n v="2580"/>
    <n v="8.4548582664263474"/>
    <s v="Hashtags Used 2"/>
    <x v="5"/>
  </r>
  <r>
    <x v="287"/>
    <s v="Twitter"/>
    <d v="2024-08-09T00:00:00"/>
    <s v="Story"/>
    <s v="From pop to podcasts, itâ€™s all here."/>
    <n v="4877"/>
    <n v="442"/>
    <n v="236"/>
    <n v="52673"/>
    <n v="48241"/>
    <n v="114"/>
    <s v="DiscoverWeekly,MusicForEveryone"/>
    <s v="ChillVibes"/>
    <n v="5555"/>
    <n v="10.546200140489436"/>
    <s v="Hashtags Used 1"/>
    <x v="4"/>
  </r>
  <r>
    <x v="287"/>
    <s v="Twitter"/>
    <d v="2024-08-09T00:00:00"/>
    <s v="Story"/>
    <s v="From pop to podcasts, itâ€™s all here."/>
    <n v="4877"/>
    <n v="442"/>
    <n v="236"/>
    <n v="52673"/>
    <n v="48241"/>
    <n v="114"/>
    <s v="DiscoverWeekly,MusicForEveryone"/>
    <s v="ChillVibes"/>
    <n v="5555"/>
    <n v="10.546200140489436"/>
    <s v="Hashtags Used 2"/>
    <x v="6"/>
  </r>
  <r>
    <x v="288"/>
    <s v="Instagram"/>
    <d v="2025-01-21T00:00:00"/>
    <s v="Story"/>
    <s v="New music just dropped. Hit play!"/>
    <n v="4918"/>
    <n v="440"/>
    <n v="149"/>
    <n v="53269"/>
    <n v="64370"/>
    <n v="269"/>
    <s v="NowPlaying"/>
    <s v="Wrapped2024"/>
    <n v="5507"/>
    <n v="10.338095327488784"/>
    <s v="Hashtags Used 1"/>
    <x v="1"/>
  </r>
  <r>
    <x v="289"/>
    <s v="Twitter"/>
    <d v="2024-08-13T00:00:00"/>
    <s v="Text"/>
    <s v="Explore the latest podcasts now."/>
    <n v="3418"/>
    <n v="107"/>
    <n v="221"/>
    <n v="23927"/>
    <n v="26182"/>
    <n v="155"/>
    <s v="SoundtrackOfLife"/>
    <s v="IndieWave"/>
    <n v="3746"/>
    <n v="15.65595352530614"/>
    <s v="Hashtags Used 1"/>
    <x v="7"/>
  </r>
  <r>
    <x v="290"/>
    <s v="Instagram"/>
    <d v="2024-06-29T00:00:00"/>
    <s v="Text"/>
    <s v="Your weekend playlist is waiting."/>
    <n v="2088"/>
    <n v="490"/>
    <n v="124"/>
    <n v="46544"/>
    <n v="69346"/>
    <n v="178"/>
    <s v="SoundtrackOfLife,NowPlaying"/>
    <s v="ChillVibes"/>
    <n v="2702"/>
    <n v="5.8052595393606046"/>
    <s v="Hashtags Used 1"/>
    <x v="0"/>
  </r>
  <r>
    <x v="290"/>
    <s v="Instagram"/>
    <d v="2024-06-29T00:00:00"/>
    <s v="Text"/>
    <s v="Your weekend playlist is waiting."/>
    <n v="2088"/>
    <n v="490"/>
    <n v="124"/>
    <n v="46544"/>
    <n v="69346"/>
    <n v="178"/>
    <s v="SoundtrackOfLife,NowPlaying"/>
    <s v="ChillVibes"/>
    <n v="2702"/>
    <n v="5.8052595393606046"/>
    <s v="Hashtags Used 2"/>
    <x v="1"/>
  </r>
  <r>
    <x v="291"/>
    <s v="Twitter"/>
    <d v="2024-11-03T00:00:00"/>
    <s v="Story"/>
    <s v="Explore the latest podcasts now."/>
    <n v="3061"/>
    <n v="320"/>
    <n v="76"/>
    <n v="26640"/>
    <n v="24306"/>
    <n v="112"/>
    <s v="MusicForEveryone,NowPlaying"/>
    <s v="ChillVibes"/>
    <n v="3457"/>
    <n v="12.976726726726726"/>
    <s v="Hashtags Used 1"/>
    <x v="3"/>
  </r>
  <r>
    <x v="291"/>
    <s v="Twitter"/>
    <d v="2024-11-03T00:00:00"/>
    <s v="Story"/>
    <s v="Explore the latest podcasts now."/>
    <n v="3061"/>
    <n v="320"/>
    <n v="76"/>
    <n v="26640"/>
    <n v="24306"/>
    <n v="112"/>
    <s v="MusicForEveryone,NowPlaying"/>
    <s v="ChillVibes"/>
    <n v="3457"/>
    <n v="12.976726726726726"/>
    <s v="Hashtags Used 2"/>
    <x v="1"/>
  </r>
  <r>
    <x v="292"/>
    <s v="YouTube"/>
    <d v="2025-04-18T00:00:00"/>
    <s v="Reel"/>
    <s v="Your weekend playlist is waiting."/>
    <n v="1265"/>
    <n v="230"/>
    <n v="364"/>
    <n v="41312"/>
    <n v="50382"/>
    <n v="106"/>
    <s v="DiscoverWeekly,SoundtrackOfLife"/>
    <s v="SummerBeats"/>
    <n v="1859"/>
    <n v="4.4999031758326877"/>
    <s v="Hashtags Used 1"/>
    <x v="4"/>
  </r>
  <r>
    <x v="292"/>
    <s v="YouTube"/>
    <d v="2025-04-18T00:00:00"/>
    <s v="Reel"/>
    <s v="Your weekend playlist is waiting."/>
    <n v="1265"/>
    <n v="230"/>
    <n v="364"/>
    <n v="41312"/>
    <n v="50382"/>
    <n v="106"/>
    <s v="DiscoverWeekly,SoundtrackOfLife"/>
    <s v="SummerBeats"/>
    <n v="1859"/>
    <n v="4.4999031758326877"/>
    <s v="Hashtags Used 2"/>
    <x v="7"/>
  </r>
  <r>
    <x v="293"/>
    <s v="Instagram"/>
    <d v="2024-12-27T00:00:00"/>
    <s v="Text"/>
    <s v="From pop to podcasts, itâ€™s all here."/>
    <n v="1436"/>
    <n v="219"/>
    <n v="229"/>
    <n v="58488"/>
    <n v="24314"/>
    <n v="147"/>
    <s v="DiscoverWeekly"/>
    <s v="IndieWave"/>
    <n v="1884"/>
    <n v="3.2211735740664751"/>
    <s v="Hashtags Used 1"/>
    <x v="2"/>
  </r>
  <r>
    <x v="294"/>
    <s v="Instagram"/>
    <d v="2025-03-08T00:00:00"/>
    <s v="Story"/>
    <s v="Top trending tracks updated daily!"/>
    <n v="2244"/>
    <n v="392"/>
    <n v="231"/>
    <n v="25834"/>
    <n v="50906"/>
    <n v="165"/>
    <s v="NowPlaying"/>
    <s v="Wrapped2024"/>
    <n v="2867"/>
    <n v="11.097778121854921"/>
    <s v="Hashtags Used 1"/>
    <x v="1"/>
  </r>
  <r>
    <x v="295"/>
    <s v="Twitter"/>
    <d v="2025-03-20T00:00:00"/>
    <s v="Story"/>
    <s v="Your weekend playlist is waiting."/>
    <n v="3393"/>
    <n v="104"/>
    <n v="79"/>
    <n v="30025"/>
    <n v="21593"/>
    <n v="165"/>
    <s v="MusicForEveryone,NowPlaying"/>
    <s v="ChillVibes"/>
    <n v="3576"/>
    <n v="11.910074937552039"/>
    <s v="Hashtags Used 1"/>
    <x v="3"/>
  </r>
  <r>
    <x v="295"/>
    <s v="Twitter"/>
    <d v="2025-03-20T00:00:00"/>
    <s v="Story"/>
    <s v="Your weekend playlist is waiting."/>
    <n v="3393"/>
    <n v="104"/>
    <n v="79"/>
    <n v="30025"/>
    <n v="21593"/>
    <n v="165"/>
    <s v="MusicForEveryone,NowPlaying"/>
    <s v="ChillVibes"/>
    <n v="3576"/>
    <n v="11.910074937552039"/>
    <s v="Hashtags Used 2"/>
    <x v="1"/>
  </r>
  <r>
    <x v="296"/>
    <s v="Twitter"/>
    <d v="2024-11-16T00:00:00"/>
    <s v="Text"/>
    <s v="Explore the latest podcasts now."/>
    <n v="2901"/>
    <n v="108"/>
    <n v="86"/>
    <n v="51777"/>
    <n v="23773"/>
    <n v="160"/>
    <s v="SoundtrackOfLife"/>
    <s v="IndieWave"/>
    <n v="3095"/>
    <n v="5.9775576027966082"/>
    <s v="Hashtags Used 1"/>
    <x v="7"/>
  </r>
  <r>
    <x v="297"/>
    <s v="Twitter"/>
    <d v="2025-06-30T00:00:00"/>
    <s v="Text"/>
    <s v="Whatâ€™s your vibe today? #SpotifyHits"/>
    <n v="2275"/>
    <n v="285"/>
    <n v="125"/>
    <n v="43970"/>
    <n v="74761"/>
    <n v="83"/>
    <s v="NowPlaying"/>
    <s v="ChillVibes"/>
    <n v="2685"/>
    <n v="6.1064362065044353"/>
    <s v="Hashtags Used 1"/>
    <x v="1"/>
  </r>
  <r>
    <x v="298"/>
    <s v="Twitter"/>
    <d v="2024-01-12T00:00:00"/>
    <s v="Story"/>
    <s v="Wrapped is here! Relive your top tracks ðŸŽ§"/>
    <n v="2227"/>
    <n v="494"/>
    <n v="161"/>
    <n v="51651"/>
    <n v="68074"/>
    <n v="240"/>
    <s v="DiscoverWeekly,MusicForEveryone"/>
    <s v="ChillVibes"/>
    <n v="2882"/>
    <n v="5.5797564422760448"/>
    <s v="Hashtags Used 1"/>
    <x v="4"/>
  </r>
  <r>
    <x v="298"/>
    <s v="Twitter"/>
    <d v="2024-01-12T00:00:00"/>
    <s v="Story"/>
    <s v="Wrapped is here! Relive your top tracks ðŸŽ§"/>
    <n v="2227"/>
    <n v="494"/>
    <n v="161"/>
    <n v="51651"/>
    <n v="68074"/>
    <n v="240"/>
    <s v="DiscoverWeekly,MusicForEveryone"/>
    <s v="ChillVibes"/>
    <n v="2882"/>
    <n v="5.5797564422760448"/>
    <s v="Hashtags Used 2"/>
    <x v="6"/>
  </r>
  <r>
    <x v="299"/>
    <s v="Instagram"/>
    <d v="2024-02-07T00:00:00"/>
    <s v="Text"/>
    <s v="Music that moves youâ€”only on Spotify."/>
    <n v="1883"/>
    <n v="432"/>
    <n v="397"/>
    <n v="28759"/>
    <n v="18691"/>
    <n v="270"/>
    <s v="SoundtrackOfLife,NowPlaying"/>
    <s v="ChillVibes"/>
    <n v="2712"/>
    <n v="9.4300914496331583"/>
    <s v="Hashtags Used 1"/>
    <x v="0"/>
  </r>
  <r>
    <x v="299"/>
    <s v="Instagram"/>
    <d v="2024-02-07T00:00:00"/>
    <s v="Text"/>
    <s v="Music that moves youâ€”only on Spotify."/>
    <n v="1883"/>
    <n v="432"/>
    <n v="397"/>
    <n v="28759"/>
    <n v="18691"/>
    <n v="270"/>
    <s v="SoundtrackOfLife,NowPlaying"/>
    <s v="ChillVibes"/>
    <n v="2712"/>
    <n v="9.4300914496331583"/>
    <s v="Hashtags Used 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x v="0"/>
    <n v="1334"/>
  </r>
  <r>
    <x v="0"/>
    <x v="1"/>
    <n v="995"/>
    <n v="86"/>
    <n v="227958"/>
    <n v="8.0500000000000007"/>
    <x v="1"/>
    <n v="909"/>
  </r>
  <r>
    <x v="0"/>
    <x v="2"/>
    <n v="1472"/>
    <n v="296"/>
    <n v="370242"/>
    <n v="7.72"/>
    <x v="2"/>
    <n v="1176"/>
  </r>
  <r>
    <x v="1"/>
    <x v="0"/>
    <n v="1018"/>
    <n v="90"/>
    <n v="92474"/>
    <n v="9.4"/>
    <x v="3"/>
    <n v="928"/>
  </r>
  <r>
    <x v="1"/>
    <x v="1"/>
    <n v="1461"/>
    <n v="64"/>
    <n v="328902"/>
    <n v="9.02"/>
    <x v="4"/>
    <n v="1397"/>
  </r>
  <r>
    <x v="1"/>
    <x v="2"/>
    <n v="545"/>
    <n v="93"/>
    <n v="391621"/>
    <n v="9.9600000000000009"/>
    <x v="5"/>
    <n v="452"/>
  </r>
  <r>
    <x v="2"/>
    <x v="0"/>
    <n v="881"/>
    <n v="291"/>
    <n v="95885"/>
    <n v="5.29"/>
    <x v="6"/>
    <n v="590"/>
  </r>
  <r>
    <x v="2"/>
    <x v="1"/>
    <n v="1414"/>
    <n v="131"/>
    <n v="245947"/>
    <n v="8.3000000000000007"/>
    <x v="7"/>
    <n v="1283"/>
  </r>
  <r>
    <x v="2"/>
    <x v="2"/>
    <n v="1472"/>
    <n v="170"/>
    <n v="250428"/>
    <n v="4.66"/>
    <x v="8"/>
    <n v="1302"/>
  </r>
  <r>
    <x v="3"/>
    <x v="0"/>
    <n v="809"/>
    <n v="197"/>
    <n v="87186"/>
    <n v="9.48"/>
    <x v="9"/>
    <n v="612"/>
  </r>
  <r>
    <x v="3"/>
    <x v="1"/>
    <n v="1371"/>
    <n v="250"/>
    <n v="128620"/>
    <n v="7.11"/>
    <x v="10"/>
    <n v="1121"/>
  </r>
  <r>
    <x v="3"/>
    <x v="2"/>
    <n v="844"/>
    <n v="144"/>
    <n v="126015"/>
    <n v="9.65"/>
    <x v="11"/>
    <n v="700"/>
  </r>
  <r>
    <x v="4"/>
    <x v="0"/>
    <n v="786"/>
    <n v="72"/>
    <n v="178615"/>
    <n v="5.43"/>
    <x v="12"/>
    <n v="714"/>
  </r>
  <r>
    <x v="4"/>
    <x v="1"/>
    <n v="845"/>
    <n v="250"/>
    <n v="218228"/>
    <n v="4.5199999999999996"/>
    <x v="13"/>
    <n v="595"/>
  </r>
  <r>
    <x v="4"/>
    <x v="2"/>
    <n v="1218"/>
    <n v="101"/>
    <n v="300397"/>
    <n v="4.33"/>
    <x v="14"/>
    <n v="1117"/>
  </r>
  <r>
    <x v="5"/>
    <x v="0"/>
    <n v="797"/>
    <n v="130"/>
    <n v="340121"/>
    <n v="8.52"/>
    <x v="15"/>
    <n v="667"/>
  </r>
  <r>
    <x v="5"/>
    <x v="1"/>
    <n v="1471"/>
    <n v="100"/>
    <n v="76866"/>
    <n v="8.5500000000000007"/>
    <x v="16"/>
    <n v="1371"/>
  </r>
  <r>
    <x v="5"/>
    <x v="2"/>
    <n v="1253"/>
    <n v="136"/>
    <n v="193131"/>
    <n v="7.99"/>
    <x v="17"/>
    <n v="1117"/>
  </r>
  <r>
    <x v="6"/>
    <x v="0"/>
    <n v="616"/>
    <n v="257"/>
    <n v="169665"/>
    <n v="6.31"/>
    <x v="18"/>
    <n v="359"/>
  </r>
  <r>
    <x v="6"/>
    <x v="1"/>
    <n v="1308"/>
    <n v="210"/>
    <n v="263729"/>
    <n v="8.5299999999999994"/>
    <x v="19"/>
    <n v="1098"/>
  </r>
  <r>
    <x v="6"/>
    <x v="2"/>
    <n v="981"/>
    <n v="69"/>
    <n v="206921"/>
    <n v="8.42"/>
    <x v="20"/>
    <n v="912"/>
  </r>
  <r>
    <x v="7"/>
    <x v="0"/>
    <n v="866"/>
    <n v="74"/>
    <n v="204121"/>
    <n v="9.34"/>
    <x v="21"/>
    <n v="792"/>
  </r>
  <r>
    <x v="7"/>
    <x v="1"/>
    <n v="547"/>
    <n v="183"/>
    <n v="266350"/>
    <n v="5.65"/>
    <x v="22"/>
    <n v="364"/>
  </r>
  <r>
    <x v="7"/>
    <x v="2"/>
    <n v="1241"/>
    <n v="116"/>
    <n v="380606"/>
    <n v="4.2"/>
    <x v="23"/>
    <n v="1125"/>
  </r>
  <r>
    <x v="8"/>
    <x v="0"/>
    <n v="973"/>
    <n v="104"/>
    <n v="376358"/>
    <n v="3.87"/>
    <x v="24"/>
    <n v="869"/>
  </r>
  <r>
    <x v="8"/>
    <x v="1"/>
    <n v="611"/>
    <n v="197"/>
    <n v="79423"/>
    <n v="5.82"/>
    <x v="25"/>
    <n v="414"/>
  </r>
  <r>
    <x v="8"/>
    <x v="2"/>
    <n v="983"/>
    <n v="134"/>
    <n v="352178"/>
    <n v="3.55"/>
    <x v="26"/>
    <n v="849"/>
  </r>
  <r>
    <x v="9"/>
    <x v="0"/>
    <n v="1449"/>
    <n v="96"/>
    <n v="200636"/>
    <n v="9.92"/>
    <x v="27"/>
    <n v="1353"/>
  </r>
  <r>
    <x v="9"/>
    <x v="1"/>
    <n v="752"/>
    <n v="170"/>
    <n v="132756"/>
    <n v="8.17"/>
    <x v="28"/>
    <n v="582"/>
  </r>
  <r>
    <x v="9"/>
    <x v="2"/>
    <n v="937"/>
    <n v="179"/>
    <n v="318098"/>
    <n v="5.3"/>
    <x v="29"/>
    <n v="758"/>
  </r>
  <r>
    <x v="10"/>
    <x v="0"/>
    <n v="1060"/>
    <n v="83"/>
    <n v="68724"/>
    <n v="5.98"/>
    <x v="30"/>
    <n v="977"/>
  </r>
  <r>
    <x v="10"/>
    <x v="1"/>
    <n v="1456"/>
    <n v="265"/>
    <n v="115505"/>
    <n v="7.49"/>
    <x v="31"/>
    <n v="1191"/>
  </r>
  <r>
    <x v="10"/>
    <x v="2"/>
    <n v="1109"/>
    <n v="205"/>
    <n v="276722"/>
    <n v="9.3800000000000008"/>
    <x v="32"/>
    <n v="904"/>
  </r>
  <r>
    <x v="11"/>
    <x v="0"/>
    <n v="1002"/>
    <n v="93"/>
    <n v="353538"/>
    <n v="5.84"/>
    <x v="33"/>
    <n v="909"/>
  </r>
  <r>
    <x v="11"/>
    <x v="1"/>
    <n v="571"/>
    <n v="189"/>
    <n v="61445"/>
    <n v="5.41"/>
    <x v="34"/>
    <n v="382"/>
  </r>
  <r>
    <x v="11"/>
    <x v="2"/>
    <n v="1240"/>
    <n v="231"/>
    <n v="165035"/>
    <n v="6.05"/>
    <x v="35"/>
    <n v="1009"/>
  </r>
  <r>
    <x v="12"/>
    <x v="0"/>
    <n v="1154"/>
    <n v="132"/>
    <n v="194595"/>
    <n v="7.54"/>
    <x v="36"/>
    <n v="1022"/>
  </r>
  <r>
    <x v="12"/>
    <x v="1"/>
    <n v="537"/>
    <n v="275"/>
    <n v="236238"/>
    <n v="5.87"/>
    <x v="37"/>
    <n v="262"/>
  </r>
  <r>
    <x v="12"/>
    <x v="2"/>
    <n v="1456"/>
    <n v="290"/>
    <n v="271044"/>
    <n v="7.17"/>
    <x v="38"/>
    <n v="1166"/>
  </r>
  <r>
    <x v="13"/>
    <x v="0"/>
    <n v="721"/>
    <n v="206"/>
    <n v="334887"/>
    <n v="6.05"/>
    <x v="39"/>
    <n v="515"/>
  </r>
  <r>
    <x v="13"/>
    <x v="1"/>
    <n v="1098"/>
    <n v="142"/>
    <n v="359150"/>
    <n v="7.51"/>
    <x v="40"/>
    <n v="956"/>
  </r>
  <r>
    <x v="13"/>
    <x v="2"/>
    <n v="1096"/>
    <n v="65"/>
    <n v="358295"/>
    <n v="7.66"/>
    <x v="41"/>
    <n v="1031"/>
  </r>
  <r>
    <x v="14"/>
    <x v="0"/>
    <n v="912"/>
    <n v="275"/>
    <n v="368454"/>
    <n v="6.03"/>
    <x v="42"/>
    <n v="637"/>
  </r>
  <r>
    <x v="14"/>
    <x v="1"/>
    <n v="1430"/>
    <n v="162"/>
    <n v="269082"/>
    <n v="3.4"/>
    <x v="43"/>
    <n v="1268"/>
  </r>
  <r>
    <x v="14"/>
    <x v="2"/>
    <n v="854"/>
    <n v="129"/>
    <n v="310903"/>
    <n v="7.83"/>
    <x v="44"/>
    <n v="725"/>
  </r>
  <r>
    <x v="15"/>
    <x v="0"/>
    <n v="681"/>
    <n v="210"/>
    <n v="248581"/>
    <n v="8.76"/>
    <x v="45"/>
    <n v="471"/>
  </r>
  <r>
    <x v="15"/>
    <x v="1"/>
    <n v="1373"/>
    <n v="82"/>
    <n v="371015"/>
    <n v="9.52"/>
    <x v="46"/>
    <n v="1291"/>
  </r>
  <r>
    <x v="15"/>
    <x v="2"/>
    <n v="685"/>
    <n v="285"/>
    <n v="177452"/>
    <n v="3.36"/>
    <x v="47"/>
    <n v="400"/>
  </r>
  <r>
    <x v="16"/>
    <x v="0"/>
    <n v="1290"/>
    <n v="177"/>
    <n v="80745"/>
    <n v="9.2200000000000006"/>
    <x v="48"/>
    <n v="1113"/>
  </r>
  <r>
    <x v="16"/>
    <x v="1"/>
    <n v="1437"/>
    <n v="239"/>
    <n v="362441"/>
    <n v="5.57"/>
    <x v="49"/>
    <n v="1198"/>
  </r>
  <r>
    <x v="16"/>
    <x v="2"/>
    <n v="769"/>
    <n v="295"/>
    <n v="344771"/>
    <n v="8.06"/>
    <x v="50"/>
    <n v="474"/>
  </r>
  <r>
    <x v="17"/>
    <x v="0"/>
    <n v="1416"/>
    <n v="284"/>
    <n v="374952"/>
    <n v="3.45"/>
    <x v="51"/>
    <n v="1132"/>
  </r>
  <r>
    <x v="17"/>
    <x v="1"/>
    <n v="998"/>
    <n v="154"/>
    <n v="179781"/>
    <n v="9.58"/>
    <x v="52"/>
    <n v="844"/>
  </r>
  <r>
    <x v="17"/>
    <x v="2"/>
    <n v="1421"/>
    <n v="246"/>
    <n v="358581"/>
    <n v="8.8800000000000008"/>
    <x v="53"/>
    <n v="1175"/>
  </r>
  <r>
    <x v="18"/>
    <x v="0"/>
    <n v="764"/>
    <n v="205"/>
    <n v="319294"/>
    <n v="6.23"/>
    <x v="54"/>
    <n v="559"/>
  </r>
  <r>
    <x v="18"/>
    <x v="1"/>
    <n v="678"/>
    <n v="124"/>
    <n v="192022"/>
    <n v="8.4499999999999993"/>
    <x v="55"/>
    <n v="554"/>
  </r>
  <r>
    <x v="18"/>
    <x v="2"/>
    <n v="1328"/>
    <n v="103"/>
    <n v="151462"/>
    <n v="8.4"/>
    <x v="56"/>
    <n v="1225"/>
  </r>
  <r>
    <x v="19"/>
    <x v="0"/>
    <n v="1161"/>
    <n v="269"/>
    <n v="188193"/>
    <n v="7.34"/>
    <x v="57"/>
    <n v="892"/>
  </r>
  <r>
    <x v="19"/>
    <x v="1"/>
    <n v="588"/>
    <n v="52"/>
    <n v="292040"/>
    <n v="8.14"/>
    <x v="58"/>
    <n v="536"/>
  </r>
  <r>
    <x v="19"/>
    <x v="2"/>
    <n v="1457"/>
    <n v="215"/>
    <n v="325325"/>
    <n v="9.58"/>
    <x v="59"/>
    <n v="1242"/>
  </r>
  <r>
    <x v="20"/>
    <x v="0"/>
    <n v="1190"/>
    <n v="242"/>
    <n v="86849"/>
    <n v="8.06"/>
    <x v="60"/>
    <n v="948"/>
  </r>
  <r>
    <x v="20"/>
    <x v="1"/>
    <n v="886"/>
    <n v="124"/>
    <n v="141161"/>
    <n v="8.19"/>
    <x v="61"/>
    <n v="762"/>
  </r>
  <r>
    <x v="20"/>
    <x v="2"/>
    <n v="1237"/>
    <n v="155"/>
    <n v="149916"/>
    <n v="4.4800000000000004"/>
    <x v="62"/>
    <n v="1082"/>
  </r>
  <r>
    <x v="21"/>
    <x v="0"/>
    <n v="1435"/>
    <n v="261"/>
    <n v="308533"/>
    <n v="4.5199999999999996"/>
    <x v="63"/>
    <n v="1174"/>
  </r>
  <r>
    <x v="21"/>
    <x v="1"/>
    <n v="746"/>
    <n v="282"/>
    <n v="293894"/>
    <n v="5.42"/>
    <x v="64"/>
    <n v="464"/>
  </r>
  <r>
    <x v="21"/>
    <x v="2"/>
    <n v="759"/>
    <n v="216"/>
    <n v="147656"/>
    <n v="4.08"/>
    <x v="65"/>
    <n v="543"/>
  </r>
  <r>
    <x v="22"/>
    <x v="0"/>
    <n v="1437"/>
    <n v="235"/>
    <n v="326791"/>
    <n v="4.0599999999999996"/>
    <x v="66"/>
    <n v="1202"/>
  </r>
  <r>
    <x v="22"/>
    <x v="1"/>
    <n v="1463"/>
    <n v="73"/>
    <n v="348877"/>
    <n v="9.91"/>
    <x v="67"/>
    <n v="1390"/>
  </r>
  <r>
    <x v="22"/>
    <x v="2"/>
    <n v="1208"/>
    <n v="224"/>
    <n v="122730"/>
    <n v="8.7200000000000006"/>
    <x v="68"/>
    <n v="984"/>
  </r>
  <r>
    <x v="23"/>
    <x v="0"/>
    <n v="1391"/>
    <n v="187"/>
    <n v="306508"/>
    <n v="8.3800000000000008"/>
    <x v="69"/>
    <n v="1204"/>
  </r>
  <r>
    <x v="23"/>
    <x v="1"/>
    <n v="655"/>
    <n v="123"/>
    <n v="202472"/>
    <n v="7.56"/>
    <x v="70"/>
    <n v="532"/>
  </r>
  <r>
    <x v="23"/>
    <x v="2"/>
    <n v="1148"/>
    <n v="90"/>
    <n v="227249"/>
    <n v="7.24"/>
    <x v="71"/>
    <n v="1058"/>
  </r>
  <r>
    <x v="24"/>
    <x v="0"/>
    <n v="946"/>
    <n v="270"/>
    <n v="246567"/>
    <n v="4.53"/>
    <x v="72"/>
    <n v="676"/>
  </r>
  <r>
    <x v="24"/>
    <x v="1"/>
    <n v="791"/>
    <n v="214"/>
    <n v="114738"/>
    <n v="6.62"/>
    <x v="73"/>
    <n v="577"/>
  </r>
  <r>
    <x v="24"/>
    <x v="2"/>
    <n v="793"/>
    <n v="111"/>
    <n v="333500"/>
    <n v="6.36"/>
    <x v="74"/>
    <n v="682"/>
  </r>
  <r>
    <x v="25"/>
    <x v="0"/>
    <n v="663"/>
    <n v="213"/>
    <n v="352677"/>
    <n v="9"/>
    <x v="75"/>
    <n v="450"/>
  </r>
  <r>
    <x v="25"/>
    <x v="1"/>
    <n v="954"/>
    <n v="271"/>
    <n v="160936"/>
    <n v="8.83"/>
    <x v="76"/>
    <n v="683"/>
  </r>
  <r>
    <x v="25"/>
    <x v="2"/>
    <n v="1313"/>
    <n v="159"/>
    <n v="197183"/>
    <n v="9.7100000000000009"/>
    <x v="77"/>
    <n v="1154"/>
  </r>
  <r>
    <x v="26"/>
    <x v="0"/>
    <n v="895"/>
    <n v="87"/>
    <n v="171271"/>
    <n v="6.68"/>
    <x v="78"/>
    <n v="808"/>
  </r>
  <r>
    <x v="26"/>
    <x v="1"/>
    <n v="1027"/>
    <n v="156"/>
    <n v="111293"/>
    <n v="5.51"/>
    <x v="79"/>
    <n v="871"/>
  </r>
  <r>
    <x v="26"/>
    <x v="2"/>
    <n v="990"/>
    <n v="286"/>
    <n v="351493"/>
    <n v="7.97"/>
    <x v="80"/>
    <n v="704"/>
  </r>
  <r>
    <x v="27"/>
    <x v="0"/>
    <n v="875"/>
    <n v="264"/>
    <n v="345631"/>
    <n v="9.18"/>
    <x v="81"/>
    <n v="611"/>
  </r>
  <r>
    <x v="27"/>
    <x v="1"/>
    <n v="599"/>
    <n v="194"/>
    <n v="105622"/>
    <n v="6.44"/>
    <x v="82"/>
    <n v="405"/>
  </r>
  <r>
    <x v="27"/>
    <x v="2"/>
    <n v="630"/>
    <n v="248"/>
    <n v="119054"/>
    <n v="5.0199999999999996"/>
    <x v="83"/>
    <n v="382"/>
  </r>
  <r>
    <x v="28"/>
    <x v="0"/>
    <n v="1350"/>
    <n v="233"/>
    <n v="171670"/>
    <n v="4.53"/>
    <x v="84"/>
    <n v="1117"/>
  </r>
  <r>
    <x v="28"/>
    <x v="1"/>
    <n v="632"/>
    <n v="155"/>
    <n v="170432"/>
    <n v="9.17"/>
    <x v="85"/>
    <n v="477"/>
  </r>
  <r>
    <x v="28"/>
    <x v="2"/>
    <n v="1182"/>
    <n v="83"/>
    <n v="140300"/>
    <n v="3.27"/>
    <x v="86"/>
    <n v="1099"/>
  </r>
  <r>
    <x v="29"/>
    <x v="0"/>
    <n v="661"/>
    <n v="94"/>
    <n v="116538"/>
    <n v="5.31"/>
    <x v="87"/>
    <n v="567"/>
  </r>
  <r>
    <x v="29"/>
    <x v="1"/>
    <n v="1360"/>
    <n v="227"/>
    <n v="176902"/>
    <n v="6.03"/>
    <x v="88"/>
    <n v="1133"/>
  </r>
  <r>
    <x v="29"/>
    <x v="2"/>
    <n v="935"/>
    <n v="85"/>
    <n v="326821"/>
    <n v="8.89"/>
    <x v="89"/>
    <n v="850"/>
  </r>
  <r>
    <x v="30"/>
    <x v="0"/>
    <n v="664"/>
    <n v="251"/>
    <n v="240598"/>
    <n v="4.79"/>
    <x v="90"/>
    <n v="413"/>
  </r>
  <r>
    <x v="30"/>
    <x v="1"/>
    <n v="1490"/>
    <n v="103"/>
    <n v="373274"/>
    <n v="4.8"/>
    <x v="91"/>
    <n v="1387"/>
  </r>
  <r>
    <x v="30"/>
    <x v="2"/>
    <n v="601"/>
    <n v="64"/>
    <n v="123272"/>
    <n v="4.07"/>
    <x v="92"/>
    <n v="537"/>
  </r>
  <r>
    <x v="31"/>
    <x v="0"/>
    <n v="613"/>
    <n v="170"/>
    <n v="139266"/>
    <n v="6.06"/>
    <x v="93"/>
    <n v="443"/>
  </r>
  <r>
    <x v="31"/>
    <x v="1"/>
    <n v="1340"/>
    <n v="57"/>
    <n v="155927"/>
    <n v="7.79"/>
    <x v="94"/>
    <n v="1283"/>
  </r>
  <r>
    <x v="31"/>
    <x v="2"/>
    <n v="953"/>
    <n v="228"/>
    <n v="258398"/>
    <n v="9.0500000000000007"/>
    <x v="95"/>
    <n v="725"/>
  </r>
  <r>
    <x v="32"/>
    <x v="0"/>
    <n v="532"/>
    <n v="65"/>
    <n v="338561"/>
    <n v="3.5"/>
    <x v="96"/>
    <n v="467"/>
  </r>
  <r>
    <x v="32"/>
    <x v="1"/>
    <n v="1414"/>
    <n v="60"/>
    <n v="341856"/>
    <n v="8.76"/>
    <x v="97"/>
    <n v="1354"/>
  </r>
  <r>
    <x v="32"/>
    <x v="2"/>
    <n v="685"/>
    <n v="165"/>
    <n v="175860"/>
    <n v="6.26"/>
    <x v="98"/>
    <n v="520"/>
  </r>
  <r>
    <x v="33"/>
    <x v="0"/>
    <n v="601"/>
    <n v="159"/>
    <n v="327722"/>
    <n v="3.33"/>
    <x v="99"/>
    <n v="442"/>
  </r>
  <r>
    <x v="33"/>
    <x v="1"/>
    <n v="841"/>
    <n v="295"/>
    <n v="271638"/>
    <n v="9.15"/>
    <x v="100"/>
    <n v="546"/>
  </r>
  <r>
    <x v="33"/>
    <x v="2"/>
    <n v="1105"/>
    <n v="261"/>
    <n v="333851"/>
    <n v="6.03"/>
    <x v="101"/>
    <n v="844"/>
  </r>
  <r>
    <x v="34"/>
    <x v="0"/>
    <n v="566"/>
    <n v="225"/>
    <n v="368984"/>
    <n v="9.82"/>
    <x v="102"/>
    <n v="341"/>
  </r>
  <r>
    <x v="34"/>
    <x v="1"/>
    <n v="1149"/>
    <n v="280"/>
    <n v="167310"/>
    <n v="3.7"/>
    <x v="103"/>
    <n v="869"/>
  </r>
  <r>
    <x v="34"/>
    <x v="2"/>
    <n v="819"/>
    <n v="101"/>
    <n v="194811"/>
    <n v="3.35"/>
    <x v="104"/>
    <n v="718"/>
  </r>
  <r>
    <x v="35"/>
    <x v="0"/>
    <n v="795"/>
    <n v="60"/>
    <n v="314982"/>
    <n v="7.31"/>
    <x v="105"/>
    <n v="735"/>
  </r>
  <r>
    <x v="35"/>
    <x v="1"/>
    <n v="681"/>
    <n v="158"/>
    <n v="75960"/>
    <n v="3.13"/>
    <x v="106"/>
    <n v="523"/>
  </r>
  <r>
    <x v="35"/>
    <x v="2"/>
    <n v="534"/>
    <n v="112"/>
    <n v="360759"/>
    <n v="4.8899999999999997"/>
    <x v="107"/>
    <n v="422"/>
  </r>
  <r>
    <x v="36"/>
    <x v="0"/>
    <n v="1066"/>
    <n v="151"/>
    <n v="297090"/>
    <n v="8.6300000000000008"/>
    <x v="108"/>
    <n v="915"/>
  </r>
  <r>
    <x v="36"/>
    <x v="1"/>
    <n v="1270"/>
    <n v="162"/>
    <n v="92040"/>
    <n v="8.0299999999999994"/>
    <x v="109"/>
    <n v="1108"/>
  </r>
  <r>
    <x v="36"/>
    <x v="2"/>
    <n v="536"/>
    <n v="198"/>
    <n v="174610"/>
    <n v="7.85"/>
    <x v="110"/>
    <n v="338"/>
  </r>
  <r>
    <x v="37"/>
    <x v="0"/>
    <n v="819"/>
    <n v="95"/>
    <n v="177376"/>
    <n v="6.12"/>
    <x v="111"/>
    <n v="724"/>
  </r>
  <r>
    <x v="37"/>
    <x v="1"/>
    <n v="681"/>
    <n v="218"/>
    <n v="198882"/>
    <n v="7.16"/>
    <x v="112"/>
    <n v="463"/>
  </r>
  <r>
    <x v="37"/>
    <x v="2"/>
    <n v="646"/>
    <n v="290"/>
    <n v="336383"/>
    <n v="7.04"/>
    <x v="113"/>
    <n v="356"/>
  </r>
  <r>
    <x v="38"/>
    <x v="0"/>
    <n v="645"/>
    <n v="267"/>
    <n v="346890"/>
    <n v="3.71"/>
    <x v="114"/>
    <n v="378"/>
  </r>
  <r>
    <x v="38"/>
    <x v="1"/>
    <n v="886"/>
    <n v="250"/>
    <n v="168170"/>
    <n v="4.12"/>
    <x v="115"/>
    <n v="636"/>
  </r>
  <r>
    <x v="38"/>
    <x v="2"/>
    <n v="978"/>
    <n v="279"/>
    <n v="368872"/>
    <n v="6.82"/>
    <x v="116"/>
    <n v="699"/>
  </r>
  <r>
    <x v="39"/>
    <x v="0"/>
    <n v="1444"/>
    <n v="165"/>
    <n v="116436"/>
    <n v="8.2200000000000006"/>
    <x v="117"/>
    <n v="1279"/>
  </r>
  <r>
    <x v="39"/>
    <x v="1"/>
    <n v="1234"/>
    <n v="228"/>
    <n v="127502"/>
    <n v="7.71"/>
    <x v="118"/>
    <n v="1006"/>
  </r>
  <r>
    <x v="39"/>
    <x v="2"/>
    <n v="665"/>
    <n v="187"/>
    <n v="274567"/>
    <n v="7.39"/>
    <x v="119"/>
    <n v="478"/>
  </r>
  <r>
    <x v="40"/>
    <x v="0"/>
    <n v="631"/>
    <n v="86"/>
    <n v="295090"/>
    <n v="7.89"/>
    <x v="120"/>
    <n v="545"/>
  </r>
  <r>
    <x v="40"/>
    <x v="1"/>
    <n v="1159"/>
    <n v="154"/>
    <n v="194994"/>
    <n v="6.39"/>
    <x v="121"/>
    <n v="1005"/>
  </r>
  <r>
    <x v="40"/>
    <x v="2"/>
    <n v="950"/>
    <n v="185"/>
    <n v="340750"/>
    <n v="6.77"/>
    <x v="122"/>
    <n v="765"/>
  </r>
  <r>
    <x v="41"/>
    <x v="0"/>
    <n v="693"/>
    <n v="129"/>
    <n v="296031"/>
    <n v="3.41"/>
    <x v="123"/>
    <n v="564"/>
  </r>
  <r>
    <x v="41"/>
    <x v="1"/>
    <n v="576"/>
    <n v="80"/>
    <n v="345688"/>
    <n v="4.1100000000000003"/>
    <x v="124"/>
    <n v="496"/>
  </r>
  <r>
    <x v="41"/>
    <x v="2"/>
    <n v="1274"/>
    <n v="146"/>
    <n v="263488"/>
    <n v="9.58"/>
    <x v="125"/>
    <n v="1128"/>
  </r>
  <r>
    <x v="42"/>
    <x v="0"/>
    <n v="818"/>
    <n v="253"/>
    <n v="184911"/>
    <n v="3.39"/>
    <x v="126"/>
    <n v="565"/>
  </r>
  <r>
    <x v="42"/>
    <x v="1"/>
    <n v="975"/>
    <n v="162"/>
    <n v="124497"/>
    <n v="9.58"/>
    <x v="127"/>
    <n v="813"/>
  </r>
  <r>
    <x v="42"/>
    <x v="2"/>
    <n v="1398"/>
    <n v="97"/>
    <n v="397607"/>
    <n v="5.09"/>
    <x v="128"/>
    <n v="1301"/>
  </r>
  <r>
    <x v="43"/>
    <x v="0"/>
    <n v="591"/>
    <n v="155"/>
    <n v="138521"/>
    <n v="7.85"/>
    <x v="129"/>
    <n v="436"/>
  </r>
  <r>
    <x v="43"/>
    <x v="1"/>
    <n v="1232"/>
    <n v="254"/>
    <n v="107718"/>
    <n v="9.7100000000000009"/>
    <x v="130"/>
    <n v="978"/>
  </r>
  <r>
    <x v="43"/>
    <x v="2"/>
    <n v="1425"/>
    <n v="58"/>
    <n v="202234"/>
    <n v="6.67"/>
    <x v="131"/>
    <n v="1367"/>
  </r>
  <r>
    <x v="44"/>
    <x v="0"/>
    <n v="1417"/>
    <n v="80"/>
    <n v="340987"/>
    <n v="6.13"/>
    <x v="132"/>
    <n v="1337"/>
  </r>
  <r>
    <x v="44"/>
    <x v="1"/>
    <n v="1222"/>
    <n v="208"/>
    <n v="340098"/>
    <n v="7.34"/>
    <x v="133"/>
    <n v="1014"/>
  </r>
  <r>
    <x v="44"/>
    <x v="2"/>
    <n v="1071"/>
    <n v="131"/>
    <n v="254727"/>
    <n v="6.87"/>
    <x v="134"/>
    <n v="940"/>
  </r>
  <r>
    <x v="45"/>
    <x v="0"/>
    <n v="772"/>
    <n v="82"/>
    <n v="345659"/>
    <n v="3.52"/>
    <x v="135"/>
    <n v="690"/>
  </r>
  <r>
    <x v="45"/>
    <x v="1"/>
    <n v="1472"/>
    <n v="137"/>
    <n v="213950"/>
    <n v="6.96"/>
    <x v="136"/>
    <n v="1335"/>
  </r>
  <r>
    <x v="45"/>
    <x v="2"/>
    <n v="1472"/>
    <n v="281"/>
    <n v="258115"/>
    <n v="7.23"/>
    <x v="137"/>
    <n v="1191"/>
  </r>
  <r>
    <x v="46"/>
    <x v="0"/>
    <n v="585"/>
    <n v="232"/>
    <n v="321258"/>
    <n v="7.42"/>
    <x v="138"/>
    <n v="353"/>
  </r>
  <r>
    <x v="46"/>
    <x v="1"/>
    <n v="747"/>
    <n v="261"/>
    <n v="338650"/>
    <n v="7.73"/>
    <x v="139"/>
    <n v="486"/>
  </r>
  <r>
    <x v="46"/>
    <x v="2"/>
    <n v="1113"/>
    <n v="224"/>
    <n v="272989"/>
    <n v="5.13"/>
    <x v="140"/>
    <n v="889"/>
  </r>
  <r>
    <x v="47"/>
    <x v="0"/>
    <n v="1100"/>
    <n v="117"/>
    <n v="260204"/>
    <n v="4.4000000000000004"/>
    <x v="141"/>
    <n v="983"/>
  </r>
  <r>
    <x v="47"/>
    <x v="1"/>
    <n v="751"/>
    <n v="170"/>
    <n v="283278"/>
    <n v="3.49"/>
    <x v="142"/>
    <n v="581"/>
  </r>
  <r>
    <x v="47"/>
    <x v="2"/>
    <n v="864"/>
    <n v="50"/>
    <n v="277445"/>
    <n v="3.57"/>
    <x v="143"/>
    <n v="814"/>
  </r>
  <r>
    <x v="48"/>
    <x v="0"/>
    <n v="1146"/>
    <n v="227"/>
    <n v="353781"/>
    <n v="6.41"/>
    <x v="144"/>
    <n v="919"/>
  </r>
  <r>
    <x v="48"/>
    <x v="1"/>
    <n v="883"/>
    <n v="207"/>
    <n v="265019"/>
    <n v="6.04"/>
    <x v="145"/>
    <n v="676"/>
  </r>
  <r>
    <x v="48"/>
    <x v="2"/>
    <n v="622"/>
    <n v="163"/>
    <n v="231925"/>
    <n v="9.18"/>
    <x v="146"/>
    <n v="459"/>
  </r>
  <r>
    <x v="49"/>
    <x v="0"/>
    <n v="837"/>
    <n v="261"/>
    <n v="366149"/>
    <n v="6.54"/>
    <x v="147"/>
    <n v="576"/>
  </r>
  <r>
    <x v="49"/>
    <x v="1"/>
    <n v="544"/>
    <n v="97"/>
    <n v="168375"/>
    <n v="8.66"/>
    <x v="148"/>
    <n v="447"/>
  </r>
  <r>
    <x v="49"/>
    <x v="2"/>
    <n v="624"/>
    <n v="247"/>
    <n v="252763"/>
    <n v="3.89"/>
    <x v="149"/>
    <n v="377"/>
  </r>
  <r>
    <x v="50"/>
    <x v="0"/>
    <n v="1073"/>
    <n v="141"/>
    <n v="118393"/>
    <n v="7.95"/>
    <x v="150"/>
    <n v="932"/>
  </r>
  <r>
    <x v="50"/>
    <x v="1"/>
    <n v="1430"/>
    <n v="74"/>
    <n v="327012"/>
    <n v="6.66"/>
    <x v="151"/>
    <n v="1356"/>
  </r>
  <r>
    <x v="50"/>
    <x v="2"/>
    <n v="1358"/>
    <n v="77"/>
    <n v="169688"/>
    <n v="5.25"/>
    <x v="152"/>
    <n v="1281"/>
  </r>
  <r>
    <x v="51"/>
    <x v="0"/>
    <n v="1242"/>
    <n v="201"/>
    <n v="271935"/>
    <n v="5.07"/>
    <x v="153"/>
    <n v="1041"/>
  </r>
  <r>
    <x v="51"/>
    <x v="1"/>
    <n v="1389"/>
    <n v="205"/>
    <n v="315981"/>
    <n v="7.62"/>
    <x v="154"/>
    <n v="1184"/>
  </r>
  <r>
    <x v="51"/>
    <x v="2"/>
    <n v="826"/>
    <n v="142"/>
    <n v="341016"/>
    <n v="7.44"/>
    <x v="155"/>
    <n v="684"/>
  </r>
  <r>
    <x v="52"/>
    <x v="0"/>
    <n v="618"/>
    <n v="264"/>
    <n v="285164"/>
    <n v="4.8600000000000003"/>
    <x v="156"/>
    <n v="354"/>
  </r>
  <r>
    <x v="52"/>
    <x v="1"/>
    <n v="1419"/>
    <n v="293"/>
    <n v="116632"/>
    <n v="6.93"/>
    <x v="157"/>
    <n v="1126"/>
  </r>
  <r>
    <x v="52"/>
    <x v="2"/>
    <n v="637"/>
    <n v="68"/>
    <n v="115694"/>
    <n v="9.99"/>
    <x v="158"/>
    <n v="569"/>
  </r>
  <r>
    <x v="53"/>
    <x v="0"/>
    <n v="917"/>
    <n v="187"/>
    <n v="64444"/>
    <n v="5.22"/>
    <x v="159"/>
    <n v="730"/>
  </r>
  <r>
    <x v="53"/>
    <x v="1"/>
    <n v="810"/>
    <n v="232"/>
    <n v="362559"/>
    <n v="5.17"/>
    <x v="160"/>
    <n v="578"/>
  </r>
  <r>
    <x v="53"/>
    <x v="2"/>
    <n v="1183"/>
    <n v="248"/>
    <n v="226881"/>
    <n v="5.17"/>
    <x v="161"/>
    <n v="935"/>
  </r>
  <r>
    <x v="54"/>
    <x v="0"/>
    <n v="765"/>
    <n v="67"/>
    <n v="283537"/>
    <n v="6.18"/>
    <x v="162"/>
    <n v="698"/>
  </r>
  <r>
    <x v="54"/>
    <x v="1"/>
    <n v="540"/>
    <n v="215"/>
    <n v="62837"/>
    <n v="5.3"/>
    <x v="163"/>
    <n v="325"/>
  </r>
  <r>
    <x v="54"/>
    <x v="2"/>
    <n v="1145"/>
    <n v="151"/>
    <n v="182759"/>
    <n v="5.99"/>
    <x v="164"/>
    <n v="994"/>
  </r>
  <r>
    <x v="55"/>
    <x v="0"/>
    <n v="564"/>
    <n v="244"/>
    <n v="279405"/>
    <n v="8.43"/>
    <x v="165"/>
    <n v="320"/>
  </r>
  <r>
    <x v="55"/>
    <x v="1"/>
    <n v="668"/>
    <n v="124"/>
    <n v="257485"/>
    <n v="7.55"/>
    <x v="166"/>
    <n v="544"/>
  </r>
  <r>
    <x v="55"/>
    <x v="2"/>
    <n v="761"/>
    <n v="241"/>
    <n v="154977"/>
    <n v="5.63"/>
    <x v="90"/>
    <n v="520"/>
  </r>
  <r>
    <x v="56"/>
    <x v="0"/>
    <n v="593"/>
    <n v="108"/>
    <n v="216500"/>
    <n v="4.71"/>
    <x v="167"/>
    <n v="485"/>
  </r>
  <r>
    <x v="56"/>
    <x v="1"/>
    <n v="1349"/>
    <n v="115"/>
    <n v="102102"/>
    <n v="5.28"/>
    <x v="168"/>
    <n v="1234"/>
  </r>
  <r>
    <x v="56"/>
    <x v="2"/>
    <n v="693"/>
    <n v="97"/>
    <n v="92025"/>
    <n v="5.95"/>
    <x v="169"/>
    <n v="596"/>
  </r>
  <r>
    <x v="57"/>
    <x v="0"/>
    <n v="974"/>
    <n v="143"/>
    <n v="247965"/>
    <n v="9.98"/>
    <x v="170"/>
    <n v="831"/>
  </r>
  <r>
    <x v="57"/>
    <x v="1"/>
    <n v="1155"/>
    <n v="122"/>
    <n v="387352"/>
    <n v="9.93"/>
    <x v="171"/>
    <n v="1033"/>
  </r>
  <r>
    <x v="57"/>
    <x v="2"/>
    <n v="1051"/>
    <n v="246"/>
    <n v="253985"/>
    <n v="9.08"/>
    <x v="172"/>
    <n v="805"/>
  </r>
  <r>
    <x v="58"/>
    <x v="0"/>
    <n v="1457"/>
    <n v="183"/>
    <n v="129640"/>
    <n v="7.98"/>
    <x v="173"/>
    <n v="1274"/>
  </r>
  <r>
    <x v="58"/>
    <x v="1"/>
    <n v="670"/>
    <n v="242"/>
    <n v="281913"/>
    <n v="9.6199999999999992"/>
    <x v="174"/>
    <n v="428"/>
  </r>
  <r>
    <x v="58"/>
    <x v="2"/>
    <n v="1111"/>
    <n v="159"/>
    <n v="360770"/>
    <n v="8.7100000000000009"/>
    <x v="175"/>
    <n v="952"/>
  </r>
  <r>
    <x v="59"/>
    <x v="0"/>
    <n v="1197"/>
    <n v="246"/>
    <n v="127273"/>
    <n v="6.69"/>
    <x v="176"/>
    <n v="951"/>
  </r>
  <r>
    <x v="59"/>
    <x v="1"/>
    <n v="754"/>
    <n v="150"/>
    <n v="189622"/>
    <n v="4.25"/>
    <x v="120"/>
    <n v="604"/>
  </r>
  <r>
    <x v="59"/>
    <x v="2"/>
    <n v="1246"/>
    <n v="107"/>
    <n v="350949"/>
    <n v="4.9800000000000004"/>
    <x v="177"/>
    <n v="1139"/>
  </r>
  <r>
    <x v="60"/>
    <x v="0"/>
    <n v="780"/>
    <n v="213"/>
    <n v="121431"/>
    <n v="4.97"/>
    <x v="178"/>
    <n v="567"/>
  </r>
  <r>
    <x v="60"/>
    <x v="1"/>
    <n v="1425"/>
    <n v="143"/>
    <n v="116742"/>
    <n v="3.71"/>
    <x v="179"/>
    <n v="1282"/>
  </r>
  <r>
    <x v="60"/>
    <x v="2"/>
    <n v="1490"/>
    <n v="103"/>
    <n v="81184"/>
    <n v="7.79"/>
    <x v="180"/>
    <n v="1387"/>
  </r>
  <r>
    <x v="61"/>
    <x v="0"/>
    <n v="949"/>
    <n v="282"/>
    <n v="87126"/>
    <n v="4.96"/>
    <x v="181"/>
    <n v="667"/>
  </r>
  <r>
    <x v="61"/>
    <x v="1"/>
    <n v="640"/>
    <n v="141"/>
    <n v="267546"/>
    <n v="8.58"/>
    <x v="182"/>
    <n v="499"/>
  </r>
  <r>
    <x v="61"/>
    <x v="2"/>
    <n v="616"/>
    <n v="93"/>
    <n v="133082"/>
    <n v="8.51"/>
    <x v="183"/>
    <n v="523"/>
  </r>
  <r>
    <x v="62"/>
    <x v="0"/>
    <n v="1080"/>
    <n v="184"/>
    <n v="340557"/>
    <n v="5.41"/>
    <x v="184"/>
    <n v="896"/>
  </r>
  <r>
    <x v="62"/>
    <x v="1"/>
    <n v="938"/>
    <n v="236"/>
    <n v="116472"/>
    <n v="8.7200000000000006"/>
    <x v="185"/>
    <n v="702"/>
  </r>
  <r>
    <x v="62"/>
    <x v="2"/>
    <n v="1007"/>
    <n v="258"/>
    <n v="113412"/>
    <n v="7.71"/>
    <x v="186"/>
    <n v="749"/>
  </r>
  <r>
    <x v="63"/>
    <x v="0"/>
    <n v="541"/>
    <n v="208"/>
    <n v="157547"/>
    <n v="8.35"/>
    <x v="187"/>
    <n v="333"/>
  </r>
  <r>
    <x v="63"/>
    <x v="1"/>
    <n v="745"/>
    <n v="98"/>
    <n v="354816"/>
    <n v="4.03"/>
    <x v="188"/>
    <n v="647"/>
  </r>
  <r>
    <x v="63"/>
    <x v="2"/>
    <n v="936"/>
    <n v="97"/>
    <n v="151799"/>
    <n v="9.3699999999999992"/>
    <x v="189"/>
    <n v="839"/>
  </r>
  <r>
    <x v="64"/>
    <x v="0"/>
    <n v="1183"/>
    <n v="223"/>
    <n v="143811"/>
    <n v="6.07"/>
    <x v="190"/>
    <n v="960"/>
  </r>
  <r>
    <x v="64"/>
    <x v="1"/>
    <n v="1413"/>
    <n v="245"/>
    <n v="296450"/>
    <n v="6.52"/>
    <x v="191"/>
    <n v="1168"/>
  </r>
  <r>
    <x v="64"/>
    <x v="2"/>
    <n v="791"/>
    <n v="273"/>
    <n v="144049"/>
    <n v="3.08"/>
    <x v="192"/>
    <n v="518"/>
  </r>
  <r>
    <x v="65"/>
    <x v="0"/>
    <n v="1052"/>
    <n v="180"/>
    <n v="272534"/>
    <n v="5.34"/>
    <x v="193"/>
    <n v="872"/>
  </r>
  <r>
    <x v="65"/>
    <x v="1"/>
    <n v="572"/>
    <n v="270"/>
    <n v="82265"/>
    <n v="3.65"/>
    <x v="194"/>
    <n v="302"/>
  </r>
  <r>
    <x v="65"/>
    <x v="2"/>
    <n v="503"/>
    <n v="253"/>
    <n v="313562"/>
    <n v="4.18"/>
    <x v="195"/>
    <n v="250"/>
  </r>
  <r>
    <x v="66"/>
    <x v="0"/>
    <n v="1017"/>
    <n v="197"/>
    <n v="89918"/>
    <n v="3.91"/>
    <x v="196"/>
    <n v="820"/>
  </r>
  <r>
    <x v="66"/>
    <x v="1"/>
    <n v="860"/>
    <n v="244"/>
    <n v="348686"/>
    <n v="5.12"/>
    <x v="197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5484-97AA-4C3E-9916-C179BD092E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M25" firstHeaderRow="1" firstDataRow="3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A1A9F7-40DD-4A8E-8278-6D88566DA4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20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  <pivotField showAll="0"/>
    <pivotField showAll="0"/>
    <pivotField dataField="1" numFmtId="1"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ngagement" fld="15" baseField="0" baseItem="0" numFmtId="1"/>
    <dataField name="Sum of Impressions" fld="8" baseField="0" baseItem="0" numFmtId="1"/>
    <dataField name="Sum of Engagement_rate_per_platform" fld="19" baseField="0" baseItem="0" numFmtId="1"/>
  </dataFields>
  <formats count="3">
    <format dxfId="42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2"/>
          </reference>
          <reference field="1" count="2">
            <x v="1"/>
            <x v="2"/>
          </reference>
        </references>
      </pivotArea>
    </format>
    <format dxfId="40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09781-EA3A-4C94-8F84-874746EA12A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KP39" firstHeaderRow="1" firstDataRow="2" firstDataCol="1"/>
  <pivotFields count="17">
    <pivotField axis="axisCol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9">
        <item x="2"/>
        <item x="4"/>
        <item x="6"/>
        <item x="3"/>
        <item x="1"/>
        <item x="7"/>
        <item x="0"/>
        <item x="5"/>
        <item t="default"/>
      </items>
    </pivotField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colItems>
  <dataFields count="1">
    <dataField name="Average of Click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C0C09-5649-4082-B970-57CA3F537A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dataField="1"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gagement" fld="1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41696-CD23-4528-BF22-45159F37EE9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0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</items>
    </pivotField>
    <pivotField dataField="1" subtotalTop="0" showAll="0" defaultSubtotal="0"/>
  </pivotFields>
  <rowFields count="2">
    <field x="0"/>
    <field x="1"/>
  </rowFields>
  <rowItems count="204">
    <i>
      <x/>
    </i>
    <i r="1">
      <x v="2"/>
    </i>
    <i r="1">
      <x v="3"/>
    </i>
    <i r="1">
      <x v="4"/>
    </i>
    <i r="1">
      <x v="5"/>
    </i>
    <i r="1">
      <x v="8"/>
    </i>
    <i r="1">
      <x v="11"/>
    </i>
    <i r="1">
      <x v="16"/>
    </i>
    <i r="1">
      <x v="18"/>
    </i>
    <i r="1">
      <x v="21"/>
    </i>
    <i r="1">
      <x v="24"/>
    </i>
    <i r="1">
      <x v="26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41"/>
    </i>
    <i r="1">
      <x v="42"/>
    </i>
    <i r="1">
      <x v="44"/>
    </i>
    <i r="1">
      <x v="51"/>
    </i>
    <i r="1">
      <x v="52"/>
    </i>
    <i r="1">
      <x v="57"/>
    </i>
    <i r="1">
      <x v="59"/>
    </i>
    <i r="1">
      <x v="60"/>
    </i>
    <i r="1">
      <x v="61"/>
    </i>
    <i r="1">
      <x v="66"/>
    </i>
    <i r="1">
      <x v="68"/>
    </i>
    <i r="1">
      <x v="69"/>
    </i>
    <i r="1">
      <x v="70"/>
    </i>
    <i r="1">
      <x v="73"/>
    </i>
    <i r="1">
      <x v="77"/>
    </i>
    <i r="1">
      <x v="78"/>
    </i>
    <i r="1">
      <x v="83"/>
    </i>
    <i r="1">
      <x v="88"/>
    </i>
    <i r="1">
      <x v="91"/>
    </i>
    <i r="1">
      <x v="99"/>
    </i>
    <i r="1">
      <x v="100"/>
    </i>
    <i r="1">
      <x v="101"/>
    </i>
    <i r="1">
      <x v="103"/>
    </i>
    <i r="1">
      <x v="106"/>
    </i>
    <i r="1">
      <x v="108"/>
    </i>
    <i r="1">
      <x v="117"/>
    </i>
    <i r="1">
      <x v="124"/>
    </i>
    <i r="1">
      <x v="128"/>
    </i>
    <i r="1">
      <x v="129"/>
    </i>
    <i r="1">
      <x v="133"/>
    </i>
    <i r="1">
      <x v="135"/>
    </i>
    <i r="1">
      <x v="142"/>
    </i>
    <i r="1">
      <x v="143"/>
    </i>
    <i r="1">
      <x v="147"/>
    </i>
    <i r="1">
      <x v="153"/>
    </i>
    <i r="1">
      <x v="155"/>
    </i>
    <i r="1">
      <x v="156"/>
    </i>
    <i r="1">
      <x v="157"/>
    </i>
    <i r="1">
      <x v="166"/>
    </i>
    <i r="1">
      <x v="168"/>
    </i>
    <i r="1">
      <x v="171"/>
    </i>
    <i r="1">
      <x v="172"/>
    </i>
    <i r="1">
      <x v="174"/>
    </i>
    <i r="1">
      <x v="179"/>
    </i>
    <i r="1">
      <x v="181"/>
    </i>
    <i r="1">
      <x v="182"/>
    </i>
    <i r="1">
      <x v="187"/>
    </i>
    <i r="1">
      <x v="190"/>
    </i>
    <i r="1">
      <x v="193"/>
    </i>
    <i r="1">
      <x v="194"/>
    </i>
    <i>
      <x v="1"/>
    </i>
    <i r="1">
      <x v="1"/>
    </i>
    <i r="1">
      <x v="7"/>
    </i>
    <i r="1">
      <x v="9"/>
    </i>
    <i r="1">
      <x v="12"/>
    </i>
    <i r="1">
      <x v="15"/>
    </i>
    <i r="1">
      <x v="17"/>
    </i>
    <i r="1">
      <x v="20"/>
    </i>
    <i r="1">
      <x v="29"/>
    </i>
    <i r="1">
      <x v="31"/>
    </i>
    <i r="1">
      <x v="34"/>
    </i>
    <i r="1">
      <x v="39"/>
    </i>
    <i r="1">
      <x v="40"/>
    </i>
    <i r="1">
      <x v="45"/>
    </i>
    <i r="1">
      <x v="49"/>
    </i>
    <i r="1">
      <x v="53"/>
    </i>
    <i r="1">
      <x v="56"/>
    </i>
    <i r="1">
      <x v="58"/>
    </i>
    <i r="1">
      <x v="60"/>
    </i>
    <i r="1">
      <x v="62"/>
    </i>
    <i r="1">
      <x v="64"/>
    </i>
    <i r="1">
      <x v="65"/>
    </i>
    <i r="1">
      <x v="71"/>
    </i>
    <i r="1">
      <x v="74"/>
    </i>
    <i r="1">
      <x v="75"/>
    </i>
    <i r="1">
      <x v="76"/>
    </i>
    <i r="1">
      <x v="80"/>
    </i>
    <i r="1">
      <x v="84"/>
    </i>
    <i r="1">
      <x v="85"/>
    </i>
    <i r="1">
      <x v="87"/>
    </i>
    <i r="1">
      <x v="90"/>
    </i>
    <i r="1">
      <x v="93"/>
    </i>
    <i r="1">
      <x v="95"/>
    </i>
    <i r="1">
      <x v="96"/>
    </i>
    <i r="1">
      <x v="102"/>
    </i>
    <i r="1">
      <x v="105"/>
    </i>
    <i r="1">
      <x v="107"/>
    </i>
    <i r="1">
      <x v="111"/>
    </i>
    <i r="1">
      <x v="112"/>
    </i>
    <i r="1">
      <x v="115"/>
    </i>
    <i r="1">
      <x v="116"/>
    </i>
    <i r="1">
      <x v="119"/>
    </i>
    <i r="1">
      <x v="120"/>
    </i>
    <i r="1">
      <x v="131"/>
    </i>
    <i r="1">
      <x v="134"/>
    </i>
    <i r="1">
      <x v="136"/>
    </i>
    <i r="1">
      <x v="138"/>
    </i>
    <i r="1">
      <x v="140"/>
    </i>
    <i r="1">
      <x v="144"/>
    </i>
    <i r="1">
      <x v="145"/>
    </i>
    <i r="1">
      <x v="149"/>
    </i>
    <i r="1">
      <x v="154"/>
    </i>
    <i r="1">
      <x v="158"/>
    </i>
    <i r="1">
      <x v="159"/>
    </i>
    <i r="1">
      <x v="161"/>
    </i>
    <i r="1">
      <x v="170"/>
    </i>
    <i r="1">
      <x v="173"/>
    </i>
    <i r="1">
      <x v="175"/>
    </i>
    <i r="1">
      <x v="177"/>
    </i>
    <i r="1">
      <x v="180"/>
    </i>
    <i r="1">
      <x v="183"/>
    </i>
    <i r="1">
      <x v="184"/>
    </i>
    <i r="1">
      <x v="186"/>
    </i>
    <i r="1">
      <x v="188"/>
    </i>
    <i r="1">
      <x v="189"/>
    </i>
    <i r="1">
      <x v="191"/>
    </i>
    <i r="1">
      <x v="195"/>
    </i>
    <i r="1">
      <x v="197"/>
    </i>
    <i>
      <x v="2"/>
    </i>
    <i r="1">
      <x/>
    </i>
    <i r="1">
      <x v="6"/>
    </i>
    <i r="1">
      <x v="10"/>
    </i>
    <i r="1">
      <x v="13"/>
    </i>
    <i r="1">
      <x v="14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0"/>
    </i>
    <i r="1">
      <x v="43"/>
    </i>
    <i r="1">
      <x v="44"/>
    </i>
    <i r="1">
      <x v="46"/>
    </i>
    <i r="1">
      <x v="47"/>
    </i>
    <i r="1">
      <x v="48"/>
    </i>
    <i r="1">
      <x v="50"/>
    </i>
    <i r="1">
      <x v="54"/>
    </i>
    <i r="1">
      <x v="55"/>
    </i>
    <i r="1">
      <x v="63"/>
    </i>
    <i r="1">
      <x v="67"/>
    </i>
    <i r="1">
      <x v="72"/>
    </i>
    <i r="1">
      <x v="79"/>
    </i>
    <i r="1">
      <x v="81"/>
    </i>
    <i r="1">
      <x v="82"/>
    </i>
    <i r="1">
      <x v="86"/>
    </i>
    <i r="1">
      <x v="89"/>
    </i>
    <i r="1">
      <x v="92"/>
    </i>
    <i r="1">
      <x v="94"/>
    </i>
    <i r="1">
      <x v="97"/>
    </i>
    <i r="1">
      <x v="98"/>
    </i>
    <i r="1">
      <x v="104"/>
    </i>
    <i r="1">
      <x v="109"/>
    </i>
    <i r="1">
      <x v="110"/>
    </i>
    <i r="1">
      <x v="113"/>
    </i>
    <i r="1">
      <x v="114"/>
    </i>
    <i r="1">
      <x v="118"/>
    </i>
    <i r="1">
      <x v="121"/>
    </i>
    <i r="1">
      <x v="122"/>
    </i>
    <i r="1">
      <x v="123"/>
    </i>
    <i r="1">
      <x v="125"/>
    </i>
    <i r="1">
      <x v="126"/>
    </i>
    <i r="1">
      <x v="127"/>
    </i>
    <i r="1">
      <x v="130"/>
    </i>
    <i r="1">
      <x v="132"/>
    </i>
    <i r="1">
      <x v="137"/>
    </i>
    <i r="1">
      <x v="139"/>
    </i>
    <i r="1">
      <x v="141"/>
    </i>
    <i r="1">
      <x v="146"/>
    </i>
    <i r="1">
      <x v="148"/>
    </i>
    <i r="1">
      <x v="150"/>
    </i>
    <i r="1">
      <x v="151"/>
    </i>
    <i r="1">
      <x v="152"/>
    </i>
    <i r="1">
      <x v="160"/>
    </i>
    <i r="1">
      <x v="162"/>
    </i>
    <i r="1">
      <x v="163"/>
    </i>
    <i r="1">
      <x v="164"/>
    </i>
    <i r="1">
      <x v="165"/>
    </i>
    <i r="1">
      <x v="167"/>
    </i>
    <i r="1">
      <x v="169"/>
    </i>
    <i r="1">
      <x v="176"/>
    </i>
    <i r="1">
      <x v="178"/>
    </i>
    <i r="1">
      <x v="185"/>
    </i>
    <i r="1">
      <x v="192"/>
    </i>
    <i r="1">
      <x v="196"/>
    </i>
    <i t="grand">
      <x/>
    </i>
  </rowItems>
  <colItems count="1">
    <i/>
  </colItems>
  <dataFields count="1">
    <dataField name="Sum of Engagement_Rat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4"/>
    <rowHierarchyUsage hierarchyUsage="6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2]"/>
        <x15:activeTabTopLevelEntity name="[Table5]"/>
        <x15:activeTabTopLevelEntity name="[Table2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E23F4-9420-4614-BBEA-33F2D7709288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5:I20" firstHeaderRow="1" firstDataRow="2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dataField="1" numFmtI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Engagement" fld="1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C9EF2D-9093-4D8A-B2D5-9D2370CEA1B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17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 sortType="descending">
      <items count="9">
        <item x="2"/>
        <item x="4"/>
        <item x="6"/>
        <item x="3"/>
        <item x="1"/>
        <item x="7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6"/>
  </rowFields>
  <rowItems count="9">
    <i>
      <x v="4"/>
    </i>
    <i>
      <x v="1"/>
    </i>
    <i>
      <x v="5"/>
    </i>
    <i>
      <x v="6"/>
    </i>
    <i>
      <x v="7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14" subtotal="count" baseField="0" baseItem="0"/>
    <dataField name="Average of Engagement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CEBD1-A1DC-4798-9AB6-054D3F50E2BF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L77" firstHeaderRow="0" firstDataRow="1" firstDataCol="1"/>
  <pivotFields count="14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dataField="1" numFmtId="2" showAll="0"/>
    <pivotField dataField="1" numFmtId="1" showAll="0"/>
    <pivotField numFmtI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ngagement_Rate" fld="5" baseField="0" baseItem="0" numFmtId="2"/>
    <dataField name="Sum of Ad_Spend" fld="6" baseField="0" baseItem="0" numFmtId="1"/>
    <dataField name="ROI" fld="13" baseField="0" baseItem="0"/>
  </dataFields>
  <formats count="4">
    <format dxfId="29">
      <pivotArea collapsedLevelsAreSubtotals="1" fieldPosition="0">
        <references count="1">
          <reference field="0" count="1">
            <x v="10"/>
          </reference>
        </references>
      </pivotArea>
    </format>
    <format dxfId="28">
      <pivotArea dataOnly="0" labelOnly="1" fieldPosition="0">
        <references count="1">
          <reference field="0" count="1">
            <x v="10"/>
          </reference>
        </references>
      </pivotArea>
    </format>
    <format dxfId="27">
      <pivotArea collapsedLevelsAreSubtotals="1" fieldPosition="0">
        <references count="1">
          <reference field="0" count="1">
            <x v="10"/>
          </reference>
        </references>
      </pivotArea>
    </format>
    <format dxfId="26">
      <pivotArea dataOnly="0" labelOnly="1" fieldPosition="0">
        <references count="1">
          <reference field="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D5B57-2AB8-4599-AE31-28DD8C4361B3}" name="PivotTable3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G8" firstHeaderRow="0" firstDataRow="1" firstDataCol="1"/>
  <pivotFields count="7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" baseField="0" baseItem="0"/>
    <dataField name="Average of Impressions" fld="3" subtotal="average" baseField="0" baseItem="0"/>
    <dataField name="Sum of Likes" fld="6" baseField="0" baseItem="0"/>
    <dataField name="Average of Likes" fld="5" subtotal="average" baseField="0" baseItem="0"/>
    <dataField name="Sum of Clicks" fld="2" baseField="0" baseItem="0"/>
    <dataField name="Average of Clicks" fld="4" subtotal="average" baseField="0" baseItem="0"/>
  </dataFields>
  <pivotHierarchies count="9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sts!$A$1:$Q$3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9AFBAE-4FBD-4054-8BBC-C9FD0849ED6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0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numFmtI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15" subtotal="count" baseField="0" baseItem="0"/>
    <dataField name="Sum of Engagement_Rat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15A77-10AC-4185-8A90-83CC1FD7A5B5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E96" firstHeaderRow="1" firstDataRow="2" firstDataCol="1"/>
  <pivotFields count="14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dataField="1" numFmtId="1" showAll="0"/>
    <pivotField axis="axisRow"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4">
    <field x="10"/>
    <field x="9"/>
    <field x="8"/>
    <field x="0"/>
  </rowFields>
  <rowItems count="92">
    <i>
      <x v="1"/>
    </i>
    <i r="1">
      <x v="2"/>
    </i>
    <i r="2">
      <x v="6"/>
    </i>
    <i r="3">
      <x/>
    </i>
    <i r="3">
      <x v="1"/>
    </i>
    <i r="3">
      <x v="2"/>
    </i>
    <i r="3">
      <x v="3"/>
    </i>
    <i r="1">
      <x v="3"/>
    </i>
    <i r="2">
      <x v="7"/>
    </i>
    <i r="3">
      <x v="4"/>
    </i>
    <i r="3">
      <x v="5"/>
    </i>
    <i r="3">
      <x v="6"/>
    </i>
    <i r="3">
      <x v="7"/>
    </i>
    <i r="3">
      <x v="8"/>
    </i>
    <i r="2">
      <x v="8"/>
    </i>
    <i r="3">
      <x v="9"/>
    </i>
    <i r="3">
      <x v="10"/>
    </i>
    <i r="3">
      <x v="11"/>
    </i>
    <i r="3">
      <x v="12"/>
    </i>
    <i r="2">
      <x v="9"/>
    </i>
    <i r="3">
      <x v="13"/>
    </i>
    <i r="3">
      <x v="14"/>
    </i>
    <i r="3">
      <x v="15"/>
    </i>
    <i r="3">
      <x v="16"/>
    </i>
    <i r="3">
      <x v="17"/>
    </i>
    <i r="1">
      <x v="4"/>
    </i>
    <i r="2">
      <x v="10"/>
    </i>
    <i r="3">
      <x v="18"/>
    </i>
    <i r="3">
      <x v="19"/>
    </i>
    <i r="3">
      <x v="20"/>
    </i>
    <i r="3">
      <x v="21"/>
    </i>
    <i r="2">
      <x v="11"/>
    </i>
    <i r="3">
      <x v="22"/>
    </i>
    <i r="3">
      <x v="23"/>
    </i>
    <i r="3">
      <x v="24"/>
    </i>
    <i r="3">
      <x v="25"/>
    </i>
    <i r="2">
      <x v="12"/>
    </i>
    <i r="3">
      <x v="26"/>
    </i>
    <i r="3">
      <x v="27"/>
    </i>
    <i r="3">
      <x v="28"/>
    </i>
    <i r="3">
      <x v="29"/>
    </i>
    <i r="3">
      <x v="30"/>
    </i>
    <i>
      <x v="2"/>
    </i>
    <i r="1">
      <x v="1"/>
    </i>
    <i r="2">
      <x v="1"/>
    </i>
    <i r="3">
      <x v="31"/>
    </i>
    <i r="3">
      <x v="32"/>
    </i>
    <i r="3">
      <x v="33"/>
    </i>
    <i r="3">
      <x v="34"/>
    </i>
    <i r="2">
      <x v="2"/>
    </i>
    <i r="3">
      <x v="35"/>
    </i>
    <i r="3">
      <x v="36"/>
    </i>
    <i r="3">
      <x v="37"/>
    </i>
    <i r="3">
      <x v="38"/>
    </i>
    <i r="2">
      <x v="3"/>
    </i>
    <i r="3">
      <x v="39"/>
    </i>
    <i r="3">
      <x v="40"/>
    </i>
    <i r="3">
      <x v="41"/>
    </i>
    <i r="3">
      <x v="42"/>
    </i>
    <i r="3">
      <x v="43"/>
    </i>
    <i r="1">
      <x v="2"/>
    </i>
    <i r="2">
      <x v="4"/>
    </i>
    <i r="3">
      <x v="44"/>
    </i>
    <i r="3">
      <x v="45"/>
    </i>
    <i r="3">
      <x v="46"/>
    </i>
    <i r="3">
      <x v="47"/>
    </i>
    <i r="2">
      <x v="5"/>
    </i>
    <i r="3">
      <x v="48"/>
    </i>
    <i r="3">
      <x v="49"/>
    </i>
    <i r="3">
      <x v="50"/>
    </i>
    <i r="3">
      <x v="51"/>
    </i>
    <i r="2">
      <x v="6"/>
    </i>
    <i r="3">
      <x v="52"/>
    </i>
    <i r="3">
      <x v="53"/>
    </i>
    <i r="3">
      <x v="54"/>
    </i>
    <i r="3">
      <x v="55"/>
    </i>
    <i r="3">
      <x v="56"/>
    </i>
    <i r="1">
      <x v="3"/>
    </i>
    <i r="2">
      <x v="7"/>
    </i>
    <i r="3">
      <x v="57"/>
    </i>
    <i r="3">
      <x v="58"/>
    </i>
    <i r="3">
      <x v="59"/>
    </i>
    <i r="3">
      <x v="60"/>
    </i>
    <i r="2">
      <x v="8"/>
    </i>
    <i r="3">
      <x v="61"/>
    </i>
    <i r="3">
      <x v="62"/>
    </i>
    <i r="3">
      <x v="63"/>
    </i>
    <i r="3">
      <x v="64"/>
    </i>
    <i r="2">
      <x v="9"/>
    </i>
    <i r="3">
      <x v="65"/>
    </i>
    <i r="3">
      <x v="6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t_Follower_Gain" fld="7" baseField="0" baseItem="0" numFmtId="1"/>
  </dataFields>
  <chartFormats count="3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C243F-3876-43AE-BA36-4D771F3B3873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77:H276" firstHeaderRow="1" firstDataRow="1" firstDataCol="1"/>
  <pivotFields count="14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axis="axisRow" numFmtId="1" showAll="0">
      <items count="199">
        <item x="192"/>
        <item x="103"/>
        <item x="181"/>
        <item x="144"/>
        <item x="184"/>
        <item x="30"/>
        <item x="29"/>
        <item x="100"/>
        <item x="72"/>
        <item x="88"/>
        <item x="98"/>
        <item x="33"/>
        <item x="109"/>
        <item x="113"/>
        <item x="77"/>
        <item x="118"/>
        <item x="105"/>
        <item x="97"/>
        <item x="123"/>
        <item x="172"/>
        <item x="79"/>
        <item x="21"/>
        <item x="2"/>
        <item x="152"/>
        <item x="196"/>
        <item x="128"/>
        <item x="162"/>
        <item x="32"/>
        <item x="125"/>
        <item x="76"/>
        <item x="74"/>
        <item x="70"/>
        <item x="42"/>
        <item x="93"/>
        <item x="58"/>
        <item x="45"/>
        <item x="102"/>
        <item x="24"/>
        <item x="132"/>
        <item x="49"/>
        <item x="31"/>
        <item x="138"/>
        <item x="126"/>
        <item x="20"/>
        <item x="90"/>
        <item x="163"/>
        <item x="180"/>
        <item x="68"/>
        <item x="56"/>
        <item x="142"/>
        <item x="101"/>
        <item x="108"/>
        <item x="51"/>
        <item x="197"/>
        <item x="26"/>
        <item x="175"/>
        <item x="191"/>
        <item x="15"/>
        <item x="157"/>
        <item x="141"/>
        <item x="120"/>
        <item x="3"/>
        <item x="94"/>
        <item x="155"/>
        <item x="52"/>
        <item x="171"/>
        <item x="54"/>
        <item x="14"/>
        <item x="176"/>
        <item x="18"/>
        <item x="6"/>
        <item x="10"/>
        <item x="158"/>
        <item x="170"/>
        <item x="148"/>
        <item x="85"/>
        <item x="160"/>
        <item x="173"/>
        <item x="159"/>
        <item x="38"/>
        <item x="194"/>
        <item x="89"/>
        <item x="95"/>
        <item x="193"/>
        <item x="25"/>
        <item x="130"/>
        <item x="146"/>
        <item x="115"/>
        <item x="150"/>
        <item x="59"/>
        <item x="61"/>
        <item x="39"/>
        <item x="92"/>
        <item x="16"/>
        <item x="186"/>
        <item x="7"/>
        <item x="168"/>
        <item x="80"/>
        <item x="161"/>
        <item x="66"/>
        <item x="96"/>
        <item x="111"/>
        <item x="82"/>
        <item x="156"/>
        <item x="189"/>
        <item x="22"/>
        <item x="27"/>
        <item x="145"/>
        <item x="153"/>
        <item x="169"/>
        <item x="17"/>
        <item x="174"/>
        <item x="40"/>
        <item x="44"/>
        <item x="62"/>
        <item x="188"/>
        <item x="185"/>
        <item x="84"/>
        <item x="71"/>
        <item x="55"/>
        <item x="43"/>
        <item x="35"/>
        <item x="183"/>
        <item x="131"/>
        <item x="57"/>
        <item x="116"/>
        <item x="83"/>
        <item x="149"/>
        <item x="129"/>
        <item x="12"/>
        <item x="195"/>
        <item x="91"/>
        <item x="164"/>
        <item x="187"/>
        <item x="46"/>
        <item x="75"/>
        <item x="124"/>
        <item x="110"/>
        <item x="154"/>
        <item x="86"/>
        <item x="13"/>
        <item x="47"/>
        <item x="60"/>
        <item x="178"/>
        <item x="133"/>
        <item x="121"/>
        <item x="5"/>
        <item x="190"/>
        <item x="134"/>
        <item x="112"/>
        <item x="104"/>
        <item x="119"/>
        <item x="11"/>
        <item x="9"/>
        <item x="1"/>
        <item x="0"/>
        <item x="78"/>
        <item x="87"/>
        <item x="136"/>
        <item x="28"/>
        <item x="50"/>
        <item x="106"/>
        <item x="53"/>
        <item x="41"/>
        <item x="23"/>
        <item x="140"/>
        <item x="114"/>
        <item x="65"/>
        <item x="69"/>
        <item x="8"/>
        <item x="182"/>
        <item x="63"/>
        <item x="117"/>
        <item x="139"/>
        <item x="99"/>
        <item x="73"/>
        <item x="107"/>
        <item x="64"/>
        <item x="122"/>
        <item x="81"/>
        <item x="19"/>
        <item x="165"/>
        <item x="147"/>
        <item x="67"/>
        <item x="4"/>
        <item x="143"/>
        <item x="127"/>
        <item x="36"/>
        <item x="37"/>
        <item x="166"/>
        <item x="48"/>
        <item x="179"/>
        <item x="137"/>
        <item x="167"/>
        <item x="135"/>
        <item x="151"/>
        <item x="177"/>
        <item x="34"/>
        <item t="default"/>
      </items>
    </pivotField>
    <pivotField dataField="1" numFmtId="1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rowItems>
  <colItems count="1">
    <i/>
  </colItems>
  <dataFields count="1">
    <dataField name="Sum of Net_Follower_Gain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F1569-81F6-406A-8141-AD7884E70140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fieldListSortAscending="1">
  <location ref="A3:B71" firstHeaderRow="1" firstDataRow="1" firstDataCol="1"/>
  <pivotFields count="14">
    <pivotField axis="axisRow" numFmtId="14" showAll="0" sortType="a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numFmtId="1" showAll="0"/>
    <pivotField dataField="1" numFmtId="1" showAll="0"/>
    <pivotField showAll="0" defaultSubtotal="0">
      <items count="14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</items>
    </pivotField>
    <pivotField showAll="0" defaultSubtotal="0">
      <items count="6">
        <item sd="0" x="0"/>
        <item x="1"/>
        <item x="2"/>
        <item x="3"/>
        <item x="4"/>
        <item sd="0" x="5"/>
      </items>
    </pivotField>
    <pivotField showAll="0" defaultSubtotal="0">
      <items count="4">
        <item sd="0" x="0"/>
        <item x="1"/>
        <item x="2"/>
        <item sd="0" x="3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Sum of Net_Follower_Gain" fld="7" baseField="0" baseItem="0" numFmtId="1"/>
  </dataFields>
  <formats count="4">
    <format dxfId="25">
      <pivotArea collapsedLevelsAreSubtotals="1" fieldPosition="0">
        <references count="1">
          <reference field="0" count="1">
            <x v="22"/>
          </reference>
        </references>
      </pivotArea>
    </format>
    <format dxfId="24">
      <pivotArea dataOnly="0" labelOnly="1" fieldPosition="0">
        <references count="1">
          <reference field="0" count="1">
            <x v="22"/>
          </reference>
        </references>
      </pivotArea>
    </format>
    <format dxfId="23">
      <pivotArea collapsedLevelsAreSubtotals="1" fieldPosition="0">
        <references count="1">
          <reference field="0" count="1">
            <x v="22"/>
          </reference>
        </references>
      </pivotArea>
    </format>
    <format dxfId="22">
      <pivotArea dataOnly="0" labelOnly="1" fieldPosition="0">
        <references count="1">
          <reference field="0" count="1">
            <x v="2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C0C246-E45A-4280-A11D-B75B3A3951C1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_Used_Combined" tableColumnId="12"/>
      <queryTableField id="13" name="Campaign_Name" tableColumnId="13"/>
      <queryTableField id="14" name="Engagement" tableColumnId="14"/>
      <queryTableField id="15" name="Engagement_Rate" tableColumnId="15"/>
      <queryTableField id="16" name="Attribute" tableColumnId="16"/>
      <queryTableField id="17" name="Value" tableColumnId="17"/>
      <queryTableField id="18" dataBound="0" tableColumnId="1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6B9E44-7695-480F-BDE2-BCDDDA1766A1}" name="Table2" displayName="Table2" ref="A1:Q301" totalsRowShown="0" dataDxfId="60">
  <autoFilter ref="A1:Q301" xr:uid="{1E6B9E44-7695-480F-BDE2-BCDDDA1766A1}"/>
  <sortState xmlns:xlrd2="http://schemas.microsoft.com/office/spreadsheetml/2017/richdata2" ref="A2:Q301">
    <sortCondition ref="A1:A301"/>
  </sortState>
  <tableColumns count="17">
    <tableColumn id="1" xr3:uid="{852304C9-4C0D-408C-9FEC-B07D8F2358CC}" name="Post ID" dataDxfId="59"/>
    <tableColumn id="2" xr3:uid="{24151751-8198-45C5-95B9-68923BBE493E}" name="Platform" dataDxfId="58"/>
    <tableColumn id="3" xr3:uid="{24B559AF-3754-4CFA-8167-869C155B960B}" name="Date" dataDxfId="57"/>
    <tableColumn id="4" xr3:uid="{D1DE717B-4060-4AE2-AFA0-697EBFD1A235}" name="Content Type" dataDxfId="56"/>
    <tableColumn id="5" xr3:uid="{D7BBDB11-CE81-4C8F-9E38-F41264D59D5D}" name="Post Text" dataDxfId="55"/>
    <tableColumn id="6" xr3:uid="{FAA37A49-D8A3-4056-8B39-5FB0A5AA25CF}" name="Likes" dataDxfId="54"/>
    <tableColumn id="7" xr3:uid="{CAD62913-2AEC-4CBC-8F65-C082812AFBCD}" name="Shares" dataDxfId="53"/>
    <tableColumn id="8" xr3:uid="{27CC348C-5659-48C7-83F4-AFE5A498F4DC}" name="Comments" dataDxfId="52"/>
    <tableColumn id="9" xr3:uid="{6F521020-721A-4274-8743-8007316AC7B5}" name="Impressions" dataDxfId="51"/>
    <tableColumn id="10" xr3:uid="{341826BB-D419-4215-88C6-68447B9CF269}" name="Reach" dataDxfId="50"/>
    <tableColumn id="11" xr3:uid="{47B3B94F-359A-451B-98C2-810563784348}" name="Clicks" dataDxfId="49"/>
    <tableColumn id="12" xr3:uid="{6AB4A666-D223-4082-A33E-1CFAA59F62C7}" name="Hashtags Used 1" dataDxfId="48"/>
    <tableColumn id="13" xr3:uid="{62F53A8B-82C8-4033-9A91-2FEDBB126A15}" name="Hashtags Used 2" dataDxfId="47"/>
    <tableColumn id="14" xr3:uid="{5BCE398E-4ED8-44FB-85F4-882A7CC9DC0F}" name="HashTags_Used_Combined" dataDxfId="46">
      <calculatedColumnFormula>L2 &amp; M2</calculatedColumnFormula>
    </tableColumn>
    <tableColumn id="15" xr3:uid="{28D161ED-0EF1-4644-9D9B-20B578E6E8A1}" name="Campaign_Name" dataDxfId="45"/>
    <tableColumn id="16" xr3:uid="{5AFDCA38-9042-4E1E-8717-9A80F756A2B3}" name="Engagement" dataDxfId="44">
      <calculatedColumnFormula>(F2+G2+H2)</calculatedColumnFormula>
    </tableColumn>
    <tableColumn id="17" xr3:uid="{555E51E2-7D07-41DB-AD44-B0E78E28141F}" name="Engagement_Rate" dataDxfId="43">
      <calculatedColumnFormula>(P2/I2)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0FD4E-151E-4660-863A-8F95B2D26800}" name="Table2_1" displayName="Table2_1" ref="A1:R484" tableType="queryTable" totalsRowShown="0">
  <autoFilter ref="A1:R484" xr:uid="{4020FD4E-151E-4660-863A-8F95B2D26800}"/>
  <sortState xmlns:xlrd2="http://schemas.microsoft.com/office/spreadsheetml/2017/richdata2" ref="A2:R484">
    <sortCondition ref="A1:A484"/>
  </sortState>
  <tableColumns count="18">
    <tableColumn id="1" xr3:uid="{3E202E26-5866-4E87-BD2C-4486C0F12207}" uniqueName="1" name="Post ID" queryTableFieldId="1" dataDxfId="39"/>
    <tableColumn id="2" xr3:uid="{9D55A37D-11CB-4C6B-BAD1-613384EC5530}" uniqueName="2" name="Platform" queryTableFieldId="2" dataDxfId="38"/>
    <tableColumn id="3" xr3:uid="{B47E1EEC-46AC-4583-8CF0-F8EBDC23F853}" uniqueName="3" name="Date" queryTableFieldId="3" dataDxfId="37"/>
    <tableColumn id="4" xr3:uid="{CC221406-95D5-45AD-A0E5-374BB6E67F52}" uniqueName="4" name="Content Type" queryTableFieldId="4" dataDxfId="36"/>
    <tableColumn id="5" xr3:uid="{54171ACB-6194-444B-8536-B1927EBDB146}" uniqueName="5" name="Post Text" queryTableFieldId="5" dataDxfId="35"/>
    <tableColumn id="6" xr3:uid="{84867225-AE54-4C7A-B08C-14DA0A56D226}" uniqueName="6" name="Likes" queryTableFieldId="6"/>
    <tableColumn id="7" xr3:uid="{1970EE26-D04C-48CF-A884-E7FD6BCD5932}" uniqueName="7" name="Shares" queryTableFieldId="7"/>
    <tableColumn id="8" xr3:uid="{E46AA041-D926-4D96-8B87-DE33B300DFF6}" uniqueName="8" name="Comments" queryTableFieldId="8"/>
    <tableColumn id="9" xr3:uid="{F6444973-EA34-4423-9F2E-EDB3B4952B50}" uniqueName="9" name="Impressions" queryTableFieldId="9"/>
    <tableColumn id="10" xr3:uid="{41A1CFFF-8CED-48B6-B636-7580A2258E87}" uniqueName="10" name="Reach" queryTableFieldId="10"/>
    <tableColumn id="11" xr3:uid="{88C1DFF0-CC4F-43C5-B4B5-20F35B311D11}" uniqueName="11" name="Clicks" queryTableFieldId="11"/>
    <tableColumn id="12" xr3:uid="{24BEC8B7-F100-4468-AC30-9F5F8B20FE24}" uniqueName="12" name="HashTags_Used_Combined" queryTableFieldId="12" dataDxfId="34"/>
    <tableColumn id="13" xr3:uid="{2909E2D0-F047-4266-A60D-4428BB4A8CED}" uniqueName="13" name="Campaign_Name" queryTableFieldId="13" dataDxfId="33"/>
    <tableColumn id="14" xr3:uid="{575F5E3A-DD83-4DF6-AF78-F4D0ECDF553A}" uniqueName="14" name="Engagement" queryTableFieldId="14"/>
    <tableColumn id="15" xr3:uid="{FA66AD09-9F11-4BC4-BBE8-398E20F66A7E}" uniqueName="15" name="Engagement_Rate" queryTableFieldId="15"/>
    <tableColumn id="16" xr3:uid="{636CD355-CB70-4926-B6C4-3FDFB96FDB41}" uniqueName="16" name="Attribute" queryTableFieldId="16" dataDxfId="32"/>
    <tableColumn id="17" xr3:uid="{D518881A-5535-4E3D-A2A3-A2DBBD5877C9}" uniqueName="17" name="Value" queryTableFieldId="17" dataDxfId="31"/>
    <tableColumn id="18" xr3:uid="{6C7486DF-B7F6-45EC-83EB-6B3E68F887F5}" uniqueName="18" name="Rank" queryTableFieldId="18" dataDxfId="30">
      <calculatedColumnFormula>_xlfn.RANK.EQ(O2,Table2_1[Engagement_Rate],0)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38E353-FB3D-420A-8D0D-CBF7916A333B}" name="Table5" displayName="Table5" ref="A1:H201" totalsRowShown="0" headerRowDxfId="21" dataDxfId="20">
  <autoFilter ref="A1:H201" xr:uid="{8B38E353-FB3D-420A-8D0D-CBF7916A333B}"/>
  <tableColumns count="8">
    <tableColumn id="1" xr3:uid="{04BB70F7-8A55-4324-A6CA-98390177D5E3}" name="Week_Start_Date" dataDxfId="19"/>
    <tableColumn id="2" xr3:uid="{2C975C4C-5890-41A0-8621-2E006AA1002D}" name="Platform" dataDxfId="18"/>
    <tableColumn id="3" xr3:uid="{60C35960-C80A-48B4-81C2-71F32CF75B9D}" name="New_Followers" dataDxfId="17"/>
    <tableColumn id="4" xr3:uid="{D6203E5A-0AD4-47E7-A9FF-77447E36521C}" name="Unfollows" dataDxfId="16"/>
    <tableColumn id="5" xr3:uid="{C3E58CAA-5B1B-476A-A87E-AD6C385A2A05}" name="Total_Followers" dataDxfId="15"/>
    <tableColumn id="6" xr3:uid="{1DACE60C-092A-45FA-83FF-107A140B2CB7}" name="Engagement_Rate" dataDxfId="14"/>
    <tableColumn id="7" xr3:uid="{DE664E62-AA2D-4890-911B-D524F9B8109E}" name="Ad_Spend" dataDxfId="13"/>
    <tableColumn id="8" xr3:uid="{ABA83585-9019-4FB5-A511-32E0DA67F2F3}" name="Net_Follower_Gain" dataDxfId="12">
      <calculatedColumnFormula>C2-D2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0B7BE4-1FDE-44B5-8F24-7970639FD678}" name="Table3" displayName="Table3" ref="A1:H5" totalsRowShown="0" headerRowDxfId="11" dataDxfId="10">
  <autoFilter ref="A1:H5" xr:uid="{BE0B7BE4-1FDE-44B5-8F24-7970639FD678}"/>
  <tableColumns count="8">
    <tableColumn id="1" xr3:uid="{31423A21-E28E-4EEA-B182-5A617682042B}" name="Campaign_Name" dataDxfId="9"/>
    <tableColumn id="2" xr3:uid="{B59FAC14-F2EE-4BFA-BABD-8F9AD6014206}" name="Start_Date" dataDxfId="8"/>
    <tableColumn id="3" xr3:uid="{C72F5ABD-F02A-434F-BCBA-C43619BE25DD}" name="End_Date" dataDxfId="7"/>
    <tableColumn id="4" xr3:uid="{E69C18DA-957E-4FFF-B2CA-B05A0DC97891}" name="Objective" dataDxfId="6"/>
    <tableColumn id="5" xr3:uid="{2AFFC087-0F88-494D-ADDF-8C82EA3B64C8}" name="Total_Budget" dataDxfId="5"/>
    <tableColumn id="6" xr3:uid="{48FFD148-E4EC-41B4-ADEE-A2BFAF67ADAB}" name="Target_Platforms" dataDxfId="4"/>
    <tableColumn id="7" xr3:uid="{43BE0641-DEA8-4C8C-A7D9-4216A26DBF27}" name="Primary_Hashtags" dataDxfId="3"/>
    <tableColumn id="8" xr3:uid="{3461E081-FD43-4672-AB78-71241D85DBBA}" name="Duration">
      <calculatedColumnFormula>C2-B2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Q1000"/>
  <sheetViews>
    <sheetView tabSelected="1" workbookViewId="0">
      <selection activeCell="P6" sqref="P6"/>
    </sheetView>
  </sheetViews>
  <sheetFormatPr defaultColWidth="14.44140625" defaultRowHeight="15" customHeight="1"/>
  <cols>
    <col min="1" max="1" width="9.77734375" style="6" customWidth="1"/>
    <col min="2" max="2" width="11.109375" style="6" customWidth="1"/>
    <col min="3" max="3" width="11.21875" bestFit="1" customWidth="1"/>
    <col min="4" max="4" width="16" customWidth="1"/>
    <col min="5" max="5" width="42.33203125" bestFit="1" customWidth="1"/>
    <col min="6" max="6" width="8.109375" customWidth="1"/>
    <col min="7" max="7" width="9.6640625" customWidth="1"/>
    <col min="8" max="8" width="13.5546875" customWidth="1"/>
    <col min="9" max="9" width="14.88671875" customWidth="1"/>
    <col min="10" max="10" width="9.33203125" bestFit="1" customWidth="1"/>
    <col min="11" max="11" width="8.77734375" customWidth="1"/>
    <col min="12" max="13" width="19.109375" customWidth="1"/>
    <col min="14" max="14" width="33.109375" bestFit="1" customWidth="1"/>
    <col min="15" max="15" width="19.44140625" customWidth="1"/>
    <col min="16" max="16" width="29.109375" style="29" customWidth="1"/>
    <col min="17" max="17" width="18.109375" style="31" customWidth="1"/>
    <col min="18" max="28" width="8.6640625" customWidth="1"/>
  </cols>
  <sheetData>
    <row r="1" spans="1:17" ht="14.4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  <c r="F1" s="17" t="s">
        <v>5</v>
      </c>
      <c r="G1" s="18" t="s">
        <v>6</v>
      </c>
      <c r="H1" s="19" t="s">
        <v>7</v>
      </c>
      <c r="I1" s="20" t="s">
        <v>8</v>
      </c>
      <c r="J1" s="21" t="s">
        <v>9</v>
      </c>
      <c r="K1" s="22" t="s">
        <v>10</v>
      </c>
      <c r="L1" s="12" t="s">
        <v>372</v>
      </c>
      <c r="M1" s="23" t="s">
        <v>373</v>
      </c>
      <c r="N1" s="14" t="s">
        <v>382</v>
      </c>
      <c r="O1" s="13" t="s">
        <v>11</v>
      </c>
      <c r="P1" s="28" t="s">
        <v>351</v>
      </c>
      <c r="Q1" s="30" t="s">
        <v>336</v>
      </c>
    </row>
    <row r="2" spans="1:17" ht="14.4">
      <c r="A2" s="5" t="s">
        <v>12</v>
      </c>
      <c r="B2" s="5" t="s">
        <v>13</v>
      </c>
      <c r="C2" s="2">
        <v>45781</v>
      </c>
      <c r="D2" s="1" t="s">
        <v>14</v>
      </c>
      <c r="E2" s="5" t="s">
        <v>15</v>
      </c>
      <c r="F2" s="16">
        <v>2414</v>
      </c>
      <c r="G2" s="16">
        <v>245</v>
      </c>
      <c r="H2" s="16">
        <v>137</v>
      </c>
      <c r="I2" s="16">
        <v>21181</v>
      </c>
      <c r="J2" s="16">
        <v>45292</v>
      </c>
      <c r="K2" s="16">
        <v>133</v>
      </c>
      <c r="L2" s="1" t="s">
        <v>364</v>
      </c>
      <c r="M2" s="1" t="s">
        <v>365</v>
      </c>
      <c r="N2" s="1" t="str">
        <f t="shared" ref="N2:N65" si="0">L2 &amp; M2</f>
        <v>SoundtrackOfLife,NowPlaying</v>
      </c>
      <c r="O2" s="1" t="s">
        <v>16</v>
      </c>
      <c r="P2" s="35">
        <f t="shared" ref="P2:P65" si="1">(F2+G2+H2)</f>
        <v>2796</v>
      </c>
      <c r="Q2" s="32">
        <f t="shared" ref="Q2:Q65" si="2">(P2/I2)</f>
        <v>0.13200509890939993</v>
      </c>
    </row>
    <row r="3" spans="1:17" ht="14.4">
      <c r="A3" s="5" t="s">
        <v>17</v>
      </c>
      <c r="B3" s="5" t="s">
        <v>13</v>
      </c>
      <c r="C3" s="2">
        <v>45689</v>
      </c>
      <c r="D3" s="1" t="s">
        <v>14</v>
      </c>
      <c r="E3" s="5" t="s">
        <v>18</v>
      </c>
      <c r="F3" s="16">
        <v>1934</v>
      </c>
      <c r="G3" s="16">
        <v>210</v>
      </c>
      <c r="H3" s="16">
        <v>393</v>
      </c>
      <c r="I3" s="16">
        <v>29129</v>
      </c>
      <c r="J3" s="16">
        <v>73287</v>
      </c>
      <c r="K3" s="16">
        <v>273</v>
      </c>
      <c r="L3" s="1" t="s">
        <v>366</v>
      </c>
      <c r="M3" s="1"/>
      <c r="N3" s="1" t="str">
        <f t="shared" si="0"/>
        <v>DiscoverWeekly</v>
      </c>
      <c r="O3" s="1" t="s">
        <v>19</v>
      </c>
      <c r="P3" s="35">
        <f t="shared" si="1"/>
        <v>2537</v>
      </c>
      <c r="Q3" s="32">
        <f t="shared" si="2"/>
        <v>8.7095334546328396E-2</v>
      </c>
    </row>
    <row r="4" spans="1:17" ht="14.4">
      <c r="A4" s="5" t="s">
        <v>20</v>
      </c>
      <c r="B4" s="5" t="s">
        <v>21</v>
      </c>
      <c r="C4" s="2">
        <v>45629</v>
      </c>
      <c r="D4" s="1" t="s">
        <v>22</v>
      </c>
      <c r="E4" s="5" t="s">
        <v>23</v>
      </c>
      <c r="F4" s="16">
        <v>3092</v>
      </c>
      <c r="G4" s="16">
        <v>177</v>
      </c>
      <c r="H4" s="16">
        <v>81</v>
      </c>
      <c r="I4" s="16">
        <v>47533</v>
      </c>
      <c r="J4" s="16">
        <v>29220</v>
      </c>
      <c r="K4" s="16">
        <v>121</v>
      </c>
      <c r="L4" s="1" t="s">
        <v>367</v>
      </c>
      <c r="M4" s="1" t="s">
        <v>365</v>
      </c>
      <c r="N4" s="1" t="str">
        <f t="shared" si="0"/>
        <v>MusicForEveryone,NowPlaying</v>
      </c>
      <c r="O4" s="1" t="s">
        <v>16</v>
      </c>
      <c r="P4" s="35">
        <f t="shared" si="1"/>
        <v>3350</v>
      </c>
      <c r="Q4" s="32">
        <f t="shared" si="2"/>
        <v>7.0477352576105018E-2</v>
      </c>
    </row>
    <row r="5" spans="1:17" ht="14.4">
      <c r="A5" s="5" t="s">
        <v>24</v>
      </c>
      <c r="B5" s="5" t="s">
        <v>13</v>
      </c>
      <c r="C5" s="2">
        <v>45629</v>
      </c>
      <c r="D5" s="1" t="s">
        <v>14</v>
      </c>
      <c r="E5" s="5" t="s">
        <v>25</v>
      </c>
      <c r="F5" s="16">
        <v>3173</v>
      </c>
      <c r="G5" s="16">
        <v>229</v>
      </c>
      <c r="H5" s="16">
        <v>197</v>
      </c>
      <c r="I5" s="16">
        <v>29604</v>
      </c>
      <c r="J5" s="16">
        <v>21809</v>
      </c>
      <c r="K5" s="16">
        <v>272</v>
      </c>
      <c r="L5" s="1" t="s">
        <v>364</v>
      </c>
      <c r="M5" s="1" t="s">
        <v>365</v>
      </c>
      <c r="N5" s="1" t="str">
        <f t="shared" si="0"/>
        <v>SoundtrackOfLife,NowPlaying</v>
      </c>
      <c r="O5" s="1" t="s">
        <v>16</v>
      </c>
      <c r="P5" s="35">
        <f t="shared" si="1"/>
        <v>3599</v>
      </c>
      <c r="Q5" s="32">
        <f t="shared" si="2"/>
        <v>0.1215714092690177</v>
      </c>
    </row>
    <row r="6" spans="1:17" ht="14.4">
      <c r="A6" s="5" t="s">
        <v>26</v>
      </c>
      <c r="B6" s="5" t="s">
        <v>27</v>
      </c>
      <c r="C6" s="2">
        <v>45388</v>
      </c>
      <c r="D6" s="1" t="s">
        <v>14</v>
      </c>
      <c r="E6" s="5" t="s">
        <v>28</v>
      </c>
      <c r="F6" s="16">
        <v>2748</v>
      </c>
      <c r="G6" s="16">
        <v>145</v>
      </c>
      <c r="H6" s="16">
        <v>315</v>
      </c>
      <c r="I6" s="16">
        <v>24401</v>
      </c>
      <c r="J6" s="16">
        <v>61182</v>
      </c>
      <c r="K6" s="16">
        <v>200</v>
      </c>
      <c r="L6" s="1" t="s">
        <v>368</v>
      </c>
      <c r="M6" s="1" t="s">
        <v>369</v>
      </c>
      <c r="N6" s="1" t="str">
        <f t="shared" si="0"/>
        <v>DiscoverWeekly,SpotifyWrapped</v>
      </c>
      <c r="O6" s="1" t="s">
        <v>19</v>
      </c>
      <c r="P6" s="35">
        <f t="shared" si="1"/>
        <v>3208</v>
      </c>
      <c r="Q6" s="32">
        <f t="shared" si="2"/>
        <v>0.1314700217204213</v>
      </c>
    </row>
    <row r="7" spans="1:17" ht="14.4">
      <c r="A7" s="5" t="s">
        <v>29</v>
      </c>
      <c r="B7" s="5" t="s">
        <v>27</v>
      </c>
      <c r="C7" s="2">
        <v>45456</v>
      </c>
      <c r="D7" s="1" t="s">
        <v>14</v>
      </c>
      <c r="E7" s="5" t="s">
        <v>30</v>
      </c>
      <c r="F7" s="16">
        <v>3882</v>
      </c>
      <c r="G7" s="16">
        <v>239</v>
      </c>
      <c r="H7" s="16">
        <v>275</v>
      </c>
      <c r="I7" s="16">
        <v>58748</v>
      </c>
      <c r="J7" s="16">
        <v>44646</v>
      </c>
      <c r="K7" s="16">
        <v>149</v>
      </c>
      <c r="L7" s="1" t="s">
        <v>368</v>
      </c>
      <c r="M7" s="1" t="s">
        <v>369</v>
      </c>
      <c r="N7" s="1" t="str">
        <f t="shared" si="0"/>
        <v>DiscoverWeekly,SpotifyWrapped</v>
      </c>
      <c r="O7" s="1" t="s">
        <v>19</v>
      </c>
      <c r="P7" s="35">
        <f t="shared" si="1"/>
        <v>4396</v>
      </c>
      <c r="Q7" s="32">
        <f t="shared" si="2"/>
        <v>7.4828079253761837E-2</v>
      </c>
    </row>
    <row r="8" spans="1:17" ht="14.4">
      <c r="A8" s="5" t="s">
        <v>31</v>
      </c>
      <c r="B8" s="5" t="s">
        <v>21</v>
      </c>
      <c r="C8" s="2">
        <v>45645</v>
      </c>
      <c r="D8" s="1" t="s">
        <v>22</v>
      </c>
      <c r="E8" s="5" t="s">
        <v>32</v>
      </c>
      <c r="F8" s="16">
        <v>4674</v>
      </c>
      <c r="G8" s="16">
        <v>409</v>
      </c>
      <c r="H8" s="16">
        <v>327</v>
      </c>
      <c r="I8" s="16">
        <v>20756</v>
      </c>
      <c r="J8" s="16">
        <v>63599</v>
      </c>
      <c r="K8" s="16">
        <v>212</v>
      </c>
      <c r="L8" s="1" t="s">
        <v>364</v>
      </c>
      <c r="M8" s="1" t="s">
        <v>365</v>
      </c>
      <c r="N8" s="1" t="str">
        <f t="shared" si="0"/>
        <v>SoundtrackOfLife,NowPlaying</v>
      </c>
      <c r="O8" s="1" t="s">
        <v>16</v>
      </c>
      <c r="P8" s="35">
        <f t="shared" si="1"/>
        <v>5410</v>
      </c>
      <c r="Q8" s="32">
        <f t="shared" si="2"/>
        <v>0.26064752360763155</v>
      </c>
    </row>
    <row r="9" spans="1:17" ht="14.4">
      <c r="A9" s="5" t="s">
        <v>33</v>
      </c>
      <c r="B9" s="5" t="s">
        <v>21</v>
      </c>
      <c r="C9" s="2">
        <v>45421</v>
      </c>
      <c r="D9" s="1" t="s">
        <v>22</v>
      </c>
      <c r="E9" s="5" t="s">
        <v>25</v>
      </c>
      <c r="F9" s="16">
        <v>1428</v>
      </c>
      <c r="G9" s="16">
        <v>347</v>
      </c>
      <c r="H9" s="16">
        <v>67</v>
      </c>
      <c r="I9" s="16">
        <v>21148</v>
      </c>
      <c r="J9" s="16">
        <v>19712</v>
      </c>
      <c r="K9" s="16">
        <v>120</v>
      </c>
      <c r="L9" s="1" t="s">
        <v>368</v>
      </c>
      <c r="M9" s="1" t="s">
        <v>370</v>
      </c>
      <c r="N9" s="1" t="str">
        <f t="shared" si="0"/>
        <v>DiscoverWeekly,MusicForEveryone</v>
      </c>
      <c r="O9" s="1" t="s">
        <v>16</v>
      </c>
      <c r="P9" s="35">
        <f t="shared" si="1"/>
        <v>1842</v>
      </c>
      <c r="Q9" s="32">
        <f t="shared" si="2"/>
        <v>8.7100435029317191E-2</v>
      </c>
    </row>
    <row r="10" spans="1:17" ht="14.4">
      <c r="A10" s="5" t="s">
        <v>34</v>
      </c>
      <c r="B10" s="5" t="s">
        <v>21</v>
      </c>
      <c r="C10" s="2">
        <v>45823</v>
      </c>
      <c r="D10" s="1" t="s">
        <v>14</v>
      </c>
      <c r="E10" s="5" t="s">
        <v>35</v>
      </c>
      <c r="F10" s="16">
        <v>4432</v>
      </c>
      <c r="G10" s="16">
        <v>223</v>
      </c>
      <c r="H10" s="16">
        <v>299</v>
      </c>
      <c r="I10" s="16">
        <v>59016</v>
      </c>
      <c r="J10" s="16">
        <v>21742</v>
      </c>
      <c r="K10" s="16">
        <v>171</v>
      </c>
      <c r="L10" s="1" t="s">
        <v>365</v>
      </c>
      <c r="M10" s="1"/>
      <c r="N10" s="1" t="str">
        <f t="shared" si="0"/>
        <v>NowPlaying</v>
      </c>
      <c r="O10" s="1" t="s">
        <v>16</v>
      </c>
      <c r="P10" s="35">
        <f t="shared" si="1"/>
        <v>4954</v>
      </c>
      <c r="Q10" s="32">
        <f t="shared" si="2"/>
        <v>8.3943337400027115E-2</v>
      </c>
    </row>
    <row r="11" spans="1:17" ht="14.4">
      <c r="A11" s="5" t="s">
        <v>36</v>
      </c>
      <c r="B11" s="5" t="s">
        <v>21</v>
      </c>
      <c r="C11" s="2">
        <v>45630</v>
      </c>
      <c r="D11" s="1" t="s">
        <v>14</v>
      </c>
      <c r="E11" s="5" t="s">
        <v>25</v>
      </c>
      <c r="F11" s="16">
        <v>2357</v>
      </c>
      <c r="G11" s="16">
        <v>274</v>
      </c>
      <c r="H11" s="16">
        <v>172</v>
      </c>
      <c r="I11" s="16">
        <v>21566</v>
      </c>
      <c r="J11" s="16">
        <v>66829</v>
      </c>
      <c r="K11" s="16">
        <v>284</v>
      </c>
      <c r="L11" s="1" t="s">
        <v>365</v>
      </c>
      <c r="M11" s="1"/>
      <c r="N11" s="1" t="str">
        <f t="shared" si="0"/>
        <v>NowPlaying</v>
      </c>
      <c r="O11" s="1" t="s">
        <v>16</v>
      </c>
      <c r="P11" s="35">
        <f t="shared" si="1"/>
        <v>2803</v>
      </c>
      <c r="Q11" s="32">
        <f t="shared" si="2"/>
        <v>0.12997310581470833</v>
      </c>
    </row>
    <row r="12" spans="1:17" ht="14.4">
      <c r="A12" s="5" t="s">
        <v>37</v>
      </c>
      <c r="B12" s="5" t="s">
        <v>21</v>
      </c>
      <c r="C12" s="2">
        <v>45357</v>
      </c>
      <c r="D12" s="1" t="s">
        <v>14</v>
      </c>
      <c r="E12" s="5" t="s">
        <v>15</v>
      </c>
      <c r="F12" s="16">
        <v>1971</v>
      </c>
      <c r="G12" s="16">
        <v>370</v>
      </c>
      <c r="H12" s="16">
        <v>306</v>
      </c>
      <c r="I12" s="16">
        <v>31316</v>
      </c>
      <c r="J12" s="16">
        <v>27897</v>
      </c>
      <c r="K12" s="16">
        <v>88</v>
      </c>
      <c r="L12" s="1" t="s">
        <v>371</v>
      </c>
      <c r="M12" s="1"/>
      <c r="N12" s="1" t="str">
        <f t="shared" si="0"/>
        <v>SoundtrackOfLife</v>
      </c>
      <c r="O12" s="1" t="s">
        <v>19</v>
      </c>
      <c r="P12" s="35">
        <f t="shared" si="1"/>
        <v>2647</v>
      </c>
      <c r="Q12" s="32">
        <f t="shared" si="2"/>
        <v>8.4525482181632389E-2</v>
      </c>
    </row>
    <row r="13" spans="1:17" ht="14.4">
      <c r="A13" s="5" t="s">
        <v>38</v>
      </c>
      <c r="B13" s="5" t="s">
        <v>13</v>
      </c>
      <c r="C13" s="2">
        <v>45426</v>
      </c>
      <c r="D13" s="1" t="s">
        <v>14</v>
      </c>
      <c r="E13" s="5" t="s">
        <v>15</v>
      </c>
      <c r="F13" s="16">
        <v>1485</v>
      </c>
      <c r="G13" s="16">
        <v>353</v>
      </c>
      <c r="H13" s="16">
        <v>244</v>
      </c>
      <c r="I13" s="16">
        <v>38419</v>
      </c>
      <c r="J13" s="16">
        <v>38556</v>
      </c>
      <c r="K13" s="16">
        <v>86</v>
      </c>
      <c r="L13" s="1" t="s">
        <v>364</v>
      </c>
      <c r="M13" s="1" t="s">
        <v>365</v>
      </c>
      <c r="N13" s="1" t="str">
        <f t="shared" si="0"/>
        <v>SoundtrackOfLife,NowPlaying</v>
      </c>
      <c r="O13" s="1" t="s">
        <v>16</v>
      </c>
      <c r="P13" s="35">
        <f t="shared" si="1"/>
        <v>2082</v>
      </c>
      <c r="Q13" s="32">
        <f t="shared" si="2"/>
        <v>5.4191936281527367E-2</v>
      </c>
    </row>
    <row r="14" spans="1:17" ht="14.4">
      <c r="A14" s="5" t="s">
        <v>39</v>
      </c>
      <c r="B14" s="5" t="s">
        <v>21</v>
      </c>
      <c r="C14" s="2">
        <v>45826</v>
      </c>
      <c r="D14" s="1" t="s">
        <v>22</v>
      </c>
      <c r="E14" s="5" t="s">
        <v>15</v>
      </c>
      <c r="F14" s="16">
        <v>3956</v>
      </c>
      <c r="G14" s="16">
        <v>319</v>
      </c>
      <c r="H14" s="16">
        <v>61</v>
      </c>
      <c r="I14" s="16">
        <v>58162</v>
      </c>
      <c r="J14" s="16">
        <v>28720</v>
      </c>
      <c r="K14" s="16">
        <v>213</v>
      </c>
      <c r="L14" s="1" t="s">
        <v>367</v>
      </c>
      <c r="M14" s="1" t="s">
        <v>365</v>
      </c>
      <c r="N14" s="1" t="str">
        <f t="shared" si="0"/>
        <v>MusicForEveryone,NowPlaying</v>
      </c>
      <c r="O14" s="1" t="s">
        <v>16</v>
      </c>
      <c r="P14" s="35">
        <f t="shared" si="1"/>
        <v>4336</v>
      </c>
      <c r="Q14" s="32">
        <f t="shared" si="2"/>
        <v>7.4550393727863554E-2</v>
      </c>
    </row>
    <row r="15" spans="1:17" ht="14.4">
      <c r="A15" s="5" t="s">
        <v>40</v>
      </c>
      <c r="B15" s="5" t="s">
        <v>21</v>
      </c>
      <c r="C15" s="2">
        <v>45573</v>
      </c>
      <c r="D15" s="1" t="s">
        <v>14</v>
      </c>
      <c r="E15" s="5" t="s">
        <v>41</v>
      </c>
      <c r="F15" s="16">
        <v>2460</v>
      </c>
      <c r="G15" s="16">
        <v>409</v>
      </c>
      <c r="H15" s="16">
        <v>253</v>
      </c>
      <c r="I15" s="16">
        <v>36702</v>
      </c>
      <c r="J15" s="16">
        <v>46122</v>
      </c>
      <c r="K15" s="16">
        <v>264</v>
      </c>
      <c r="L15" s="1" t="s">
        <v>365</v>
      </c>
      <c r="M15" s="1"/>
      <c r="N15" s="1" t="str">
        <f t="shared" si="0"/>
        <v>NowPlaying</v>
      </c>
      <c r="O15" s="1" t="s">
        <v>16</v>
      </c>
      <c r="P15" s="35">
        <f t="shared" si="1"/>
        <v>3122</v>
      </c>
      <c r="Q15" s="32">
        <f t="shared" si="2"/>
        <v>8.5063484278785892E-2</v>
      </c>
    </row>
    <row r="16" spans="1:17" ht="14.4">
      <c r="A16" s="5" t="s">
        <v>42</v>
      </c>
      <c r="B16" s="5" t="s">
        <v>21</v>
      </c>
      <c r="C16" s="2">
        <v>45418</v>
      </c>
      <c r="D16" s="1" t="s">
        <v>14</v>
      </c>
      <c r="E16" s="5" t="s">
        <v>43</v>
      </c>
      <c r="F16" s="16">
        <v>3476</v>
      </c>
      <c r="G16" s="16">
        <v>355</v>
      </c>
      <c r="H16" s="16">
        <v>396</v>
      </c>
      <c r="I16" s="16">
        <v>37492</v>
      </c>
      <c r="J16" s="16">
        <v>27285</v>
      </c>
      <c r="K16" s="16">
        <v>179</v>
      </c>
      <c r="L16" s="1" t="s">
        <v>365</v>
      </c>
      <c r="M16" s="1"/>
      <c r="N16" s="1" t="str">
        <f t="shared" si="0"/>
        <v>NowPlaying</v>
      </c>
      <c r="O16" s="1" t="s">
        <v>16</v>
      </c>
      <c r="P16" s="35">
        <f t="shared" si="1"/>
        <v>4227</v>
      </c>
      <c r="Q16" s="32">
        <f t="shared" si="2"/>
        <v>0.11274405206444041</v>
      </c>
    </row>
    <row r="17" spans="1:17" ht="14.4">
      <c r="A17" s="5" t="s">
        <v>44</v>
      </c>
      <c r="B17" s="5" t="s">
        <v>21</v>
      </c>
      <c r="C17" s="2">
        <v>45655</v>
      </c>
      <c r="D17" s="1" t="s">
        <v>22</v>
      </c>
      <c r="E17" s="5" t="s">
        <v>23</v>
      </c>
      <c r="F17" s="16">
        <v>4049</v>
      </c>
      <c r="G17" s="16">
        <v>377</v>
      </c>
      <c r="H17" s="16">
        <v>94</v>
      </c>
      <c r="I17" s="16">
        <v>48182</v>
      </c>
      <c r="J17" s="16">
        <v>42875</v>
      </c>
      <c r="K17" s="16">
        <v>172</v>
      </c>
      <c r="L17" s="1" t="s">
        <v>367</v>
      </c>
      <c r="M17" s="1" t="s">
        <v>365</v>
      </c>
      <c r="N17" s="1" t="str">
        <f t="shared" si="0"/>
        <v>MusicForEveryone,NowPlaying</v>
      </c>
      <c r="O17" s="1" t="s">
        <v>16</v>
      </c>
      <c r="P17" s="35">
        <f t="shared" si="1"/>
        <v>4520</v>
      </c>
      <c r="Q17" s="32">
        <f t="shared" si="2"/>
        <v>9.3810966751068869E-2</v>
      </c>
    </row>
    <row r="18" spans="1:17" ht="14.4">
      <c r="A18" s="5" t="s">
        <v>45</v>
      </c>
      <c r="B18" s="5" t="s">
        <v>21</v>
      </c>
      <c r="C18" s="2">
        <v>45453</v>
      </c>
      <c r="D18" s="1" t="s">
        <v>14</v>
      </c>
      <c r="E18" s="5" t="s">
        <v>30</v>
      </c>
      <c r="F18" s="16">
        <v>1514</v>
      </c>
      <c r="G18" s="16">
        <v>164</v>
      </c>
      <c r="H18" s="16">
        <v>275</v>
      </c>
      <c r="I18" s="16">
        <v>41364</v>
      </c>
      <c r="J18" s="16">
        <v>44389</v>
      </c>
      <c r="K18" s="16">
        <v>83</v>
      </c>
      <c r="L18" s="1" t="s">
        <v>365</v>
      </c>
      <c r="M18" s="1"/>
      <c r="N18" s="1" t="str">
        <f t="shared" si="0"/>
        <v>NowPlaying</v>
      </c>
      <c r="O18" s="1" t="s">
        <v>16</v>
      </c>
      <c r="P18" s="35">
        <f t="shared" si="1"/>
        <v>1953</v>
      </c>
      <c r="Q18" s="32">
        <f t="shared" si="2"/>
        <v>4.7214969538729328E-2</v>
      </c>
    </row>
    <row r="19" spans="1:17" ht="14.4">
      <c r="A19" s="5" t="s">
        <v>46</v>
      </c>
      <c r="B19" s="5" t="s">
        <v>13</v>
      </c>
      <c r="C19" s="2">
        <v>45325</v>
      </c>
      <c r="D19" s="1" t="s">
        <v>22</v>
      </c>
      <c r="E19" s="5" t="s">
        <v>28</v>
      </c>
      <c r="F19" s="16">
        <v>4281</v>
      </c>
      <c r="G19" s="16">
        <v>101</v>
      </c>
      <c r="H19" s="16">
        <v>163</v>
      </c>
      <c r="I19" s="16">
        <v>32278</v>
      </c>
      <c r="J19" s="16">
        <v>53382</v>
      </c>
      <c r="K19" s="16">
        <v>235</v>
      </c>
      <c r="L19" s="1" t="s">
        <v>365</v>
      </c>
      <c r="M19" s="1"/>
      <c r="N19" s="1" t="str">
        <f t="shared" si="0"/>
        <v>NowPlaying</v>
      </c>
      <c r="O19" s="1" t="s">
        <v>47</v>
      </c>
      <c r="P19" s="35">
        <f t="shared" si="1"/>
        <v>4545</v>
      </c>
      <c r="Q19" s="32">
        <f t="shared" si="2"/>
        <v>0.1408079806679472</v>
      </c>
    </row>
    <row r="20" spans="1:17" ht="14.4">
      <c r="A20" s="5" t="s">
        <v>48</v>
      </c>
      <c r="B20" s="5" t="s">
        <v>27</v>
      </c>
      <c r="C20" s="2">
        <v>45458</v>
      </c>
      <c r="D20" s="1" t="s">
        <v>49</v>
      </c>
      <c r="E20" s="5" t="s">
        <v>32</v>
      </c>
      <c r="F20" s="16">
        <v>1751</v>
      </c>
      <c r="G20" s="16">
        <v>143</v>
      </c>
      <c r="H20" s="16">
        <v>151</v>
      </c>
      <c r="I20" s="16">
        <v>31826</v>
      </c>
      <c r="J20" s="16">
        <v>47729</v>
      </c>
      <c r="K20" s="16">
        <v>95</v>
      </c>
      <c r="L20" s="1" t="s">
        <v>368</v>
      </c>
      <c r="M20" s="1" t="s">
        <v>371</v>
      </c>
      <c r="N20" s="1" t="str">
        <f t="shared" si="0"/>
        <v>DiscoverWeekly,SoundtrackOfLife</v>
      </c>
      <c r="O20" s="1" t="s">
        <v>50</v>
      </c>
      <c r="P20" s="35">
        <f t="shared" si="1"/>
        <v>2045</v>
      </c>
      <c r="Q20" s="32">
        <f t="shared" si="2"/>
        <v>6.4255640042732362E-2</v>
      </c>
    </row>
    <row r="21" spans="1:17" ht="14.4">
      <c r="A21" s="5" t="s">
        <v>51</v>
      </c>
      <c r="B21" s="5" t="s">
        <v>13</v>
      </c>
      <c r="C21" s="2">
        <v>45478</v>
      </c>
      <c r="D21" s="1" t="s">
        <v>14</v>
      </c>
      <c r="E21" s="5" t="s">
        <v>43</v>
      </c>
      <c r="F21" s="16">
        <v>3753</v>
      </c>
      <c r="G21" s="16">
        <v>411</v>
      </c>
      <c r="H21" s="16">
        <v>308</v>
      </c>
      <c r="I21" s="16">
        <v>29138</v>
      </c>
      <c r="J21" s="16">
        <v>27678</v>
      </c>
      <c r="K21" s="16">
        <v>90</v>
      </c>
      <c r="L21" s="1" t="s">
        <v>366</v>
      </c>
      <c r="M21" s="1"/>
      <c r="N21" s="1" t="str">
        <f t="shared" si="0"/>
        <v>DiscoverWeekly</v>
      </c>
      <c r="O21" s="1" t="s">
        <v>19</v>
      </c>
      <c r="P21" s="35">
        <f t="shared" si="1"/>
        <v>4472</v>
      </c>
      <c r="Q21" s="32">
        <f t="shared" si="2"/>
        <v>0.15347655981879332</v>
      </c>
    </row>
    <row r="22" spans="1:17" ht="14.4">
      <c r="A22" s="5" t="s">
        <v>52</v>
      </c>
      <c r="B22" s="5" t="s">
        <v>13</v>
      </c>
      <c r="C22" s="2">
        <v>45603</v>
      </c>
      <c r="D22" s="1" t="s">
        <v>22</v>
      </c>
      <c r="E22" s="5" t="s">
        <v>25</v>
      </c>
      <c r="F22" s="16">
        <v>1678</v>
      </c>
      <c r="G22" s="16">
        <v>423</v>
      </c>
      <c r="H22" s="16">
        <v>323</v>
      </c>
      <c r="I22" s="16">
        <v>55668</v>
      </c>
      <c r="J22" s="16">
        <v>37945</v>
      </c>
      <c r="K22" s="16">
        <v>230</v>
      </c>
      <c r="L22" s="1" t="s">
        <v>365</v>
      </c>
      <c r="M22" s="1"/>
      <c r="N22" s="1" t="str">
        <f t="shared" si="0"/>
        <v>NowPlaying</v>
      </c>
      <c r="O22" s="1" t="s">
        <v>47</v>
      </c>
      <c r="P22" s="35">
        <f t="shared" si="1"/>
        <v>2424</v>
      </c>
      <c r="Q22" s="32">
        <f t="shared" si="2"/>
        <v>4.3543867212761371E-2</v>
      </c>
    </row>
    <row r="23" spans="1:17" ht="14.4">
      <c r="A23" s="5" t="s">
        <v>53</v>
      </c>
      <c r="B23" s="5" t="s">
        <v>13</v>
      </c>
      <c r="C23" s="2">
        <v>45823</v>
      </c>
      <c r="D23" s="1" t="s">
        <v>14</v>
      </c>
      <c r="E23" s="5" t="s">
        <v>30</v>
      </c>
      <c r="F23" s="16">
        <v>4896</v>
      </c>
      <c r="G23" s="16">
        <v>466</v>
      </c>
      <c r="H23" s="16">
        <v>233</v>
      </c>
      <c r="I23" s="16">
        <v>28621</v>
      </c>
      <c r="J23" s="16">
        <v>34270</v>
      </c>
      <c r="K23" s="16">
        <v>84</v>
      </c>
      <c r="L23" s="1" t="s">
        <v>364</v>
      </c>
      <c r="M23" s="1" t="s">
        <v>365</v>
      </c>
      <c r="N23" s="1" t="str">
        <f t="shared" si="0"/>
        <v>SoundtrackOfLife,NowPlaying</v>
      </c>
      <c r="O23" s="1" t="s">
        <v>16</v>
      </c>
      <c r="P23" s="35">
        <f t="shared" si="1"/>
        <v>5595</v>
      </c>
      <c r="Q23" s="32">
        <f t="shared" si="2"/>
        <v>0.19548583208133888</v>
      </c>
    </row>
    <row r="24" spans="1:17" ht="14.4">
      <c r="A24" s="5" t="s">
        <v>54</v>
      </c>
      <c r="B24" s="5" t="s">
        <v>27</v>
      </c>
      <c r="C24" s="2">
        <v>45452</v>
      </c>
      <c r="D24" s="1" t="s">
        <v>49</v>
      </c>
      <c r="E24" s="5" t="s">
        <v>41</v>
      </c>
      <c r="F24" s="16">
        <v>2786</v>
      </c>
      <c r="G24" s="16">
        <v>368</v>
      </c>
      <c r="H24" s="16">
        <v>208</v>
      </c>
      <c r="I24" s="16">
        <v>42000</v>
      </c>
      <c r="J24" s="16">
        <v>39967</v>
      </c>
      <c r="K24" s="16">
        <v>103</v>
      </c>
      <c r="L24" s="1" t="s">
        <v>368</v>
      </c>
      <c r="M24" s="1" t="s">
        <v>371</v>
      </c>
      <c r="N24" s="1" t="str">
        <f t="shared" si="0"/>
        <v>DiscoverWeekly,SoundtrackOfLife</v>
      </c>
      <c r="O24" s="1" t="s">
        <v>50</v>
      </c>
      <c r="P24" s="35">
        <f t="shared" si="1"/>
        <v>3362</v>
      </c>
      <c r="Q24" s="32">
        <f t="shared" si="2"/>
        <v>8.0047619047619048E-2</v>
      </c>
    </row>
    <row r="25" spans="1:17" ht="14.4">
      <c r="A25" s="5" t="s">
        <v>55</v>
      </c>
      <c r="B25" s="5" t="s">
        <v>21</v>
      </c>
      <c r="C25" s="2">
        <v>45583</v>
      </c>
      <c r="D25" s="1" t="s">
        <v>14</v>
      </c>
      <c r="E25" s="5" t="s">
        <v>23</v>
      </c>
      <c r="F25" s="16">
        <v>2607</v>
      </c>
      <c r="G25" s="16">
        <v>379</v>
      </c>
      <c r="H25" s="16">
        <v>180</v>
      </c>
      <c r="I25" s="16">
        <v>28712</v>
      </c>
      <c r="J25" s="16">
        <v>61620</v>
      </c>
      <c r="K25" s="16">
        <v>174</v>
      </c>
      <c r="L25" s="1" t="s">
        <v>371</v>
      </c>
      <c r="M25" s="1"/>
      <c r="N25" s="1" t="str">
        <f t="shared" si="0"/>
        <v>SoundtrackOfLife</v>
      </c>
      <c r="O25" s="1" t="s">
        <v>19</v>
      </c>
      <c r="P25" s="35">
        <f t="shared" si="1"/>
        <v>3166</v>
      </c>
      <c r="Q25" s="32">
        <f t="shared" si="2"/>
        <v>0.11026748397882419</v>
      </c>
    </row>
    <row r="26" spans="1:17" ht="14.4">
      <c r="A26" s="5" t="s">
        <v>56</v>
      </c>
      <c r="B26" s="5" t="s">
        <v>27</v>
      </c>
      <c r="C26" s="2">
        <v>45575</v>
      </c>
      <c r="D26" s="1" t="s">
        <v>49</v>
      </c>
      <c r="E26" s="5" t="s">
        <v>41</v>
      </c>
      <c r="F26" s="16">
        <v>4013</v>
      </c>
      <c r="G26" s="16">
        <v>320</v>
      </c>
      <c r="H26" s="16">
        <v>92</v>
      </c>
      <c r="I26" s="16">
        <v>54605</v>
      </c>
      <c r="J26" s="16">
        <v>60169</v>
      </c>
      <c r="K26" s="16">
        <v>232</v>
      </c>
      <c r="L26" s="1" t="s">
        <v>368</v>
      </c>
      <c r="M26" s="1" t="s">
        <v>371</v>
      </c>
      <c r="N26" s="1" t="str">
        <f t="shared" si="0"/>
        <v>DiscoverWeekly,SoundtrackOfLife</v>
      </c>
      <c r="O26" s="1" t="s">
        <v>50</v>
      </c>
      <c r="P26" s="35">
        <f t="shared" si="1"/>
        <v>4425</v>
      </c>
      <c r="Q26" s="32">
        <f t="shared" si="2"/>
        <v>8.1036535115831879E-2</v>
      </c>
    </row>
    <row r="27" spans="1:17" ht="14.4">
      <c r="A27" s="5" t="s">
        <v>57</v>
      </c>
      <c r="B27" s="5" t="s">
        <v>21</v>
      </c>
      <c r="C27" s="2">
        <v>45791</v>
      </c>
      <c r="D27" s="1" t="s">
        <v>22</v>
      </c>
      <c r="E27" s="5" t="s">
        <v>41</v>
      </c>
      <c r="F27" s="16">
        <v>2707</v>
      </c>
      <c r="G27" s="16">
        <v>103</v>
      </c>
      <c r="H27" s="16">
        <v>51</v>
      </c>
      <c r="I27" s="16">
        <v>55302</v>
      </c>
      <c r="J27" s="16">
        <v>18801</v>
      </c>
      <c r="K27" s="16">
        <v>147</v>
      </c>
      <c r="L27" s="1" t="s">
        <v>368</v>
      </c>
      <c r="M27" s="1" t="s">
        <v>370</v>
      </c>
      <c r="N27" s="1" t="str">
        <f t="shared" si="0"/>
        <v>DiscoverWeekly,MusicForEveryone</v>
      </c>
      <c r="O27" s="1" t="s">
        <v>16</v>
      </c>
      <c r="P27" s="35">
        <f t="shared" si="1"/>
        <v>2861</v>
      </c>
      <c r="Q27" s="32">
        <f t="shared" si="2"/>
        <v>5.173411449857148E-2</v>
      </c>
    </row>
    <row r="28" spans="1:17" ht="14.4">
      <c r="A28" s="5" t="s">
        <v>58</v>
      </c>
      <c r="B28" s="5" t="s">
        <v>13</v>
      </c>
      <c r="C28" s="2">
        <v>45625</v>
      </c>
      <c r="D28" s="1" t="s">
        <v>14</v>
      </c>
      <c r="E28" s="5" t="s">
        <v>30</v>
      </c>
      <c r="F28" s="16">
        <v>2824</v>
      </c>
      <c r="G28" s="16">
        <v>425</v>
      </c>
      <c r="H28" s="16">
        <v>274</v>
      </c>
      <c r="I28" s="16">
        <v>31004</v>
      </c>
      <c r="J28" s="16">
        <v>53488</v>
      </c>
      <c r="K28" s="16">
        <v>268</v>
      </c>
      <c r="L28" s="1" t="s">
        <v>364</v>
      </c>
      <c r="M28" s="1" t="s">
        <v>365</v>
      </c>
      <c r="N28" s="1" t="str">
        <f t="shared" si="0"/>
        <v>SoundtrackOfLife,NowPlaying</v>
      </c>
      <c r="O28" s="1" t="s">
        <v>16</v>
      </c>
      <c r="P28" s="35">
        <f t="shared" si="1"/>
        <v>3523</v>
      </c>
      <c r="Q28" s="32">
        <f t="shared" si="2"/>
        <v>0.11363049929041415</v>
      </c>
    </row>
    <row r="29" spans="1:17" ht="14.4">
      <c r="A29" s="5" t="s">
        <v>59</v>
      </c>
      <c r="B29" s="5" t="s">
        <v>27</v>
      </c>
      <c r="C29" s="2">
        <v>45356</v>
      </c>
      <c r="D29" s="1" t="s">
        <v>49</v>
      </c>
      <c r="E29" s="5" t="s">
        <v>18</v>
      </c>
      <c r="F29" s="16">
        <v>3558</v>
      </c>
      <c r="G29" s="16">
        <v>314</v>
      </c>
      <c r="H29" s="16">
        <v>199</v>
      </c>
      <c r="I29" s="16">
        <v>49612</v>
      </c>
      <c r="J29" s="16">
        <v>53929</v>
      </c>
      <c r="K29" s="16">
        <v>206</v>
      </c>
      <c r="L29" s="1" t="s">
        <v>368</v>
      </c>
      <c r="M29" s="1" t="s">
        <v>371</v>
      </c>
      <c r="N29" s="1" t="str">
        <f t="shared" si="0"/>
        <v>DiscoverWeekly,SoundtrackOfLife</v>
      </c>
      <c r="O29" s="1" t="s">
        <v>50</v>
      </c>
      <c r="P29" s="35">
        <f t="shared" si="1"/>
        <v>4071</v>
      </c>
      <c r="Q29" s="32">
        <f t="shared" si="2"/>
        <v>8.205676046117874E-2</v>
      </c>
    </row>
    <row r="30" spans="1:17" ht="14.4">
      <c r="A30" s="5" t="s">
        <v>60</v>
      </c>
      <c r="B30" s="5" t="s">
        <v>21</v>
      </c>
      <c r="C30" s="2">
        <v>45734</v>
      </c>
      <c r="D30" s="1" t="s">
        <v>22</v>
      </c>
      <c r="E30" s="5" t="s">
        <v>18</v>
      </c>
      <c r="F30" s="16">
        <v>3418</v>
      </c>
      <c r="G30" s="16">
        <v>188</v>
      </c>
      <c r="H30" s="16">
        <v>387</v>
      </c>
      <c r="I30" s="16">
        <v>57431</v>
      </c>
      <c r="J30" s="16">
        <v>36933</v>
      </c>
      <c r="K30" s="16">
        <v>202</v>
      </c>
      <c r="L30" s="1" t="s">
        <v>367</v>
      </c>
      <c r="M30" s="1" t="s">
        <v>365</v>
      </c>
      <c r="N30" s="1" t="str">
        <f t="shared" si="0"/>
        <v>MusicForEveryone,NowPlaying</v>
      </c>
      <c r="O30" s="1" t="s">
        <v>16</v>
      </c>
      <c r="P30" s="35">
        <f t="shared" si="1"/>
        <v>3993</v>
      </c>
      <c r="Q30" s="32">
        <f t="shared" si="2"/>
        <v>6.9526910553533799E-2</v>
      </c>
    </row>
    <row r="31" spans="1:17" ht="14.4">
      <c r="A31" s="5" t="s">
        <v>61</v>
      </c>
      <c r="B31" s="5" t="s">
        <v>21</v>
      </c>
      <c r="C31" s="2">
        <v>45773</v>
      </c>
      <c r="D31" s="1" t="s">
        <v>14</v>
      </c>
      <c r="E31" s="5" t="s">
        <v>15</v>
      </c>
      <c r="F31" s="16">
        <v>2411</v>
      </c>
      <c r="G31" s="16">
        <v>194</v>
      </c>
      <c r="H31" s="16">
        <v>168</v>
      </c>
      <c r="I31" s="16">
        <v>26665</v>
      </c>
      <c r="J31" s="16">
        <v>71699</v>
      </c>
      <c r="K31" s="16">
        <v>197</v>
      </c>
      <c r="L31" s="1" t="s">
        <v>365</v>
      </c>
      <c r="M31" s="1"/>
      <c r="N31" s="1" t="str">
        <f t="shared" si="0"/>
        <v>NowPlaying</v>
      </c>
      <c r="O31" s="1" t="s">
        <v>16</v>
      </c>
      <c r="P31" s="35">
        <f t="shared" si="1"/>
        <v>2773</v>
      </c>
      <c r="Q31" s="32">
        <f t="shared" si="2"/>
        <v>0.10399399962497656</v>
      </c>
    </row>
    <row r="32" spans="1:17" ht="14.4">
      <c r="A32" s="5" t="s">
        <v>62</v>
      </c>
      <c r="B32" s="5" t="s">
        <v>13</v>
      </c>
      <c r="C32" s="2">
        <v>45658</v>
      </c>
      <c r="D32" s="1" t="s">
        <v>14</v>
      </c>
      <c r="E32" s="5" t="s">
        <v>23</v>
      </c>
      <c r="F32" s="16">
        <v>4036</v>
      </c>
      <c r="G32" s="16">
        <v>112</v>
      </c>
      <c r="H32" s="16">
        <v>382</v>
      </c>
      <c r="I32" s="16">
        <v>56284</v>
      </c>
      <c r="J32" s="16">
        <v>29440</v>
      </c>
      <c r="K32" s="16">
        <v>279</v>
      </c>
      <c r="L32" s="1" t="s">
        <v>364</v>
      </c>
      <c r="M32" s="1" t="s">
        <v>365</v>
      </c>
      <c r="N32" s="1" t="str">
        <f t="shared" si="0"/>
        <v>SoundtrackOfLife,NowPlaying</v>
      </c>
      <c r="O32" s="1" t="s">
        <v>16</v>
      </c>
      <c r="P32" s="35">
        <f t="shared" si="1"/>
        <v>4530</v>
      </c>
      <c r="Q32" s="32">
        <f t="shared" si="2"/>
        <v>8.0484684812735408E-2</v>
      </c>
    </row>
    <row r="33" spans="1:17" ht="14.4">
      <c r="A33" s="5" t="s">
        <v>63</v>
      </c>
      <c r="B33" s="5" t="s">
        <v>21</v>
      </c>
      <c r="C33" s="2">
        <v>45419</v>
      </c>
      <c r="D33" s="1" t="s">
        <v>22</v>
      </c>
      <c r="E33" s="5" t="s">
        <v>18</v>
      </c>
      <c r="F33" s="16">
        <v>2776</v>
      </c>
      <c r="G33" s="16">
        <v>307</v>
      </c>
      <c r="H33" s="16">
        <v>178</v>
      </c>
      <c r="I33" s="16">
        <v>43365</v>
      </c>
      <c r="J33" s="16">
        <v>48408</v>
      </c>
      <c r="K33" s="16">
        <v>138</v>
      </c>
      <c r="L33" s="1" t="s">
        <v>364</v>
      </c>
      <c r="M33" s="1" t="s">
        <v>365</v>
      </c>
      <c r="N33" s="1" t="str">
        <f t="shared" si="0"/>
        <v>SoundtrackOfLife,NowPlaying</v>
      </c>
      <c r="O33" s="1" t="s">
        <v>16</v>
      </c>
      <c r="P33" s="35">
        <f t="shared" si="1"/>
        <v>3261</v>
      </c>
      <c r="Q33" s="32">
        <f t="shared" si="2"/>
        <v>7.519889311656866E-2</v>
      </c>
    </row>
    <row r="34" spans="1:17" ht="14.4">
      <c r="A34" s="5" t="s">
        <v>64</v>
      </c>
      <c r="B34" s="5" t="s">
        <v>21</v>
      </c>
      <c r="C34" s="2">
        <v>45574</v>
      </c>
      <c r="D34" s="1" t="s">
        <v>22</v>
      </c>
      <c r="E34" s="5" t="s">
        <v>15</v>
      </c>
      <c r="F34" s="16">
        <v>4929</v>
      </c>
      <c r="G34" s="16">
        <v>182</v>
      </c>
      <c r="H34" s="16">
        <v>95</v>
      </c>
      <c r="I34" s="16">
        <v>32181</v>
      </c>
      <c r="J34" s="16">
        <v>31084</v>
      </c>
      <c r="K34" s="16">
        <v>289</v>
      </c>
      <c r="L34" s="1" t="s">
        <v>368</v>
      </c>
      <c r="M34" s="1" t="s">
        <v>370</v>
      </c>
      <c r="N34" s="1" t="str">
        <f t="shared" si="0"/>
        <v>DiscoverWeekly,MusicForEveryone</v>
      </c>
      <c r="O34" s="1" t="s">
        <v>16</v>
      </c>
      <c r="P34" s="35">
        <f t="shared" si="1"/>
        <v>5206</v>
      </c>
      <c r="Q34" s="32">
        <f t="shared" si="2"/>
        <v>0.16177247444144061</v>
      </c>
    </row>
    <row r="35" spans="1:17" ht="14.4">
      <c r="A35" s="5" t="s">
        <v>65</v>
      </c>
      <c r="B35" s="5" t="s">
        <v>13</v>
      </c>
      <c r="C35" s="2">
        <v>45666</v>
      </c>
      <c r="D35" s="1" t="s">
        <v>14</v>
      </c>
      <c r="E35" s="5" t="s">
        <v>23</v>
      </c>
      <c r="F35" s="16">
        <v>1015</v>
      </c>
      <c r="G35" s="16">
        <v>366</v>
      </c>
      <c r="H35" s="16">
        <v>308</v>
      </c>
      <c r="I35" s="16">
        <v>38127</v>
      </c>
      <c r="J35" s="16">
        <v>63790</v>
      </c>
      <c r="K35" s="16">
        <v>287</v>
      </c>
      <c r="L35" s="1" t="s">
        <v>364</v>
      </c>
      <c r="M35" s="1" t="s">
        <v>365</v>
      </c>
      <c r="N35" s="1" t="str">
        <f t="shared" si="0"/>
        <v>SoundtrackOfLife,NowPlaying</v>
      </c>
      <c r="O35" s="1" t="s">
        <v>16</v>
      </c>
      <c r="P35" s="35">
        <f t="shared" si="1"/>
        <v>1689</v>
      </c>
      <c r="Q35" s="32">
        <f t="shared" si="2"/>
        <v>4.4299315445747112E-2</v>
      </c>
    </row>
    <row r="36" spans="1:17" ht="14.4">
      <c r="A36" s="5" t="s">
        <v>66</v>
      </c>
      <c r="B36" s="5" t="s">
        <v>21</v>
      </c>
      <c r="C36" s="2">
        <v>45785</v>
      </c>
      <c r="D36" s="1" t="s">
        <v>22</v>
      </c>
      <c r="E36" s="5" t="s">
        <v>43</v>
      </c>
      <c r="F36" s="16">
        <v>3316</v>
      </c>
      <c r="G36" s="16">
        <v>332</v>
      </c>
      <c r="H36" s="16">
        <v>268</v>
      </c>
      <c r="I36" s="16">
        <v>40095</v>
      </c>
      <c r="J36" s="16">
        <v>36913</v>
      </c>
      <c r="K36" s="16">
        <v>265</v>
      </c>
      <c r="L36" s="1" t="s">
        <v>367</v>
      </c>
      <c r="M36" s="1" t="s">
        <v>365</v>
      </c>
      <c r="N36" s="1" t="str">
        <f t="shared" si="0"/>
        <v>MusicForEveryone,NowPlaying</v>
      </c>
      <c r="O36" s="1" t="s">
        <v>16</v>
      </c>
      <c r="P36" s="35">
        <f t="shared" si="1"/>
        <v>3916</v>
      </c>
      <c r="Q36" s="32">
        <f t="shared" si="2"/>
        <v>9.7668038408779148E-2</v>
      </c>
    </row>
    <row r="37" spans="1:17" ht="14.4">
      <c r="A37" s="5" t="s">
        <v>67</v>
      </c>
      <c r="B37" s="5" t="s">
        <v>13</v>
      </c>
      <c r="C37" s="2">
        <v>45416</v>
      </c>
      <c r="D37" s="1" t="s">
        <v>14</v>
      </c>
      <c r="E37" s="5" t="s">
        <v>25</v>
      </c>
      <c r="F37" s="16">
        <v>2274</v>
      </c>
      <c r="G37" s="16">
        <v>243</v>
      </c>
      <c r="H37" s="16">
        <v>222</v>
      </c>
      <c r="I37" s="16">
        <v>43066</v>
      </c>
      <c r="J37" s="16">
        <v>59174</v>
      </c>
      <c r="K37" s="16">
        <v>80</v>
      </c>
      <c r="L37" s="1" t="s">
        <v>366</v>
      </c>
      <c r="M37" s="1"/>
      <c r="N37" s="1" t="str">
        <f t="shared" si="0"/>
        <v>DiscoverWeekly</v>
      </c>
      <c r="O37" s="1" t="s">
        <v>19</v>
      </c>
      <c r="P37" s="35">
        <f t="shared" si="1"/>
        <v>2739</v>
      </c>
      <c r="Q37" s="32">
        <f t="shared" si="2"/>
        <v>6.3600055728416843E-2</v>
      </c>
    </row>
    <row r="38" spans="1:17" ht="14.4">
      <c r="A38" s="5" t="s">
        <v>68</v>
      </c>
      <c r="B38" s="5" t="s">
        <v>21</v>
      </c>
      <c r="C38" s="2">
        <v>45804</v>
      </c>
      <c r="D38" s="1" t="s">
        <v>22</v>
      </c>
      <c r="E38" s="5" t="s">
        <v>18</v>
      </c>
      <c r="F38" s="16">
        <v>4095</v>
      </c>
      <c r="G38" s="16">
        <v>385</v>
      </c>
      <c r="H38" s="16">
        <v>400</v>
      </c>
      <c r="I38" s="16">
        <v>45300</v>
      </c>
      <c r="J38" s="16">
        <v>31795</v>
      </c>
      <c r="K38" s="16">
        <v>80</v>
      </c>
      <c r="L38" s="1" t="s">
        <v>367</v>
      </c>
      <c r="M38" s="1" t="s">
        <v>365</v>
      </c>
      <c r="N38" s="1" t="str">
        <f t="shared" si="0"/>
        <v>MusicForEveryone,NowPlaying</v>
      </c>
      <c r="O38" s="1" t="s">
        <v>16</v>
      </c>
      <c r="P38" s="35">
        <f t="shared" si="1"/>
        <v>4880</v>
      </c>
      <c r="Q38" s="32">
        <f t="shared" si="2"/>
        <v>0.10772626931567329</v>
      </c>
    </row>
    <row r="39" spans="1:17" ht="14.4">
      <c r="A39" s="5" t="s">
        <v>69</v>
      </c>
      <c r="B39" s="5" t="s">
        <v>13</v>
      </c>
      <c r="C39" s="2">
        <v>45545</v>
      </c>
      <c r="D39" s="1" t="s">
        <v>22</v>
      </c>
      <c r="E39" s="5" t="s">
        <v>23</v>
      </c>
      <c r="F39" s="16">
        <v>1230</v>
      </c>
      <c r="G39" s="16">
        <v>309</v>
      </c>
      <c r="H39" s="16">
        <v>207</v>
      </c>
      <c r="I39" s="16">
        <v>44629</v>
      </c>
      <c r="J39" s="16">
        <v>40699</v>
      </c>
      <c r="K39" s="16">
        <v>195</v>
      </c>
      <c r="L39" s="1" t="s">
        <v>365</v>
      </c>
      <c r="M39" s="1"/>
      <c r="N39" s="1" t="str">
        <f t="shared" si="0"/>
        <v>NowPlaying</v>
      </c>
      <c r="O39" s="1" t="s">
        <v>47</v>
      </c>
      <c r="P39" s="35">
        <f t="shared" si="1"/>
        <v>1746</v>
      </c>
      <c r="Q39" s="32">
        <f t="shared" si="2"/>
        <v>3.9122543637545096E-2</v>
      </c>
    </row>
    <row r="40" spans="1:17" ht="14.4">
      <c r="A40" s="5" t="s">
        <v>70</v>
      </c>
      <c r="B40" s="5" t="s">
        <v>13</v>
      </c>
      <c r="C40" s="2">
        <v>45621</v>
      </c>
      <c r="D40" s="1" t="s">
        <v>14</v>
      </c>
      <c r="E40" s="5" t="s">
        <v>41</v>
      </c>
      <c r="F40" s="16">
        <v>1341</v>
      </c>
      <c r="G40" s="16">
        <v>472</v>
      </c>
      <c r="H40" s="16">
        <v>238</v>
      </c>
      <c r="I40" s="16">
        <v>51386</v>
      </c>
      <c r="J40" s="16">
        <v>51706</v>
      </c>
      <c r="K40" s="16">
        <v>133</v>
      </c>
      <c r="L40" s="1" t="s">
        <v>366</v>
      </c>
      <c r="M40" s="1"/>
      <c r="N40" s="1" t="str">
        <f t="shared" si="0"/>
        <v>DiscoverWeekly</v>
      </c>
      <c r="O40" s="1" t="s">
        <v>19</v>
      </c>
      <c r="P40" s="35">
        <f t="shared" si="1"/>
        <v>2051</v>
      </c>
      <c r="Q40" s="32">
        <f t="shared" si="2"/>
        <v>3.9913595142645857E-2</v>
      </c>
    </row>
    <row r="41" spans="1:17" ht="14.4">
      <c r="A41" s="5" t="s">
        <v>71</v>
      </c>
      <c r="B41" s="5" t="s">
        <v>21</v>
      </c>
      <c r="C41" s="2">
        <v>45818</v>
      </c>
      <c r="D41" s="1" t="s">
        <v>14</v>
      </c>
      <c r="E41" s="5" t="s">
        <v>18</v>
      </c>
      <c r="F41" s="16">
        <v>3615</v>
      </c>
      <c r="G41" s="16">
        <v>192</v>
      </c>
      <c r="H41" s="16">
        <v>162</v>
      </c>
      <c r="I41" s="16">
        <v>27492</v>
      </c>
      <c r="J41" s="16">
        <v>35341</v>
      </c>
      <c r="K41" s="16">
        <v>125</v>
      </c>
      <c r="L41" s="1" t="s">
        <v>365</v>
      </c>
      <c r="M41" s="1"/>
      <c r="N41" s="1" t="str">
        <f t="shared" si="0"/>
        <v>NowPlaying</v>
      </c>
      <c r="O41" s="1" t="s">
        <v>16</v>
      </c>
      <c r="P41" s="35">
        <f t="shared" si="1"/>
        <v>3969</v>
      </c>
      <c r="Q41" s="32">
        <f t="shared" si="2"/>
        <v>0.14436927106067218</v>
      </c>
    </row>
    <row r="42" spans="1:17" ht="14.4">
      <c r="A42" s="5" t="s">
        <v>72</v>
      </c>
      <c r="B42" s="5" t="s">
        <v>13</v>
      </c>
      <c r="C42" s="2">
        <v>45401</v>
      </c>
      <c r="D42" s="1" t="s">
        <v>14</v>
      </c>
      <c r="E42" s="5" t="s">
        <v>23</v>
      </c>
      <c r="F42" s="16">
        <v>4001</v>
      </c>
      <c r="G42" s="16">
        <v>353</v>
      </c>
      <c r="H42" s="16">
        <v>129</v>
      </c>
      <c r="I42" s="16">
        <v>41265</v>
      </c>
      <c r="J42" s="16">
        <v>37279</v>
      </c>
      <c r="K42" s="16">
        <v>275</v>
      </c>
      <c r="L42" s="1" t="s">
        <v>364</v>
      </c>
      <c r="M42" s="1" t="s">
        <v>365</v>
      </c>
      <c r="N42" s="1" t="str">
        <f t="shared" si="0"/>
        <v>SoundtrackOfLife,NowPlaying</v>
      </c>
      <c r="O42" s="1" t="s">
        <v>16</v>
      </c>
      <c r="P42" s="35">
        <f t="shared" si="1"/>
        <v>4483</v>
      </c>
      <c r="Q42" s="32">
        <f t="shared" si="2"/>
        <v>0.10863928268508422</v>
      </c>
    </row>
    <row r="43" spans="1:17" ht="14.4">
      <c r="A43" s="5" t="s">
        <v>73</v>
      </c>
      <c r="B43" s="5" t="s">
        <v>13</v>
      </c>
      <c r="C43" s="2">
        <v>45683</v>
      </c>
      <c r="D43" s="1" t="s">
        <v>22</v>
      </c>
      <c r="E43" s="5" t="s">
        <v>30</v>
      </c>
      <c r="F43" s="16">
        <v>3451</v>
      </c>
      <c r="G43" s="16">
        <v>363</v>
      </c>
      <c r="H43" s="16">
        <v>393</v>
      </c>
      <c r="I43" s="16">
        <v>44853</v>
      </c>
      <c r="J43" s="16">
        <v>69032</v>
      </c>
      <c r="K43" s="16">
        <v>211</v>
      </c>
      <c r="L43" s="1" t="s">
        <v>365</v>
      </c>
      <c r="M43" s="1"/>
      <c r="N43" s="1" t="str">
        <f t="shared" si="0"/>
        <v>NowPlaying</v>
      </c>
      <c r="O43" s="1" t="s">
        <v>47</v>
      </c>
      <c r="P43" s="35">
        <f t="shared" si="1"/>
        <v>4207</v>
      </c>
      <c r="Q43" s="32">
        <f t="shared" si="2"/>
        <v>9.379528682585335E-2</v>
      </c>
    </row>
    <row r="44" spans="1:17" ht="14.4">
      <c r="A44" s="5" t="s">
        <v>74</v>
      </c>
      <c r="B44" s="5" t="s">
        <v>13</v>
      </c>
      <c r="C44" s="2">
        <v>45702</v>
      </c>
      <c r="D44" s="1" t="s">
        <v>14</v>
      </c>
      <c r="E44" s="5" t="s">
        <v>35</v>
      </c>
      <c r="F44" s="16">
        <v>4891</v>
      </c>
      <c r="G44" s="16">
        <v>450</v>
      </c>
      <c r="H44" s="16">
        <v>387</v>
      </c>
      <c r="I44" s="16">
        <v>48746</v>
      </c>
      <c r="J44" s="16">
        <v>37312</v>
      </c>
      <c r="K44" s="16">
        <v>154</v>
      </c>
      <c r="L44" s="1" t="s">
        <v>364</v>
      </c>
      <c r="M44" s="1" t="s">
        <v>365</v>
      </c>
      <c r="N44" s="1" t="str">
        <f t="shared" si="0"/>
        <v>SoundtrackOfLife,NowPlaying</v>
      </c>
      <c r="O44" s="1" t="s">
        <v>16</v>
      </c>
      <c r="P44" s="35">
        <f t="shared" si="1"/>
        <v>5728</v>
      </c>
      <c r="Q44" s="32">
        <f t="shared" si="2"/>
        <v>0.11750707750379519</v>
      </c>
    </row>
    <row r="45" spans="1:17" ht="14.4">
      <c r="A45" s="5" t="s">
        <v>75</v>
      </c>
      <c r="B45" s="5" t="s">
        <v>13</v>
      </c>
      <c r="C45" s="2">
        <v>45541</v>
      </c>
      <c r="D45" s="1" t="s">
        <v>14</v>
      </c>
      <c r="E45" s="5" t="s">
        <v>23</v>
      </c>
      <c r="F45" s="16">
        <v>1452</v>
      </c>
      <c r="G45" s="16">
        <v>281</v>
      </c>
      <c r="H45" s="16">
        <v>326</v>
      </c>
      <c r="I45" s="16">
        <v>51556</v>
      </c>
      <c r="J45" s="16">
        <v>62599</v>
      </c>
      <c r="K45" s="16">
        <v>290</v>
      </c>
      <c r="L45" s="1" t="s">
        <v>366</v>
      </c>
      <c r="M45" s="1"/>
      <c r="N45" s="1" t="str">
        <f t="shared" si="0"/>
        <v>DiscoverWeekly</v>
      </c>
      <c r="O45" s="1" t="s">
        <v>19</v>
      </c>
      <c r="P45" s="35">
        <f t="shared" si="1"/>
        <v>2059</v>
      </c>
      <c r="Q45" s="32">
        <f t="shared" si="2"/>
        <v>3.9937155714174881E-2</v>
      </c>
    </row>
    <row r="46" spans="1:17" ht="14.4">
      <c r="A46" s="5" t="s">
        <v>76</v>
      </c>
      <c r="B46" s="5" t="s">
        <v>27</v>
      </c>
      <c r="C46" s="2">
        <v>45487</v>
      </c>
      <c r="D46" s="1" t="s">
        <v>14</v>
      </c>
      <c r="E46" s="5" t="s">
        <v>43</v>
      </c>
      <c r="F46" s="16">
        <v>3806</v>
      </c>
      <c r="G46" s="16">
        <v>114</v>
      </c>
      <c r="H46" s="16">
        <v>278</v>
      </c>
      <c r="I46" s="16">
        <v>36148</v>
      </c>
      <c r="J46" s="16">
        <v>24209</v>
      </c>
      <c r="K46" s="16">
        <v>201</v>
      </c>
      <c r="L46" s="1" t="s">
        <v>368</v>
      </c>
      <c r="M46" s="1" t="s">
        <v>369</v>
      </c>
      <c r="N46" s="1" t="str">
        <f t="shared" si="0"/>
        <v>DiscoverWeekly,SpotifyWrapped</v>
      </c>
      <c r="O46" s="1" t="s">
        <v>19</v>
      </c>
      <c r="P46" s="35">
        <f t="shared" si="1"/>
        <v>4198</v>
      </c>
      <c r="Q46" s="32">
        <f t="shared" si="2"/>
        <v>0.11613367267898639</v>
      </c>
    </row>
    <row r="47" spans="1:17" ht="14.4">
      <c r="A47" s="5" t="s">
        <v>77</v>
      </c>
      <c r="B47" s="5" t="s">
        <v>13</v>
      </c>
      <c r="C47" s="2">
        <v>45334</v>
      </c>
      <c r="D47" s="1" t="s">
        <v>14</v>
      </c>
      <c r="E47" s="5" t="s">
        <v>18</v>
      </c>
      <c r="F47" s="16">
        <v>2923</v>
      </c>
      <c r="G47" s="16">
        <v>330</v>
      </c>
      <c r="H47" s="16">
        <v>250</v>
      </c>
      <c r="I47" s="16">
        <v>23993</v>
      </c>
      <c r="J47" s="16">
        <v>74590</v>
      </c>
      <c r="K47" s="16">
        <v>92</v>
      </c>
      <c r="L47" s="1" t="s">
        <v>366</v>
      </c>
      <c r="M47" s="1"/>
      <c r="N47" s="1" t="str">
        <f t="shared" si="0"/>
        <v>DiscoverWeekly</v>
      </c>
      <c r="O47" s="1" t="s">
        <v>19</v>
      </c>
      <c r="P47" s="35">
        <f t="shared" si="1"/>
        <v>3503</v>
      </c>
      <c r="Q47" s="32">
        <f t="shared" si="2"/>
        <v>0.14600091693410577</v>
      </c>
    </row>
    <row r="48" spans="1:17" ht="14.4">
      <c r="A48" s="5" t="s">
        <v>78</v>
      </c>
      <c r="B48" s="5" t="s">
        <v>27</v>
      </c>
      <c r="C48" s="2">
        <v>45365</v>
      </c>
      <c r="D48" s="1" t="s">
        <v>49</v>
      </c>
      <c r="E48" s="5" t="s">
        <v>41</v>
      </c>
      <c r="F48" s="16">
        <v>3361</v>
      </c>
      <c r="G48" s="16">
        <v>188</v>
      </c>
      <c r="H48" s="16">
        <v>358</v>
      </c>
      <c r="I48" s="16">
        <v>39838</v>
      </c>
      <c r="J48" s="16">
        <v>24536</v>
      </c>
      <c r="K48" s="16">
        <v>120</v>
      </c>
      <c r="L48" s="1" t="s">
        <v>368</v>
      </c>
      <c r="M48" s="1" t="s">
        <v>371</v>
      </c>
      <c r="N48" s="1" t="str">
        <f t="shared" si="0"/>
        <v>DiscoverWeekly,SoundtrackOfLife</v>
      </c>
      <c r="O48" s="1" t="s">
        <v>50</v>
      </c>
      <c r="P48" s="35">
        <f t="shared" si="1"/>
        <v>3907</v>
      </c>
      <c r="Q48" s="32">
        <f t="shared" si="2"/>
        <v>9.8072192379135503E-2</v>
      </c>
    </row>
    <row r="49" spans="1:17" ht="14.4">
      <c r="A49" s="5" t="s">
        <v>79</v>
      </c>
      <c r="B49" s="5" t="s">
        <v>13</v>
      </c>
      <c r="C49" s="2">
        <v>45693</v>
      </c>
      <c r="D49" s="1" t="s">
        <v>22</v>
      </c>
      <c r="E49" s="5" t="s">
        <v>28</v>
      </c>
      <c r="F49" s="16">
        <v>3074</v>
      </c>
      <c r="G49" s="16">
        <v>371</v>
      </c>
      <c r="H49" s="16">
        <v>348</v>
      </c>
      <c r="I49" s="16">
        <v>24104</v>
      </c>
      <c r="J49" s="16">
        <v>57803</v>
      </c>
      <c r="K49" s="16">
        <v>213</v>
      </c>
      <c r="L49" s="1" t="s">
        <v>365</v>
      </c>
      <c r="M49" s="1"/>
      <c r="N49" s="1" t="str">
        <f t="shared" si="0"/>
        <v>NowPlaying</v>
      </c>
      <c r="O49" s="1" t="s">
        <v>47</v>
      </c>
      <c r="P49" s="35">
        <f t="shared" si="1"/>
        <v>3793</v>
      </c>
      <c r="Q49" s="32">
        <f t="shared" si="2"/>
        <v>0.15735977431131762</v>
      </c>
    </row>
    <row r="50" spans="1:17" ht="14.4">
      <c r="A50" s="5" t="s">
        <v>80</v>
      </c>
      <c r="B50" s="5" t="s">
        <v>21</v>
      </c>
      <c r="C50" s="2">
        <v>45533</v>
      </c>
      <c r="D50" s="1" t="s">
        <v>22</v>
      </c>
      <c r="E50" s="5" t="s">
        <v>32</v>
      </c>
      <c r="F50" s="16">
        <v>4276</v>
      </c>
      <c r="G50" s="16">
        <v>227</v>
      </c>
      <c r="H50" s="16">
        <v>223</v>
      </c>
      <c r="I50" s="16">
        <v>43443</v>
      </c>
      <c r="J50" s="16">
        <v>41005</v>
      </c>
      <c r="K50" s="16">
        <v>191</v>
      </c>
      <c r="L50" s="1" t="s">
        <v>368</v>
      </c>
      <c r="M50" s="1" t="s">
        <v>370</v>
      </c>
      <c r="N50" s="1" t="str">
        <f t="shared" si="0"/>
        <v>DiscoverWeekly,MusicForEveryone</v>
      </c>
      <c r="O50" s="1" t="s">
        <v>16</v>
      </c>
      <c r="P50" s="35">
        <f t="shared" si="1"/>
        <v>4726</v>
      </c>
      <c r="Q50" s="32">
        <f t="shared" si="2"/>
        <v>0.1087862256289851</v>
      </c>
    </row>
    <row r="51" spans="1:17" ht="14.4">
      <c r="A51" s="5" t="s">
        <v>81</v>
      </c>
      <c r="B51" s="5" t="s">
        <v>21</v>
      </c>
      <c r="C51" s="2">
        <v>45769</v>
      </c>
      <c r="D51" s="1" t="s">
        <v>14</v>
      </c>
      <c r="E51" s="5" t="s">
        <v>15</v>
      </c>
      <c r="F51" s="16">
        <v>4401</v>
      </c>
      <c r="G51" s="16">
        <v>421</v>
      </c>
      <c r="H51" s="16">
        <v>216</v>
      </c>
      <c r="I51" s="16">
        <v>24890</v>
      </c>
      <c r="J51" s="16">
        <v>54361</v>
      </c>
      <c r="K51" s="16">
        <v>148</v>
      </c>
      <c r="L51" s="1" t="s">
        <v>365</v>
      </c>
      <c r="M51" s="1"/>
      <c r="N51" s="1" t="str">
        <f t="shared" si="0"/>
        <v>NowPlaying</v>
      </c>
      <c r="O51" s="1" t="s">
        <v>16</v>
      </c>
      <c r="P51" s="35">
        <f t="shared" si="1"/>
        <v>5038</v>
      </c>
      <c r="Q51" s="32">
        <f t="shared" si="2"/>
        <v>0.20241060666934513</v>
      </c>
    </row>
    <row r="52" spans="1:17" ht="14.4">
      <c r="A52" s="5" t="s">
        <v>82</v>
      </c>
      <c r="B52" s="5" t="s">
        <v>27</v>
      </c>
      <c r="C52" s="2">
        <v>45425</v>
      </c>
      <c r="D52" s="1" t="s">
        <v>49</v>
      </c>
      <c r="E52" s="5" t="s">
        <v>18</v>
      </c>
      <c r="F52" s="16">
        <v>4161</v>
      </c>
      <c r="G52" s="16">
        <v>481</v>
      </c>
      <c r="H52" s="16">
        <v>61</v>
      </c>
      <c r="I52" s="16">
        <v>45884</v>
      </c>
      <c r="J52" s="16">
        <v>48955</v>
      </c>
      <c r="K52" s="16">
        <v>215</v>
      </c>
      <c r="L52" s="1" t="s">
        <v>368</v>
      </c>
      <c r="M52" s="1" t="s">
        <v>371</v>
      </c>
      <c r="N52" s="1" t="str">
        <f t="shared" si="0"/>
        <v>DiscoverWeekly,SoundtrackOfLife</v>
      </c>
      <c r="O52" s="1" t="s">
        <v>50</v>
      </c>
      <c r="P52" s="35">
        <f t="shared" si="1"/>
        <v>4703</v>
      </c>
      <c r="Q52" s="32">
        <f t="shared" si="2"/>
        <v>0.10249760265016128</v>
      </c>
    </row>
    <row r="53" spans="1:17" ht="14.4">
      <c r="A53" s="5" t="s">
        <v>83</v>
      </c>
      <c r="B53" s="5" t="s">
        <v>21</v>
      </c>
      <c r="C53" s="2">
        <v>45539</v>
      </c>
      <c r="D53" s="1" t="s">
        <v>22</v>
      </c>
      <c r="E53" s="5" t="s">
        <v>23</v>
      </c>
      <c r="F53" s="16">
        <v>2613</v>
      </c>
      <c r="G53" s="16">
        <v>455</v>
      </c>
      <c r="H53" s="16">
        <v>228</v>
      </c>
      <c r="I53" s="16">
        <v>21645</v>
      </c>
      <c r="J53" s="16">
        <v>61334</v>
      </c>
      <c r="K53" s="16">
        <v>261</v>
      </c>
      <c r="L53" s="1" t="s">
        <v>368</v>
      </c>
      <c r="M53" s="1" t="s">
        <v>370</v>
      </c>
      <c r="N53" s="1" t="str">
        <f t="shared" si="0"/>
        <v>DiscoverWeekly,MusicForEveryone</v>
      </c>
      <c r="O53" s="1" t="s">
        <v>16</v>
      </c>
      <c r="P53" s="35">
        <f t="shared" si="1"/>
        <v>3296</v>
      </c>
      <c r="Q53" s="32">
        <f t="shared" si="2"/>
        <v>0.15227535227535227</v>
      </c>
    </row>
    <row r="54" spans="1:17" ht="14.4">
      <c r="A54" s="5" t="s">
        <v>84</v>
      </c>
      <c r="B54" s="5" t="s">
        <v>21</v>
      </c>
      <c r="C54" s="2">
        <v>45516</v>
      </c>
      <c r="D54" s="1" t="s">
        <v>22</v>
      </c>
      <c r="E54" s="5" t="s">
        <v>30</v>
      </c>
      <c r="F54" s="16">
        <v>2842</v>
      </c>
      <c r="G54" s="16">
        <v>213</v>
      </c>
      <c r="H54" s="16">
        <v>331</v>
      </c>
      <c r="I54" s="16">
        <v>57660</v>
      </c>
      <c r="J54" s="16">
        <v>68606</v>
      </c>
      <c r="K54" s="16">
        <v>87</v>
      </c>
      <c r="L54" s="1" t="s">
        <v>367</v>
      </c>
      <c r="M54" s="1" t="s">
        <v>365</v>
      </c>
      <c r="N54" s="1" t="str">
        <f t="shared" si="0"/>
        <v>MusicForEveryone,NowPlaying</v>
      </c>
      <c r="O54" s="1" t="s">
        <v>16</v>
      </c>
      <c r="P54" s="35">
        <f t="shared" si="1"/>
        <v>3386</v>
      </c>
      <c r="Q54" s="32">
        <f t="shared" si="2"/>
        <v>5.8723551855705859E-2</v>
      </c>
    </row>
    <row r="55" spans="1:17" ht="14.4">
      <c r="A55" s="5" t="s">
        <v>85</v>
      </c>
      <c r="B55" s="5" t="s">
        <v>13</v>
      </c>
      <c r="C55" s="2">
        <v>45722</v>
      </c>
      <c r="D55" s="1" t="s">
        <v>14</v>
      </c>
      <c r="E55" s="5" t="s">
        <v>32</v>
      </c>
      <c r="F55" s="16">
        <v>4851</v>
      </c>
      <c r="G55" s="16">
        <v>460</v>
      </c>
      <c r="H55" s="16">
        <v>212</v>
      </c>
      <c r="I55" s="16">
        <v>58075</v>
      </c>
      <c r="J55" s="16">
        <v>59574</v>
      </c>
      <c r="K55" s="16">
        <v>239</v>
      </c>
      <c r="L55" s="1" t="s">
        <v>366</v>
      </c>
      <c r="M55" s="1"/>
      <c r="N55" s="1" t="str">
        <f t="shared" si="0"/>
        <v>DiscoverWeekly</v>
      </c>
      <c r="O55" s="1" t="s">
        <v>19</v>
      </c>
      <c r="P55" s="35">
        <f t="shared" si="1"/>
        <v>5523</v>
      </c>
      <c r="Q55" s="32">
        <f t="shared" si="2"/>
        <v>9.5101162290142052E-2</v>
      </c>
    </row>
    <row r="56" spans="1:17" ht="14.4">
      <c r="A56" s="5" t="s">
        <v>86</v>
      </c>
      <c r="B56" s="5" t="s">
        <v>21</v>
      </c>
      <c r="C56" s="2">
        <v>45420</v>
      </c>
      <c r="D56" s="1" t="s">
        <v>14</v>
      </c>
      <c r="E56" s="5" t="s">
        <v>18</v>
      </c>
      <c r="F56" s="16">
        <v>1828</v>
      </c>
      <c r="G56" s="16">
        <v>450</v>
      </c>
      <c r="H56" s="16">
        <v>214</v>
      </c>
      <c r="I56" s="16">
        <v>52115</v>
      </c>
      <c r="J56" s="16">
        <v>19166</v>
      </c>
      <c r="K56" s="16">
        <v>190</v>
      </c>
      <c r="L56" s="1" t="s">
        <v>365</v>
      </c>
      <c r="M56" s="1"/>
      <c r="N56" s="1" t="str">
        <f t="shared" si="0"/>
        <v>NowPlaying</v>
      </c>
      <c r="O56" s="1" t="s">
        <v>16</v>
      </c>
      <c r="P56" s="35">
        <f t="shared" si="1"/>
        <v>2492</v>
      </c>
      <c r="Q56" s="32">
        <f t="shared" si="2"/>
        <v>4.781732706514439E-2</v>
      </c>
    </row>
    <row r="57" spans="1:17" ht="14.4">
      <c r="A57" s="5" t="s">
        <v>87</v>
      </c>
      <c r="B57" s="5" t="s">
        <v>13</v>
      </c>
      <c r="C57" s="2">
        <v>45707</v>
      </c>
      <c r="D57" s="1" t="s">
        <v>22</v>
      </c>
      <c r="E57" s="5" t="s">
        <v>41</v>
      </c>
      <c r="F57" s="16">
        <v>2422</v>
      </c>
      <c r="G57" s="16">
        <v>455</v>
      </c>
      <c r="H57" s="16">
        <v>376</v>
      </c>
      <c r="I57" s="16">
        <v>23428</v>
      </c>
      <c r="J57" s="16">
        <v>46775</v>
      </c>
      <c r="K57" s="16">
        <v>259</v>
      </c>
      <c r="L57" s="1" t="s">
        <v>365</v>
      </c>
      <c r="M57" s="1"/>
      <c r="N57" s="1" t="str">
        <f t="shared" si="0"/>
        <v>NowPlaying</v>
      </c>
      <c r="O57" s="1" t="s">
        <v>47</v>
      </c>
      <c r="P57" s="35">
        <f t="shared" si="1"/>
        <v>3253</v>
      </c>
      <c r="Q57" s="32">
        <f t="shared" si="2"/>
        <v>0.13885094758408742</v>
      </c>
    </row>
    <row r="58" spans="1:17" ht="14.4">
      <c r="A58" s="5" t="s">
        <v>88</v>
      </c>
      <c r="B58" s="5" t="s">
        <v>13</v>
      </c>
      <c r="C58" s="2">
        <v>45299</v>
      </c>
      <c r="D58" s="1" t="s">
        <v>14</v>
      </c>
      <c r="E58" s="5" t="s">
        <v>35</v>
      </c>
      <c r="F58" s="16">
        <v>2683</v>
      </c>
      <c r="G58" s="16">
        <v>405</v>
      </c>
      <c r="H58" s="16">
        <v>223</v>
      </c>
      <c r="I58" s="16">
        <v>31233</v>
      </c>
      <c r="J58" s="16">
        <v>58106</v>
      </c>
      <c r="K58" s="16">
        <v>291</v>
      </c>
      <c r="L58" s="1" t="s">
        <v>366</v>
      </c>
      <c r="M58" s="1"/>
      <c r="N58" s="1" t="str">
        <f t="shared" si="0"/>
        <v>DiscoverWeekly</v>
      </c>
      <c r="O58" s="1" t="s">
        <v>19</v>
      </c>
      <c r="P58" s="35">
        <f t="shared" si="1"/>
        <v>3311</v>
      </c>
      <c r="Q58" s="32">
        <f t="shared" si="2"/>
        <v>0.10600966926007749</v>
      </c>
    </row>
    <row r="59" spans="1:17" ht="14.4">
      <c r="A59" s="5" t="s">
        <v>89</v>
      </c>
      <c r="B59" s="5" t="s">
        <v>27</v>
      </c>
      <c r="C59" s="2">
        <v>45490</v>
      </c>
      <c r="D59" s="1" t="s">
        <v>14</v>
      </c>
      <c r="E59" s="5" t="s">
        <v>35</v>
      </c>
      <c r="F59" s="16">
        <v>3135</v>
      </c>
      <c r="G59" s="16">
        <v>110</v>
      </c>
      <c r="H59" s="16">
        <v>215</v>
      </c>
      <c r="I59" s="16">
        <v>39192</v>
      </c>
      <c r="J59" s="16">
        <v>24744</v>
      </c>
      <c r="K59" s="16">
        <v>177</v>
      </c>
      <c r="L59" s="1" t="s">
        <v>368</v>
      </c>
      <c r="M59" s="1" t="s">
        <v>369</v>
      </c>
      <c r="N59" s="1" t="str">
        <f t="shared" si="0"/>
        <v>DiscoverWeekly,SpotifyWrapped</v>
      </c>
      <c r="O59" s="1" t="s">
        <v>19</v>
      </c>
      <c r="P59" s="35">
        <f t="shared" si="1"/>
        <v>3460</v>
      </c>
      <c r="Q59" s="32">
        <f t="shared" si="2"/>
        <v>8.8283323127168814E-2</v>
      </c>
    </row>
    <row r="60" spans="1:17" ht="14.4">
      <c r="A60" s="5" t="s">
        <v>90</v>
      </c>
      <c r="B60" s="5" t="s">
        <v>27</v>
      </c>
      <c r="C60" s="2">
        <v>45514</v>
      </c>
      <c r="D60" s="1" t="s">
        <v>14</v>
      </c>
      <c r="E60" s="5" t="s">
        <v>41</v>
      </c>
      <c r="F60" s="16">
        <v>1105</v>
      </c>
      <c r="G60" s="16">
        <v>181</v>
      </c>
      <c r="H60" s="16">
        <v>55</v>
      </c>
      <c r="I60" s="16">
        <v>53581</v>
      </c>
      <c r="J60" s="16">
        <v>74048</v>
      </c>
      <c r="K60" s="16">
        <v>220</v>
      </c>
      <c r="L60" s="1" t="s">
        <v>368</v>
      </c>
      <c r="M60" s="1" t="s">
        <v>369</v>
      </c>
      <c r="N60" s="1" t="str">
        <f t="shared" si="0"/>
        <v>DiscoverWeekly,SpotifyWrapped</v>
      </c>
      <c r="O60" s="1" t="s">
        <v>19</v>
      </c>
      <c r="P60" s="35">
        <f t="shared" si="1"/>
        <v>1341</v>
      </c>
      <c r="Q60" s="32">
        <f t="shared" si="2"/>
        <v>2.50275284149232E-2</v>
      </c>
    </row>
    <row r="61" spans="1:17" ht="14.4">
      <c r="A61" s="5" t="s">
        <v>91</v>
      </c>
      <c r="B61" s="5" t="s">
        <v>27</v>
      </c>
      <c r="C61" s="2">
        <v>45398</v>
      </c>
      <c r="D61" s="1" t="s">
        <v>14</v>
      </c>
      <c r="E61" s="5" t="s">
        <v>15</v>
      </c>
      <c r="F61" s="16">
        <v>4674</v>
      </c>
      <c r="G61" s="16">
        <v>326</v>
      </c>
      <c r="H61" s="16">
        <v>62</v>
      </c>
      <c r="I61" s="16">
        <v>45503</v>
      </c>
      <c r="J61" s="16">
        <v>46814</v>
      </c>
      <c r="K61" s="16">
        <v>116</v>
      </c>
      <c r="L61" s="1" t="s">
        <v>368</v>
      </c>
      <c r="M61" s="1" t="s">
        <v>369</v>
      </c>
      <c r="N61" s="1" t="str">
        <f t="shared" si="0"/>
        <v>DiscoverWeekly,SpotifyWrapped</v>
      </c>
      <c r="O61" s="1" t="s">
        <v>19</v>
      </c>
      <c r="P61" s="35">
        <f t="shared" si="1"/>
        <v>5062</v>
      </c>
      <c r="Q61" s="32">
        <f t="shared" si="2"/>
        <v>0.11124541239039185</v>
      </c>
    </row>
    <row r="62" spans="1:17" ht="14.4">
      <c r="A62" s="5" t="s">
        <v>92</v>
      </c>
      <c r="B62" s="5" t="s">
        <v>27</v>
      </c>
      <c r="C62" s="2">
        <v>45292</v>
      </c>
      <c r="D62" s="1" t="s">
        <v>49</v>
      </c>
      <c r="E62" s="5" t="s">
        <v>18</v>
      </c>
      <c r="F62" s="16">
        <v>3437</v>
      </c>
      <c r="G62" s="16">
        <v>129</v>
      </c>
      <c r="H62" s="16">
        <v>359</v>
      </c>
      <c r="I62" s="16">
        <v>44558</v>
      </c>
      <c r="J62" s="16">
        <v>30854</v>
      </c>
      <c r="K62" s="16">
        <v>171</v>
      </c>
      <c r="L62" s="1" t="s">
        <v>368</v>
      </c>
      <c r="M62" s="1" t="s">
        <v>371</v>
      </c>
      <c r="N62" s="1" t="str">
        <f t="shared" si="0"/>
        <v>DiscoverWeekly,SoundtrackOfLife</v>
      </c>
      <c r="O62" s="1" t="s">
        <v>50</v>
      </c>
      <c r="P62" s="35">
        <f t="shared" si="1"/>
        <v>3925</v>
      </c>
      <c r="Q62" s="32">
        <f t="shared" si="2"/>
        <v>8.8087436599488311E-2</v>
      </c>
    </row>
    <row r="63" spans="1:17" ht="14.4">
      <c r="A63" s="5" t="s">
        <v>93</v>
      </c>
      <c r="B63" s="5" t="s">
        <v>21</v>
      </c>
      <c r="C63" s="2">
        <v>45599</v>
      </c>
      <c r="D63" s="1" t="s">
        <v>22</v>
      </c>
      <c r="E63" s="5" t="s">
        <v>25</v>
      </c>
      <c r="F63" s="16">
        <v>1959</v>
      </c>
      <c r="G63" s="16">
        <v>316</v>
      </c>
      <c r="H63" s="16">
        <v>82</v>
      </c>
      <c r="I63" s="16">
        <v>54036</v>
      </c>
      <c r="J63" s="16">
        <v>69015</v>
      </c>
      <c r="K63" s="16">
        <v>182</v>
      </c>
      <c r="L63" s="1" t="s">
        <v>367</v>
      </c>
      <c r="M63" s="1" t="s">
        <v>365</v>
      </c>
      <c r="N63" s="1" t="str">
        <f t="shared" si="0"/>
        <v>MusicForEveryone,NowPlaying</v>
      </c>
      <c r="O63" s="1" t="s">
        <v>16</v>
      </c>
      <c r="P63" s="35">
        <f t="shared" si="1"/>
        <v>2357</v>
      </c>
      <c r="Q63" s="32">
        <f t="shared" si="2"/>
        <v>4.3619068768968837E-2</v>
      </c>
    </row>
    <row r="64" spans="1:17" ht="14.4">
      <c r="A64" s="5" t="s">
        <v>94</v>
      </c>
      <c r="B64" s="5" t="s">
        <v>21</v>
      </c>
      <c r="C64" s="2">
        <v>45480</v>
      </c>
      <c r="D64" s="1" t="s">
        <v>14</v>
      </c>
      <c r="E64" s="5" t="s">
        <v>23</v>
      </c>
      <c r="F64" s="16">
        <v>1035</v>
      </c>
      <c r="G64" s="16">
        <v>137</v>
      </c>
      <c r="H64" s="16">
        <v>184</v>
      </c>
      <c r="I64" s="16">
        <v>37302</v>
      </c>
      <c r="J64" s="16">
        <v>68953</v>
      </c>
      <c r="K64" s="16">
        <v>237</v>
      </c>
      <c r="L64" s="1" t="s">
        <v>371</v>
      </c>
      <c r="M64" s="1"/>
      <c r="N64" s="1" t="str">
        <f t="shared" si="0"/>
        <v>SoundtrackOfLife</v>
      </c>
      <c r="O64" s="1" t="s">
        <v>19</v>
      </c>
      <c r="P64" s="35">
        <f t="shared" si="1"/>
        <v>1356</v>
      </c>
      <c r="Q64" s="32">
        <f t="shared" si="2"/>
        <v>3.6351938233874857E-2</v>
      </c>
    </row>
    <row r="65" spans="1:17" ht="14.4">
      <c r="A65" s="5" t="s">
        <v>95</v>
      </c>
      <c r="B65" s="5" t="s">
        <v>21</v>
      </c>
      <c r="C65" s="2">
        <v>45679</v>
      </c>
      <c r="D65" s="1" t="s">
        <v>22</v>
      </c>
      <c r="E65" s="5" t="s">
        <v>23</v>
      </c>
      <c r="F65" s="16">
        <v>4478</v>
      </c>
      <c r="G65" s="16">
        <v>101</v>
      </c>
      <c r="H65" s="16">
        <v>121</v>
      </c>
      <c r="I65" s="16">
        <v>51035</v>
      </c>
      <c r="J65" s="16">
        <v>58207</v>
      </c>
      <c r="K65" s="16">
        <v>205</v>
      </c>
      <c r="L65" s="1" t="s">
        <v>367</v>
      </c>
      <c r="M65" s="1" t="s">
        <v>365</v>
      </c>
      <c r="N65" s="1" t="str">
        <f t="shared" si="0"/>
        <v>MusicForEveryone,NowPlaying</v>
      </c>
      <c r="O65" s="1" t="s">
        <v>16</v>
      </c>
      <c r="P65" s="35">
        <f t="shared" si="1"/>
        <v>4700</v>
      </c>
      <c r="Q65" s="32">
        <f t="shared" si="2"/>
        <v>9.2093661212893113E-2</v>
      </c>
    </row>
    <row r="66" spans="1:17" ht="14.4">
      <c r="A66" s="5" t="s">
        <v>96</v>
      </c>
      <c r="B66" s="5" t="s">
        <v>27</v>
      </c>
      <c r="C66" s="2">
        <v>45438</v>
      </c>
      <c r="D66" s="1" t="s">
        <v>14</v>
      </c>
      <c r="E66" s="5" t="s">
        <v>41</v>
      </c>
      <c r="F66" s="16">
        <v>1488</v>
      </c>
      <c r="G66" s="16">
        <v>327</v>
      </c>
      <c r="H66" s="16">
        <v>110</v>
      </c>
      <c r="I66" s="16">
        <v>53805</v>
      </c>
      <c r="J66" s="16">
        <v>30239</v>
      </c>
      <c r="K66" s="16">
        <v>109</v>
      </c>
      <c r="L66" s="1" t="s">
        <v>368</v>
      </c>
      <c r="M66" s="1" t="s">
        <v>369</v>
      </c>
      <c r="N66" s="1" t="str">
        <f t="shared" ref="N66:N129" si="3">L66 &amp; M66</f>
        <v>DiscoverWeekly,SpotifyWrapped</v>
      </c>
      <c r="O66" s="1" t="s">
        <v>19</v>
      </c>
      <c r="P66" s="35">
        <f t="shared" ref="P66:P129" si="4">(F66+G66+H66)</f>
        <v>1925</v>
      </c>
      <c r="Q66" s="32">
        <f t="shared" ref="Q66:Q129" si="5">(P66/I66)</f>
        <v>3.5777344113000653E-2</v>
      </c>
    </row>
    <row r="67" spans="1:17" ht="14.4">
      <c r="A67" s="5" t="s">
        <v>97</v>
      </c>
      <c r="B67" s="5" t="s">
        <v>13</v>
      </c>
      <c r="C67" s="2">
        <v>45763</v>
      </c>
      <c r="D67" s="1" t="s">
        <v>14</v>
      </c>
      <c r="E67" s="5" t="s">
        <v>25</v>
      </c>
      <c r="F67" s="16">
        <v>4836</v>
      </c>
      <c r="G67" s="16">
        <v>331</v>
      </c>
      <c r="H67" s="16">
        <v>140</v>
      </c>
      <c r="I67" s="16">
        <v>58792</v>
      </c>
      <c r="J67" s="16">
        <v>47711</v>
      </c>
      <c r="K67" s="16">
        <v>227</v>
      </c>
      <c r="L67" s="1" t="s">
        <v>364</v>
      </c>
      <c r="M67" s="1" t="s">
        <v>365</v>
      </c>
      <c r="N67" s="1" t="str">
        <f t="shared" si="3"/>
        <v>SoundtrackOfLife,NowPlaying</v>
      </c>
      <c r="O67" s="1" t="s">
        <v>16</v>
      </c>
      <c r="P67" s="35">
        <f t="shared" si="4"/>
        <v>5307</v>
      </c>
      <c r="Q67" s="32">
        <f t="shared" si="5"/>
        <v>9.0267383317458164E-2</v>
      </c>
    </row>
    <row r="68" spans="1:17" ht="14.4">
      <c r="A68" s="5" t="s">
        <v>98</v>
      </c>
      <c r="B68" s="5" t="s">
        <v>27</v>
      </c>
      <c r="C68" s="2">
        <v>45384</v>
      </c>
      <c r="D68" s="1" t="s">
        <v>49</v>
      </c>
      <c r="E68" s="5" t="s">
        <v>43</v>
      </c>
      <c r="F68" s="16">
        <v>4563</v>
      </c>
      <c r="G68" s="16">
        <v>488</v>
      </c>
      <c r="H68" s="16">
        <v>356</v>
      </c>
      <c r="I68" s="16">
        <v>30619</v>
      </c>
      <c r="J68" s="16">
        <v>23328</v>
      </c>
      <c r="K68" s="16">
        <v>267</v>
      </c>
      <c r="L68" s="1" t="s">
        <v>368</v>
      </c>
      <c r="M68" s="1" t="s">
        <v>371</v>
      </c>
      <c r="N68" s="1" t="str">
        <f t="shared" si="3"/>
        <v>DiscoverWeekly,SoundtrackOfLife</v>
      </c>
      <c r="O68" s="1" t="s">
        <v>50</v>
      </c>
      <c r="P68" s="35">
        <f t="shared" si="4"/>
        <v>5407</v>
      </c>
      <c r="Q68" s="32">
        <f t="shared" si="5"/>
        <v>0.17658969920637513</v>
      </c>
    </row>
    <row r="69" spans="1:17" ht="14.4">
      <c r="A69" s="5" t="s">
        <v>99</v>
      </c>
      <c r="B69" s="5" t="s">
        <v>21</v>
      </c>
      <c r="C69" s="2">
        <v>45379</v>
      </c>
      <c r="D69" s="1" t="s">
        <v>14</v>
      </c>
      <c r="E69" s="5" t="s">
        <v>28</v>
      </c>
      <c r="F69" s="16">
        <v>3276</v>
      </c>
      <c r="G69" s="16">
        <v>421</v>
      </c>
      <c r="H69" s="16">
        <v>114</v>
      </c>
      <c r="I69" s="16">
        <v>20580</v>
      </c>
      <c r="J69" s="16">
        <v>30324</v>
      </c>
      <c r="K69" s="16">
        <v>221</v>
      </c>
      <c r="L69" s="1" t="s">
        <v>371</v>
      </c>
      <c r="M69" s="1"/>
      <c r="N69" s="1" t="str">
        <f t="shared" si="3"/>
        <v>SoundtrackOfLife</v>
      </c>
      <c r="O69" s="1" t="s">
        <v>19</v>
      </c>
      <c r="P69" s="35">
        <f t="shared" si="4"/>
        <v>3811</v>
      </c>
      <c r="Q69" s="32">
        <f t="shared" si="5"/>
        <v>0.18517978620019437</v>
      </c>
    </row>
    <row r="70" spans="1:17" ht="14.4">
      <c r="A70" s="5" t="s">
        <v>100</v>
      </c>
      <c r="B70" s="5" t="s">
        <v>21</v>
      </c>
      <c r="C70" s="2">
        <v>45643</v>
      </c>
      <c r="D70" s="1" t="s">
        <v>22</v>
      </c>
      <c r="E70" s="5" t="s">
        <v>28</v>
      </c>
      <c r="F70" s="16">
        <v>1316</v>
      </c>
      <c r="G70" s="16">
        <v>472</v>
      </c>
      <c r="H70" s="16">
        <v>286</v>
      </c>
      <c r="I70" s="16">
        <v>44692</v>
      </c>
      <c r="J70" s="16">
        <v>53343</v>
      </c>
      <c r="K70" s="16">
        <v>227</v>
      </c>
      <c r="L70" s="1" t="s">
        <v>368</v>
      </c>
      <c r="M70" s="1" t="s">
        <v>370</v>
      </c>
      <c r="N70" s="1" t="str">
        <f t="shared" si="3"/>
        <v>DiscoverWeekly,MusicForEveryone</v>
      </c>
      <c r="O70" s="1" t="s">
        <v>16</v>
      </c>
      <c r="P70" s="35">
        <f t="shared" si="4"/>
        <v>2074</v>
      </c>
      <c r="Q70" s="32">
        <f t="shared" si="5"/>
        <v>4.6406515707509172E-2</v>
      </c>
    </row>
    <row r="71" spans="1:17" ht="14.4">
      <c r="A71" s="5" t="s">
        <v>101</v>
      </c>
      <c r="B71" s="5" t="s">
        <v>21</v>
      </c>
      <c r="C71" s="2">
        <v>45662</v>
      </c>
      <c r="D71" s="1" t="s">
        <v>14</v>
      </c>
      <c r="E71" s="5" t="s">
        <v>25</v>
      </c>
      <c r="F71" s="16">
        <v>4811</v>
      </c>
      <c r="G71" s="16">
        <v>473</v>
      </c>
      <c r="H71" s="16">
        <v>254</v>
      </c>
      <c r="I71" s="16">
        <v>51964</v>
      </c>
      <c r="J71" s="16">
        <v>68795</v>
      </c>
      <c r="K71" s="16">
        <v>107</v>
      </c>
      <c r="L71" s="1" t="s">
        <v>365</v>
      </c>
      <c r="M71" s="1"/>
      <c r="N71" s="1" t="str">
        <f t="shared" si="3"/>
        <v>NowPlaying</v>
      </c>
      <c r="O71" s="1" t="s">
        <v>16</v>
      </c>
      <c r="P71" s="35">
        <f t="shared" si="4"/>
        <v>5538</v>
      </c>
      <c r="Q71" s="32">
        <f t="shared" si="5"/>
        <v>0.10657378184897237</v>
      </c>
    </row>
    <row r="72" spans="1:17" ht="14.4">
      <c r="A72" s="5" t="s">
        <v>102</v>
      </c>
      <c r="B72" s="5" t="s">
        <v>21</v>
      </c>
      <c r="C72" s="2">
        <v>45302</v>
      </c>
      <c r="D72" s="1" t="s">
        <v>14</v>
      </c>
      <c r="E72" s="5" t="s">
        <v>30</v>
      </c>
      <c r="F72" s="16">
        <v>4218</v>
      </c>
      <c r="G72" s="16">
        <v>247</v>
      </c>
      <c r="H72" s="16">
        <v>183</v>
      </c>
      <c r="I72" s="16">
        <v>28914</v>
      </c>
      <c r="J72" s="16">
        <v>18310</v>
      </c>
      <c r="K72" s="16">
        <v>135</v>
      </c>
      <c r="L72" s="1" t="s">
        <v>371</v>
      </c>
      <c r="M72" s="1"/>
      <c r="N72" s="1" t="str">
        <f t="shared" si="3"/>
        <v>SoundtrackOfLife</v>
      </c>
      <c r="O72" s="1" t="s">
        <v>19</v>
      </c>
      <c r="P72" s="35">
        <f t="shared" si="4"/>
        <v>4648</v>
      </c>
      <c r="Q72" s="32">
        <f t="shared" si="5"/>
        <v>0.1607525766064882</v>
      </c>
    </row>
    <row r="73" spans="1:17" ht="14.4">
      <c r="A73" s="5" t="s">
        <v>103</v>
      </c>
      <c r="B73" s="5" t="s">
        <v>13</v>
      </c>
      <c r="C73" s="2">
        <v>45576</v>
      </c>
      <c r="D73" s="1" t="s">
        <v>14</v>
      </c>
      <c r="E73" s="5" t="s">
        <v>41</v>
      </c>
      <c r="F73" s="16">
        <v>1360</v>
      </c>
      <c r="G73" s="16">
        <v>249</v>
      </c>
      <c r="H73" s="16">
        <v>52</v>
      </c>
      <c r="I73" s="16">
        <v>20368</v>
      </c>
      <c r="J73" s="16">
        <v>42152</v>
      </c>
      <c r="K73" s="16">
        <v>193</v>
      </c>
      <c r="L73" s="1" t="s">
        <v>366</v>
      </c>
      <c r="M73" s="1"/>
      <c r="N73" s="1" t="str">
        <f t="shared" si="3"/>
        <v>DiscoverWeekly</v>
      </c>
      <c r="O73" s="1" t="s">
        <v>19</v>
      </c>
      <c r="P73" s="35">
        <f t="shared" si="4"/>
        <v>1661</v>
      </c>
      <c r="Q73" s="32">
        <f t="shared" si="5"/>
        <v>8.1549489395129612E-2</v>
      </c>
    </row>
    <row r="74" spans="1:17" ht="14.4">
      <c r="A74" s="5" t="s">
        <v>104</v>
      </c>
      <c r="B74" s="5" t="s">
        <v>27</v>
      </c>
      <c r="C74" s="2">
        <v>45783</v>
      </c>
      <c r="D74" s="1" t="s">
        <v>49</v>
      </c>
      <c r="E74" s="5" t="s">
        <v>15</v>
      </c>
      <c r="F74" s="16">
        <v>1085</v>
      </c>
      <c r="G74" s="16">
        <v>496</v>
      </c>
      <c r="H74" s="16">
        <v>320</v>
      </c>
      <c r="I74" s="16">
        <v>36528</v>
      </c>
      <c r="J74" s="16">
        <v>38599</v>
      </c>
      <c r="K74" s="16">
        <v>270</v>
      </c>
      <c r="L74" s="1" t="s">
        <v>368</v>
      </c>
      <c r="M74" s="1" t="s">
        <v>371</v>
      </c>
      <c r="N74" s="1" t="str">
        <f t="shared" si="3"/>
        <v>DiscoverWeekly,SoundtrackOfLife</v>
      </c>
      <c r="O74" s="1" t="s">
        <v>50</v>
      </c>
      <c r="P74" s="35">
        <f t="shared" si="4"/>
        <v>1901</v>
      </c>
      <c r="Q74" s="32">
        <f t="shared" si="5"/>
        <v>5.2042268944371438E-2</v>
      </c>
    </row>
    <row r="75" spans="1:17" ht="14.4">
      <c r="A75" s="5" t="s">
        <v>105</v>
      </c>
      <c r="B75" s="5" t="s">
        <v>21</v>
      </c>
      <c r="C75" s="2">
        <v>45431</v>
      </c>
      <c r="D75" s="1" t="s">
        <v>22</v>
      </c>
      <c r="E75" s="5" t="s">
        <v>32</v>
      </c>
      <c r="F75" s="16">
        <v>1763</v>
      </c>
      <c r="G75" s="16">
        <v>206</v>
      </c>
      <c r="H75" s="16">
        <v>187</v>
      </c>
      <c r="I75" s="16">
        <v>53342</v>
      </c>
      <c r="J75" s="16">
        <v>25095</v>
      </c>
      <c r="K75" s="16">
        <v>88</v>
      </c>
      <c r="L75" s="1" t="s">
        <v>368</v>
      </c>
      <c r="M75" s="1" t="s">
        <v>370</v>
      </c>
      <c r="N75" s="1" t="str">
        <f t="shared" si="3"/>
        <v>DiscoverWeekly,MusicForEveryone</v>
      </c>
      <c r="O75" s="1" t="s">
        <v>16</v>
      </c>
      <c r="P75" s="35">
        <f t="shared" si="4"/>
        <v>2156</v>
      </c>
      <c r="Q75" s="32">
        <f t="shared" si="5"/>
        <v>4.0418432004799221E-2</v>
      </c>
    </row>
    <row r="76" spans="1:17" ht="14.4">
      <c r="A76" s="5" t="s">
        <v>106</v>
      </c>
      <c r="B76" s="5" t="s">
        <v>21</v>
      </c>
      <c r="C76" s="2">
        <v>45313</v>
      </c>
      <c r="D76" s="1" t="s">
        <v>22</v>
      </c>
      <c r="E76" s="5" t="s">
        <v>41</v>
      </c>
      <c r="F76" s="16">
        <v>1554</v>
      </c>
      <c r="G76" s="16">
        <v>455</v>
      </c>
      <c r="H76" s="16">
        <v>158</v>
      </c>
      <c r="I76" s="16">
        <v>41947</v>
      </c>
      <c r="J76" s="16">
        <v>48578</v>
      </c>
      <c r="K76" s="16">
        <v>101</v>
      </c>
      <c r="L76" s="1" t="s">
        <v>364</v>
      </c>
      <c r="M76" s="1" t="s">
        <v>365</v>
      </c>
      <c r="N76" s="1" t="str">
        <f t="shared" si="3"/>
        <v>SoundtrackOfLife,NowPlaying</v>
      </c>
      <c r="O76" s="1" t="s">
        <v>16</v>
      </c>
      <c r="P76" s="35">
        <f t="shared" si="4"/>
        <v>2167</v>
      </c>
      <c r="Q76" s="32">
        <f t="shared" si="5"/>
        <v>5.1660428636136076E-2</v>
      </c>
    </row>
    <row r="77" spans="1:17" ht="14.4">
      <c r="A77" s="5" t="s">
        <v>107</v>
      </c>
      <c r="B77" s="5" t="s">
        <v>13</v>
      </c>
      <c r="C77" s="2">
        <v>45487</v>
      </c>
      <c r="D77" s="1" t="s">
        <v>14</v>
      </c>
      <c r="E77" s="5" t="s">
        <v>25</v>
      </c>
      <c r="F77" s="16">
        <v>2464</v>
      </c>
      <c r="G77" s="16">
        <v>401</v>
      </c>
      <c r="H77" s="16">
        <v>78</v>
      </c>
      <c r="I77" s="16">
        <v>38665</v>
      </c>
      <c r="J77" s="16">
        <v>73593</v>
      </c>
      <c r="K77" s="16">
        <v>207</v>
      </c>
      <c r="L77" s="1" t="s">
        <v>366</v>
      </c>
      <c r="M77" s="1"/>
      <c r="N77" s="1" t="str">
        <f t="shared" si="3"/>
        <v>DiscoverWeekly</v>
      </c>
      <c r="O77" s="1" t="s">
        <v>19</v>
      </c>
      <c r="P77" s="35">
        <f t="shared" si="4"/>
        <v>2943</v>
      </c>
      <c r="Q77" s="32">
        <f t="shared" si="5"/>
        <v>7.611534979956032E-2</v>
      </c>
    </row>
    <row r="78" spans="1:17" ht="14.4">
      <c r="A78" s="5" t="s">
        <v>108</v>
      </c>
      <c r="B78" s="5" t="s">
        <v>21</v>
      </c>
      <c r="C78" s="2">
        <v>45805</v>
      </c>
      <c r="D78" s="1" t="s">
        <v>14</v>
      </c>
      <c r="E78" s="5" t="s">
        <v>41</v>
      </c>
      <c r="F78" s="16">
        <v>2418</v>
      </c>
      <c r="G78" s="16">
        <v>161</v>
      </c>
      <c r="H78" s="16">
        <v>360</v>
      </c>
      <c r="I78" s="16">
        <v>30589</v>
      </c>
      <c r="J78" s="16">
        <v>41383</v>
      </c>
      <c r="K78" s="16">
        <v>88</v>
      </c>
      <c r="L78" s="1" t="s">
        <v>365</v>
      </c>
      <c r="M78" s="1"/>
      <c r="N78" s="1" t="str">
        <f t="shared" si="3"/>
        <v>NowPlaying</v>
      </c>
      <c r="O78" s="1" t="s">
        <v>16</v>
      </c>
      <c r="P78" s="35">
        <f t="shared" si="4"/>
        <v>2939</v>
      </c>
      <c r="Q78" s="32">
        <f t="shared" si="5"/>
        <v>9.6080290300434801E-2</v>
      </c>
    </row>
    <row r="79" spans="1:17" ht="14.4">
      <c r="A79" s="5" t="s">
        <v>109</v>
      </c>
      <c r="B79" s="5" t="s">
        <v>21</v>
      </c>
      <c r="C79" s="2">
        <v>45678</v>
      </c>
      <c r="D79" s="1" t="s">
        <v>22</v>
      </c>
      <c r="E79" s="5" t="s">
        <v>15</v>
      </c>
      <c r="F79" s="16">
        <v>2494</v>
      </c>
      <c r="G79" s="16">
        <v>494</v>
      </c>
      <c r="H79" s="16">
        <v>55</v>
      </c>
      <c r="I79" s="16">
        <v>22580</v>
      </c>
      <c r="J79" s="16">
        <v>22214</v>
      </c>
      <c r="K79" s="16">
        <v>109</v>
      </c>
      <c r="L79" s="1" t="s">
        <v>367</v>
      </c>
      <c r="M79" s="1" t="s">
        <v>365</v>
      </c>
      <c r="N79" s="1" t="str">
        <f t="shared" si="3"/>
        <v>MusicForEveryone,NowPlaying</v>
      </c>
      <c r="O79" s="1" t="s">
        <v>16</v>
      </c>
      <c r="P79" s="35">
        <f t="shared" si="4"/>
        <v>3043</v>
      </c>
      <c r="Q79" s="32">
        <f t="shared" si="5"/>
        <v>0.13476527900797167</v>
      </c>
    </row>
    <row r="80" spans="1:17" ht="14.4">
      <c r="A80" s="5" t="s">
        <v>110</v>
      </c>
      <c r="B80" s="5" t="s">
        <v>27</v>
      </c>
      <c r="C80" s="2">
        <v>45304</v>
      </c>
      <c r="D80" s="1" t="s">
        <v>49</v>
      </c>
      <c r="E80" s="5" t="s">
        <v>23</v>
      </c>
      <c r="F80" s="16">
        <v>4781</v>
      </c>
      <c r="G80" s="16">
        <v>191</v>
      </c>
      <c r="H80" s="16">
        <v>122</v>
      </c>
      <c r="I80" s="16">
        <v>35535</v>
      </c>
      <c r="J80" s="16">
        <v>50777</v>
      </c>
      <c r="K80" s="16">
        <v>128</v>
      </c>
      <c r="L80" s="1" t="s">
        <v>368</v>
      </c>
      <c r="M80" s="1" t="s">
        <v>371</v>
      </c>
      <c r="N80" s="1" t="str">
        <f t="shared" si="3"/>
        <v>DiscoverWeekly,SoundtrackOfLife</v>
      </c>
      <c r="O80" s="1" t="s">
        <v>50</v>
      </c>
      <c r="P80" s="35">
        <f t="shared" si="4"/>
        <v>5094</v>
      </c>
      <c r="Q80" s="32">
        <f t="shared" si="5"/>
        <v>0.14335162515829464</v>
      </c>
    </row>
    <row r="81" spans="1:17" ht="14.4">
      <c r="A81" s="5" t="s">
        <v>111</v>
      </c>
      <c r="B81" s="5" t="s">
        <v>13</v>
      </c>
      <c r="C81" s="2">
        <v>45825</v>
      </c>
      <c r="D81" s="1" t="s">
        <v>14</v>
      </c>
      <c r="E81" s="5" t="s">
        <v>28</v>
      </c>
      <c r="F81" s="16">
        <v>2284</v>
      </c>
      <c r="G81" s="16">
        <v>187</v>
      </c>
      <c r="H81" s="16">
        <v>260</v>
      </c>
      <c r="I81" s="16">
        <v>37400</v>
      </c>
      <c r="J81" s="16">
        <v>65014</v>
      </c>
      <c r="K81" s="16">
        <v>157</v>
      </c>
      <c r="L81" s="1" t="s">
        <v>364</v>
      </c>
      <c r="M81" s="1" t="s">
        <v>365</v>
      </c>
      <c r="N81" s="1" t="str">
        <f t="shared" si="3"/>
        <v>SoundtrackOfLife,NowPlaying</v>
      </c>
      <c r="O81" s="1" t="s">
        <v>16</v>
      </c>
      <c r="P81" s="35">
        <f t="shared" si="4"/>
        <v>2731</v>
      </c>
      <c r="Q81" s="32">
        <f t="shared" si="5"/>
        <v>7.3021390374331557E-2</v>
      </c>
    </row>
    <row r="82" spans="1:17" ht="14.4">
      <c r="A82" s="5" t="s">
        <v>112</v>
      </c>
      <c r="B82" s="5" t="s">
        <v>21</v>
      </c>
      <c r="C82" s="2">
        <v>45723</v>
      </c>
      <c r="D82" s="1" t="s">
        <v>14</v>
      </c>
      <c r="E82" s="5" t="s">
        <v>32</v>
      </c>
      <c r="F82" s="16">
        <v>4234</v>
      </c>
      <c r="G82" s="16">
        <v>486</v>
      </c>
      <c r="H82" s="16">
        <v>276</v>
      </c>
      <c r="I82" s="16">
        <v>56623</v>
      </c>
      <c r="J82" s="16">
        <v>41343</v>
      </c>
      <c r="K82" s="16">
        <v>184</v>
      </c>
      <c r="L82" s="1" t="s">
        <v>371</v>
      </c>
      <c r="M82" s="1"/>
      <c r="N82" s="1" t="str">
        <f t="shared" si="3"/>
        <v>SoundtrackOfLife</v>
      </c>
      <c r="O82" s="1" t="s">
        <v>19</v>
      </c>
      <c r="P82" s="35">
        <f t="shared" si="4"/>
        <v>4996</v>
      </c>
      <c r="Q82" s="32">
        <f t="shared" si="5"/>
        <v>8.8232696960599044E-2</v>
      </c>
    </row>
    <row r="83" spans="1:17" ht="14.4">
      <c r="A83" s="5" t="s">
        <v>113</v>
      </c>
      <c r="B83" s="5" t="s">
        <v>13</v>
      </c>
      <c r="C83" s="2">
        <v>45530</v>
      </c>
      <c r="D83" s="1" t="s">
        <v>14</v>
      </c>
      <c r="E83" s="5" t="s">
        <v>43</v>
      </c>
      <c r="F83" s="16">
        <v>2102</v>
      </c>
      <c r="G83" s="16">
        <v>181</v>
      </c>
      <c r="H83" s="16">
        <v>306</v>
      </c>
      <c r="I83" s="16">
        <v>43650</v>
      </c>
      <c r="J83" s="16">
        <v>50079</v>
      </c>
      <c r="K83" s="16">
        <v>182</v>
      </c>
      <c r="L83" s="1" t="s">
        <v>366</v>
      </c>
      <c r="M83" s="1"/>
      <c r="N83" s="1" t="str">
        <f t="shared" si="3"/>
        <v>DiscoverWeekly</v>
      </c>
      <c r="O83" s="1" t="s">
        <v>19</v>
      </c>
      <c r="P83" s="35">
        <f t="shared" si="4"/>
        <v>2589</v>
      </c>
      <c r="Q83" s="32">
        <f t="shared" si="5"/>
        <v>5.9312714776632303E-2</v>
      </c>
    </row>
    <row r="84" spans="1:17" ht="14.4">
      <c r="A84" s="5" t="s">
        <v>114</v>
      </c>
      <c r="B84" s="5" t="s">
        <v>21</v>
      </c>
      <c r="C84" s="2">
        <v>45660</v>
      </c>
      <c r="D84" s="1" t="s">
        <v>22</v>
      </c>
      <c r="E84" s="5" t="s">
        <v>32</v>
      </c>
      <c r="F84" s="16">
        <v>4845</v>
      </c>
      <c r="G84" s="16">
        <v>158</v>
      </c>
      <c r="H84" s="16">
        <v>84</v>
      </c>
      <c r="I84" s="16">
        <v>34578</v>
      </c>
      <c r="J84" s="16">
        <v>51480</v>
      </c>
      <c r="K84" s="16">
        <v>180</v>
      </c>
      <c r="L84" s="1" t="s">
        <v>364</v>
      </c>
      <c r="M84" s="1" t="s">
        <v>365</v>
      </c>
      <c r="N84" s="1" t="str">
        <f t="shared" si="3"/>
        <v>SoundtrackOfLife,NowPlaying</v>
      </c>
      <c r="O84" s="1" t="s">
        <v>16</v>
      </c>
      <c r="P84" s="35">
        <f t="shared" si="4"/>
        <v>5087</v>
      </c>
      <c r="Q84" s="32">
        <f t="shared" si="5"/>
        <v>0.1471166637746544</v>
      </c>
    </row>
    <row r="85" spans="1:17" ht="14.4">
      <c r="A85" s="5" t="s">
        <v>115</v>
      </c>
      <c r="B85" s="5" t="s">
        <v>21</v>
      </c>
      <c r="C85" s="2">
        <v>45507</v>
      </c>
      <c r="D85" s="1" t="s">
        <v>14</v>
      </c>
      <c r="E85" s="5" t="s">
        <v>43</v>
      </c>
      <c r="F85" s="16">
        <v>4247</v>
      </c>
      <c r="G85" s="16">
        <v>390</v>
      </c>
      <c r="H85" s="16">
        <v>213</v>
      </c>
      <c r="I85" s="16">
        <v>29785</v>
      </c>
      <c r="J85" s="16">
        <v>57768</v>
      </c>
      <c r="K85" s="16">
        <v>122</v>
      </c>
      <c r="L85" s="1" t="s">
        <v>365</v>
      </c>
      <c r="M85" s="1"/>
      <c r="N85" s="1" t="str">
        <f t="shared" si="3"/>
        <v>NowPlaying</v>
      </c>
      <c r="O85" s="1" t="s">
        <v>16</v>
      </c>
      <c r="P85" s="35">
        <f t="shared" si="4"/>
        <v>4850</v>
      </c>
      <c r="Q85" s="32">
        <f t="shared" si="5"/>
        <v>0.16283364109451065</v>
      </c>
    </row>
    <row r="86" spans="1:17" ht="14.4">
      <c r="A86" s="5" t="s">
        <v>116</v>
      </c>
      <c r="B86" s="5" t="s">
        <v>13</v>
      </c>
      <c r="C86" s="2">
        <v>45522</v>
      </c>
      <c r="D86" s="1" t="s">
        <v>14</v>
      </c>
      <c r="E86" s="5" t="s">
        <v>18</v>
      </c>
      <c r="F86" s="16">
        <v>2965</v>
      </c>
      <c r="G86" s="16">
        <v>328</v>
      </c>
      <c r="H86" s="16">
        <v>171</v>
      </c>
      <c r="I86" s="16">
        <v>57685</v>
      </c>
      <c r="J86" s="16">
        <v>67536</v>
      </c>
      <c r="K86" s="16">
        <v>264</v>
      </c>
      <c r="L86" s="1" t="s">
        <v>364</v>
      </c>
      <c r="M86" s="1" t="s">
        <v>365</v>
      </c>
      <c r="N86" s="1" t="str">
        <f t="shared" si="3"/>
        <v>SoundtrackOfLife,NowPlaying</v>
      </c>
      <c r="O86" s="1" t="s">
        <v>16</v>
      </c>
      <c r="P86" s="35">
        <f t="shared" si="4"/>
        <v>3464</v>
      </c>
      <c r="Q86" s="32">
        <f t="shared" si="5"/>
        <v>6.0050273034584378E-2</v>
      </c>
    </row>
    <row r="87" spans="1:17" ht="14.4">
      <c r="A87" s="5" t="s">
        <v>117</v>
      </c>
      <c r="B87" s="5" t="s">
        <v>21</v>
      </c>
      <c r="C87" s="2">
        <v>45791</v>
      </c>
      <c r="D87" s="1" t="s">
        <v>22</v>
      </c>
      <c r="E87" s="5" t="s">
        <v>25</v>
      </c>
      <c r="F87" s="16">
        <v>1371</v>
      </c>
      <c r="G87" s="16">
        <v>139</v>
      </c>
      <c r="H87" s="16">
        <v>96</v>
      </c>
      <c r="I87" s="16">
        <v>36140</v>
      </c>
      <c r="J87" s="16">
        <v>39395</v>
      </c>
      <c r="K87" s="16">
        <v>169</v>
      </c>
      <c r="L87" s="1" t="s">
        <v>364</v>
      </c>
      <c r="M87" s="1" t="s">
        <v>365</v>
      </c>
      <c r="N87" s="1" t="str">
        <f t="shared" si="3"/>
        <v>SoundtrackOfLife,NowPlaying</v>
      </c>
      <c r="O87" s="1" t="s">
        <v>16</v>
      </c>
      <c r="P87" s="35">
        <f t="shared" si="4"/>
        <v>1606</v>
      </c>
      <c r="Q87" s="32">
        <f t="shared" si="5"/>
        <v>4.4438295517432211E-2</v>
      </c>
    </row>
    <row r="88" spans="1:17" ht="14.4">
      <c r="A88" s="5" t="s">
        <v>118</v>
      </c>
      <c r="B88" s="5" t="s">
        <v>21</v>
      </c>
      <c r="C88" s="2">
        <v>45405</v>
      </c>
      <c r="D88" s="1" t="s">
        <v>22</v>
      </c>
      <c r="E88" s="5" t="s">
        <v>15</v>
      </c>
      <c r="F88" s="16">
        <v>2683</v>
      </c>
      <c r="G88" s="16">
        <v>496</v>
      </c>
      <c r="H88" s="16">
        <v>89</v>
      </c>
      <c r="I88" s="16">
        <v>53435</v>
      </c>
      <c r="J88" s="16">
        <v>30334</v>
      </c>
      <c r="K88" s="16">
        <v>160</v>
      </c>
      <c r="L88" s="1" t="s">
        <v>364</v>
      </c>
      <c r="M88" s="1" t="s">
        <v>365</v>
      </c>
      <c r="N88" s="1" t="str">
        <f t="shared" si="3"/>
        <v>SoundtrackOfLife,NowPlaying</v>
      </c>
      <c r="O88" s="1" t="s">
        <v>16</v>
      </c>
      <c r="P88" s="35">
        <f t="shared" si="4"/>
        <v>3268</v>
      </c>
      <c r="Q88" s="32">
        <f t="shared" si="5"/>
        <v>6.1158416768035934E-2</v>
      </c>
    </row>
    <row r="89" spans="1:17" ht="14.4">
      <c r="A89" s="5" t="s">
        <v>119</v>
      </c>
      <c r="B89" s="5" t="s">
        <v>21</v>
      </c>
      <c r="C89" s="2">
        <v>45705</v>
      </c>
      <c r="D89" s="1" t="s">
        <v>22</v>
      </c>
      <c r="E89" s="5" t="s">
        <v>30</v>
      </c>
      <c r="F89" s="16">
        <v>4796</v>
      </c>
      <c r="G89" s="16">
        <v>427</v>
      </c>
      <c r="H89" s="16">
        <v>339</v>
      </c>
      <c r="I89" s="16">
        <v>30752</v>
      </c>
      <c r="J89" s="16">
        <v>33870</v>
      </c>
      <c r="K89" s="16">
        <v>298</v>
      </c>
      <c r="L89" s="1" t="s">
        <v>364</v>
      </c>
      <c r="M89" s="1" t="s">
        <v>365</v>
      </c>
      <c r="N89" s="1" t="str">
        <f t="shared" si="3"/>
        <v>SoundtrackOfLife,NowPlaying</v>
      </c>
      <c r="O89" s="1" t="s">
        <v>16</v>
      </c>
      <c r="P89" s="35">
        <f t="shared" si="4"/>
        <v>5562</v>
      </c>
      <c r="Q89" s="32">
        <f t="shared" si="5"/>
        <v>0.18086628511966701</v>
      </c>
    </row>
    <row r="90" spans="1:17" ht="14.4">
      <c r="A90" s="5" t="s">
        <v>120</v>
      </c>
      <c r="B90" s="5" t="s">
        <v>13</v>
      </c>
      <c r="C90" s="2">
        <v>45630</v>
      </c>
      <c r="D90" s="1" t="s">
        <v>14</v>
      </c>
      <c r="E90" s="5" t="s">
        <v>25</v>
      </c>
      <c r="F90" s="16">
        <v>2601</v>
      </c>
      <c r="G90" s="16">
        <v>336</v>
      </c>
      <c r="H90" s="16">
        <v>260</v>
      </c>
      <c r="I90" s="16">
        <v>32368</v>
      </c>
      <c r="J90" s="16">
        <v>49028</v>
      </c>
      <c r="K90" s="16">
        <v>120</v>
      </c>
      <c r="L90" s="1" t="s">
        <v>364</v>
      </c>
      <c r="M90" s="1" t="s">
        <v>365</v>
      </c>
      <c r="N90" s="1" t="str">
        <f t="shared" si="3"/>
        <v>SoundtrackOfLife,NowPlaying</v>
      </c>
      <c r="O90" s="1" t="s">
        <v>16</v>
      </c>
      <c r="P90" s="35">
        <f t="shared" si="4"/>
        <v>3197</v>
      </c>
      <c r="Q90" s="32">
        <f t="shared" si="5"/>
        <v>9.8770390509144837E-2</v>
      </c>
    </row>
    <row r="91" spans="1:17" ht="14.4">
      <c r="A91" s="5" t="s">
        <v>121</v>
      </c>
      <c r="B91" s="5" t="s">
        <v>21</v>
      </c>
      <c r="C91" s="2">
        <v>45495</v>
      </c>
      <c r="D91" s="1" t="s">
        <v>22</v>
      </c>
      <c r="E91" s="5" t="s">
        <v>25</v>
      </c>
      <c r="F91" s="16">
        <v>3336</v>
      </c>
      <c r="G91" s="16">
        <v>229</v>
      </c>
      <c r="H91" s="16">
        <v>337</v>
      </c>
      <c r="I91" s="16">
        <v>22117</v>
      </c>
      <c r="J91" s="16">
        <v>26205</v>
      </c>
      <c r="K91" s="16">
        <v>160</v>
      </c>
      <c r="L91" s="1" t="s">
        <v>367</v>
      </c>
      <c r="M91" s="1" t="s">
        <v>365</v>
      </c>
      <c r="N91" s="1" t="str">
        <f t="shared" si="3"/>
        <v>MusicForEveryone,NowPlaying</v>
      </c>
      <c r="O91" s="1" t="s">
        <v>16</v>
      </c>
      <c r="P91" s="35">
        <f t="shared" si="4"/>
        <v>3902</v>
      </c>
      <c r="Q91" s="32">
        <f t="shared" si="5"/>
        <v>0.17642537414658407</v>
      </c>
    </row>
    <row r="92" spans="1:17" ht="14.4">
      <c r="A92" s="5" t="s">
        <v>122</v>
      </c>
      <c r="B92" s="5" t="s">
        <v>21</v>
      </c>
      <c r="C92" s="2">
        <v>45774</v>
      </c>
      <c r="D92" s="1" t="s">
        <v>14</v>
      </c>
      <c r="E92" s="5" t="s">
        <v>18</v>
      </c>
      <c r="F92" s="16">
        <v>1165</v>
      </c>
      <c r="G92" s="16">
        <v>294</v>
      </c>
      <c r="H92" s="16">
        <v>163</v>
      </c>
      <c r="I92" s="16">
        <v>20659</v>
      </c>
      <c r="J92" s="16">
        <v>45926</v>
      </c>
      <c r="K92" s="16">
        <v>111</v>
      </c>
      <c r="L92" s="1" t="s">
        <v>371</v>
      </c>
      <c r="M92" s="1"/>
      <c r="N92" s="1" t="str">
        <f t="shared" si="3"/>
        <v>SoundtrackOfLife</v>
      </c>
      <c r="O92" s="1" t="s">
        <v>19</v>
      </c>
      <c r="P92" s="35">
        <f t="shared" si="4"/>
        <v>1622</v>
      </c>
      <c r="Q92" s="32">
        <f t="shared" si="5"/>
        <v>7.8512996756861422E-2</v>
      </c>
    </row>
    <row r="93" spans="1:17" ht="14.4">
      <c r="A93" s="5" t="s">
        <v>123</v>
      </c>
      <c r="B93" s="5" t="s">
        <v>27</v>
      </c>
      <c r="C93" s="2">
        <v>45376</v>
      </c>
      <c r="D93" s="1" t="s">
        <v>49</v>
      </c>
      <c r="E93" s="5" t="s">
        <v>18</v>
      </c>
      <c r="F93" s="16">
        <v>1948</v>
      </c>
      <c r="G93" s="16">
        <v>155</v>
      </c>
      <c r="H93" s="16">
        <v>315</v>
      </c>
      <c r="I93" s="16">
        <v>30321</v>
      </c>
      <c r="J93" s="16">
        <v>57121</v>
      </c>
      <c r="K93" s="16">
        <v>82</v>
      </c>
      <c r="L93" s="1" t="s">
        <v>368</v>
      </c>
      <c r="M93" s="1" t="s">
        <v>371</v>
      </c>
      <c r="N93" s="1" t="str">
        <f t="shared" si="3"/>
        <v>DiscoverWeekly,SoundtrackOfLife</v>
      </c>
      <c r="O93" s="1" t="s">
        <v>50</v>
      </c>
      <c r="P93" s="35">
        <f t="shared" si="4"/>
        <v>2418</v>
      </c>
      <c r="Q93" s="32">
        <f t="shared" si="5"/>
        <v>7.974671020085089E-2</v>
      </c>
    </row>
    <row r="94" spans="1:17" ht="14.4">
      <c r="A94" s="5" t="s">
        <v>124</v>
      </c>
      <c r="B94" s="5" t="s">
        <v>13</v>
      </c>
      <c r="C94" s="2">
        <v>45351</v>
      </c>
      <c r="D94" s="1" t="s">
        <v>14</v>
      </c>
      <c r="E94" s="5" t="s">
        <v>41</v>
      </c>
      <c r="F94" s="16">
        <v>1100</v>
      </c>
      <c r="G94" s="16">
        <v>229</v>
      </c>
      <c r="H94" s="16">
        <v>312</v>
      </c>
      <c r="I94" s="16">
        <v>25641</v>
      </c>
      <c r="J94" s="16">
        <v>34601</v>
      </c>
      <c r="K94" s="16">
        <v>169</v>
      </c>
      <c r="L94" s="1" t="s">
        <v>366</v>
      </c>
      <c r="M94" s="1"/>
      <c r="N94" s="1" t="str">
        <f t="shared" si="3"/>
        <v>DiscoverWeekly</v>
      </c>
      <c r="O94" s="1" t="s">
        <v>19</v>
      </c>
      <c r="P94" s="35">
        <f t="shared" si="4"/>
        <v>1641</v>
      </c>
      <c r="Q94" s="32">
        <f t="shared" si="5"/>
        <v>6.3999063999063993E-2</v>
      </c>
    </row>
    <row r="95" spans="1:17" ht="14.4">
      <c r="A95" s="5" t="s">
        <v>125</v>
      </c>
      <c r="B95" s="5" t="s">
        <v>21</v>
      </c>
      <c r="C95" s="2">
        <v>45609</v>
      </c>
      <c r="D95" s="1" t="s">
        <v>22</v>
      </c>
      <c r="E95" s="5" t="s">
        <v>35</v>
      </c>
      <c r="F95" s="16">
        <v>4628</v>
      </c>
      <c r="G95" s="16">
        <v>257</v>
      </c>
      <c r="H95" s="16">
        <v>397</v>
      </c>
      <c r="I95" s="16">
        <v>36686</v>
      </c>
      <c r="J95" s="16">
        <v>54683</v>
      </c>
      <c r="K95" s="16">
        <v>98</v>
      </c>
      <c r="L95" s="1" t="s">
        <v>364</v>
      </c>
      <c r="M95" s="1" t="s">
        <v>365</v>
      </c>
      <c r="N95" s="1" t="str">
        <f t="shared" si="3"/>
        <v>SoundtrackOfLife,NowPlaying</v>
      </c>
      <c r="O95" s="1" t="s">
        <v>16</v>
      </c>
      <c r="P95" s="35">
        <f t="shared" si="4"/>
        <v>5282</v>
      </c>
      <c r="Q95" s="32">
        <f t="shared" si="5"/>
        <v>0.1439786294499264</v>
      </c>
    </row>
    <row r="96" spans="1:17" ht="14.4">
      <c r="A96" s="5" t="s">
        <v>126</v>
      </c>
      <c r="B96" s="5" t="s">
        <v>13</v>
      </c>
      <c r="C96" s="2">
        <v>45373</v>
      </c>
      <c r="D96" s="1" t="s">
        <v>22</v>
      </c>
      <c r="E96" s="5" t="s">
        <v>15</v>
      </c>
      <c r="F96" s="16">
        <v>2319</v>
      </c>
      <c r="G96" s="16">
        <v>484</v>
      </c>
      <c r="H96" s="16">
        <v>193</v>
      </c>
      <c r="I96" s="16">
        <v>21202</v>
      </c>
      <c r="J96" s="16">
        <v>18091</v>
      </c>
      <c r="K96" s="16">
        <v>241</v>
      </c>
      <c r="L96" s="1" t="s">
        <v>365</v>
      </c>
      <c r="M96" s="1"/>
      <c r="N96" s="1" t="str">
        <f t="shared" si="3"/>
        <v>NowPlaying</v>
      </c>
      <c r="O96" s="1" t="s">
        <v>47</v>
      </c>
      <c r="P96" s="35">
        <f t="shared" si="4"/>
        <v>2996</v>
      </c>
      <c r="Q96" s="32">
        <f t="shared" si="5"/>
        <v>0.14130742382794076</v>
      </c>
    </row>
    <row r="97" spans="1:17" ht="14.4">
      <c r="A97" s="5" t="s">
        <v>127</v>
      </c>
      <c r="B97" s="5" t="s">
        <v>21</v>
      </c>
      <c r="C97" s="2">
        <v>45367</v>
      </c>
      <c r="D97" s="1" t="s">
        <v>22</v>
      </c>
      <c r="E97" s="5" t="s">
        <v>25</v>
      </c>
      <c r="F97" s="16">
        <v>2895</v>
      </c>
      <c r="G97" s="16">
        <v>292</v>
      </c>
      <c r="H97" s="16">
        <v>90</v>
      </c>
      <c r="I97" s="16">
        <v>24223</v>
      </c>
      <c r="J97" s="16">
        <v>54626</v>
      </c>
      <c r="K97" s="16">
        <v>114</v>
      </c>
      <c r="L97" s="1" t="s">
        <v>364</v>
      </c>
      <c r="M97" s="1" t="s">
        <v>365</v>
      </c>
      <c r="N97" s="1" t="str">
        <f t="shared" si="3"/>
        <v>SoundtrackOfLife,NowPlaying</v>
      </c>
      <c r="O97" s="1" t="s">
        <v>16</v>
      </c>
      <c r="P97" s="35">
        <f t="shared" si="4"/>
        <v>3277</v>
      </c>
      <c r="Q97" s="32">
        <f t="shared" si="5"/>
        <v>0.13528464682326713</v>
      </c>
    </row>
    <row r="98" spans="1:17" ht="14.4">
      <c r="A98" s="5" t="s">
        <v>128</v>
      </c>
      <c r="B98" s="5" t="s">
        <v>13</v>
      </c>
      <c r="C98" s="2">
        <v>45317</v>
      </c>
      <c r="D98" s="1" t="s">
        <v>14</v>
      </c>
      <c r="E98" s="5" t="s">
        <v>30</v>
      </c>
      <c r="F98" s="16">
        <v>3878</v>
      </c>
      <c r="G98" s="16">
        <v>431</v>
      </c>
      <c r="H98" s="16">
        <v>97</v>
      </c>
      <c r="I98" s="16">
        <v>41763</v>
      </c>
      <c r="J98" s="16">
        <v>29729</v>
      </c>
      <c r="K98" s="16">
        <v>191</v>
      </c>
      <c r="L98" s="1" t="s">
        <v>366</v>
      </c>
      <c r="M98" s="1"/>
      <c r="N98" s="1" t="str">
        <f t="shared" si="3"/>
        <v>DiscoverWeekly</v>
      </c>
      <c r="O98" s="1" t="s">
        <v>19</v>
      </c>
      <c r="P98" s="35">
        <f t="shared" si="4"/>
        <v>4406</v>
      </c>
      <c r="Q98" s="32">
        <f t="shared" si="5"/>
        <v>0.10550008380623997</v>
      </c>
    </row>
    <row r="99" spans="1:17" ht="14.4">
      <c r="A99" s="5" t="s">
        <v>129</v>
      </c>
      <c r="B99" s="5" t="s">
        <v>21</v>
      </c>
      <c r="C99" s="2">
        <v>45366</v>
      </c>
      <c r="D99" s="1" t="s">
        <v>22</v>
      </c>
      <c r="E99" s="5" t="s">
        <v>32</v>
      </c>
      <c r="F99" s="16">
        <v>4969</v>
      </c>
      <c r="G99" s="16">
        <v>433</v>
      </c>
      <c r="H99" s="16">
        <v>237</v>
      </c>
      <c r="I99" s="16">
        <v>59552</v>
      </c>
      <c r="J99" s="16">
        <v>23885</v>
      </c>
      <c r="K99" s="16">
        <v>157</v>
      </c>
      <c r="L99" s="1" t="s">
        <v>368</v>
      </c>
      <c r="M99" s="1" t="s">
        <v>370</v>
      </c>
      <c r="N99" s="1" t="str">
        <f t="shared" si="3"/>
        <v>DiscoverWeekly,MusicForEveryone</v>
      </c>
      <c r="O99" s="1" t="s">
        <v>16</v>
      </c>
      <c r="P99" s="35">
        <f t="shared" si="4"/>
        <v>5639</v>
      </c>
      <c r="Q99" s="32">
        <f t="shared" si="5"/>
        <v>9.4690354648038683E-2</v>
      </c>
    </row>
    <row r="100" spans="1:17" ht="14.4">
      <c r="A100" s="5" t="s">
        <v>130</v>
      </c>
      <c r="B100" s="5" t="s">
        <v>21</v>
      </c>
      <c r="C100" s="2">
        <v>45580</v>
      </c>
      <c r="D100" s="1" t="s">
        <v>14</v>
      </c>
      <c r="E100" s="5" t="s">
        <v>25</v>
      </c>
      <c r="F100" s="16">
        <v>1984</v>
      </c>
      <c r="G100" s="16">
        <v>481</v>
      </c>
      <c r="H100" s="16">
        <v>356</v>
      </c>
      <c r="I100" s="16">
        <v>40681</v>
      </c>
      <c r="J100" s="16">
        <v>63111</v>
      </c>
      <c r="K100" s="16">
        <v>258</v>
      </c>
      <c r="L100" s="1" t="s">
        <v>365</v>
      </c>
      <c r="M100" s="1"/>
      <c r="N100" s="1" t="str">
        <f t="shared" si="3"/>
        <v>NowPlaying</v>
      </c>
      <c r="O100" s="1" t="s">
        <v>16</v>
      </c>
      <c r="P100" s="35">
        <f t="shared" si="4"/>
        <v>2821</v>
      </c>
      <c r="Q100" s="32">
        <f t="shared" si="5"/>
        <v>6.934441139598338E-2</v>
      </c>
    </row>
    <row r="101" spans="1:17" ht="14.4">
      <c r="A101" s="5" t="s">
        <v>131</v>
      </c>
      <c r="B101" s="5" t="s">
        <v>13</v>
      </c>
      <c r="C101" s="2">
        <v>45494</v>
      </c>
      <c r="D101" s="1" t="s">
        <v>14</v>
      </c>
      <c r="E101" s="5" t="s">
        <v>15</v>
      </c>
      <c r="F101" s="16">
        <v>3004</v>
      </c>
      <c r="G101" s="16">
        <v>415</v>
      </c>
      <c r="H101" s="16">
        <v>218</v>
      </c>
      <c r="I101" s="16">
        <v>36090</v>
      </c>
      <c r="J101" s="16">
        <v>37073</v>
      </c>
      <c r="K101" s="16">
        <v>181</v>
      </c>
      <c r="L101" s="1" t="s">
        <v>366</v>
      </c>
      <c r="M101" s="1"/>
      <c r="N101" s="1" t="str">
        <f t="shared" si="3"/>
        <v>DiscoverWeekly</v>
      </c>
      <c r="O101" s="1" t="s">
        <v>19</v>
      </c>
      <c r="P101" s="35">
        <f t="shared" si="4"/>
        <v>3637</v>
      </c>
      <c r="Q101" s="32">
        <f t="shared" si="5"/>
        <v>0.10077583818232197</v>
      </c>
    </row>
    <row r="102" spans="1:17" ht="14.4">
      <c r="A102" s="5" t="s">
        <v>132</v>
      </c>
      <c r="B102" s="5" t="s">
        <v>21</v>
      </c>
      <c r="C102" s="2">
        <v>45577</v>
      </c>
      <c r="D102" s="1" t="s">
        <v>14</v>
      </c>
      <c r="E102" s="5" t="s">
        <v>32</v>
      </c>
      <c r="F102" s="16">
        <v>3169</v>
      </c>
      <c r="G102" s="16">
        <v>386</v>
      </c>
      <c r="H102" s="16">
        <v>175</v>
      </c>
      <c r="I102" s="16">
        <v>45012</v>
      </c>
      <c r="J102" s="16">
        <v>38508</v>
      </c>
      <c r="K102" s="16">
        <v>218</v>
      </c>
      <c r="L102" s="1" t="s">
        <v>365</v>
      </c>
      <c r="M102" s="1"/>
      <c r="N102" s="1" t="str">
        <f t="shared" si="3"/>
        <v>NowPlaying</v>
      </c>
      <c r="O102" s="1" t="s">
        <v>16</v>
      </c>
      <c r="P102" s="35">
        <f t="shared" si="4"/>
        <v>3730</v>
      </c>
      <c r="Q102" s="32">
        <f t="shared" si="5"/>
        <v>8.2866791077934779E-2</v>
      </c>
    </row>
    <row r="103" spans="1:17" ht="14.4">
      <c r="A103" s="5" t="s">
        <v>133</v>
      </c>
      <c r="B103" s="5" t="s">
        <v>21</v>
      </c>
      <c r="C103" s="2">
        <v>45591</v>
      </c>
      <c r="D103" s="1" t="s">
        <v>14</v>
      </c>
      <c r="E103" s="5" t="s">
        <v>15</v>
      </c>
      <c r="F103" s="16">
        <v>3036</v>
      </c>
      <c r="G103" s="16">
        <v>293</v>
      </c>
      <c r="H103" s="16">
        <v>115</v>
      </c>
      <c r="I103" s="16">
        <v>23776</v>
      </c>
      <c r="J103" s="16">
        <v>46386</v>
      </c>
      <c r="K103" s="16">
        <v>282</v>
      </c>
      <c r="L103" s="1" t="s">
        <v>365</v>
      </c>
      <c r="M103" s="1"/>
      <c r="N103" s="1" t="str">
        <f t="shared" si="3"/>
        <v>NowPlaying</v>
      </c>
      <c r="O103" s="1" t="s">
        <v>16</v>
      </c>
      <c r="P103" s="35">
        <f t="shared" si="4"/>
        <v>3444</v>
      </c>
      <c r="Q103" s="32">
        <f t="shared" si="5"/>
        <v>0.14485195154777927</v>
      </c>
    </row>
    <row r="104" spans="1:17" ht="14.4">
      <c r="A104" s="5" t="s">
        <v>134</v>
      </c>
      <c r="B104" s="5" t="s">
        <v>13</v>
      </c>
      <c r="C104" s="2">
        <v>45336</v>
      </c>
      <c r="D104" s="1" t="s">
        <v>14</v>
      </c>
      <c r="E104" s="5" t="s">
        <v>28</v>
      </c>
      <c r="F104" s="16">
        <v>1830</v>
      </c>
      <c r="G104" s="16">
        <v>112</v>
      </c>
      <c r="H104" s="16">
        <v>181</v>
      </c>
      <c r="I104" s="16">
        <v>31870</v>
      </c>
      <c r="J104" s="16">
        <v>55742</v>
      </c>
      <c r="K104" s="16">
        <v>263</v>
      </c>
      <c r="L104" s="1" t="s">
        <v>364</v>
      </c>
      <c r="M104" s="1" t="s">
        <v>365</v>
      </c>
      <c r="N104" s="1" t="str">
        <f t="shared" si="3"/>
        <v>SoundtrackOfLife,NowPlaying</v>
      </c>
      <c r="O104" s="1" t="s">
        <v>16</v>
      </c>
      <c r="P104" s="35">
        <f t="shared" si="4"/>
        <v>2123</v>
      </c>
      <c r="Q104" s="32">
        <f t="shared" si="5"/>
        <v>6.6614370881706936E-2</v>
      </c>
    </row>
    <row r="105" spans="1:17" ht="14.4">
      <c r="A105" s="5" t="s">
        <v>135</v>
      </c>
      <c r="B105" s="5" t="s">
        <v>21</v>
      </c>
      <c r="C105" s="2">
        <v>45413</v>
      </c>
      <c r="D105" s="1" t="s">
        <v>22</v>
      </c>
      <c r="E105" s="5" t="s">
        <v>30</v>
      </c>
      <c r="F105" s="16">
        <v>2587</v>
      </c>
      <c r="G105" s="16">
        <v>447</v>
      </c>
      <c r="H105" s="16">
        <v>183</v>
      </c>
      <c r="I105" s="16">
        <v>36266</v>
      </c>
      <c r="J105" s="16">
        <v>32877</v>
      </c>
      <c r="K105" s="16">
        <v>132</v>
      </c>
      <c r="L105" s="1" t="s">
        <v>368</v>
      </c>
      <c r="M105" s="1" t="s">
        <v>370</v>
      </c>
      <c r="N105" s="1" t="str">
        <f t="shared" si="3"/>
        <v>DiscoverWeekly,MusicForEveryone</v>
      </c>
      <c r="O105" s="1" t="s">
        <v>16</v>
      </c>
      <c r="P105" s="35">
        <f t="shared" si="4"/>
        <v>3217</v>
      </c>
      <c r="Q105" s="32">
        <f t="shared" si="5"/>
        <v>8.8705674736667947E-2</v>
      </c>
    </row>
    <row r="106" spans="1:17" ht="14.4">
      <c r="A106" s="5" t="s">
        <v>136</v>
      </c>
      <c r="B106" s="5" t="s">
        <v>21</v>
      </c>
      <c r="C106" s="2">
        <v>45553</v>
      </c>
      <c r="D106" s="1" t="s">
        <v>14</v>
      </c>
      <c r="E106" s="5" t="s">
        <v>15</v>
      </c>
      <c r="F106" s="16">
        <v>2878</v>
      </c>
      <c r="G106" s="16">
        <v>265</v>
      </c>
      <c r="H106" s="16">
        <v>91</v>
      </c>
      <c r="I106" s="16">
        <v>52090</v>
      </c>
      <c r="J106" s="16">
        <v>28924</v>
      </c>
      <c r="K106" s="16">
        <v>133</v>
      </c>
      <c r="L106" s="1" t="s">
        <v>365</v>
      </c>
      <c r="M106" s="1"/>
      <c r="N106" s="1" t="str">
        <f t="shared" si="3"/>
        <v>NowPlaying</v>
      </c>
      <c r="O106" s="1" t="s">
        <v>16</v>
      </c>
      <c r="P106" s="35">
        <f t="shared" si="4"/>
        <v>3234</v>
      </c>
      <c r="Q106" s="32">
        <f t="shared" si="5"/>
        <v>6.2084853138798232E-2</v>
      </c>
    </row>
    <row r="107" spans="1:17" ht="14.4">
      <c r="A107" s="5" t="s">
        <v>137</v>
      </c>
      <c r="B107" s="5" t="s">
        <v>21</v>
      </c>
      <c r="C107" s="2">
        <v>45677</v>
      </c>
      <c r="D107" s="1" t="s">
        <v>22</v>
      </c>
      <c r="E107" s="5" t="s">
        <v>23</v>
      </c>
      <c r="F107" s="16">
        <v>4619</v>
      </c>
      <c r="G107" s="16">
        <v>272</v>
      </c>
      <c r="H107" s="16">
        <v>57</v>
      </c>
      <c r="I107" s="16">
        <v>21334</v>
      </c>
      <c r="J107" s="16">
        <v>46292</v>
      </c>
      <c r="K107" s="16">
        <v>91</v>
      </c>
      <c r="L107" s="1" t="s">
        <v>364</v>
      </c>
      <c r="M107" s="1" t="s">
        <v>365</v>
      </c>
      <c r="N107" s="1" t="str">
        <f t="shared" si="3"/>
        <v>SoundtrackOfLife,NowPlaying</v>
      </c>
      <c r="O107" s="1" t="s">
        <v>16</v>
      </c>
      <c r="P107" s="35">
        <f t="shared" si="4"/>
        <v>4948</v>
      </c>
      <c r="Q107" s="32">
        <f t="shared" si="5"/>
        <v>0.23193025217961938</v>
      </c>
    </row>
    <row r="108" spans="1:17" ht="14.4">
      <c r="A108" s="5" t="s">
        <v>138</v>
      </c>
      <c r="B108" s="5" t="s">
        <v>21</v>
      </c>
      <c r="C108" s="2">
        <v>45670</v>
      </c>
      <c r="D108" s="1" t="s">
        <v>14</v>
      </c>
      <c r="E108" s="5" t="s">
        <v>28</v>
      </c>
      <c r="F108" s="16">
        <v>4090</v>
      </c>
      <c r="G108" s="16">
        <v>209</v>
      </c>
      <c r="H108" s="16">
        <v>278</v>
      </c>
      <c r="I108" s="16">
        <v>52853</v>
      </c>
      <c r="J108" s="16">
        <v>57084</v>
      </c>
      <c r="K108" s="16">
        <v>102</v>
      </c>
      <c r="L108" s="1" t="s">
        <v>371</v>
      </c>
      <c r="M108" s="1"/>
      <c r="N108" s="1" t="str">
        <f t="shared" si="3"/>
        <v>SoundtrackOfLife</v>
      </c>
      <c r="O108" s="1" t="s">
        <v>19</v>
      </c>
      <c r="P108" s="35">
        <f t="shared" si="4"/>
        <v>4577</v>
      </c>
      <c r="Q108" s="32">
        <f t="shared" si="5"/>
        <v>8.6598679355949518E-2</v>
      </c>
    </row>
    <row r="109" spans="1:17" ht="14.4">
      <c r="A109" s="5" t="s">
        <v>139</v>
      </c>
      <c r="B109" s="5" t="s">
        <v>27</v>
      </c>
      <c r="C109" s="2">
        <v>45542</v>
      </c>
      <c r="D109" s="1" t="s">
        <v>49</v>
      </c>
      <c r="E109" s="5" t="s">
        <v>28</v>
      </c>
      <c r="F109" s="16">
        <v>3882</v>
      </c>
      <c r="G109" s="16">
        <v>342</v>
      </c>
      <c r="H109" s="16">
        <v>374</v>
      </c>
      <c r="I109" s="16">
        <v>41991</v>
      </c>
      <c r="J109" s="16">
        <v>48554</v>
      </c>
      <c r="K109" s="16">
        <v>118</v>
      </c>
      <c r="L109" s="1" t="s">
        <v>368</v>
      </c>
      <c r="M109" s="1" t="s">
        <v>371</v>
      </c>
      <c r="N109" s="1" t="str">
        <f t="shared" si="3"/>
        <v>DiscoverWeekly,SoundtrackOfLife</v>
      </c>
      <c r="O109" s="1" t="s">
        <v>50</v>
      </c>
      <c r="P109" s="35">
        <f t="shared" si="4"/>
        <v>4598</v>
      </c>
      <c r="Q109" s="32">
        <f t="shared" si="5"/>
        <v>0.10949965468790931</v>
      </c>
    </row>
    <row r="110" spans="1:17" ht="14.4">
      <c r="A110" s="5" t="s">
        <v>140</v>
      </c>
      <c r="B110" s="5" t="s">
        <v>13</v>
      </c>
      <c r="C110" s="2">
        <v>45617</v>
      </c>
      <c r="D110" s="1" t="s">
        <v>14</v>
      </c>
      <c r="E110" s="5" t="s">
        <v>28</v>
      </c>
      <c r="F110" s="16">
        <v>4581</v>
      </c>
      <c r="G110" s="16">
        <v>181</v>
      </c>
      <c r="H110" s="16">
        <v>112</v>
      </c>
      <c r="I110" s="16">
        <v>35221</v>
      </c>
      <c r="J110" s="16">
        <v>28797</v>
      </c>
      <c r="K110" s="16">
        <v>164</v>
      </c>
      <c r="L110" s="1" t="s">
        <v>364</v>
      </c>
      <c r="M110" s="1" t="s">
        <v>365</v>
      </c>
      <c r="N110" s="1" t="str">
        <f t="shared" si="3"/>
        <v>SoundtrackOfLife,NowPlaying</v>
      </c>
      <c r="O110" s="1" t="s">
        <v>16</v>
      </c>
      <c r="P110" s="35">
        <f t="shared" si="4"/>
        <v>4874</v>
      </c>
      <c r="Q110" s="32">
        <f t="shared" si="5"/>
        <v>0.13838335084182732</v>
      </c>
    </row>
    <row r="111" spans="1:17" ht="14.4">
      <c r="A111" s="5" t="s">
        <v>141</v>
      </c>
      <c r="B111" s="5" t="s">
        <v>13</v>
      </c>
      <c r="C111" s="2">
        <v>45469</v>
      </c>
      <c r="D111" s="1" t="s">
        <v>14</v>
      </c>
      <c r="E111" s="5" t="s">
        <v>23</v>
      </c>
      <c r="F111" s="16">
        <v>3253</v>
      </c>
      <c r="G111" s="16">
        <v>483</v>
      </c>
      <c r="H111" s="16">
        <v>336</v>
      </c>
      <c r="I111" s="16">
        <v>25397</v>
      </c>
      <c r="J111" s="16">
        <v>51485</v>
      </c>
      <c r="K111" s="16">
        <v>131</v>
      </c>
      <c r="L111" s="1" t="s">
        <v>366</v>
      </c>
      <c r="M111" s="1"/>
      <c r="N111" s="1" t="str">
        <f t="shared" si="3"/>
        <v>DiscoverWeekly</v>
      </c>
      <c r="O111" s="1" t="s">
        <v>19</v>
      </c>
      <c r="P111" s="35">
        <f t="shared" si="4"/>
        <v>4072</v>
      </c>
      <c r="Q111" s="32">
        <f t="shared" si="5"/>
        <v>0.16033389770445328</v>
      </c>
    </row>
    <row r="112" spans="1:17" ht="14.4">
      <c r="A112" s="5" t="s">
        <v>142</v>
      </c>
      <c r="B112" s="5" t="s">
        <v>27</v>
      </c>
      <c r="C112" s="2">
        <v>45493</v>
      </c>
      <c r="D112" s="1" t="s">
        <v>49</v>
      </c>
      <c r="E112" s="5" t="s">
        <v>28</v>
      </c>
      <c r="F112" s="16">
        <v>4955</v>
      </c>
      <c r="G112" s="16">
        <v>299</v>
      </c>
      <c r="H112" s="16">
        <v>345</v>
      </c>
      <c r="I112" s="16">
        <v>33644</v>
      </c>
      <c r="J112" s="16">
        <v>43547</v>
      </c>
      <c r="K112" s="16">
        <v>194</v>
      </c>
      <c r="L112" s="1" t="s">
        <v>368</v>
      </c>
      <c r="M112" s="1" t="s">
        <v>371</v>
      </c>
      <c r="N112" s="1" t="str">
        <f t="shared" si="3"/>
        <v>DiscoverWeekly,SoundtrackOfLife</v>
      </c>
      <c r="O112" s="1" t="s">
        <v>50</v>
      </c>
      <c r="P112" s="35">
        <f t="shared" si="4"/>
        <v>5599</v>
      </c>
      <c r="Q112" s="32">
        <f t="shared" si="5"/>
        <v>0.16641897515158721</v>
      </c>
    </row>
    <row r="113" spans="1:17" ht="14.4">
      <c r="A113" s="5" t="s">
        <v>143</v>
      </c>
      <c r="B113" s="5" t="s">
        <v>13</v>
      </c>
      <c r="C113" s="2">
        <v>45704</v>
      </c>
      <c r="D113" s="1" t="s">
        <v>14</v>
      </c>
      <c r="E113" s="5" t="s">
        <v>43</v>
      </c>
      <c r="F113" s="16">
        <v>1333</v>
      </c>
      <c r="G113" s="16">
        <v>286</v>
      </c>
      <c r="H113" s="16">
        <v>298</v>
      </c>
      <c r="I113" s="16">
        <v>36174</v>
      </c>
      <c r="J113" s="16">
        <v>34517</v>
      </c>
      <c r="K113" s="16">
        <v>170</v>
      </c>
      <c r="L113" s="1" t="s">
        <v>364</v>
      </c>
      <c r="M113" s="1" t="s">
        <v>365</v>
      </c>
      <c r="N113" s="1" t="str">
        <f t="shared" si="3"/>
        <v>SoundtrackOfLife,NowPlaying</v>
      </c>
      <c r="O113" s="1" t="s">
        <v>16</v>
      </c>
      <c r="P113" s="35">
        <f t="shared" si="4"/>
        <v>1917</v>
      </c>
      <c r="Q113" s="32">
        <f t="shared" si="5"/>
        <v>5.2993862995521647E-2</v>
      </c>
    </row>
    <row r="114" spans="1:17" ht="14.4">
      <c r="A114" s="5" t="s">
        <v>144</v>
      </c>
      <c r="B114" s="5" t="s">
        <v>13</v>
      </c>
      <c r="C114" s="2">
        <v>45544</v>
      </c>
      <c r="D114" s="1" t="s">
        <v>14</v>
      </c>
      <c r="E114" s="5" t="s">
        <v>23</v>
      </c>
      <c r="F114" s="16">
        <v>1616</v>
      </c>
      <c r="G114" s="16">
        <v>360</v>
      </c>
      <c r="H114" s="16">
        <v>180</v>
      </c>
      <c r="I114" s="16">
        <v>54342</v>
      </c>
      <c r="J114" s="16">
        <v>18796</v>
      </c>
      <c r="K114" s="16">
        <v>282</v>
      </c>
      <c r="L114" s="1" t="s">
        <v>364</v>
      </c>
      <c r="M114" s="1" t="s">
        <v>365</v>
      </c>
      <c r="N114" s="1" t="str">
        <f t="shared" si="3"/>
        <v>SoundtrackOfLife,NowPlaying</v>
      </c>
      <c r="O114" s="1" t="s">
        <v>16</v>
      </c>
      <c r="P114" s="35">
        <f t="shared" si="4"/>
        <v>2156</v>
      </c>
      <c r="Q114" s="32">
        <f t="shared" si="5"/>
        <v>3.9674653122814763E-2</v>
      </c>
    </row>
    <row r="115" spans="1:17" ht="14.4">
      <c r="A115" s="5" t="s">
        <v>145</v>
      </c>
      <c r="B115" s="5" t="s">
        <v>21</v>
      </c>
      <c r="C115" s="2">
        <v>45489</v>
      </c>
      <c r="D115" s="1" t="s">
        <v>14</v>
      </c>
      <c r="E115" s="5" t="s">
        <v>35</v>
      </c>
      <c r="F115" s="16">
        <v>1803</v>
      </c>
      <c r="G115" s="16">
        <v>273</v>
      </c>
      <c r="H115" s="16">
        <v>287</v>
      </c>
      <c r="I115" s="16">
        <v>46176</v>
      </c>
      <c r="J115" s="16">
        <v>25488</v>
      </c>
      <c r="K115" s="16">
        <v>141</v>
      </c>
      <c r="L115" s="1" t="s">
        <v>365</v>
      </c>
      <c r="M115" s="1"/>
      <c r="N115" s="1" t="str">
        <f t="shared" si="3"/>
        <v>NowPlaying</v>
      </c>
      <c r="O115" s="1" t="s">
        <v>16</v>
      </c>
      <c r="P115" s="35">
        <f t="shared" si="4"/>
        <v>2363</v>
      </c>
      <c r="Q115" s="32">
        <f t="shared" si="5"/>
        <v>5.1173769923769923E-2</v>
      </c>
    </row>
    <row r="116" spans="1:17" ht="14.4">
      <c r="A116" s="5" t="s">
        <v>146</v>
      </c>
      <c r="B116" s="5" t="s">
        <v>13</v>
      </c>
      <c r="C116" s="2">
        <v>45762</v>
      </c>
      <c r="D116" s="1" t="s">
        <v>14</v>
      </c>
      <c r="E116" s="5" t="s">
        <v>18</v>
      </c>
      <c r="F116" s="16">
        <v>4177</v>
      </c>
      <c r="G116" s="16">
        <v>489</v>
      </c>
      <c r="H116" s="16">
        <v>331</v>
      </c>
      <c r="I116" s="16">
        <v>57451</v>
      </c>
      <c r="J116" s="16">
        <v>73793</v>
      </c>
      <c r="K116" s="16">
        <v>251</v>
      </c>
      <c r="L116" s="1" t="s">
        <v>366</v>
      </c>
      <c r="M116" s="1"/>
      <c r="N116" s="1" t="str">
        <f t="shared" si="3"/>
        <v>DiscoverWeekly</v>
      </c>
      <c r="O116" s="1" t="s">
        <v>19</v>
      </c>
      <c r="P116" s="35">
        <f t="shared" si="4"/>
        <v>4997</v>
      </c>
      <c r="Q116" s="32">
        <f t="shared" si="5"/>
        <v>8.6978468608031198E-2</v>
      </c>
    </row>
    <row r="117" spans="1:17" ht="14.4">
      <c r="A117" s="5" t="s">
        <v>147</v>
      </c>
      <c r="B117" s="5" t="s">
        <v>13</v>
      </c>
      <c r="C117" s="2">
        <v>45781</v>
      </c>
      <c r="D117" s="1" t="s">
        <v>22</v>
      </c>
      <c r="E117" s="5" t="s">
        <v>23</v>
      </c>
      <c r="F117" s="16">
        <v>1311</v>
      </c>
      <c r="G117" s="16">
        <v>181</v>
      </c>
      <c r="H117" s="16">
        <v>361</v>
      </c>
      <c r="I117" s="16">
        <v>37148</v>
      </c>
      <c r="J117" s="16">
        <v>44875</v>
      </c>
      <c r="K117" s="16">
        <v>245</v>
      </c>
      <c r="L117" s="1" t="s">
        <v>365</v>
      </c>
      <c r="M117" s="1"/>
      <c r="N117" s="1" t="str">
        <f t="shared" si="3"/>
        <v>NowPlaying</v>
      </c>
      <c r="O117" s="1" t="s">
        <v>47</v>
      </c>
      <c r="P117" s="35">
        <f t="shared" si="4"/>
        <v>1853</v>
      </c>
      <c r="Q117" s="32">
        <f t="shared" si="5"/>
        <v>4.9881554861634543E-2</v>
      </c>
    </row>
    <row r="118" spans="1:17" ht="14.4">
      <c r="A118" s="5" t="s">
        <v>148</v>
      </c>
      <c r="B118" s="5" t="s">
        <v>13</v>
      </c>
      <c r="C118" s="2">
        <v>45340</v>
      </c>
      <c r="D118" s="1" t="s">
        <v>22</v>
      </c>
      <c r="E118" s="5" t="s">
        <v>41</v>
      </c>
      <c r="F118" s="16">
        <v>1516</v>
      </c>
      <c r="G118" s="16">
        <v>215</v>
      </c>
      <c r="H118" s="16">
        <v>332</v>
      </c>
      <c r="I118" s="16">
        <v>58981</v>
      </c>
      <c r="J118" s="16">
        <v>36118</v>
      </c>
      <c r="K118" s="16">
        <v>211</v>
      </c>
      <c r="L118" s="1" t="s">
        <v>365</v>
      </c>
      <c r="M118" s="1"/>
      <c r="N118" s="1" t="str">
        <f t="shared" si="3"/>
        <v>NowPlaying</v>
      </c>
      <c r="O118" s="1" t="s">
        <v>47</v>
      </c>
      <c r="P118" s="35">
        <f t="shared" si="4"/>
        <v>2063</v>
      </c>
      <c r="Q118" s="32">
        <f t="shared" si="5"/>
        <v>3.4977365592309385E-2</v>
      </c>
    </row>
    <row r="119" spans="1:17" ht="14.4">
      <c r="A119" s="5" t="s">
        <v>149</v>
      </c>
      <c r="B119" s="5" t="s">
        <v>21</v>
      </c>
      <c r="C119" s="2">
        <v>45428</v>
      </c>
      <c r="D119" s="1" t="s">
        <v>22</v>
      </c>
      <c r="E119" s="5" t="s">
        <v>28</v>
      </c>
      <c r="F119" s="16">
        <v>2023</v>
      </c>
      <c r="G119" s="16">
        <v>124</v>
      </c>
      <c r="H119" s="16">
        <v>99</v>
      </c>
      <c r="I119" s="16">
        <v>54524</v>
      </c>
      <c r="J119" s="16">
        <v>34790</v>
      </c>
      <c r="K119" s="16">
        <v>195</v>
      </c>
      <c r="L119" s="1" t="s">
        <v>368</v>
      </c>
      <c r="M119" s="1" t="s">
        <v>370</v>
      </c>
      <c r="N119" s="1" t="str">
        <f t="shared" si="3"/>
        <v>DiscoverWeekly,MusicForEveryone</v>
      </c>
      <c r="O119" s="1" t="s">
        <v>16</v>
      </c>
      <c r="P119" s="35">
        <f t="shared" si="4"/>
        <v>2246</v>
      </c>
      <c r="Q119" s="32">
        <f t="shared" si="5"/>
        <v>4.1192869195216787E-2</v>
      </c>
    </row>
    <row r="120" spans="1:17" ht="14.4">
      <c r="A120" s="5" t="s">
        <v>150</v>
      </c>
      <c r="B120" s="5" t="s">
        <v>21</v>
      </c>
      <c r="C120" s="2">
        <v>45806</v>
      </c>
      <c r="D120" s="1" t="s">
        <v>22</v>
      </c>
      <c r="E120" s="5" t="s">
        <v>28</v>
      </c>
      <c r="F120" s="16">
        <v>2134</v>
      </c>
      <c r="G120" s="16">
        <v>322</v>
      </c>
      <c r="H120" s="16">
        <v>114</v>
      </c>
      <c r="I120" s="16">
        <v>44338</v>
      </c>
      <c r="J120" s="16">
        <v>52165</v>
      </c>
      <c r="K120" s="16">
        <v>176</v>
      </c>
      <c r="L120" s="1" t="s">
        <v>367</v>
      </c>
      <c r="M120" s="1" t="s">
        <v>365</v>
      </c>
      <c r="N120" s="1" t="str">
        <f t="shared" si="3"/>
        <v>MusicForEveryone,NowPlaying</v>
      </c>
      <c r="O120" s="1" t="s">
        <v>16</v>
      </c>
      <c r="P120" s="35">
        <f t="shared" si="4"/>
        <v>2570</v>
      </c>
      <c r="Q120" s="32">
        <f t="shared" si="5"/>
        <v>5.7963823356939871E-2</v>
      </c>
    </row>
    <row r="121" spans="1:17" ht="14.4">
      <c r="A121" s="5" t="s">
        <v>151</v>
      </c>
      <c r="B121" s="5" t="s">
        <v>13</v>
      </c>
      <c r="C121" s="2">
        <v>45674</v>
      </c>
      <c r="D121" s="1" t="s">
        <v>14</v>
      </c>
      <c r="E121" s="5" t="s">
        <v>35</v>
      </c>
      <c r="F121" s="16">
        <v>2266</v>
      </c>
      <c r="G121" s="16">
        <v>126</v>
      </c>
      <c r="H121" s="16">
        <v>140</v>
      </c>
      <c r="I121" s="16">
        <v>53759</v>
      </c>
      <c r="J121" s="16">
        <v>46834</v>
      </c>
      <c r="K121" s="16">
        <v>277</v>
      </c>
      <c r="L121" s="1" t="s">
        <v>366</v>
      </c>
      <c r="M121" s="1"/>
      <c r="N121" s="1" t="str">
        <f t="shared" si="3"/>
        <v>DiscoverWeekly</v>
      </c>
      <c r="O121" s="1" t="s">
        <v>19</v>
      </c>
      <c r="P121" s="35">
        <f t="shared" si="4"/>
        <v>2532</v>
      </c>
      <c r="Q121" s="32">
        <f t="shared" si="5"/>
        <v>4.7099090384865788E-2</v>
      </c>
    </row>
    <row r="122" spans="1:17" ht="14.4">
      <c r="A122" s="5" t="s">
        <v>152</v>
      </c>
      <c r="B122" s="5" t="s">
        <v>13</v>
      </c>
      <c r="C122" s="2">
        <v>45777</v>
      </c>
      <c r="D122" s="1" t="s">
        <v>22</v>
      </c>
      <c r="E122" s="5" t="s">
        <v>23</v>
      </c>
      <c r="F122" s="16">
        <v>3916</v>
      </c>
      <c r="G122" s="16">
        <v>459</v>
      </c>
      <c r="H122" s="16">
        <v>229</v>
      </c>
      <c r="I122" s="16">
        <v>48989</v>
      </c>
      <c r="J122" s="16">
        <v>39768</v>
      </c>
      <c r="K122" s="16">
        <v>200</v>
      </c>
      <c r="L122" s="1" t="s">
        <v>365</v>
      </c>
      <c r="M122" s="1"/>
      <c r="N122" s="1" t="str">
        <f t="shared" si="3"/>
        <v>NowPlaying</v>
      </c>
      <c r="O122" s="1" t="s">
        <v>47</v>
      </c>
      <c r="P122" s="35">
        <f t="shared" si="4"/>
        <v>4604</v>
      </c>
      <c r="Q122" s="32">
        <f t="shared" si="5"/>
        <v>9.3980281287635997E-2</v>
      </c>
    </row>
    <row r="123" spans="1:17" ht="14.4">
      <c r="A123" s="5" t="s">
        <v>153</v>
      </c>
      <c r="B123" s="5" t="s">
        <v>21</v>
      </c>
      <c r="C123" s="2">
        <v>45346</v>
      </c>
      <c r="D123" s="1" t="s">
        <v>22</v>
      </c>
      <c r="E123" s="5" t="s">
        <v>28</v>
      </c>
      <c r="F123" s="16">
        <v>1022</v>
      </c>
      <c r="G123" s="16">
        <v>463</v>
      </c>
      <c r="H123" s="16">
        <v>360</v>
      </c>
      <c r="I123" s="16">
        <v>51468</v>
      </c>
      <c r="J123" s="16">
        <v>24279</v>
      </c>
      <c r="K123" s="16">
        <v>230</v>
      </c>
      <c r="L123" s="1" t="s">
        <v>368</v>
      </c>
      <c r="M123" s="1" t="s">
        <v>370</v>
      </c>
      <c r="N123" s="1" t="str">
        <f t="shared" si="3"/>
        <v>DiscoverWeekly,MusicForEveryone</v>
      </c>
      <c r="O123" s="1" t="s">
        <v>16</v>
      </c>
      <c r="P123" s="35">
        <f t="shared" si="4"/>
        <v>1845</v>
      </c>
      <c r="Q123" s="32">
        <f t="shared" si="5"/>
        <v>3.5847516903707161E-2</v>
      </c>
    </row>
    <row r="124" spans="1:17" ht="14.4">
      <c r="A124" s="5" t="s">
        <v>154</v>
      </c>
      <c r="B124" s="5" t="s">
        <v>27</v>
      </c>
      <c r="C124" s="2">
        <v>45424</v>
      </c>
      <c r="D124" s="1" t="s">
        <v>14</v>
      </c>
      <c r="E124" s="5" t="s">
        <v>41</v>
      </c>
      <c r="F124" s="16">
        <v>2911</v>
      </c>
      <c r="G124" s="16">
        <v>467</v>
      </c>
      <c r="H124" s="16">
        <v>94</v>
      </c>
      <c r="I124" s="16">
        <v>59083</v>
      </c>
      <c r="J124" s="16">
        <v>49762</v>
      </c>
      <c r="K124" s="16">
        <v>236</v>
      </c>
      <c r="L124" s="1" t="s">
        <v>368</v>
      </c>
      <c r="M124" s="1" t="s">
        <v>369</v>
      </c>
      <c r="N124" s="1" t="str">
        <f t="shared" si="3"/>
        <v>DiscoverWeekly,SpotifyWrapped</v>
      </c>
      <c r="O124" s="1" t="s">
        <v>19</v>
      </c>
      <c r="P124" s="35">
        <f t="shared" si="4"/>
        <v>3472</v>
      </c>
      <c r="Q124" s="32">
        <f t="shared" si="5"/>
        <v>5.8764788517847777E-2</v>
      </c>
    </row>
    <row r="125" spans="1:17" ht="14.4">
      <c r="A125" s="5" t="s">
        <v>155</v>
      </c>
      <c r="B125" s="5" t="s">
        <v>21</v>
      </c>
      <c r="C125" s="2">
        <v>45421</v>
      </c>
      <c r="D125" s="1" t="s">
        <v>22</v>
      </c>
      <c r="E125" s="5" t="s">
        <v>23</v>
      </c>
      <c r="F125" s="16">
        <v>3277</v>
      </c>
      <c r="G125" s="16">
        <v>423</v>
      </c>
      <c r="H125" s="16">
        <v>259</v>
      </c>
      <c r="I125" s="16">
        <v>46328</v>
      </c>
      <c r="J125" s="16">
        <v>44293</v>
      </c>
      <c r="K125" s="16">
        <v>299</v>
      </c>
      <c r="L125" s="1" t="s">
        <v>364</v>
      </c>
      <c r="M125" s="1" t="s">
        <v>365</v>
      </c>
      <c r="N125" s="1" t="str">
        <f t="shared" si="3"/>
        <v>SoundtrackOfLife,NowPlaying</v>
      </c>
      <c r="O125" s="1" t="s">
        <v>16</v>
      </c>
      <c r="P125" s="35">
        <f t="shared" si="4"/>
        <v>3959</v>
      </c>
      <c r="Q125" s="32">
        <f t="shared" si="5"/>
        <v>8.5455879813503707E-2</v>
      </c>
    </row>
    <row r="126" spans="1:17" ht="14.4">
      <c r="A126" s="5" t="s">
        <v>156</v>
      </c>
      <c r="B126" s="5" t="s">
        <v>21</v>
      </c>
      <c r="C126" s="2">
        <v>45602</v>
      </c>
      <c r="D126" s="1" t="s">
        <v>14</v>
      </c>
      <c r="E126" s="5" t="s">
        <v>41</v>
      </c>
      <c r="F126" s="16">
        <v>2956</v>
      </c>
      <c r="G126" s="16">
        <v>381</v>
      </c>
      <c r="H126" s="16">
        <v>345</v>
      </c>
      <c r="I126" s="16">
        <v>33347</v>
      </c>
      <c r="J126" s="16">
        <v>22558</v>
      </c>
      <c r="K126" s="16">
        <v>173</v>
      </c>
      <c r="L126" s="1" t="s">
        <v>365</v>
      </c>
      <c r="M126" s="1"/>
      <c r="N126" s="1" t="str">
        <f t="shared" si="3"/>
        <v>NowPlaying</v>
      </c>
      <c r="O126" s="1" t="s">
        <v>16</v>
      </c>
      <c r="P126" s="35">
        <f t="shared" si="4"/>
        <v>3682</v>
      </c>
      <c r="Q126" s="32">
        <f t="shared" si="5"/>
        <v>0.11041472996071611</v>
      </c>
    </row>
    <row r="127" spans="1:17" ht="14.4">
      <c r="A127" s="5" t="s">
        <v>157</v>
      </c>
      <c r="B127" s="5" t="s">
        <v>21</v>
      </c>
      <c r="C127" s="2">
        <v>45295</v>
      </c>
      <c r="D127" s="1" t="s">
        <v>22</v>
      </c>
      <c r="E127" s="5" t="s">
        <v>30</v>
      </c>
      <c r="F127" s="16">
        <v>3208</v>
      </c>
      <c r="G127" s="16">
        <v>476</v>
      </c>
      <c r="H127" s="16">
        <v>277</v>
      </c>
      <c r="I127" s="16">
        <v>56072</v>
      </c>
      <c r="J127" s="16">
        <v>21061</v>
      </c>
      <c r="K127" s="16">
        <v>113</v>
      </c>
      <c r="L127" s="1" t="s">
        <v>367</v>
      </c>
      <c r="M127" s="1" t="s">
        <v>365</v>
      </c>
      <c r="N127" s="1" t="str">
        <f t="shared" si="3"/>
        <v>MusicForEveryone,NowPlaying</v>
      </c>
      <c r="O127" s="1" t="s">
        <v>16</v>
      </c>
      <c r="P127" s="35">
        <f t="shared" si="4"/>
        <v>3961</v>
      </c>
      <c r="Q127" s="32">
        <f t="shared" si="5"/>
        <v>7.064131830503638E-2</v>
      </c>
    </row>
    <row r="128" spans="1:17" ht="14.4">
      <c r="A128" s="5" t="s">
        <v>158</v>
      </c>
      <c r="B128" s="5" t="s">
        <v>21</v>
      </c>
      <c r="C128" s="2">
        <v>45319</v>
      </c>
      <c r="D128" s="1" t="s">
        <v>14</v>
      </c>
      <c r="E128" s="5" t="s">
        <v>28</v>
      </c>
      <c r="F128" s="16">
        <v>1456</v>
      </c>
      <c r="G128" s="16">
        <v>265</v>
      </c>
      <c r="H128" s="16">
        <v>137</v>
      </c>
      <c r="I128" s="16">
        <v>53485</v>
      </c>
      <c r="J128" s="16">
        <v>59729</v>
      </c>
      <c r="K128" s="16">
        <v>145</v>
      </c>
      <c r="L128" s="1" t="s">
        <v>371</v>
      </c>
      <c r="M128" s="1"/>
      <c r="N128" s="1" t="str">
        <f t="shared" si="3"/>
        <v>SoundtrackOfLife</v>
      </c>
      <c r="O128" s="1" t="s">
        <v>19</v>
      </c>
      <c r="P128" s="35">
        <f t="shared" si="4"/>
        <v>1858</v>
      </c>
      <c r="Q128" s="32">
        <f t="shared" si="5"/>
        <v>3.4738711788351875E-2</v>
      </c>
    </row>
    <row r="129" spans="1:17" ht="14.4">
      <c r="A129" s="5" t="s">
        <v>159</v>
      </c>
      <c r="B129" s="5" t="s">
        <v>13</v>
      </c>
      <c r="C129" s="2">
        <v>45344</v>
      </c>
      <c r="D129" s="1" t="s">
        <v>14</v>
      </c>
      <c r="E129" s="5" t="s">
        <v>23</v>
      </c>
      <c r="F129" s="16">
        <v>1902</v>
      </c>
      <c r="G129" s="16">
        <v>394</v>
      </c>
      <c r="H129" s="16">
        <v>279</v>
      </c>
      <c r="I129" s="16">
        <v>24615</v>
      </c>
      <c r="J129" s="16">
        <v>51330</v>
      </c>
      <c r="K129" s="16">
        <v>176</v>
      </c>
      <c r="L129" s="1" t="s">
        <v>364</v>
      </c>
      <c r="M129" s="1" t="s">
        <v>365</v>
      </c>
      <c r="N129" s="1" t="str">
        <f t="shared" si="3"/>
        <v>SoundtrackOfLife,NowPlaying</v>
      </c>
      <c r="O129" s="1" t="s">
        <v>16</v>
      </c>
      <c r="P129" s="35">
        <f t="shared" si="4"/>
        <v>2575</v>
      </c>
      <c r="Q129" s="32">
        <f t="shared" si="5"/>
        <v>0.10461100954702417</v>
      </c>
    </row>
    <row r="130" spans="1:17" ht="14.4">
      <c r="A130" s="5" t="s">
        <v>160</v>
      </c>
      <c r="B130" s="5" t="s">
        <v>21</v>
      </c>
      <c r="C130" s="2">
        <v>45839</v>
      </c>
      <c r="D130" s="1" t="s">
        <v>22</v>
      </c>
      <c r="E130" s="5" t="s">
        <v>18</v>
      </c>
      <c r="F130" s="16">
        <v>3219</v>
      </c>
      <c r="G130" s="16">
        <v>424</v>
      </c>
      <c r="H130" s="16">
        <v>267</v>
      </c>
      <c r="I130" s="16">
        <v>48879</v>
      </c>
      <c r="J130" s="16">
        <v>37691</v>
      </c>
      <c r="K130" s="16">
        <v>224</v>
      </c>
      <c r="L130" s="1" t="s">
        <v>368</v>
      </c>
      <c r="M130" s="1" t="s">
        <v>370</v>
      </c>
      <c r="N130" s="1" t="str">
        <f t="shared" ref="N130:N193" si="6">L130 &amp; M130</f>
        <v>DiscoverWeekly,MusicForEveryone</v>
      </c>
      <c r="O130" s="1" t="s">
        <v>16</v>
      </c>
      <c r="P130" s="35">
        <f t="shared" ref="P130:P193" si="7">(F130+G130+H130)</f>
        <v>3910</v>
      </c>
      <c r="Q130" s="32">
        <f t="shared" ref="Q130:Q193" si="8">(P130/I130)</f>
        <v>7.9993453221219743E-2</v>
      </c>
    </row>
    <row r="131" spans="1:17" ht="14.4">
      <c r="A131" s="5" t="s">
        <v>161</v>
      </c>
      <c r="B131" s="5" t="s">
        <v>27</v>
      </c>
      <c r="C131" s="2">
        <v>45301</v>
      </c>
      <c r="D131" s="1" t="s">
        <v>14</v>
      </c>
      <c r="E131" s="5" t="s">
        <v>18</v>
      </c>
      <c r="F131" s="16">
        <v>1261</v>
      </c>
      <c r="G131" s="16">
        <v>190</v>
      </c>
      <c r="H131" s="16">
        <v>233</v>
      </c>
      <c r="I131" s="16">
        <v>59888</v>
      </c>
      <c r="J131" s="16">
        <v>51449</v>
      </c>
      <c r="K131" s="16">
        <v>205</v>
      </c>
      <c r="L131" s="1" t="s">
        <v>368</v>
      </c>
      <c r="M131" s="1" t="s">
        <v>369</v>
      </c>
      <c r="N131" s="1" t="str">
        <f t="shared" si="6"/>
        <v>DiscoverWeekly,SpotifyWrapped</v>
      </c>
      <c r="O131" s="1" t="s">
        <v>19</v>
      </c>
      <c r="P131" s="35">
        <f t="shared" si="7"/>
        <v>1684</v>
      </c>
      <c r="Q131" s="32">
        <f t="shared" si="8"/>
        <v>2.811915575741384E-2</v>
      </c>
    </row>
    <row r="132" spans="1:17" ht="14.4">
      <c r="A132" s="5" t="s">
        <v>162</v>
      </c>
      <c r="B132" s="5" t="s">
        <v>21</v>
      </c>
      <c r="C132" s="2">
        <v>45736</v>
      </c>
      <c r="D132" s="1" t="s">
        <v>14</v>
      </c>
      <c r="E132" s="5" t="s">
        <v>43</v>
      </c>
      <c r="F132" s="16">
        <v>1564</v>
      </c>
      <c r="G132" s="16">
        <v>362</v>
      </c>
      <c r="H132" s="16">
        <v>371</v>
      </c>
      <c r="I132" s="16">
        <v>42075</v>
      </c>
      <c r="J132" s="16">
        <v>66659</v>
      </c>
      <c r="K132" s="16">
        <v>205</v>
      </c>
      <c r="L132" s="1" t="s">
        <v>371</v>
      </c>
      <c r="M132" s="1"/>
      <c r="N132" s="1" t="str">
        <f t="shared" si="6"/>
        <v>SoundtrackOfLife</v>
      </c>
      <c r="O132" s="1" t="s">
        <v>19</v>
      </c>
      <c r="P132" s="35">
        <f t="shared" si="7"/>
        <v>2297</v>
      </c>
      <c r="Q132" s="32">
        <f t="shared" si="8"/>
        <v>5.4592988710635768E-2</v>
      </c>
    </row>
    <row r="133" spans="1:17" ht="14.4">
      <c r="A133" s="5" t="s">
        <v>163</v>
      </c>
      <c r="B133" s="5" t="s">
        <v>21</v>
      </c>
      <c r="C133" s="2">
        <v>45563</v>
      </c>
      <c r="D133" s="1" t="s">
        <v>14</v>
      </c>
      <c r="E133" s="5" t="s">
        <v>30</v>
      </c>
      <c r="F133" s="16">
        <v>4006</v>
      </c>
      <c r="G133" s="16">
        <v>420</v>
      </c>
      <c r="H133" s="16">
        <v>194</v>
      </c>
      <c r="I133" s="16">
        <v>49964</v>
      </c>
      <c r="J133" s="16">
        <v>20685</v>
      </c>
      <c r="K133" s="16">
        <v>148</v>
      </c>
      <c r="L133" s="1" t="s">
        <v>365</v>
      </c>
      <c r="M133" s="1"/>
      <c r="N133" s="1" t="str">
        <f t="shared" si="6"/>
        <v>NowPlaying</v>
      </c>
      <c r="O133" s="1" t="s">
        <v>16</v>
      </c>
      <c r="P133" s="35">
        <f t="shared" si="7"/>
        <v>4620</v>
      </c>
      <c r="Q133" s="32">
        <f t="shared" si="8"/>
        <v>9.2466575934672959E-2</v>
      </c>
    </row>
    <row r="134" spans="1:17" ht="14.4">
      <c r="A134" s="5" t="s">
        <v>164</v>
      </c>
      <c r="B134" s="5" t="s">
        <v>27</v>
      </c>
      <c r="C134" s="2">
        <v>45318</v>
      </c>
      <c r="D134" s="1" t="s">
        <v>14</v>
      </c>
      <c r="E134" s="5" t="s">
        <v>43</v>
      </c>
      <c r="F134" s="16">
        <v>1976</v>
      </c>
      <c r="G134" s="16">
        <v>262</v>
      </c>
      <c r="H134" s="16">
        <v>218</v>
      </c>
      <c r="I134" s="16">
        <v>51696</v>
      </c>
      <c r="J134" s="16">
        <v>44846</v>
      </c>
      <c r="K134" s="16">
        <v>139</v>
      </c>
      <c r="L134" s="1" t="s">
        <v>368</v>
      </c>
      <c r="M134" s="1" t="s">
        <v>369</v>
      </c>
      <c r="N134" s="1" t="str">
        <f t="shared" si="6"/>
        <v>DiscoverWeekly,SpotifyWrapped</v>
      </c>
      <c r="O134" s="1" t="s">
        <v>19</v>
      </c>
      <c r="P134" s="35">
        <f t="shared" si="7"/>
        <v>2456</v>
      </c>
      <c r="Q134" s="32">
        <f t="shared" si="8"/>
        <v>4.7508511296812134E-2</v>
      </c>
    </row>
    <row r="135" spans="1:17" ht="14.4">
      <c r="A135" s="5" t="s">
        <v>165</v>
      </c>
      <c r="B135" s="5" t="s">
        <v>21</v>
      </c>
      <c r="C135" s="2">
        <v>45792</v>
      </c>
      <c r="D135" s="1" t="s">
        <v>14</v>
      </c>
      <c r="E135" s="5" t="s">
        <v>23</v>
      </c>
      <c r="F135" s="16">
        <v>1583</v>
      </c>
      <c r="G135" s="16">
        <v>433</v>
      </c>
      <c r="H135" s="16">
        <v>249</v>
      </c>
      <c r="I135" s="16">
        <v>30256</v>
      </c>
      <c r="J135" s="16">
        <v>47066</v>
      </c>
      <c r="K135" s="16">
        <v>196</v>
      </c>
      <c r="L135" s="1" t="s">
        <v>365</v>
      </c>
      <c r="M135" s="1"/>
      <c r="N135" s="1" t="str">
        <f t="shared" si="6"/>
        <v>NowPlaying</v>
      </c>
      <c r="O135" s="1" t="s">
        <v>16</v>
      </c>
      <c r="P135" s="35">
        <f t="shared" si="7"/>
        <v>2265</v>
      </c>
      <c r="Q135" s="32">
        <f t="shared" si="8"/>
        <v>7.4861184558434685E-2</v>
      </c>
    </row>
    <row r="136" spans="1:17" ht="14.4">
      <c r="A136" s="5" t="s">
        <v>166</v>
      </c>
      <c r="B136" s="5" t="s">
        <v>21</v>
      </c>
      <c r="C136" s="2">
        <v>45569</v>
      </c>
      <c r="D136" s="1" t="s">
        <v>22</v>
      </c>
      <c r="E136" s="5" t="s">
        <v>18</v>
      </c>
      <c r="F136" s="16">
        <v>2870</v>
      </c>
      <c r="G136" s="16">
        <v>380</v>
      </c>
      <c r="H136" s="16">
        <v>393</v>
      </c>
      <c r="I136" s="16">
        <v>37621</v>
      </c>
      <c r="J136" s="16">
        <v>71794</v>
      </c>
      <c r="K136" s="16">
        <v>127</v>
      </c>
      <c r="L136" s="1" t="s">
        <v>367</v>
      </c>
      <c r="M136" s="1" t="s">
        <v>365</v>
      </c>
      <c r="N136" s="1" t="str">
        <f t="shared" si="6"/>
        <v>MusicForEveryone,NowPlaying</v>
      </c>
      <c r="O136" s="1" t="s">
        <v>16</v>
      </c>
      <c r="P136" s="35">
        <f t="shared" si="7"/>
        <v>3643</v>
      </c>
      <c r="Q136" s="32">
        <f t="shared" si="8"/>
        <v>9.6834214933149046E-2</v>
      </c>
    </row>
    <row r="137" spans="1:17" ht="14.4">
      <c r="A137" s="5" t="s">
        <v>167</v>
      </c>
      <c r="B137" s="5" t="s">
        <v>21</v>
      </c>
      <c r="C137" s="2">
        <v>45615</v>
      </c>
      <c r="D137" s="1" t="s">
        <v>14</v>
      </c>
      <c r="E137" s="5" t="s">
        <v>35</v>
      </c>
      <c r="F137" s="16">
        <v>3728</v>
      </c>
      <c r="G137" s="16">
        <v>271</v>
      </c>
      <c r="H137" s="16">
        <v>275</v>
      </c>
      <c r="I137" s="16">
        <v>22827</v>
      </c>
      <c r="J137" s="16">
        <v>37034</v>
      </c>
      <c r="K137" s="16">
        <v>199</v>
      </c>
      <c r="L137" s="1" t="s">
        <v>365</v>
      </c>
      <c r="M137" s="1"/>
      <c r="N137" s="1" t="str">
        <f t="shared" si="6"/>
        <v>NowPlaying</v>
      </c>
      <c r="O137" s="1" t="s">
        <v>16</v>
      </c>
      <c r="P137" s="35">
        <f t="shared" si="7"/>
        <v>4274</v>
      </c>
      <c r="Q137" s="32">
        <f t="shared" si="8"/>
        <v>0.18723441538528934</v>
      </c>
    </row>
    <row r="138" spans="1:17" ht="14.4">
      <c r="A138" s="5" t="s">
        <v>168</v>
      </c>
      <c r="B138" s="5" t="s">
        <v>21</v>
      </c>
      <c r="C138" s="2">
        <v>45387</v>
      </c>
      <c r="D138" s="1" t="s">
        <v>22</v>
      </c>
      <c r="E138" s="5" t="s">
        <v>23</v>
      </c>
      <c r="F138" s="16">
        <v>4965</v>
      </c>
      <c r="G138" s="16">
        <v>175</v>
      </c>
      <c r="H138" s="16">
        <v>307</v>
      </c>
      <c r="I138" s="16">
        <v>32793</v>
      </c>
      <c r="J138" s="16">
        <v>43412</v>
      </c>
      <c r="K138" s="16">
        <v>296</v>
      </c>
      <c r="L138" s="1" t="s">
        <v>364</v>
      </c>
      <c r="M138" s="1" t="s">
        <v>365</v>
      </c>
      <c r="N138" s="1" t="str">
        <f t="shared" si="6"/>
        <v>SoundtrackOfLife,NowPlaying</v>
      </c>
      <c r="O138" s="1" t="s">
        <v>16</v>
      </c>
      <c r="P138" s="35">
        <f t="shared" si="7"/>
        <v>5447</v>
      </c>
      <c r="Q138" s="32">
        <f t="shared" si="8"/>
        <v>0.16610252187966945</v>
      </c>
    </row>
    <row r="139" spans="1:17" ht="14.4">
      <c r="A139" s="5" t="s">
        <v>169</v>
      </c>
      <c r="B139" s="5" t="s">
        <v>21</v>
      </c>
      <c r="C139" s="2">
        <v>45624</v>
      </c>
      <c r="D139" s="1" t="s">
        <v>22</v>
      </c>
      <c r="E139" s="5" t="s">
        <v>23</v>
      </c>
      <c r="F139" s="16">
        <v>1131</v>
      </c>
      <c r="G139" s="16">
        <v>100</v>
      </c>
      <c r="H139" s="16">
        <v>116</v>
      </c>
      <c r="I139" s="16">
        <v>48437</v>
      </c>
      <c r="J139" s="16">
        <v>72704</v>
      </c>
      <c r="K139" s="16">
        <v>236</v>
      </c>
      <c r="L139" s="1" t="s">
        <v>368</v>
      </c>
      <c r="M139" s="1" t="s">
        <v>370</v>
      </c>
      <c r="N139" s="1" t="str">
        <f t="shared" si="6"/>
        <v>DiscoverWeekly,MusicForEveryone</v>
      </c>
      <c r="O139" s="1" t="s">
        <v>16</v>
      </c>
      <c r="P139" s="35">
        <f t="shared" si="7"/>
        <v>1347</v>
      </c>
      <c r="Q139" s="32">
        <f t="shared" si="8"/>
        <v>2.7809319322005904E-2</v>
      </c>
    </row>
    <row r="140" spans="1:17" ht="14.4">
      <c r="A140" s="5" t="s">
        <v>170</v>
      </c>
      <c r="B140" s="5" t="s">
        <v>21</v>
      </c>
      <c r="C140" s="2">
        <v>45725</v>
      </c>
      <c r="D140" s="1" t="s">
        <v>14</v>
      </c>
      <c r="E140" s="5" t="s">
        <v>43</v>
      </c>
      <c r="F140" s="16">
        <v>2754</v>
      </c>
      <c r="G140" s="16">
        <v>215</v>
      </c>
      <c r="H140" s="16">
        <v>264</v>
      </c>
      <c r="I140" s="16">
        <v>27762</v>
      </c>
      <c r="J140" s="16">
        <v>70203</v>
      </c>
      <c r="K140" s="16">
        <v>289</v>
      </c>
      <c r="L140" s="1" t="s">
        <v>365</v>
      </c>
      <c r="M140" s="1"/>
      <c r="N140" s="1" t="str">
        <f t="shared" si="6"/>
        <v>NowPlaying</v>
      </c>
      <c r="O140" s="1" t="s">
        <v>16</v>
      </c>
      <c r="P140" s="35">
        <f t="shared" si="7"/>
        <v>3233</v>
      </c>
      <c r="Q140" s="32">
        <f t="shared" si="8"/>
        <v>0.11645414595490239</v>
      </c>
    </row>
    <row r="141" spans="1:17" ht="14.4">
      <c r="A141" s="5" t="s">
        <v>171</v>
      </c>
      <c r="B141" s="5" t="s">
        <v>21</v>
      </c>
      <c r="C141" s="2">
        <v>45531</v>
      </c>
      <c r="D141" s="1" t="s">
        <v>22</v>
      </c>
      <c r="E141" s="5" t="s">
        <v>23</v>
      </c>
      <c r="F141" s="16">
        <v>1856</v>
      </c>
      <c r="G141" s="16">
        <v>357</v>
      </c>
      <c r="H141" s="16">
        <v>348</v>
      </c>
      <c r="I141" s="16">
        <v>29428</v>
      </c>
      <c r="J141" s="16">
        <v>70206</v>
      </c>
      <c r="K141" s="16">
        <v>236</v>
      </c>
      <c r="L141" s="1" t="s">
        <v>367</v>
      </c>
      <c r="M141" s="1" t="s">
        <v>365</v>
      </c>
      <c r="N141" s="1" t="str">
        <f t="shared" si="6"/>
        <v>MusicForEveryone,NowPlaying</v>
      </c>
      <c r="O141" s="1" t="s">
        <v>16</v>
      </c>
      <c r="P141" s="35">
        <f t="shared" si="7"/>
        <v>2561</v>
      </c>
      <c r="Q141" s="32">
        <f t="shared" si="8"/>
        <v>8.702596166915863E-2</v>
      </c>
    </row>
    <row r="142" spans="1:17" ht="14.4">
      <c r="A142" s="5" t="s">
        <v>172</v>
      </c>
      <c r="B142" s="5" t="s">
        <v>27</v>
      </c>
      <c r="C142" s="2">
        <v>45566</v>
      </c>
      <c r="D142" s="1" t="s">
        <v>49</v>
      </c>
      <c r="E142" s="5" t="s">
        <v>18</v>
      </c>
      <c r="F142" s="16">
        <v>3543</v>
      </c>
      <c r="G142" s="16">
        <v>334</v>
      </c>
      <c r="H142" s="16">
        <v>218</v>
      </c>
      <c r="I142" s="16">
        <v>58007</v>
      </c>
      <c r="J142" s="16">
        <v>24792</v>
      </c>
      <c r="K142" s="16">
        <v>273</v>
      </c>
      <c r="L142" s="1" t="s">
        <v>368</v>
      </c>
      <c r="M142" s="1" t="s">
        <v>371</v>
      </c>
      <c r="N142" s="1" t="str">
        <f t="shared" si="6"/>
        <v>DiscoverWeekly,SoundtrackOfLife</v>
      </c>
      <c r="O142" s="1" t="s">
        <v>50</v>
      </c>
      <c r="P142" s="35">
        <f t="shared" si="7"/>
        <v>4095</v>
      </c>
      <c r="Q142" s="32">
        <f t="shared" si="8"/>
        <v>7.0594928198320889E-2</v>
      </c>
    </row>
    <row r="143" spans="1:17" ht="14.4">
      <c r="A143" s="5" t="s">
        <v>173</v>
      </c>
      <c r="B143" s="5" t="s">
        <v>13</v>
      </c>
      <c r="C143" s="2">
        <v>45647</v>
      </c>
      <c r="D143" s="1" t="s">
        <v>22</v>
      </c>
      <c r="E143" s="5" t="s">
        <v>23</v>
      </c>
      <c r="F143" s="16">
        <v>4563</v>
      </c>
      <c r="G143" s="16">
        <v>398</v>
      </c>
      <c r="H143" s="16">
        <v>163</v>
      </c>
      <c r="I143" s="16">
        <v>43679</v>
      </c>
      <c r="J143" s="16">
        <v>48760</v>
      </c>
      <c r="K143" s="16">
        <v>92</v>
      </c>
      <c r="L143" s="1" t="s">
        <v>365</v>
      </c>
      <c r="M143" s="1"/>
      <c r="N143" s="1" t="str">
        <f t="shared" si="6"/>
        <v>NowPlaying</v>
      </c>
      <c r="O143" s="1" t="s">
        <v>47</v>
      </c>
      <c r="P143" s="35">
        <f t="shared" si="7"/>
        <v>5124</v>
      </c>
      <c r="Q143" s="32">
        <f t="shared" si="8"/>
        <v>0.11731037798484398</v>
      </c>
    </row>
    <row r="144" spans="1:17" ht="14.4">
      <c r="A144" s="5" t="s">
        <v>174</v>
      </c>
      <c r="B144" s="5" t="s">
        <v>13</v>
      </c>
      <c r="C144" s="2">
        <v>45460</v>
      </c>
      <c r="D144" s="1" t="s">
        <v>14</v>
      </c>
      <c r="E144" s="5" t="s">
        <v>15</v>
      </c>
      <c r="F144" s="16">
        <v>4283</v>
      </c>
      <c r="G144" s="16">
        <v>471</v>
      </c>
      <c r="H144" s="16">
        <v>156</v>
      </c>
      <c r="I144" s="16">
        <v>53004</v>
      </c>
      <c r="J144" s="16">
        <v>25678</v>
      </c>
      <c r="K144" s="16">
        <v>105</v>
      </c>
      <c r="L144" s="1" t="s">
        <v>366</v>
      </c>
      <c r="M144" s="1"/>
      <c r="N144" s="1" t="str">
        <f t="shared" si="6"/>
        <v>DiscoverWeekly</v>
      </c>
      <c r="O144" s="1" t="s">
        <v>19</v>
      </c>
      <c r="P144" s="35">
        <f t="shared" si="7"/>
        <v>4910</v>
      </c>
      <c r="Q144" s="32">
        <f t="shared" si="8"/>
        <v>9.2634518149573616E-2</v>
      </c>
    </row>
    <row r="145" spans="1:17" ht="14.4">
      <c r="A145" s="5" t="s">
        <v>175</v>
      </c>
      <c r="B145" s="5" t="s">
        <v>13</v>
      </c>
      <c r="C145" s="2">
        <v>45702</v>
      </c>
      <c r="D145" s="1" t="s">
        <v>14</v>
      </c>
      <c r="E145" s="5" t="s">
        <v>15</v>
      </c>
      <c r="F145" s="16">
        <v>2329</v>
      </c>
      <c r="G145" s="16">
        <v>373</v>
      </c>
      <c r="H145" s="16">
        <v>291</v>
      </c>
      <c r="I145" s="16">
        <v>49577</v>
      </c>
      <c r="J145" s="16">
        <v>28002</v>
      </c>
      <c r="K145" s="16">
        <v>82</v>
      </c>
      <c r="L145" s="1" t="s">
        <v>364</v>
      </c>
      <c r="M145" s="1" t="s">
        <v>365</v>
      </c>
      <c r="N145" s="1" t="str">
        <f t="shared" si="6"/>
        <v>SoundtrackOfLife,NowPlaying</v>
      </c>
      <c r="O145" s="1" t="s">
        <v>16</v>
      </c>
      <c r="P145" s="35">
        <f t="shared" si="7"/>
        <v>2993</v>
      </c>
      <c r="Q145" s="32">
        <f t="shared" si="8"/>
        <v>6.0370736430199488E-2</v>
      </c>
    </row>
    <row r="146" spans="1:17" ht="14.4">
      <c r="A146" s="5" t="s">
        <v>176</v>
      </c>
      <c r="B146" s="5" t="s">
        <v>21</v>
      </c>
      <c r="C146" s="2">
        <v>45805</v>
      </c>
      <c r="D146" s="1" t="s">
        <v>22</v>
      </c>
      <c r="E146" s="5" t="s">
        <v>35</v>
      </c>
      <c r="F146" s="16">
        <v>4287</v>
      </c>
      <c r="G146" s="16">
        <v>273</v>
      </c>
      <c r="H146" s="16">
        <v>122</v>
      </c>
      <c r="I146" s="16">
        <v>40792</v>
      </c>
      <c r="J146" s="16">
        <v>23878</v>
      </c>
      <c r="K146" s="16">
        <v>277</v>
      </c>
      <c r="L146" s="1" t="s">
        <v>367</v>
      </c>
      <c r="M146" s="1" t="s">
        <v>365</v>
      </c>
      <c r="N146" s="1" t="str">
        <f t="shared" si="6"/>
        <v>MusicForEveryone,NowPlaying</v>
      </c>
      <c r="O146" s="1" t="s">
        <v>16</v>
      </c>
      <c r="P146" s="35">
        <f t="shared" si="7"/>
        <v>4682</v>
      </c>
      <c r="Q146" s="32">
        <f t="shared" si="8"/>
        <v>0.11477740733477153</v>
      </c>
    </row>
    <row r="147" spans="1:17" ht="14.4">
      <c r="A147" s="5" t="s">
        <v>177</v>
      </c>
      <c r="B147" s="5" t="s">
        <v>13</v>
      </c>
      <c r="C147" s="2">
        <v>45799</v>
      </c>
      <c r="D147" s="1" t="s">
        <v>14</v>
      </c>
      <c r="E147" s="5" t="s">
        <v>15</v>
      </c>
      <c r="F147" s="16">
        <v>2633</v>
      </c>
      <c r="G147" s="16">
        <v>318</v>
      </c>
      <c r="H147" s="16">
        <v>380</v>
      </c>
      <c r="I147" s="16">
        <v>40869</v>
      </c>
      <c r="J147" s="16">
        <v>64474</v>
      </c>
      <c r="K147" s="16">
        <v>245</v>
      </c>
      <c r="L147" s="1" t="s">
        <v>366</v>
      </c>
      <c r="M147" s="1"/>
      <c r="N147" s="1" t="str">
        <f t="shared" si="6"/>
        <v>DiscoverWeekly</v>
      </c>
      <c r="O147" s="1" t="s">
        <v>19</v>
      </c>
      <c r="P147" s="35">
        <f t="shared" si="7"/>
        <v>3331</v>
      </c>
      <c r="Q147" s="32">
        <f t="shared" si="8"/>
        <v>8.1504318676747664E-2</v>
      </c>
    </row>
    <row r="148" spans="1:17" ht="14.4">
      <c r="A148" s="5" t="s">
        <v>178</v>
      </c>
      <c r="B148" s="5" t="s">
        <v>21</v>
      </c>
      <c r="C148" s="2">
        <v>45312</v>
      </c>
      <c r="D148" s="1" t="s">
        <v>22</v>
      </c>
      <c r="E148" s="5" t="s">
        <v>15</v>
      </c>
      <c r="F148" s="16">
        <v>2383</v>
      </c>
      <c r="G148" s="16">
        <v>136</v>
      </c>
      <c r="H148" s="16">
        <v>302</v>
      </c>
      <c r="I148" s="16">
        <v>39187</v>
      </c>
      <c r="J148" s="16">
        <v>22133</v>
      </c>
      <c r="K148" s="16">
        <v>208</v>
      </c>
      <c r="L148" s="1" t="s">
        <v>367</v>
      </c>
      <c r="M148" s="1" t="s">
        <v>365</v>
      </c>
      <c r="N148" s="1" t="str">
        <f t="shared" si="6"/>
        <v>MusicForEveryone,NowPlaying</v>
      </c>
      <c r="O148" s="1" t="s">
        <v>16</v>
      </c>
      <c r="P148" s="35">
        <f t="shared" si="7"/>
        <v>2821</v>
      </c>
      <c r="Q148" s="32">
        <f t="shared" si="8"/>
        <v>7.1988159338556151E-2</v>
      </c>
    </row>
    <row r="149" spans="1:17" ht="14.4">
      <c r="A149" s="5" t="s">
        <v>179</v>
      </c>
      <c r="B149" s="5" t="s">
        <v>21</v>
      </c>
      <c r="C149" s="2">
        <v>45696</v>
      </c>
      <c r="D149" s="1" t="s">
        <v>22</v>
      </c>
      <c r="E149" s="5" t="s">
        <v>43</v>
      </c>
      <c r="F149" s="16">
        <v>4752</v>
      </c>
      <c r="G149" s="16">
        <v>334</v>
      </c>
      <c r="H149" s="16">
        <v>56</v>
      </c>
      <c r="I149" s="16">
        <v>48017</v>
      </c>
      <c r="J149" s="16">
        <v>55534</v>
      </c>
      <c r="K149" s="16">
        <v>270</v>
      </c>
      <c r="L149" s="1" t="s">
        <v>368</v>
      </c>
      <c r="M149" s="1" t="s">
        <v>370</v>
      </c>
      <c r="N149" s="1" t="str">
        <f t="shared" si="6"/>
        <v>DiscoverWeekly,MusicForEveryone</v>
      </c>
      <c r="O149" s="1" t="s">
        <v>16</v>
      </c>
      <c r="P149" s="35">
        <f t="shared" si="7"/>
        <v>5142</v>
      </c>
      <c r="Q149" s="32">
        <f t="shared" si="8"/>
        <v>0.10708707332819627</v>
      </c>
    </row>
    <row r="150" spans="1:17" ht="14.4">
      <c r="A150" s="5" t="s">
        <v>180</v>
      </c>
      <c r="B150" s="5" t="s">
        <v>21</v>
      </c>
      <c r="C150" s="2">
        <v>45760</v>
      </c>
      <c r="D150" s="1" t="s">
        <v>14</v>
      </c>
      <c r="E150" s="5" t="s">
        <v>41</v>
      </c>
      <c r="F150" s="16">
        <v>3890</v>
      </c>
      <c r="G150" s="16">
        <v>408</v>
      </c>
      <c r="H150" s="16">
        <v>338</v>
      </c>
      <c r="I150" s="16">
        <v>56994</v>
      </c>
      <c r="J150" s="16">
        <v>32621</v>
      </c>
      <c r="K150" s="16">
        <v>286</v>
      </c>
      <c r="L150" s="1" t="s">
        <v>371</v>
      </c>
      <c r="M150" s="1"/>
      <c r="N150" s="1" t="str">
        <f t="shared" si="6"/>
        <v>SoundtrackOfLife</v>
      </c>
      <c r="O150" s="1" t="s">
        <v>19</v>
      </c>
      <c r="P150" s="35">
        <f t="shared" si="7"/>
        <v>4636</v>
      </c>
      <c r="Q150" s="32">
        <f t="shared" si="8"/>
        <v>8.1341895638137346E-2</v>
      </c>
    </row>
    <row r="151" spans="1:17" ht="14.4">
      <c r="A151" s="5" t="s">
        <v>181</v>
      </c>
      <c r="B151" s="5" t="s">
        <v>21</v>
      </c>
      <c r="C151" s="2">
        <v>45442</v>
      </c>
      <c r="D151" s="1" t="s">
        <v>22</v>
      </c>
      <c r="E151" s="5" t="s">
        <v>43</v>
      </c>
      <c r="F151" s="16">
        <v>2311</v>
      </c>
      <c r="G151" s="16">
        <v>207</v>
      </c>
      <c r="H151" s="16">
        <v>363</v>
      </c>
      <c r="I151" s="16">
        <v>30349</v>
      </c>
      <c r="J151" s="16">
        <v>32925</v>
      </c>
      <c r="K151" s="16">
        <v>88</v>
      </c>
      <c r="L151" s="1" t="s">
        <v>367</v>
      </c>
      <c r="M151" s="1" t="s">
        <v>365</v>
      </c>
      <c r="N151" s="1" t="str">
        <f t="shared" si="6"/>
        <v>MusicForEveryone,NowPlaying</v>
      </c>
      <c r="O151" s="1" t="s">
        <v>16</v>
      </c>
      <c r="P151" s="35">
        <f t="shared" si="7"/>
        <v>2881</v>
      </c>
      <c r="Q151" s="32">
        <f t="shared" si="8"/>
        <v>9.4928992718046723E-2</v>
      </c>
    </row>
    <row r="152" spans="1:17" ht="14.4">
      <c r="A152" s="5" t="s">
        <v>182</v>
      </c>
      <c r="B152" s="5" t="s">
        <v>13</v>
      </c>
      <c r="C152" s="2">
        <v>45516</v>
      </c>
      <c r="D152" s="1" t="s">
        <v>22</v>
      </c>
      <c r="E152" s="5" t="s">
        <v>15</v>
      </c>
      <c r="F152" s="16">
        <v>2962</v>
      </c>
      <c r="G152" s="16">
        <v>400</v>
      </c>
      <c r="H152" s="16">
        <v>280</v>
      </c>
      <c r="I152" s="16">
        <v>52508</v>
      </c>
      <c r="J152" s="16">
        <v>58329</v>
      </c>
      <c r="K152" s="16">
        <v>219</v>
      </c>
      <c r="L152" s="1" t="s">
        <v>365</v>
      </c>
      <c r="M152" s="1"/>
      <c r="N152" s="1" t="str">
        <f t="shared" si="6"/>
        <v>NowPlaying</v>
      </c>
      <c r="O152" s="1" t="s">
        <v>47</v>
      </c>
      <c r="P152" s="35">
        <f t="shared" si="7"/>
        <v>3642</v>
      </c>
      <c r="Q152" s="32">
        <f t="shared" si="8"/>
        <v>6.9360859297630834E-2</v>
      </c>
    </row>
    <row r="153" spans="1:17" ht="14.4">
      <c r="A153" s="5" t="s">
        <v>183</v>
      </c>
      <c r="B153" s="5" t="s">
        <v>13</v>
      </c>
      <c r="C153" s="2">
        <v>45562</v>
      </c>
      <c r="D153" s="1" t="s">
        <v>14</v>
      </c>
      <c r="E153" s="5" t="s">
        <v>15</v>
      </c>
      <c r="F153" s="16">
        <v>3118</v>
      </c>
      <c r="G153" s="16">
        <v>116</v>
      </c>
      <c r="H153" s="16">
        <v>195</v>
      </c>
      <c r="I153" s="16">
        <v>37100</v>
      </c>
      <c r="J153" s="16">
        <v>62629</v>
      </c>
      <c r="K153" s="16">
        <v>272</v>
      </c>
      <c r="L153" s="1" t="s">
        <v>366</v>
      </c>
      <c r="M153" s="1"/>
      <c r="N153" s="1" t="str">
        <f t="shared" si="6"/>
        <v>DiscoverWeekly</v>
      </c>
      <c r="O153" s="1" t="s">
        <v>19</v>
      </c>
      <c r="P153" s="35">
        <f t="shared" si="7"/>
        <v>3429</v>
      </c>
      <c r="Q153" s="32">
        <f t="shared" si="8"/>
        <v>9.2425876010781671E-2</v>
      </c>
    </row>
    <row r="154" spans="1:17" ht="14.4">
      <c r="A154" s="5" t="s">
        <v>184</v>
      </c>
      <c r="B154" s="5" t="s">
        <v>21</v>
      </c>
      <c r="C154" s="2">
        <v>45819</v>
      </c>
      <c r="D154" s="1" t="s">
        <v>22</v>
      </c>
      <c r="E154" s="5" t="s">
        <v>18</v>
      </c>
      <c r="F154" s="16">
        <v>3805</v>
      </c>
      <c r="G154" s="16">
        <v>453</v>
      </c>
      <c r="H154" s="16">
        <v>63</v>
      </c>
      <c r="I154" s="16">
        <v>52395</v>
      </c>
      <c r="J154" s="16">
        <v>72934</v>
      </c>
      <c r="K154" s="16">
        <v>87</v>
      </c>
      <c r="L154" s="1" t="s">
        <v>368</v>
      </c>
      <c r="M154" s="1" t="s">
        <v>370</v>
      </c>
      <c r="N154" s="1" t="str">
        <f t="shared" si="6"/>
        <v>DiscoverWeekly,MusicForEveryone</v>
      </c>
      <c r="O154" s="1" t="s">
        <v>16</v>
      </c>
      <c r="P154" s="35">
        <f t="shared" si="7"/>
        <v>4321</v>
      </c>
      <c r="Q154" s="32">
        <f t="shared" si="8"/>
        <v>8.2469701307376658E-2</v>
      </c>
    </row>
    <row r="155" spans="1:17" ht="14.4">
      <c r="A155" s="5" t="s">
        <v>185</v>
      </c>
      <c r="B155" s="5" t="s">
        <v>13</v>
      </c>
      <c r="C155" s="2">
        <v>45615</v>
      </c>
      <c r="D155" s="1" t="s">
        <v>14</v>
      </c>
      <c r="E155" s="5" t="s">
        <v>30</v>
      </c>
      <c r="F155" s="16">
        <v>2525</v>
      </c>
      <c r="G155" s="16">
        <v>272</v>
      </c>
      <c r="H155" s="16">
        <v>294</v>
      </c>
      <c r="I155" s="16">
        <v>51875</v>
      </c>
      <c r="J155" s="16">
        <v>24732</v>
      </c>
      <c r="K155" s="16">
        <v>92</v>
      </c>
      <c r="L155" s="1" t="s">
        <v>366</v>
      </c>
      <c r="M155" s="1"/>
      <c r="N155" s="1" t="str">
        <f t="shared" si="6"/>
        <v>DiscoverWeekly</v>
      </c>
      <c r="O155" s="1" t="s">
        <v>19</v>
      </c>
      <c r="P155" s="35">
        <f t="shared" si="7"/>
        <v>3091</v>
      </c>
      <c r="Q155" s="32">
        <f t="shared" si="8"/>
        <v>5.9585542168674697E-2</v>
      </c>
    </row>
    <row r="156" spans="1:17" ht="14.4">
      <c r="A156" s="5" t="s">
        <v>186</v>
      </c>
      <c r="B156" s="5" t="s">
        <v>13</v>
      </c>
      <c r="C156" s="2">
        <v>45407</v>
      </c>
      <c r="D156" s="1" t="s">
        <v>14</v>
      </c>
      <c r="E156" s="5" t="s">
        <v>28</v>
      </c>
      <c r="F156" s="16">
        <v>3563</v>
      </c>
      <c r="G156" s="16">
        <v>483</v>
      </c>
      <c r="H156" s="16">
        <v>227</v>
      </c>
      <c r="I156" s="16">
        <v>41085</v>
      </c>
      <c r="J156" s="16">
        <v>26393</v>
      </c>
      <c r="K156" s="16">
        <v>236</v>
      </c>
      <c r="L156" s="1" t="s">
        <v>364</v>
      </c>
      <c r="M156" s="1" t="s">
        <v>365</v>
      </c>
      <c r="N156" s="1" t="str">
        <f t="shared" si="6"/>
        <v>SoundtrackOfLife,NowPlaying</v>
      </c>
      <c r="O156" s="1" t="s">
        <v>16</v>
      </c>
      <c r="P156" s="35">
        <f t="shared" si="7"/>
        <v>4273</v>
      </c>
      <c r="Q156" s="32">
        <f t="shared" si="8"/>
        <v>0.10400389436534015</v>
      </c>
    </row>
    <row r="157" spans="1:17" ht="14.4">
      <c r="A157" s="5" t="s">
        <v>187</v>
      </c>
      <c r="B157" s="5" t="s">
        <v>27</v>
      </c>
      <c r="C157" s="2">
        <v>45538</v>
      </c>
      <c r="D157" s="1" t="s">
        <v>49</v>
      </c>
      <c r="E157" s="5" t="s">
        <v>30</v>
      </c>
      <c r="F157" s="16">
        <v>1437</v>
      </c>
      <c r="G157" s="16">
        <v>494</v>
      </c>
      <c r="H157" s="16">
        <v>129</v>
      </c>
      <c r="I157" s="16">
        <v>53048</v>
      </c>
      <c r="J157" s="16">
        <v>44090</v>
      </c>
      <c r="K157" s="16">
        <v>230</v>
      </c>
      <c r="L157" s="1" t="s">
        <v>368</v>
      </c>
      <c r="M157" s="1" t="s">
        <v>371</v>
      </c>
      <c r="N157" s="1" t="str">
        <f t="shared" si="6"/>
        <v>DiscoverWeekly,SoundtrackOfLife</v>
      </c>
      <c r="O157" s="1" t="s">
        <v>50</v>
      </c>
      <c r="P157" s="35">
        <f t="shared" si="7"/>
        <v>2060</v>
      </c>
      <c r="Q157" s="32">
        <f t="shared" si="8"/>
        <v>3.8832755240536872E-2</v>
      </c>
    </row>
    <row r="158" spans="1:17" ht="14.4">
      <c r="A158" s="5" t="s">
        <v>188</v>
      </c>
      <c r="B158" s="5" t="s">
        <v>27</v>
      </c>
      <c r="C158" s="2">
        <v>45718</v>
      </c>
      <c r="D158" s="1" t="s">
        <v>14</v>
      </c>
      <c r="E158" s="5" t="s">
        <v>41</v>
      </c>
      <c r="F158" s="16">
        <v>4425</v>
      </c>
      <c r="G158" s="16">
        <v>185</v>
      </c>
      <c r="H158" s="16">
        <v>162</v>
      </c>
      <c r="I158" s="16">
        <v>24610</v>
      </c>
      <c r="J158" s="16">
        <v>21342</v>
      </c>
      <c r="K158" s="16">
        <v>158</v>
      </c>
      <c r="L158" s="1" t="s">
        <v>368</v>
      </c>
      <c r="M158" s="1" t="s">
        <v>369</v>
      </c>
      <c r="N158" s="1" t="str">
        <f t="shared" si="6"/>
        <v>DiscoverWeekly,SpotifyWrapped</v>
      </c>
      <c r="O158" s="1" t="s">
        <v>19</v>
      </c>
      <c r="P158" s="35">
        <f t="shared" si="7"/>
        <v>4772</v>
      </c>
      <c r="Q158" s="32">
        <f t="shared" si="8"/>
        <v>0.19390491670052823</v>
      </c>
    </row>
    <row r="159" spans="1:17" ht="14.4">
      <c r="A159" s="5" t="s">
        <v>189</v>
      </c>
      <c r="B159" s="5" t="s">
        <v>21</v>
      </c>
      <c r="C159" s="2">
        <v>45737</v>
      </c>
      <c r="D159" s="1" t="s">
        <v>22</v>
      </c>
      <c r="E159" s="5" t="s">
        <v>23</v>
      </c>
      <c r="F159" s="16">
        <v>4609</v>
      </c>
      <c r="G159" s="16">
        <v>427</v>
      </c>
      <c r="H159" s="16">
        <v>395</v>
      </c>
      <c r="I159" s="16">
        <v>33698</v>
      </c>
      <c r="J159" s="16">
        <v>29259</v>
      </c>
      <c r="K159" s="16">
        <v>216</v>
      </c>
      <c r="L159" s="1" t="s">
        <v>368</v>
      </c>
      <c r="M159" s="1" t="s">
        <v>370</v>
      </c>
      <c r="N159" s="1" t="str">
        <f t="shared" si="6"/>
        <v>DiscoverWeekly,MusicForEveryone</v>
      </c>
      <c r="O159" s="1" t="s">
        <v>16</v>
      </c>
      <c r="P159" s="35">
        <f t="shared" si="7"/>
        <v>5431</v>
      </c>
      <c r="Q159" s="32">
        <f t="shared" si="8"/>
        <v>0.16116683482699271</v>
      </c>
    </row>
    <row r="160" spans="1:17" ht="14.4">
      <c r="A160" s="5" t="s">
        <v>190</v>
      </c>
      <c r="B160" s="5" t="s">
        <v>13</v>
      </c>
      <c r="C160" s="2">
        <v>45394</v>
      </c>
      <c r="D160" s="1" t="s">
        <v>22</v>
      </c>
      <c r="E160" s="5" t="s">
        <v>32</v>
      </c>
      <c r="F160" s="16">
        <v>1558</v>
      </c>
      <c r="G160" s="16">
        <v>352</v>
      </c>
      <c r="H160" s="16">
        <v>202</v>
      </c>
      <c r="I160" s="16">
        <v>25405</v>
      </c>
      <c r="J160" s="16">
        <v>69941</v>
      </c>
      <c r="K160" s="16">
        <v>219</v>
      </c>
      <c r="L160" s="1" t="s">
        <v>365</v>
      </c>
      <c r="M160" s="1"/>
      <c r="N160" s="1" t="str">
        <f t="shared" si="6"/>
        <v>NowPlaying</v>
      </c>
      <c r="O160" s="1" t="s">
        <v>47</v>
      </c>
      <c r="P160" s="35">
        <f t="shared" si="7"/>
        <v>2112</v>
      </c>
      <c r="Q160" s="32">
        <f t="shared" si="8"/>
        <v>8.3133241487896081E-2</v>
      </c>
    </row>
    <row r="161" spans="1:17" ht="14.4">
      <c r="A161" s="5" t="s">
        <v>191</v>
      </c>
      <c r="B161" s="5" t="s">
        <v>27</v>
      </c>
      <c r="C161" s="2">
        <v>45330</v>
      </c>
      <c r="D161" s="1" t="s">
        <v>49</v>
      </c>
      <c r="E161" s="5" t="s">
        <v>35</v>
      </c>
      <c r="F161" s="16">
        <v>1889</v>
      </c>
      <c r="G161" s="16">
        <v>298</v>
      </c>
      <c r="H161" s="16">
        <v>122</v>
      </c>
      <c r="I161" s="16">
        <v>46225</v>
      </c>
      <c r="J161" s="16">
        <v>74305</v>
      </c>
      <c r="K161" s="16">
        <v>293</v>
      </c>
      <c r="L161" s="1" t="s">
        <v>368</v>
      </c>
      <c r="M161" s="1" t="s">
        <v>371</v>
      </c>
      <c r="N161" s="1" t="str">
        <f t="shared" si="6"/>
        <v>DiscoverWeekly,SoundtrackOfLife</v>
      </c>
      <c r="O161" s="1" t="s">
        <v>50</v>
      </c>
      <c r="P161" s="35">
        <f t="shared" si="7"/>
        <v>2309</v>
      </c>
      <c r="Q161" s="32">
        <f t="shared" si="8"/>
        <v>4.9951325040562468E-2</v>
      </c>
    </row>
    <row r="162" spans="1:17" ht="14.4">
      <c r="A162" s="5" t="s">
        <v>192</v>
      </c>
      <c r="B162" s="5" t="s">
        <v>13</v>
      </c>
      <c r="C162" s="2">
        <v>45803</v>
      </c>
      <c r="D162" s="1" t="s">
        <v>14</v>
      </c>
      <c r="E162" s="5" t="s">
        <v>15</v>
      </c>
      <c r="F162" s="16">
        <v>3086</v>
      </c>
      <c r="G162" s="16">
        <v>148</v>
      </c>
      <c r="H162" s="16">
        <v>310</v>
      </c>
      <c r="I162" s="16">
        <v>22824</v>
      </c>
      <c r="J162" s="16">
        <v>58103</v>
      </c>
      <c r="K162" s="16">
        <v>275</v>
      </c>
      <c r="L162" s="1" t="s">
        <v>366</v>
      </c>
      <c r="M162" s="1"/>
      <c r="N162" s="1" t="str">
        <f t="shared" si="6"/>
        <v>DiscoverWeekly</v>
      </c>
      <c r="O162" s="1" t="s">
        <v>19</v>
      </c>
      <c r="P162" s="35">
        <f t="shared" si="7"/>
        <v>3544</v>
      </c>
      <c r="Q162" s="32">
        <f t="shared" si="8"/>
        <v>0.1552751489660007</v>
      </c>
    </row>
    <row r="163" spans="1:17" ht="14.4">
      <c r="A163" s="5" t="s">
        <v>193</v>
      </c>
      <c r="B163" s="5" t="s">
        <v>13</v>
      </c>
      <c r="C163" s="2">
        <v>45610</v>
      </c>
      <c r="D163" s="1" t="s">
        <v>14</v>
      </c>
      <c r="E163" s="5" t="s">
        <v>28</v>
      </c>
      <c r="F163" s="16">
        <v>2422</v>
      </c>
      <c r="G163" s="16">
        <v>318</v>
      </c>
      <c r="H163" s="16">
        <v>118</v>
      </c>
      <c r="I163" s="16">
        <v>25386</v>
      </c>
      <c r="J163" s="16">
        <v>20873</v>
      </c>
      <c r="K163" s="16">
        <v>100</v>
      </c>
      <c r="L163" s="1" t="s">
        <v>364</v>
      </c>
      <c r="M163" s="1" t="s">
        <v>365</v>
      </c>
      <c r="N163" s="1" t="str">
        <f t="shared" si="6"/>
        <v>SoundtrackOfLife,NowPlaying</v>
      </c>
      <c r="O163" s="1" t="s">
        <v>16</v>
      </c>
      <c r="P163" s="35">
        <f t="shared" si="7"/>
        <v>2858</v>
      </c>
      <c r="Q163" s="32">
        <f t="shared" si="8"/>
        <v>0.11258173796580792</v>
      </c>
    </row>
    <row r="164" spans="1:17" ht="14.4">
      <c r="A164" s="5" t="s">
        <v>194</v>
      </c>
      <c r="B164" s="5" t="s">
        <v>27</v>
      </c>
      <c r="C164" s="2">
        <v>45513</v>
      </c>
      <c r="D164" s="1" t="s">
        <v>49</v>
      </c>
      <c r="E164" s="5" t="s">
        <v>41</v>
      </c>
      <c r="F164" s="16">
        <v>3414</v>
      </c>
      <c r="G164" s="16">
        <v>154</v>
      </c>
      <c r="H164" s="16">
        <v>204</v>
      </c>
      <c r="I164" s="16">
        <v>34146</v>
      </c>
      <c r="J164" s="16">
        <v>44633</v>
      </c>
      <c r="K164" s="16">
        <v>256</v>
      </c>
      <c r="L164" s="1" t="s">
        <v>368</v>
      </c>
      <c r="M164" s="1" t="s">
        <v>371</v>
      </c>
      <c r="N164" s="1" t="str">
        <f t="shared" si="6"/>
        <v>DiscoverWeekly,SoundtrackOfLife</v>
      </c>
      <c r="O164" s="1" t="s">
        <v>50</v>
      </c>
      <c r="P164" s="35">
        <f t="shared" si="7"/>
        <v>3772</v>
      </c>
      <c r="Q164" s="32">
        <f t="shared" si="8"/>
        <v>0.11046681895390383</v>
      </c>
    </row>
    <row r="165" spans="1:17" ht="14.4">
      <c r="A165" s="5" t="s">
        <v>195</v>
      </c>
      <c r="B165" s="5" t="s">
        <v>13</v>
      </c>
      <c r="C165" s="2">
        <v>45835</v>
      </c>
      <c r="D165" s="1" t="s">
        <v>22</v>
      </c>
      <c r="E165" s="5" t="s">
        <v>30</v>
      </c>
      <c r="F165" s="16">
        <v>1342</v>
      </c>
      <c r="G165" s="16">
        <v>332</v>
      </c>
      <c r="H165" s="16">
        <v>163</v>
      </c>
      <c r="I165" s="16">
        <v>51712</v>
      </c>
      <c r="J165" s="16">
        <v>57922</v>
      </c>
      <c r="K165" s="16">
        <v>168</v>
      </c>
      <c r="L165" s="1" t="s">
        <v>365</v>
      </c>
      <c r="M165" s="1"/>
      <c r="N165" s="1" t="str">
        <f t="shared" si="6"/>
        <v>NowPlaying</v>
      </c>
      <c r="O165" s="1" t="s">
        <v>47</v>
      </c>
      <c r="P165" s="35">
        <f t="shared" si="7"/>
        <v>1837</v>
      </c>
      <c r="Q165" s="32">
        <f t="shared" si="8"/>
        <v>3.5523669554455448E-2</v>
      </c>
    </row>
    <row r="166" spans="1:17" ht="14.4">
      <c r="A166" s="5" t="s">
        <v>196</v>
      </c>
      <c r="B166" s="5" t="s">
        <v>13</v>
      </c>
      <c r="C166" s="2">
        <v>45420</v>
      </c>
      <c r="D166" s="1" t="s">
        <v>22</v>
      </c>
      <c r="E166" s="5" t="s">
        <v>28</v>
      </c>
      <c r="F166" s="16">
        <v>2414</v>
      </c>
      <c r="G166" s="16">
        <v>220</v>
      </c>
      <c r="H166" s="16">
        <v>280</v>
      </c>
      <c r="I166" s="16">
        <v>27355</v>
      </c>
      <c r="J166" s="16">
        <v>50562</v>
      </c>
      <c r="K166" s="16">
        <v>258</v>
      </c>
      <c r="L166" s="1" t="s">
        <v>365</v>
      </c>
      <c r="M166" s="1"/>
      <c r="N166" s="1" t="str">
        <f t="shared" si="6"/>
        <v>NowPlaying</v>
      </c>
      <c r="O166" s="1" t="s">
        <v>47</v>
      </c>
      <c r="P166" s="35">
        <f t="shared" si="7"/>
        <v>2914</v>
      </c>
      <c r="Q166" s="32">
        <f t="shared" si="8"/>
        <v>0.10652531529884847</v>
      </c>
    </row>
    <row r="167" spans="1:17" ht="14.4">
      <c r="A167" s="5" t="s">
        <v>197</v>
      </c>
      <c r="B167" s="5" t="s">
        <v>13</v>
      </c>
      <c r="C167" s="2">
        <v>45387</v>
      </c>
      <c r="D167" s="1" t="s">
        <v>14</v>
      </c>
      <c r="E167" s="5" t="s">
        <v>23</v>
      </c>
      <c r="F167" s="16">
        <v>4383</v>
      </c>
      <c r="G167" s="16">
        <v>352</v>
      </c>
      <c r="H167" s="16">
        <v>176</v>
      </c>
      <c r="I167" s="16">
        <v>53239</v>
      </c>
      <c r="J167" s="16">
        <v>34168</v>
      </c>
      <c r="K167" s="16">
        <v>288</v>
      </c>
      <c r="L167" s="1" t="s">
        <v>366</v>
      </c>
      <c r="M167" s="1"/>
      <c r="N167" s="1" t="str">
        <f t="shared" si="6"/>
        <v>DiscoverWeekly</v>
      </c>
      <c r="O167" s="1" t="s">
        <v>19</v>
      </c>
      <c r="P167" s="35">
        <f t="shared" si="7"/>
        <v>4911</v>
      </c>
      <c r="Q167" s="32">
        <f t="shared" si="8"/>
        <v>9.2244407295403744E-2</v>
      </c>
    </row>
    <row r="168" spans="1:17" ht="14.4">
      <c r="A168" s="5" t="s">
        <v>198</v>
      </c>
      <c r="B168" s="5" t="s">
        <v>27</v>
      </c>
      <c r="C168" s="2">
        <v>45684</v>
      </c>
      <c r="D168" s="1" t="s">
        <v>14</v>
      </c>
      <c r="E168" s="5" t="s">
        <v>25</v>
      </c>
      <c r="F168" s="16">
        <v>4294</v>
      </c>
      <c r="G168" s="16">
        <v>423</v>
      </c>
      <c r="H168" s="16">
        <v>93</v>
      </c>
      <c r="I168" s="16">
        <v>29828</v>
      </c>
      <c r="J168" s="16">
        <v>73144</v>
      </c>
      <c r="K168" s="16">
        <v>298</v>
      </c>
      <c r="L168" s="1" t="s">
        <v>368</v>
      </c>
      <c r="M168" s="1" t="s">
        <v>369</v>
      </c>
      <c r="N168" s="1" t="str">
        <f t="shared" si="6"/>
        <v>DiscoverWeekly,SpotifyWrapped</v>
      </c>
      <c r="O168" s="1" t="s">
        <v>19</v>
      </c>
      <c r="P168" s="35">
        <f t="shared" si="7"/>
        <v>4810</v>
      </c>
      <c r="Q168" s="32">
        <f t="shared" si="8"/>
        <v>0.1612578785034196</v>
      </c>
    </row>
    <row r="169" spans="1:17" ht="14.4">
      <c r="A169" s="5" t="s">
        <v>199</v>
      </c>
      <c r="B169" s="5" t="s">
        <v>13</v>
      </c>
      <c r="C169" s="2">
        <v>45385</v>
      </c>
      <c r="D169" s="1" t="s">
        <v>14</v>
      </c>
      <c r="E169" s="5" t="s">
        <v>35</v>
      </c>
      <c r="F169" s="16">
        <v>2762</v>
      </c>
      <c r="G169" s="16">
        <v>339</v>
      </c>
      <c r="H169" s="16">
        <v>323</v>
      </c>
      <c r="I169" s="16">
        <v>33757</v>
      </c>
      <c r="J169" s="16">
        <v>68511</v>
      </c>
      <c r="K169" s="16">
        <v>121</v>
      </c>
      <c r="L169" s="1" t="s">
        <v>364</v>
      </c>
      <c r="M169" s="1" t="s">
        <v>365</v>
      </c>
      <c r="N169" s="1" t="str">
        <f t="shared" si="6"/>
        <v>SoundtrackOfLife,NowPlaying</v>
      </c>
      <c r="O169" s="1" t="s">
        <v>16</v>
      </c>
      <c r="P169" s="35">
        <f t="shared" si="7"/>
        <v>3424</v>
      </c>
      <c r="Q169" s="32">
        <f t="shared" si="8"/>
        <v>0.10143081434961637</v>
      </c>
    </row>
    <row r="170" spans="1:17" ht="14.4">
      <c r="A170" s="5" t="s">
        <v>200</v>
      </c>
      <c r="B170" s="5" t="s">
        <v>27</v>
      </c>
      <c r="C170" s="2">
        <v>45660</v>
      </c>
      <c r="D170" s="1" t="s">
        <v>14</v>
      </c>
      <c r="E170" s="5" t="s">
        <v>23</v>
      </c>
      <c r="F170" s="16">
        <v>3782</v>
      </c>
      <c r="G170" s="16">
        <v>484</v>
      </c>
      <c r="H170" s="16">
        <v>144</v>
      </c>
      <c r="I170" s="16">
        <v>52172</v>
      </c>
      <c r="J170" s="16">
        <v>59386</v>
      </c>
      <c r="K170" s="16">
        <v>175</v>
      </c>
      <c r="L170" s="1" t="s">
        <v>368</v>
      </c>
      <c r="M170" s="1" t="s">
        <v>369</v>
      </c>
      <c r="N170" s="1" t="str">
        <f t="shared" si="6"/>
        <v>DiscoverWeekly,SpotifyWrapped</v>
      </c>
      <c r="O170" s="1" t="s">
        <v>19</v>
      </c>
      <c r="P170" s="35">
        <f t="shared" si="7"/>
        <v>4410</v>
      </c>
      <c r="Q170" s="32">
        <f t="shared" si="8"/>
        <v>8.4528099363643333E-2</v>
      </c>
    </row>
    <row r="171" spans="1:17" ht="14.4">
      <c r="A171" s="5" t="s">
        <v>201</v>
      </c>
      <c r="B171" s="5" t="s">
        <v>21</v>
      </c>
      <c r="C171" s="2">
        <v>45619</v>
      </c>
      <c r="D171" s="1" t="s">
        <v>14</v>
      </c>
      <c r="E171" s="5" t="s">
        <v>23</v>
      </c>
      <c r="F171" s="16">
        <v>4318</v>
      </c>
      <c r="G171" s="16">
        <v>371</v>
      </c>
      <c r="H171" s="16">
        <v>329</v>
      </c>
      <c r="I171" s="16">
        <v>32347</v>
      </c>
      <c r="J171" s="16">
        <v>68956</v>
      </c>
      <c r="K171" s="16">
        <v>259</v>
      </c>
      <c r="L171" s="1" t="s">
        <v>371</v>
      </c>
      <c r="M171" s="1"/>
      <c r="N171" s="1" t="str">
        <f t="shared" si="6"/>
        <v>SoundtrackOfLife</v>
      </c>
      <c r="O171" s="1" t="s">
        <v>19</v>
      </c>
      <c r="P171" s="35">
        <f t="shared" si="7"/>
        <v>5018</v>
      </c>
      <c r="Q171" s="32">
        <f t="shared" si="8"/>
        <v>0.15513030574705536</v>
      </c>
    </row>
    <row r="172" spans="1:17" ht="14.4">
      <c r="A172" s="5" t="s">
        <v>202</v>
      </c>
      <c r="B172" s="5" t="s">
        <v>13</v>
      </c>
      <c r="C172" s="2">
        <v>45536</v>
      </c>
      <c r="D172" s="1" t="s">
        <v>22</v>
      </c>
      <c r="E172" s="5" t="s">
        <v>25</v>
      </c>
      <c r="F172" s="16">
        <v>2335</v>
      </c>
      <c r="G172" s="16">
        <v>150</v>
      </c>
      <c r="H172" s="16">
        <v>75</v>
      </c>
      <c r="I172" s="16">
        <v>26114</v>
      </c>
      <c r="J172" s="16">
        <v>57549</v>
      </c>
      <c r="K172" s="16">
        <v>135</v>
      </c>
      <c r="L172" s="1" t="s">
        <v>365</v>
      </c>
      <c r="M172" s="1"/>
      <c r="N172" s="1" t="str">
        <f t="shared" si="6"/>
        <v>NowPlaying</v>
      </c>
      <c r="O172" s="1" t="s">
        <v>47</v>
      </c>
      <c r="P172" s="35">
        <f t="shared" si="7"/>
        <v>2560</v>
      </c>
      <c r="Q172" s="32">
        <f t="shared" si="8"/>
        <v>9.8031707130274953E-2</v>
      </c>
    </row>
    <row r="173" spans="1:17" ht="14.4">
      <c r="A173" s="5" t="s">
        <v>203</v>
      </c>
      <c r="B173" s="5" t="s">
        <v>27</v>
      </c>
      <c r="C173" s="2">
        <v>45400</v>
      </c>
      <c r="D173" s="1" t="s">
        <v>14</v>
      </c>
      <c r="E173" s="5" t="s">
        <v>18</v>
      </c>
      <c r="F173" s="16">
        <v>4023</v>
      </c>
      <c r="G173" s="16">
        <v>293</v>
      </c>
      <c r="H173" s="16">
        <v>91</v>
      </c>
      <c r="I173" s="16">
        <v>26795</v>
      </c>
      <c r="J173" s="16">
        <v>28924</v>
      </c>
      <c r="K173" s="16">
        <v>278</v>
      </c>
      <c r="L173" s="1" t="s">
        <v>368</v>
      </c>
      <c r="M173" s="1" t="s">
        <v>369</v>
      </c>
      <c r="N173" s="1" t="str">
        <f t="shared" si="6"/>
        <v>DiscoverWeekly,SpotifyWrapped</v>
      </c>
      <c r="O173" s="1" t="s">
        <v>19</v>
      </c>
      <c r="P173" s="35">
        <f t="shared" si="7"/>
        <v>4407</v>
      </c>
      <c r="Q173" s="32">
        <f t="shared" si="8"/>
        <v>0.16447098339242397</v>
      </c>
    </row>
    <row r="174" spans="1:17" ht="14.4">
      <c r="A174" s="5" t="s">
        <v>204</v>
      </c>
      <c r="B174" s="5" t="s">
        <v>13</v>
      </c>
      <c r="C174" s="2">
        <v>45447</v>
      </c>
      <c r="D174" s="1" t="s">
        <v>14</v>
      </c>
      <c r="E174" s="5" t="s">
        <v>32</v>
      </c>
      <c r="F174" s="16">
        <v>3948</v>
      </c>
      <c r="G174" s="16">
        <v>151</v>
      </c>
      <c r="H174" s="16">
        <v>249</v>
      </c>
      <c r="I174" s="16">
        <v>43147</v>
      </c>
      <c r="J174" s="16">
        <v>63136</v>
      </c>
      <c r="K174" s="16">
        <v>230</v>
      </c>
      <c r="L174" s="1" t="s">
        <v>366</v>
      </c>
      <c r="M174" s="1"/>
      <c r="N174" s="1" t="str">
        <f t="shared" si="6"/>
        <v>DiscoverWeekly</v>
      </c>
      <c r="O174" s="1" t="s">
        <v>19</v>
      </c>
      <c r="P174" s="35">
        <f t="shared" si="7"/>
        <v>4348</v>
      </c>
      <c r="Q174" s="32">
        <f t="shared" si="8"/>
        <v>0.10077178019329269</v>
      </c>
    </row>
    <row r="175" spans="1:17" ht="14.4">
      <c r="A175" s="5" t="s">
        <v>205</v>
      </c>
      <c r="B175" s="5" t="s">
        <v>27</v>
      </c>
      <c r="C175" s="2">
        <v>45749</v>
      </c>
      <c r="D175" s="1" t="s">
        <v>14</v>
      </c>
      <c r="E175" s="5" t="s">
        <v>25</v>
      </c>
      <c r="F175" s="16">
        <v>4598</v>
      </c>
      <c r="G175" s="16">
        <v>455</v>
      </c>
      <c r="H175" s="16">
        <v>378</v>
      </c>
      <c r="I175" s="16">
        <v>52952</v>
      </c>
      <c r="J175" s="16">
        <v>58504</v>
      </c>
      <c r="K175" s="16">
        <v>269</v>
      </c>
      <c r="L175" s="1" t="s">
        <v>368</v>
      </c>
      <c r="M175" s="1" t="s">
        <v>369</v>
      </c>
      <c r="N175" s="1" t="str">
        <f t="shared" si="6"/>
        <v>DiscoverWeekly,SpotifyWrapped</v>
      </c>
      <c r="O175" s="1" t="s">
        <v>19</v>
      </c>
      <c r="P175" s="35">
        <f t="shared" si="7"/>
        <v>5431</v>
      </c>
      <c r="Q175" s="32">
        <f t="shared" si="8"/>
        <v>0.10256458679558846</v>
      </c>
    </row>
    <row r="176" spans="1:17" ht="14.4">
      <c r="A176" s="5" t="s">
        <v>206</v>
      </c>
      <c r="B176" s="5" t="s">
        <v>21</v>
      </c>
      <c r="C176" s="2">
        <v>45748</v>
      </c>
      <c r="D176" s="1" t="s">
        <v>22</v>
      </c>
      <c r="E176" s="5" t="s">
        <v>28</v>
      </c>
      <c r="F176" s="16">
        <v>2665</v>
      </c>
      <c r="G176" s="16">
        <v>143</v>
      </c>
      <c r="H176" s="16">
        <v>315</v>
      </c>
      <c r="I176" s="16">
        <v>54808</v>
      </c>
      <c r="J176" s="16">
        <v>29818</v>
      </c>
      <c r="K176" s="16">
        <v>98</v>
      </c>
      <c r="L176" s="1" t="s">
        <v>368</v>
      </c>
      <c r="M176" s="1" t="s">
        <v>370</v>
      </c>
      <c r="N176" s="1" t="str">
        <f t="shared" si="6"/>
        <v>DiscoverWeekly,MusicForEveryone</v>
      </c>
      <c r="O176" s="1" t="s">
        <v>16</v>
      </c>
      <c r="P176" s="35">
        <f t="shared" si="7"/>
        <v>3123</v>
      </c>
      <c r="Q176" s="32">
        <f t="shared" si="8"/>
        <v>5.6980732739746021E-2</v>
      </c>
    </row>
    <row r="177" spans="1:17" ht="14.4">
      <c r="A177" s="5" t="s">
        <v>207</v>
      </c>
      <c r="B177" s="5" t="s">
        <v>13</v>
      </c>
      <c r="C177" s="2">
        <v>45475</v>
      </c>
      <c r="D177" s="1" t="s">
        <v>14</v>
      </c>
      <c r="E177" s="5" t="s">
        <v>35</v>
      </c>
      <c r="F177" s="16">
        <v>3469</v>
      </c>
      <c r="G177" s="16">
        <v>371</v>
      </c>
      <c r="H177" s="16">
        <v>76</v>
      </c>
      <c r="I177" s="16">
        <v>46493</v>
      </c>
      <c r="J177" s="16">
        <v>26906</v>
      </c>
      <c r="K177" s="16">
        <v>150</v>
      </c>
      <c r="L177" s="1" t="s">
        <v>364</v>
      </c>
      <c r="M177" s="1" t="s">
        <v>365</v>
      </c>
      <c r="N177" s="1" t="str">
        <f t="shared" si="6"/>
        <v>SoundtrackOfLife,NowPlaying</v>
      </c>
      <c r="O177" s="1" t="s">
        <v>16</v>
      </c>
      <c r="P177" s="35">
        <f t="shared" si="7"/>
        <v>3916</v>
      </c>
      <c r="Q177" s="32">
        <f t="shared" si="8"/>
        <v>8.4227733207149463E-2</v>
      </c>
    </row>
    <row r="178" spans="1:17" ht="14.4">
      <c r="A178" s="5" t="s">
        <v>208</v>
      </c>
      <c r="B178" s="5" t="s">
        <v>21</v>
      </c>
      <c r="C178" s="2">
        <v>45606</v>
      </c>
      <c r="D178" s="1" t="s">
        <v>14</v>
      </c>
      <c r="E178" s="5" t="s">
        <v>18</v>
      </c>
      <c r="F178" s="16">
        <v>4823</v>
      </c>
      <c r="G178" s="16">
        <v>489</v>
      </c>
      <c r="H178" s="16">
        <v>302</v>
      </c>
      <c r="I178" s="16">
        <v>32470</v>
      </c>
      <c r="J178" s="16">
        <v>31861</v>
      </c>
      <c r="K178" s="16">
        <v>178</v>
      </c>
      <c r="L178" s="1" t="s">
        <v>371</v>
      </c>
      <c r="M178" s="1"/>
      <c r="N178" s="1" t="str">
        <f t="shared" si="6"/>
        <v>SoundtrackOfLife</v>
      </c>
      <c r="O178" s="1" t="s">
        <v>19</v>
      </c>
      <c r="P178" s="35">
        <f t="shared" si="7"/>
        <v>5614</v>
      </c>
      <c r="Q178" s="32">
        <f t="shared" si="8"/>
        <v>0.1728980597474592</v>
      </c>
    </row>
    <row r="179" spans="1:17" ht="14.4">
      <c r="A179" s="5" t="s">
        <v>209</v>
      </c>
      <c r="B179" s="5" t="s">
        <v>13</v>
      </c>
      <c r="C179" s="2">
        <v>45640</v>
      </c>
      <c r="D179" s="1" t="s">
        <v>22</v>
      </c>
      <c r="E179" s="5" t="s">
        <v>41</v>
      </c>
      <c r="F179" s="16">
        <v>3812</v>
      </c>
      <c r="G179" s="16">
        <v>321</v>
      </c>
      <c r="H179" s="16">
        <v>289</v>
      </c>
      <c r="I179" s="16">
        <v>59838</v>
      </c>
      <c r="J179" s="16">
        <v>36337</v>
      </c>
      <c r="K179" s="16">
        <v>161</v>
      </c>
      <c r="L179" s="1" t="s">
        <v>365</v>
      </c>
      <c r="M179" s="1"/>
      <c r="N179" s="1" t="str">
        <f t="shared" si="6"/>
        <v>NowPlaying</v>
      </c>
      <c r="O179" s="1" t="s">
        <v>47</v>
      </c>
      <c r="P179" s="35">
        <f t="shared" si="7"/>
        <v>4422</v>
      </c>
      <c r="Q179" s="32">
        <f t="shared" si="8"/>
        <v>7.3899528727564417E-2</v>
      </c>
    </row>
    <row r="180" spans="1:17" ht="14.4">
      <c r="A180" s="5" t="s">
        <v>210</v>
      </c>
      <c r="B180" s="5" t="s">
        <v>21</v>
      </c>
      <c r="C180" s="2">
        <v>45615</v>
      </c>
      <c r="D180" s="1" t="s">
        <v>14</v>
      </c>
      <c r="E180" s="5" t="s">
        <v>18</v>
      </c>
      <c r="F180" s="16">
        <v>2387</v>
      </c>
      <c r="G180" s="16">
        <v>353</v>
      </c>
      <c r="H180" s="16">
        <v>78</v>
      </c>
      <c r="I180" s="16">
        <v>39745</v>
      </c>
      <c r="J180" s="16">
        <v>69226</v>
      </c>
      <c r="K180" s="16">
        <v>208</v>
      </c>
      <c r="L180" s="1" t="s">
        <v>371</v>
      </c>
      <c r="M180" s="1"/>
      <c r="N180" s="1" t="str">
        <f t="shared" si="6"/>
        <v>SoundtrackOfLife</v>
      </c>
      <c r="O180" s="1" t="s">
        <v>19</v>
      </c>
      <c r="P180" s="35">
        <f t="shared" si="7"/>
        <v>2818</v>
      </c>
      <c r="Q180" s="32">
        <f t="shared" si="8"/>
        <v>7.090200025160398E-2</v>
      </c>
    </row>
    <row r="181" spans="1:17" ht="14.4">
      <c r="A181" s="5" t="s">
        <v>211</v>
      </c>
      <c r="B181" s="5" t="s">
        <v>21</v>
      </c>
      <c r="C181" s="2">
        <v>45777</v>
      </c>
      <c r="D181" s="1" t="s">
        <v>22</v>
      </c>
      <c r="E181" s="5" t="s">
        <v>25</v>
      </c>
      <c r="F181" s="16">
        <v>3929</v>
      </c>
      <c r="G181" s="16">
        <v>275</v>
      </c>
      <c r="H181" s="16">
        <v>330</v>
      </c>
      <c r="I181" s="16">
        <v>58329</v>
      </c>
      <c r="J181" s="16">
        <v>33196</v>
      </c>
      <c r="K181" s="16">
        <v>85</v>
      </c>
      <c r="L181" s="1" t="s">
        <v>367</v>
      </c>
      <c r="M181" s="1" t="s">
        <v>365</v>
      </c>
      <c r="N181" s="1" t="str">
        <f t="shared" si="6"/>
        <v>MusicForEveryone,NowPlaying</v>
      </c>
      <c r="O181" s="1" t="s">
        <v>16</v>
      </c>
      <c r="P181" s="35">
        <f t="shared" si="7"/>
        <v>4534</v>
      </c>
      <c r="Q181" s="32">
        <f t="shared" si="8"/>
        <v>7.7731488624869283E-2</v>
      </c>
    </row>
    <row r="182" spans="1:17" ht="14.4">
      <c r="A182" s="5" t="s">
        <v>212</v>
      </c>
      <c r="B182" s="5" t="s">
        <v>21</v>
      </c>
      <c r="C182" s="2">
        <v>45370</v>
      </c>
      <c r="D182" s="1" t="s">
        <v>14</v>
      </c>
      <c r="E182" s="5" t="s">
        <v>41</v>
      </c>
      <c r="F182" s="16">
        <v>2191</v>
      </c>
      <c r="G182" s="16">
        <v>288</v>
      </c>
      <c r="H182" s="16">
        <v>83</v>
      </c>
      <c r="I182" s="16">
        <v>59606</v>
      </c>
      <c r="J182" s="16">
        <v>24765</v>
      </c>
      <c r="K182" s="16">
        <v>281</v>
      </c>
      <c r="L182" s="1" t="s">
        <v>371</v>
      </c>
      <c r="M182" s="1"/>
      <c r="N182" s="1" t="str">
        <f t="shared" si="6"/>
        <v>SoundtrackOfLife</v>
      </c>
      <c r="O182" s="1" t="s">
        <v>19</v>
      </c>
      <c r="P182" s="35">
        <f t="shared" si="7"/>
        <v>2562</v>
      </c>
      <c r="Q182" s="32">
        <f t="shared" si="8"/>
        <v>4.2982250109049422E-2</v>
      </c>
    </row>
    <row r="183" spans="1:17" ht="14.4">
      <c r="A183" s="5" t="s">
        <v>213</v>
      </c>
      <c r="B183" s="5" t="s">
        <v>13</v>
      </c>
      <c r="C183" s="2">
        <v>45370</v>
      </c>
      <c r="D183" s="1" t="s">
        <v>14</v>
      </c>
      <c r="E183" s="5" t="s">
        <v>41</v>
      </c>
      <c r="F183" s="16">
        <v>2878</v>
      </c>
      <c r="G183" s="16">
        <v>278</v>
      </c>
      <c r="H183" s="16">
        <v>255</v>
      </c>
      <c r="I183" s="16">
        <v>47235</v>
      </c>
      <c r="J183" s="16">
        <v>57922</v>
      </c>
      <c r="K183" s="16">
        <v>112</v>
      </c>
      <c r="L183" s="1" t="s">
        <v>364</v>
      </c>
      <c r="M183" s="1" t="s">
        <v>365</v>
      </c>
      <c r="N183" s="1" t="str">
        <f t="shared" si="6"/>
        <v>SoundtrackOfLife,NowPlaying</v>
      </c>
      <c r="O183" s="1" t="s">
        <v>16</v>
      </c>
      <c r="P183" s="35">
        <f t="shared" si="7"/>
        <v>3411</v>
      </c>
      <c r="Q183" s="32">
        <f t="shared" si="8"/>
        <v>7.2213401079707848E-2</v>
      </c>
    </row>
    <row r="184" spans="1:17" ht="14.4">
      <c r="A184" s="5" t="s">
        <v>214</v>
      </c>
      <c r="B184" s="5" t="s">
        <v>21</v>
      </c>
      <c r="C184" s="2">
        <v>45496</v>
      </c>
      <c r="D184" s="1" t="s">
        <v>14</v>
      </c>
      <c r="E184" s="5" t="s">
        <v>35</v>
      </c>
      <c r="F184" s="16">
        <v>3204</v>
      </c>
      <c r="G184" s="16">
        <v>398</v>
      </c>
      <c r="H184" s="16">
        <v>85</v>
      </c>
      <c r="I184" s="16">
        <v>22020</v>
      </c>
      <c r="J184" s="16">
        <v>58353</v>
      </c>
      <c r="K184" s="16">
        <v>286</v>
      </c>
      <c r="L184" s="1" t="s">
        <v>371</v>
      </c>
      <c r="M184" s="1"/>
      <c r="N184" s="1" t="str">
        <f t="shared" si="6"/>
        <v>SoundtrackOfLife</v>
      </c>
      <c r="O184" s="1" t="s">
        <v>19</v>
      </c>
      <c r="P184" s="35">
        <f t="shared" si="7"/>
        <v>3687</v>
      </c>
      <c r="Q184" s="32">
        <f t="shared" si="8"/>
        <v>0.16743869209809265</v>
      </c>
    </row>
    <row r="185" spans="1:17" ht="14.4">
      <c r="A185" s="5" t="s">
        <v>215</v>
      </c>
      <c r="B185" s="5" t="s">
        <v>21</v>
      </c>
      <c r="C185" s="2">
        <v>45486</v>
      </c>
      <c r="D185" s="1" t="s">
        <v>22</v>
      </c>
      <c r="E185" s="5" t="s">
        <v>32</v>
      </c>
      <c r="F185" s="16">
        <v>2408</v>
      </c>
      <c r="G185" s="16">
        <v>323</v>
      </c>
      <c r="H185" s="16">
        <v>251</v>
      </c>
      <c r="I185" s="16">
        <v>47599</v>
      </c>
      <c r="J185" s="16">
        <v>35543</v>
      </c>
      <c r="K185" s="16">
        <v>287</v>
      </c>
      <c r="L185" s="1" t="s">
        <v>367</v>
      </c>
      <c r="M185" s="1" t="s">
        <v>365</v>
      </c>
      <c r="N185" s="1" t="str">
        <f t="shared" si="6"/>
        <v>MusicForEveryone,NowPlaying</v>
      </c>
      <c r="O185" s="1" t="s">
        <v>16</v>
      </c>
      <c r="P185" s="35">
        <f t="shared" si="7"/>
        <v>2982</v>
      </c>
      <c r="Q185" s="32">
        <f t="shared" si="8"/>
        <v>6.2648374965860634E-2</v>
      </c>
    </row>
    <row r="186" spans="1:17" ht="14.4">
      <c r="A186" s="5" t="s">
        <v>216</v>
      </c>
      <c r="B186" s="5" t="s">
        <v>27</v>
      </c>
      <c r="C186" s="2">
        <v>45769</v>
      </c>
      <c r="D186" s="1" t="s">
        <v>49</v>
      </c>
      <c r="E186" s="5" t="s">
        <v>23</v>
      </c>
      <c r="F186" s="16">
        <v>2733</v>
      </c>
      <c r="G186" s="16">
        <v>297</v>
      </c>
      <c r="H186" s="16">
        <v>235</v>
      </c>
      <c r="I186" s="16">
        <v>37980</v>
      </c>
      <c r="J186" s="16">
        <v>33058</v>
      </c>
      <c r="K186" s="16">
        <v>219</v>
      </c>
      <c r="L186" s="1" t="s">
        <v>368</v>
      </c>
      <c r="M186" s="1" t="s">
        <v>371</v>
      </c>
      <c r="N186" s="1" t="str">
        <f t="shared" si="6"/>
        <v>DiscoverWeekly,SoundtrackOfLife</v>
      </c>
      <c r="O186" s="1" t="s">
        <v>50</v>
      </c>
      <c r="P186" s="35">
        <f t="shared" si="7"/>
        <v>3265</v>
      </c>
      <c r="Q186" s="32">
        <f t="shared" si="8"/>
        <v>8.5966298051606105E-2</v>
      </c>
    </row>
    <row r="187" spans="1:17" ht="14.4">
      <c r="A187" s="5" t="s">
        <v>217</v>
      </c>
      <c r="B187" s="5" t="s">
        <v>21</v>
      </c>
      <c r="C187" s="2">
        <v>45459</v>
      </c>
      <c r="D187" s="1" t="s">
        <v>22</v>
      </c>
      <c r="E187" s="5" t="s">
        <v>18</v>
      </c>
      <c r="F187" s="16">
        <v>4618</v>
      </c>
      <c r="G187" s="16">
        <v>312</v>
      </c>
      <c r="H187" s="16">
        <v>254</v>
      </c>
      <c r="I187" s="16">
        <v>22571</v>
      </c>
      <c r="J187" s="16">
        <v>29453</v>
      </c>
      <c r="K187" s="16">
        <v>197</v>
      </c>
      <c r="L187" s="1" t="s">
        <v>367</v>
      </c>
      <c r="M187" s="1" t="s">
        <v>365</v>
      </c>
      <c r="N187" s="1" t="str">
        <f t="shared" si="6"/>
        <v>MusicForEveryone,NowPlaying</v>
      </c>
      <c r="O187" s="1" t="s">
        <v>16</v>
      </c>
      <c r="P187" s="35">
        <f t="shared" si="7"/>
        <v>5184</v>
      </c>
      <c r="Q187" s="32">
        <f t="shared" si="8"/>
        <v>0.22967524699836073</v>
      </c>
    </row>
    <row r="188" spans="1:17" ht="14.4">
      <c r="A188" s="5" t="s">
        <v>218</v>
      </c>
      <c r="B188" s="5" t="s">
        <v>27</v>
      </c>
      <c r="C188" s="2">
        <v>45795</v>
      </c>
      <c r="D188" s="1" t="s">
        <v>49</v>
      </c>
      <c r="E188" s="5" t="s">
        <v>25</v>
      </c>
      <c r="F188" s="16">
        <v>4210</v>
      </c>
      <c r="G188" s="16">
        <v>319</v>
      </c>
      <c r="H188" s="16">
        <v>350</v>
      </c>
      <c r="I188" s="16">
        <v>37762</v>
      </c>
      <c r="J188" s="16">
        <v>55162</v>
      </c>
      <c r="K188" s="16">
        <v>204</v>
      </c>
      <c r="L188" s="1" t="s">
        <v>368</v>
      </c>
      <c r="M188" s="1" t="s">
        <v>371</v>
      </c>
      <c r="N188" s="1" t="str">
        <f t="shared" si="6"/>
        <v>DiscoverWeekly,SoundtrackOfLife</v>
      </c>
      <c r="O188" s="1" t="s">
        <v>50</v>
      </c>
      <c r="P188" s="35">
        <f t="shared" si="7"/>
        <v>4879</v>
      </c>
      <c r="Q188" s="32">
        <f t="shared" si="8"/>
        <v>0.12920396165457337</v>
      </c>
    </row>
    <row r="189" spans="1:17" ht="14.4">
      <c r="A189" s="5" t="s">
        <v>219</v>
      </c>
      <c r="B189" s="5" t="s">
        <v>13</v>
      </c>
      <c r="C189" s="2">
        <v>45814</v>
      </c>
      <c r="D189" s="1" t="s">
        <v>14</v>
      </c>
      <c r="E189" s="5" t="s">
        <v>25</v>
      </c>
      <c r="F189" s="16">
        <v>3987</v>
      </c>
      <c r="G189" s="16">
        <v>171</v>
      </c>
      <c r="H189" s="16">
        <v>274</v>
      </c>
      <c r="I189" s="16">
        <v>45122</v>
      </c>
      <c r="J189" s="16">
        <v>65431</v>
      </c>
      <c r="K189" s="16">
        <v>168</v>
      </c>
      <c r="L189" s="1" t="s">
        <v>366</v>
      </c>
      <c r="M189" s="1"/>
      <c r="N189" s="1" t="str">
        <f t="shared" si="6"/>
        <v>DiscoverWeekly</v>
      </c>
      <c r="O189" s="1" t="s">
        <v>19</v>
      </c>
      <c r="P189" s="35">
        <f t="shared" si="7"/>
        <v>4432</v>
      </c>
      <c r="Q189" s="32">
        <f t="shared" si="8"/>
        <v>9.8222596516111871E-2</v>
      </c>
    </row>
    <row r="190" spans="1:17" ht="14.4">
      <c r="A190" s="5" t="s">
        <v>220</v>
      </c>
      <c r="B190" s="5" t="s">
        <v>27</v>
      </c>
      <c r="C190" s="2">
        <v>45708</v>
      </c>
      <c r="D190" s="1" t="s">
        <v>49</v>
      </c>
      <c r="E190" s="5" t="s">
        <v>32</v>
      </c>
      <c r="F190" s="16">
        <v>4957</v>
      </c>
      <c r="G190" s="16">
        <v>262</v>
      </c>
      <c r="H190" s="16">
        <v>365</v>
      </c>
      <c r="I190" s="16">
        <v>49199</v>
      </c>
      <c r="J190" s="16">
        <v>40314</v>
      </c>
      <c r="K190" s="16">
        <v>216</v>
      </c>
      <c r="L190" s="1" t="s">
        <v>368</v>
      </c>
      <c r="M190" s="1" t="s">
        <v>371</v>
      </c>
      <c r="N190" s="1" t="str">
        <f t="shared" si="6"/>
        <v>DiscoverWeekly,SoundtrackOfLife</v>
      </c>
      <c r="O190" s="1" t="s">
        <v>50</v>
      </c>
      <c r="P190" s="35">
        <f t="shared" si="7"/>
        <v>5584</v>
      </c>
      <c r="Q190" s="32">
        <f t="shared" si="8"/>
        <v>0.11349824183418362</v>
      </c>
    </row>
    <row r="191" spans="1:17" ht="14.4">
      <c r="A191" s="5" t="s">
        <v>221</v>
      </c>
      <c r="B191" s="5" t="s">
        <v>13</v>
      </c>
      <c r="C191" s="2">
        <v>45673</v>
      </c>
      <c r="D191" s="1" t="s">
        <v>14</v>
      </c>
      <c r="E191" s="5" t="s">
        <v>28</v>
      </c>
      <c r="F191" s="16">
        <v>2605</v>
      </c>
      <c r="G191" s="16">
        <v>282</v>
      </c>
      <c r="H191" s="16">
        <v>148</v>
      </c>
      <c r="I191" s="16">
        <v>32201</v>
      </c>
      <c r="J191" s="16">
        <v>49583</v>
      </c>
      <c r="K191" s="16">
        <v>241</v>
      </c>
      <c r="L191" s="1" t="s">
        <v>364</v>
      </c>
      <c r="M191" s="1" t="s">
        <v>365</v>
      </c>
      <c r="N191" s="1" t="str">
        <f t="shared" si="6"/>
        <v>SoundtrackOfLife,NowPlaying</v>
      </c>
      <c r="O191" s="1" t="s">
        <v>16</v>
      </c>
      <c r="P191" s="35">
        <f t="shared" si="7"/>
        <v>3035</v>
      </c>
      <c r="Q191" s="32">
        <f t="shared" si="8"/>
        <v>9.4251731312692155E-2</v>
      </c>
    </row>
    <row r="192" spans="1:17" ht="14.4">
      <c r="A192" s="5" t="s">
        <v>222</v>
      </c>
      <c r="B192" s="5" t="s">
        <v>27</v>
      </c>
      <c r="C192" s="2">
        <v>45346</v>
      </c>
      <c r="D192" s="1" t="s">
        <v>49</v>
      </c>
      <c r="E192" s="5" t="s">
        <v>15</v>
      </c>
      <c r="F192" s="16">
        <v>4221</v>
      </c>
      <c r="G192" s="16">
        <v>307</v>
      </c>
      <c r="H192" s="16">
        <v>58</v>
      </c>
      <c r="I192" s="16">
        <v>45080</v>
      </c>
      <c r="J192" s="16">
        <v>37214</v>
      </c>
      <c r="K192" s="16">
        <v>240</v>
      </c>
      <c r="L192" s="1" t="s">
        <v>368</v>
      </c>
      <c r="M192" s="1" t="s">
        <v>371</v>
      </c>
      <c r="N192" s="1" t="str">
        <f t="shared" si="6"/>
        <v>DiscoverWeekly,SoundtrackOfLife</v>
      </c>
      <c r="O192" s="1" t="s">
        <v>50</v>
      </c>
      <c r="P192" s="35">
        <f t="shared" si="7"/>
        <v>4586</v>
      </c>
      <c r="Q192" s="32">
        <f t="shared" si="8"/>
        <v>0.10173025732031943</v>
      </c>
    </row>
    <row r="193" spans="1:17" ht="14.4">
      <c r="A193" s="5" t="s">
        <v>223</v>
      </c>
      <c r="B193" s="5" t="s">
        <v>21</v>
      </c>
      <c r="C193" s="2">
        <v>45551</v>
      </c>
      <c r="D193" s="1" t="s">
        <v>22</v>
      </c>
      <c r="E193" s="5" t="s">
        <v>30</v>
      </c>
      <c r="F193" s="16">
        <v>4422</v>
      </c>
      <c r="G193" s="16">
        <v>434</v>
      </c>
      <c r="H193" s="16">
        <v>156</v>
      </c>
      <c r="I193" s="16">
        <v>56165</v>
      </c>
      <c r="J193" s="16">
        <v>52431</v>
      </c>
      <c r="K193" s="16">
        <v>173</v>
      </c>
      <c r="L193" s="1" t="s">
        <v>368</v>
      </c>
      <c r="M193" s="1" t="s">
        <v>370</v>
      </c>
      <c r="N193" s="1" t="str">
        <f t="shared" si="6"/>
        <v>DiscoverWeekly,MusicForEveryone</v>
      </c>
      <c r="O193" s="1" t="s">
        <v>16</v>
      </c>
      <c r="P193" s="35">
        <f t="shared" si="7"/>
        <v>5012</v>
      </c>
      <c r="Q193" s="32">
        <f t="shared" si="8"/>
        <v>8.9237069349238848E-2</v>
      </c>
    </row>
    <row r="194" spans="1:17" ht="14.4">
      <c r="A194" s="5" t="s">
        <v>224</v>
      </c>
      <c r="B194" s="5" t="s">
        <v>27</v>
      </c>
      <c r="C194" s="2">
        <v>45447</v>
      </c>
      <c r="D194" s="1" t="s">
        <v>49</v>
      </c>
      <c r="E194" s="5" t="s">
        <v>25</v>
      </c>
      <c r="F194" s="16">
        <v>1211</v>
      </c>
      <c r="G194" s="16">
        <v>431</v>
      </c>
      <c r="H194" s="16">
        <v>83</v>
      </c>
      <c r="I194" s="16">
        <v>26532</v>
      </c>
      <c r="J194" s="16">
        <v>47305</v>
      </c>
      <c r="K194" s="16">
        <v>232</v>
      </c>
      <c r="L194" s="1" t="s">
        <v>368</v>
      </c>
      <c r="M194" s="1" t="s">
        <v>371</v>
      </c>
      <c r="N194" s="1" t="str">
        <f t="shared" ref="N194:N257" si="9">L194 &amp; M194</f>
        <v>DiscoverWeekly,SoundtrackOfLife</v>
      </c>
      <c r="O194" s="1" t="s">
        <v>50</v>
      </c>
      <c r="P194" s="35">
        <f t="shared" ref="P194:P257" si="10">(F194+G194+H194)</f>
        <v>1725</v>
      </c>
      <c r="Q194" s="32">
        <f t="shared" ref="Q194:Q257" si="11">(P194/I194)</f>
        <v>6.5015829941203071E-2</v>
      </c>
    </row>
    <row r="195" spans="1:17" ht="14.4">
      <c r="A195" s="5" t="s">
        <v>225</v>
      </c>
      <c r="B195" s="5" t="s">
        <v>21</v>
      </c>
      <c r="C195" s="2">
        <v>45422</v>
      </c>
      <c r="D195" s="1" t="s">
        <v>22</v>
      </c>
      <c r="E195" s="5" t="s">
        <v>18</v>
      </c>
      <c r="F195" s="16">
        <v>2784</v>
      </c>
      <c r="G195" s="16">
        <v>111</v>
      </c>
      <c r="H195" s="16">
        <v>399</v>
      </c>
      <c r="I195" s="16">
        <v>58366</v>
      </c>
      <c r="J195" s="16">
        <v>69512</v>
      </c>
      <c r="K195" s="16">
        <v>269</v>
      </c>
      <c r="L195" s="1" t="s">
        <v>367</v>
      </c>
      <c r="M195" s="1" t="s">
        <v>365</v>
      </c>
      <c r="N195" s="1" t="str">
        <f t="shared" si="9"/>
        <v>MusicForEveryone,NowPlaying</v>
      </c>
      <c r="O195" s="1" t="s">
        <v>16</v>
      </c>
      <c r="P195" s="35">
        <f t="shared" si="10"/>
        <v>3294</v>
      </c>
      <c r="Q195" s="32">
        <f t="shared" si="11"/>
        <v>5.6436966727204191E-2</v>
      </c>
    </row>
    <row r="196" spans="1:17" ht="14.4">
      <c r="A196" s="5" t="s">
        <v>226</v>
      </c>
      <c r="B196" s="5" t="s">
        <v>27</v>
      </c>
      <c r="C196" s="2">
        <v>45305</v>
      </c>
      <c r="D196" s="1" t="s">
        <v>14</v>
      </c>
      <c r="E196" s="5" t="s">
        <v>23</v>
      </c>
      <c r="F196" s="16">
        <v>3634</v>
      </c>
      <c r="G196" s="16">
        <v>280</v>
      </c>
      <c r="H196" s="16">
        <v>399</v>
      </c>
      <c r="I196" s="16">
        <v>40256</v>
      </c>
      <c r="J196" s="16">
        <v>52605</v>
      </c>
      <c r="K196" s="16">
        <v>213</v>
      </c>
      <c r="L196" s="1" t="s">
        <v>368</v>
      </c>
      <c r="M196" s="1" t="s">
        <v>369</v>
      </c>
      <c r="N196" s="1" t="str">
        <f t="shared" si="9"/>
        <v>DiscoverWeekly,SpotifyWrapped</v>
      </c>
      <c r="O196" s="1" t="s">
        <v>19</v>
      </c>
      <c r="P196" s="35">
        <f t="shared" si="10"/>
        <v>4313</v>
      </c>
      <c r="Q196" s="32">
        <f t="shared" si="11"/>
        <v>0.10713930842607314</v>
      </c>
    </row>
    <row r="197" spans="1:17" ht="14.4">
      <c r="A197" s="5" t="s">
        <v>227</v>
      </c>
      <c r="B197" s="5" t="s">
        <v>13</v>
      </c>
      <c r="C197" s="2">
        <v>45669</v>
      </c>
      <c r="D197" s="1" t="s">
        <v>14</v>
      </c>
      <c r="E197" s="5" t="s">
        <v>41</v>
      </c>
      <c r="F197" s="16">
        <v>1771</v>
      </c>
      <c r="G197" s="16">
        <v>487</v>
      </c>
      <c r="H197" s="16">
        <v>272</v>
      </c>
      <c r="I197" s="16">
        <v>48810</v>
      </c>
      <c r="J197" s="16">
        <v>48084</v>
      </c>
      <c r="K197" s="16">
        <v>272</v>
      </c>
      <c r="L197" s="1" t="s">
        <v>364</v>
      </c>
      <c r="M197" s="1" t="s">
        <v>365</v>
      </c>
      <c r="N197" s="1" t="str">
        <f t="shared" si="9"/>
        <v>SoundtrackOfLife,NowPlaying</v>
      </c>
      <c r="O197" s="1" t="s">
        <v>16</v>
      </c>
      <c r="P197" s="35">
        <f t="shared" si="10"/>
        <v>2530</v>
      </c>
      <c r="Q197" s="32">
        <f t="shared" si="11"/>
        <v>5.1833640647408315E-2</v>
      </c>
    </row>
    <row r="198" spans="1:17" ht="14.4">
      <c r="A198" s="5" t="s">
        <v>228</v>
      </c>
      <c r="B198" s="5" t="s">
        <v>27</v>
      </c>
      <c r="C198" s="2">
        <v>45634</v>
      </c>
      <c r="D198" s="1" t="s">
        <v>14</v>
      </c>
      <c r="E198" s="5" t="s">
        <v>35</v>
      </c>
      <c r="F198" s="16">
        <v>1424</v>
      </c>
      <c r="G198" s="16">
        <v>396</v>
      </c>
      <c r="H198" s="16">
        <v>312</v>
      </c>
      <c r="I198" s="16">
        <v>59517</v>
      </c>
      <c r="J198" s="16">
        <v>46102</v>
      </c>
      <c r="K198" s="16">
        <v>239</v>
      </c>
      <c r="L198" s="1" t="s">
        <v>368</v>
      </c>
      <c r="M198" s="1" t="s">
        <v>369</v>
      </c>
      <c r="N198" s="1" t="str">
        <f t="shared" si="9"/>
        <v>DiscoverWeekly,SpotifyWrapped</v>
      </c>
      <c r="O198" s="1" t="s">
        <v>19</v>
      </c>
      <c r="P198" s="35">
        <f t="shared" si="10"/>
        <v>2132</v>
      </c>
      <c r="Q198" s="32">
        <f t="shared" si="11"/>
        <v>3.5821698002251455E-2</v>
      </c>
    </row>
    <row r="199" spans="1:17" ht="14.4">
      <c r="A199" s="5" t="s">
        <v>229</v>
      </c>
      <c r="B199" s="5" t="s">
        <v>21</v>
      </c>
      <c r="C199" s="2">
        <v>45689</v>
      </c>
      <c r="D199" s="1" t="s">
        <v>22</v>
      </c>
      <c r="E199" s="5" t="s">
        <v>35</v>
      </c>
      <c r="F199" s="16">
        <v>1079</v>
      </c>
      <c r="G199" s="16">
        <v>265</v>
      </c>
      <c r="H199" s="16">
        <v>190</v>
      </c>
      <c r="I199" s="16">
        <v>43786</v>
      </c>
      <c r="J199" s="16">
        <v>72428</v>
      </c>
      <c r="K199" s="16">
        <v>222</v>
      </c>
      <c r="L199" s="1" t="s">
        <v>364</v>
      </c>
      <c r="M199" s="1" t="s">
        <v>365</v>
      </c>
      <c r="N199" s="1" t="str">
        <f t="shared" si="9"/>
        <v>SoundtrackOfLife,NowPlaying</v>
      </c>
      <c r="O199" s="1" t="s">
        <v>16</v>
      </c>
      <c r="P199" s="35">
        <f t="shared" si="10"/>
        <v>1534</v>
      </c>
      <c r="Q199" s="32">
        <f t="shared" si="11"/>
        <v>3.5034029141734799E-2</v>
      </c>
    </row>
    <row r="200" spans="1:17" ht="14.4">
      <c r="A200" s="5" t="s">
        <v>230</v>
      </c>
      <c r="B200" s="5" t="s">
        <v>21</v>
      </c>
      <c r="C200" s="2">
        <v>45484</v>
      </c>
      <c r="D200" s="1" t="s">
        <v>22</v>
      </c>
      <c r="E200" s="5" t="s">
        <v>32</v>
      </c>
      <c r="F200" s="16">
        <v>4247</v>
      </c>
      <c r="G200" s="16">
        <v>179</v>
      </c>
      <c r="H200" s="16">
        <v>175</v>
      </c>
      <c r="I200" s="16">
        <v>32991</v>
      </c>
      <c r="J200" s="16">
        <v>70120</v>
      </c>
      <c r="K200" s="16">
        <v>276</v>
      </c>
      <c r="L200" s="1" t="s">
        <v>364</v>
      </c>
      <c r="M200" s="1" t="s">
        <v>365</v>
      </c>
      <c r="N200" s="1" t="str">
        <f t="shared" si="9"/>
        <v>SoundtrackOfLife,NowPlaying</v>
      </c>
      <c r="O200" s="1" t="s">
        <v>16</v>
      </c>
      <c r="P200" s="35">
        <f t="shared" si="10"/>
        <v>4601</v>
      </c>
      <c r="Q200" s="32">
        <f t="shared" si="11"/>
        <v>0.13946227759085811</v>
      </c>
    </row>
    <row r="201" spans="1:17" ht="14.4">
      <c r="A201" s="5" t="s">
        <v>231</v>
      </c>
      <c r="B201" s="5" t="s">
        <v>21</v>
      </c>
      <c r="C201" s="2">
        <v>45369</v>
      </c>
      <c r="D201" s="1" t="s">
        <v>14</v>
      </c>
      <c r="E201" s="5" t="s">
        <v>23</v>
      </c>
      <c r="F201" s="16">
        <v>2033</v>
      </c>
      <c r="G201" s="16">
        <v>420</v>
      </c>
      <c r="H201" s="16">
        <v>94</v>
      </c>
      <c r="I201" s="16">
        <v>56290</v>
      </c>
      <c r="J201" s="16">
        <v>57391</v>
      </c>
      <c r="K201" s="16">
        <v>196</v>
      </c>
      <c r="L201" s="1" t="s">
        <v>365</v>
      </c>
      <c r="M201" s="1"/>
      <c r="N201" s="1" t="str">
        <f t="shared" si="9"/>
        <v>NowPlaying</v>
      </c>
      <c r="O201" s="1" t="s">
        <v>16</v>
      </c>
      <c r="P201" s="35">
        <f t="shared" si="10"/>
        <v>2547</v>
      </c>
      <c r="Q201" s="32">
        <f t="shared" si="11"/>
        <v>4.5247823769763724E-2</v>
      </c>
    </row>
    <row r="202" spans="1:17" ht="14.4">
      <c r="A202" s="5" t="s">
        <v>232</v>
      </c>
      <c r="B202" s="5" t="s">
        <v>21</v>
      </c>
      <c r="C202" s="2">
        <v>45547</v>
      </c>
      <c r="D202" s="1" t="s">
        <v>22</v>
      </c>
      <c r="E202" s="5" t="s">
        <v>25</v>
      </c>
      <c r="F202" s="16">
        <v>1839</v>
      </c>
      <c r="G202" s="16">
        <v>223</v>
      </c>
      <c r="H202" s="16">
        <v>171</v>
      </c>
      <c r="I202" s="16">
        <v>35459</v>
      </c>
      <c r="J202" s="16">
        <v>69988</v>
      </c>
      <c r="K202" s="16">
        <v>114</v>
      </c>
      <c r="L202" s="1" t="s">
        <v>367</v>
      </c>
      <c r="M202" s="1" t="s">
        <v>365</v>
      </c>
      <c r="N202" s="1" t="str">
        <f t="shared" si="9"/>
        <v>MusicForEveryone,NowPlaying</v>
      </c>
      <c r="O202" s="1" t="s">
        <v>16</v>
      </c>
      <c r="P202" s="35">
        <f t="shared" si="10"/>
        <v>2233</v>
      </c>
      <c r="Q202" s="32">
        <f t="shared" si="11"/>
        <v>6.2974139146620034E-2</v>
      </c>
    </row>
    <row r="203" spans="1:17" ht="14.4">
      <c r="A203" s="5" t="s">
        <v>233</v>
      </c>
      <c r="B203" s="5" t="s">
        <v>21</v>
      </c>
      <c r="C203" s="2">
        <v>45302</v>
      </c>
      <c r="D203" s="1" t="s">
        <v>22</v>
      </c>
      <c r="E203" s="5" t="s">
        <v>25</v>
      </c>
      <c r="F203" s="16">
        <v>2340</v>
      </c>
      <c r="G203" s="16">
        <v>141</v>
      </c>
      <c r="H203" s="16">
        <v>206</v>
      </c>
      <c r="I203" s="16">
        <v>24916</v>
      </c>
      <c r="J203" s="16">
        <v>30582</v>
      </c>
      <c r="K203" s="16">
        <v>157</v>
      </c>
      <c r="L203" s="1" t="s">
        <v>364</v>
      </c>
      <c r="M203" s="1" t="s">
        <v>365</v>
      </c>
      <c r="N203" s="1" t="str">
        <f t="shared" si="9"/>
        <v>SoundtrackOfLife,NowPlaying</v>
      </c>
      <c r="O203" s="1" t="s">
        <v>16</v>
      </c>
      <c r="P203" s="35">
        <f t="shared" si="10"/>
        <v>2687</v>
      </c>
      <c r="Q203" s="32">
        <f t="shared" si="11"/>
        <v>0.10784235029699792</v>
      </c>
    </row>
    <row r="204" spans="1:17" ht="14.4">
      <c r="A204" s="5" t="s">
        <v>234</v>
      </c>
      <c r="B204" s="5" t="s">
        <v>13</v>
      </c>
      <c r="C204" s="2">
        <v>45571</v>
      </c>
      <c r="D204" s="1" t="s">
        <v>14</v>
      </c>
      <c r="E204" s="5" t="s">
        <v>35</v>
      </c>
      <c r="F204" s="16">
        <v>2080</v>
      </c>
      <c r="G204" s="16">
        <v>389</v>
      </c>
      <c r="H204" s="16">
        <v>92</v>
      </c>
      <c r="I204" s="16">
        <v>30971</v>
      </c>
      <c r="J204" s="16">
        <v>25347</v>
      </c>
      <c r="K204" s="16">
        <v>111</v>
      </c>
      <c r="L204" s="1" t="s">
        <v>366</v>
      </c>
      <c r="M204" s="1"/>
      <c r="N204" s="1" t="str">
        <f t="shared" si="9"/>
        <v>DiscoverWeekly</v>
      </c>
      <c r="O204" s="1" t="s">
        <v>19</v>
      </c>
      <c r="P204" s="35">
        <f t="shared" si="10"/>
        <v>2561</v>
      </c>
      <c r="Q204" s="32">
        <f t="shared" si="11"/>
        <v>8.2690258629040073E-2</v>
      </c>
    </row>
    <row r="205" spans="1:17" ht="14.4">
      <c r="A205" s="5" t="s">
        <v>235</v>
      </c>
      <c r="B205" s="5" t="s">
        <v>21</v>
      </c>
      <c r="C205" s="2">
        <v>45656</v>
      </c>
      <c r="D205" s="1" t="s">
        <v>14</v>
      </c>
      <c r="E205" s="5" t="s">
        <v>32</v>
      </c>
      <c r="F205" s="16">
        <v>4214</v>
      </c>
      <c r="G205" s="16">
        <v>286</v>
      </c>
      <c r="H205" s="16">
        <v>127</v>
      </c>
      <c r="I205" s="16">
        <v>47293</v>
      </c>
      <c r="J205" s="16">
        <v>27184</v>
      </c>
      <c r="K205" s="16">
        <v>232</v>
      </c>
      <c r="L205" s="1" t="s">
        <v>365</v>
      </c>
      <c r="M205" s="1"/>
      <c r="N205" s="1" t="str">
        <f t="shared" si="9"/>
        <v>NowPlaying</v>
      </c>
      <c r="O205" s="1" t="s">
        <v>16</v>
      </c>
      <c r="P205" s="35">
        <f t="shared" si="10"/>
        <v>4627</v>
      </c>
      <c r="Q205" s="32">
        <f t="shared" si="11"/>
        <v>9.7836889180216949E-2</v>
      </c>
    </row>
    <row r="206" spans="1:17" ht="14.4">
      <c r="A206" s="5" t="s">
        <v>236</v>
      </c>
      <c r="B206" s="5" t="s">
        <v>21</v>
      </c>
      <c r="C206" s="2">
        <v>45763</v>
      </c>
      <c r="D206" s="1" t="s">
        <v>14</v>
      </c>
      <c r="E206" s="5" t="s">
        <v>25</v>
      </c>
      <c r="F206" s="16">
        <v>3792</v>
      </c>
      <c r="G206" s="16">
        <v>315</v>
      </c>
      <c r="H206" s="16">
        <v>120</v>
      </c>
      <c r="I206" s="16">
        <v>54592</v>
      </c>
      <c r="J206" s="16">
        <v>67886</v>
      </c>
      <c r="K206" s="16">
        <v>117</v>
      </c>
      <c r="L206" s="1" t="s">
        <v>371</v>
      </c>
      <c r="M206" s="1"/>
      <c r="N206" s="1" t="str">
        <f t="shared" si="9"/>
        <v>SoundtrackOfLife</v>
      </c>
      <c r="O206" s="1" t="s">
        <v>19</v>
      </c>
      <c r="P206" s="35">
        <f t="shared" si="10"/>
        <v>4227</v>
      </c>
      <c r="Q206" s="32">
        <f t="shared" si="11"/>
        <v>7.7428927315357568E-2</v>
      </c>
    </row>
    <row r="207" spans="1:17" ht="14.4">
      <c r="A207" s="5" t="s">
        <v>237</v>
      </c>
      <c r="B207" s="5" t="s">
        <v>21</v>
      </c>
      <c r="C207" s="2">
        <v>45525</v>
      </c>
      <c r="D207" s="1" t="s">
        <v>22</v>
      </c>
      <c r="E207" s="5" t="s">
        <v>18</v>
      </c>
      <c r="F207" s="16">
        <v>3989</v>
      </c>
      <c r="G207" s="16">
        <v>476</v>
      </c>
      <c r="H207" s="16">
        <v>128</v>
      </c>
      <c r="I207" s="16">
        <v>57569</v>
      </c>
      <c r="J207" s="16">
        <v>40193</v>
      </c>
      <c r="K207" s="16">
        <v>222</v>
      </c>
      <c r="L207" s="1" t="s">
        <v>368</v>
      </c>
      <c r="M207" s="1" t="s">
        <v>370</v>
      </c>
      <c r="N207" s="1" t="str">
        <f t="shared" si="9"/>
        <v>DiscoverWeekly,MusicForEveryone</v>
      </c>
      <c r="O207" s="1" t="s">
        <v>16</v>
      </c>
      <c r="P207" s="35">
        <f t="shared" si="10"/>
        <v>4593</v>
      </c>
      <c r="Q207" s="32">
        <f t="shared" si="11"/>
        <v>7.9782521843353188E-2</v>
      </c>
    </row>
    <row r="208" spans="1:17" ht="14.4">
      <c r="A208" s="5" t="s">
        <v>238</v>
      </c>
      <c r="B208" s="5" t="s">
        <v>21</v>
      </c>
      <c r="C208" s="2">
        <v>45387</v>
      </c>
      <c r="D208" s="1" t="s">
        <v>22</v>
      </c>
      <c r="E208" s="5" t="s">
        <v>25</v>
      </c>
      <c r="F208" s="16">
        <v>2857</v>
      </c>
      <c r="G208" s="16">
        <v>443</v>
      </c>
      <c r="H208" s="16">
        <v>359</v>
      </c>
      <c r="I208" s="16">
        <v>51519</v>
      </c>
      <c r="J208" s="16">
        <v>28256</v>
      </c>
      <c r="K208" s="16">
        <v>155</v>
      </c>
      <c r="L208" s="1" t="s">
        <v>364</v>
      </c>
      <c r="M208" s="1" t="s">
        <v>365</v>
      </c>
      <c r="N208" s="1" t="str">
        <f t="shared" si="9"/>
        <v>SoundtrackOfLife,NowPlaying</v>
      </c>
      <c r="O208" s="1" t="s">
        <v>16</v>
      </c>
      <c r="P208" s="35">
        <f t="shared" si="10"/>
        <v>3659</v>
      </c>
      <c r="Q208" s="32">
        <f t="shared" si="11"/>
        <v>7.1022341272152026E-2</v>
      </c>
    </row>
    <row r="209" spans="1:17" ht="14.4">
      <c r="A209" s="5" t="s">
        <v>239</v>
      </c>
      <c r="B209" s="5" t="s">
        <v>21</v>
      </c>
      <c r="C209" s="2">
        <v>45754</v>
      </c>
      <c r="D209" s="1" t="s">
        <v>14</v>
      </c>
      <c r="E209" s="5" t="s">
        <v>41</v>
      </c>
      <c r="F209" s="16">
        <v>1403</v>
      </c>
      <c r="G209" s="16">
        <v>385</v>
      </c>
      <c r="H209" s="16">
        <v>344</v>
      </c>
      <c r="I209" s="16">
        <v>54223</v>
      </c>
      <c r="J209" s="16">
        <v>72595</v>
      </c>
      <c r="K209" s="16">
        <v>239</v>
      </c>
      <c r="L209" s="1" t="s">
        <v>371</v>
      </c>
      <c r="M209" s="1"/>
      <c r="N209" s="1" t="str">
        <f t="shared" si="9"/>
        <v>SoundtrackOfLife</v>
      </c>
      <c r="O209" s="1" t="s">
        <v>19</v>
      </c>
      <c r="P209" s="35">
        <f t="shared" si="10"/>
        <v>2132</v>
      </c>
      <c r="Q209" s="32">
        <f t="shared" si="11"/>
        <v>3.9319108127547353E-2</v>
      </c>
    </row>
    <row r="210" spans="1:17" ht="14.4">
      <c r="A210" s="5" t="s">
        <v>240</v>
      </c>
      <c r="B210" s="5" t="s">
        <v>21</v>
      </c>
      <c r="C210" s="2">
        <v>45492</v>
      </c>
      <c r="D210" s="1" t="s">
        <v>22</v>
      </c>
      <c r="E210" s="5" t="s">
        <v>30</v>
      </c>
      <c r="F210" s="16">
        <v>3071</v>
      </c>
      <c r="G210" s="16">
        <v>126</v>
      </c>
      <c r="H210" s="16">
        <v>200</v>
      </c>
      <c r="I210" s="16">
        <v>44013</v>
      </c>
      <c r="J210" s="16">
        <v>44679</v>
      </c>
      <c r="K210" s="16">
        <v>118</v>
      </c>
      <c r="L210" s="1" t="s">
        <v>368</v>
      </c>
      <c r="M210" s="1" t="s">
        <v>370</v>
      </c>
      <c r="N210" s="1" t="str">
        <f t="shared" si="9"/>
        <v>DiscoverWeekly,MusicForEveryone</v>
      </c>
      <c r="O210" s="1" t="s">
        <v>16</v>
      </c>
      <c r="P210" s="35">
        <f t="shared" si="10"/>
        <v>3397</v>
      </c>
      <c r="Q210" s="32">
        <f t="shared" si="11"/>
        <v>7.7181741758116915E-2</v>
      </c>
    </row>
    <row r="211" spans="1:17" ht="14.4">
      <c r="A211" s="5" t="s">
        <v>241</v>
      </c>
      <c r="B211" s="5" t="s">
        <v>21</v>
      </c>
      <c r="C211" s="2">
        <v>45780</v>
      </c>
      <c r="D211" s="1" t="s">
        <v>22</v>
      </c>
      <c r="E211" s="5" t="s">
        <v>35</v>
      </c>
      <c r="F211" s="16">
        <v>1010</v>
      </c>
      <c r="G211" s="16">
        <v>361</v>
      </c>
      <c r="H211" s="16">
        <v>240</v>
      </c>
      <c r="I211" s="16">
        <v>47229</v>
      </c>
      <c r="J211" s="16">
        <v>72573</v>
      </c>
      <c r="K211" s="16">
        <v>275</v>
      </c>
      <c r="L211" s="1" t="s">
        <v>364</v>
      </c>
      <c r="M211" s="1" t="s">
        <v>365</v>
      </c>
      <c r="N211" s="1" t="str">
        <f t="shared" si="9"/>
        <v>SoundtrackOfLife,NowPlaying</v>
      </c>
      <c r="O211" s="1" t="s">
        <v>16</v>
      </c>
      <c r="P211" s="35">
        <f t="shared" si="10"/>
        <v>1611</v>
      </c>
      <c r="Q211" s="32">
        <f t="shared" si="11"/>
        <v>3.4110398272247981E-2</v>
      </c>
    </row>
    <row r="212" spans="1:17" ht="14.4">
      <c r="A212" s="5" t="s">
        <v>242</v>
      </c>
      <c r="B212" s="5" t="s">
        <v>21</v>
      </c>
      <c r="C212" s="2">
        <v>45396</v>
      </c>
      <c r="D212" s="1" t="s">
        <v>22</v>
      </c>
      <c r="E212" s="5" t="s">
        <v>15</v>
      </c>
      <c r="F212" s="16">
        <v>1295</v>
      </c>
      <c r="G212" s="16">
        <v>153</v>
      </c>
      <c r="H212" s="16">
        <v>81</v>
      </c>
      <c r="I212" s="16">
        <v>48350</v>
      </c>
      <c r="J212" s="16">
        <v>61033</v>
      </c>
      <c r="K212" s="16">
        <v>232</v>
      </c>
      <c r="L212" s="1" t="s">
        <v>368</v>
      </c>
      <c r="M212" s="1" t="s">
        <v>370</v>
      </c>
      <c r="N212" s="1" t="str">
        <f t="shared" si="9"/>
        <v>DiscoverWeekly,MusicForEveryone</v>
      </c>
      <c r="O212" s="1" t="s">
        <v>16</v>
      </c>
      <c r="P212" s="35">
        <f t="shared" si="10"/>
        <v>1529</v>
      </c>
      <c r="Q212" s="32">
        <f t="shared" si="11"/>
        <v>3.1623578076525334E-2</v>
      </c>
    </row>
    <row r="213" spans="1:17" ht="14.4">
      <c r="A213" s="5" t="s">
        <v>243</v>
      </c>
      <c r="B213" s="5" t="s">
        <v>21</v>
      </c>
      <c r="C213" s="2">
        <v>45827</v>
      </c>
      <c r="D213" s="1" t="s">
        <v>22</v>
      </c>
      <c r="E213" s="5" t="s">
        <v>30</v>
      </c>
      <c r="F213" s="16">
        <v>1433</v>
      </c>
      <c r="G213" s="16">
        <v>452</v>
      </c>
      <c r="H213" s="16">
        <v>305</v>
      </c>
      <c r="I213" s="16">
        <v>54541</v>
      </c>
      <c r="J213" s="16">
        <v>63700</v>
      </c>
      <c r="K213" s="16">
        <v>296</v>
      </c>
      <c r="L213" s="1" t="s">
        <v>368</v>
      </c>
      <c r="M213" s="1" t="s">
        <v>370</v>
      </c>
      <c r="N213" s="1" t="str">
        <f t="shared" si="9"/>
        <v>DiscoverWeekly,MusicForEveryone</v>
      </c>
      <c r="O213" s="1" t="s">
        <v>16</v>
      </c>
      <c r="P213" s="35">
        <f t="shared" si="10"/>
        <v>2190</v>
      </c>
      <c r="Q213" s="32">
        <f t="shared" si="11"/>
        <v>4.0153279184466734E-2</v>
      </c>
    </row>
    <row r="214" spans="1:17" ht="14.4">
      <c r="A214" s="5" t="s">
        <v>244</v>
      </c>
      <c r="B214" s="5" t="s">
        <v>13</v>
      </c>
      <c r="C214" s="2">
        <v>45832</v>
      </c>
      <c r="D214" s="1" t="s">
        <v>22</v>
      </c>
      <c r="E214" s="5" t="s">
        <v>32</v>
      </c>
      <c r="F214" s="16">
        <v>4902</v>
      </c>
      <c r="G214" s="16">
        <v>422</v>
      </c>
      <c r="H214" s="16">
        <v>376</v>
      </c>
      <c r="I214" s="16">
        <v>31674</v>
      </c>
      <c r="J214" s="16">
        <v>53225</v>
      </c>
      <c r="K214" s="16">
        <v>147</v>
      </c>
      <c r="L214" s="1" t="s">
        <v>365</v>
      </c>
      <c r="M214" s="1"/>
      <c r="N214" s="1" t="str">
        <f t="shared" si="9"/>
        <v>NowPlaying</v>
      </c>
      <c r="O214" s="1" t="s">
        <v>47</v>
      </c>
      <c r="P214" s="35">
        <f t="shared" si="10"/>
        <v>5700</v>
      </c>
      <c r="Q214" s="32">
        <f t="shared" si="11"/>
        <v>0.17995832544042431</v>
      </c>
    </row>
    <row r="215" spans="1:17" ht="14.4">
      <c r="A215" s="5" t="s">
        <v>245</v>
      </c>
      <c r="B215" s="5" t="s">
        <v>21</v>
      </c>
      <c r="C215" s="2">
        <v>45574</v>
      </c>
      <c r="D215" s="1" t="s">
        <v>14</v>
      </c>
      <c r="E215" s="5" t="s">
        <v>25</v>
      </c>
      <c r="F215" s="16">
        <v>2659</v>
      </c>
      <c r="G215" s="16">
        <v>167</v>
      </c>
      <c r="H215" s="16">
        <v>73</v>
      </c>
      <c r="I215" s="16">
        <v>23090</v>
      </c>
      <c r="J215" s="16">
        <v>25872</v>
      </c>
      <c r="K215" s="16">
        <v>293</v>
      </c>
      <c r="L215" s="1" t="s">
        <v>371</v>
      </c>
      <c r="M215" s="1"/>
      <c r="N215" s="1" t="str">
        <f t="shared" si="9"/>
        <v>SoundtrackOfLife</v>
      </c>
      <c r="O215" s="1" t="s">
        <v>19</v>
      </c>
      <c r="P215" s="35">
        <f t="shared" si="10"/>
        <v>2899</v>
      </c>
      <c r="Q215" s="32">
        <f t="shared" si="11"/>
        <v>0.12555218709398008</v>
      </c>
    </row>
    <row r="216" spans="1:17" ht="14.4">
      <c r="A216" s="5" t="s">
        <v>246</v>
      </c>
      <c r="B216" s="5" t="s">
        <v>27</v>
      </c>
      <c r="C216" s="2">
        <v>45672</v>
      </c>
      <c r="D216" s="1" t="s">
        <v>14</v>
      </c>
      <c r="E216" s="5" t="s">
        <v>43</v>
      </c>
      <c r="F216" s="16">
        <v>2599</v>
      </c>
      <c r="G216" s="16">
        <v>324</v>
      </c>
      <c r="H216" s="16">
        <v>182</v>
      </c>
      <c r="I216" s="16">
        <v>37525</v>
      </c>
      <c r="J216" s="16">
        <v>37216</v>
      </c>
      <c r="K216" s="16">
        <v>186</v>
      </c>
      <c r="L216" s="1" t="s">
        <v>368</v>
      </c>
      <c r="M216" s="1" t="s">
        <v>369</v>
      </c>
      <c r="N216" s="1" t="str">
        <f t="shared" si="9"/>
        <v>DiscoverWeekly,SpotifyWrapped</v>
      </c>
      <c r="O216" s="1" t="s">
        <v>19</v>
      </c>
      <c r="P216" s="35">
        <f t="shared" si="10"/>
        <v>3105</v>
      </c>
      <c r="Q216" s="32">
        <f t="shared" si="11"/>
        <v>8.2744836775483013E-2</v>
      </c>
    </row>
    <row r="217" spans="1:17" ht="14.4">
      <c r="A217" s="5" t="s">
        <v>247</v>
      </c>
      <c r="B217" s="5" t="s">
        <v>21</v>
      </c>
      <c r="C217" s="2">
        <v>45669</v>
      </c>
      <c r="D217" s="1" t="s">
        <v>14</v>
      </c>
      <c r="E217" s="5" t="s">
        <v>28</v>
      </c>
      <c r="F217" s="16">
        <v>1765</v>
      </c>
      <c r="G217" s="16">
        <v>285</v>
      </c>
      <c r="H217" s="16">
        <v>100</v>
      </c>
      <c r="I217" s="16">
        <v>41313</v>
      </c>
      <c r="J217" s="16">
        <v>56575</v>
      </c>
      <c r="K217" s="16">
        <v>174</v>
      </c>
      <c r="L217" s="1" t="s">
        <v>371</v>
      </c>
      <c r="M217" s="1"/>
      <c r="N217" s="1" t="str">
        <f t="shared" si="9"/>
        <v>SoundtrackOfLife</v>
      </c>
      <c r="O217" s="1" t="s">
        <v>19</v>
      </c>
      <c r="P217" s="35">
        <f t="shared" si="10"/>
        <v>2150</v>
      </c>
      <c r="Q217" s="32">
        <f t="shared" si="11"/>
        <v>5.2041730205988429E-2</v>
      </c>
    </row>
    <row r="218" spans="1:17" ht="14.4">
      <c r="A218" s="5" t="s">
        <v>248</v>
      </c>
      <c r="B218" s="5" t="s">
        <v>13</v>
      </c>
      <c r="C218" s="2">
        <v>45808</v>
      </c>
      <c r="D218" s="1" t="s">
        <v>14</v>
      </c>
      <c r="E218" s="5" t="s">
        <v>30</v>
      </c>
      <c r="F218" s="16">
        <v>2169</v>
      </c>
      <c r="G218" s="16">
        <v>240</v>
      </c>
      <c r="H218" s="16">
        <v>57</v>
      </c>
      <c r="I218" s="16">
        <v>26109</v>
      </c>
      <c r="J218" s="16">
        <v>46667</v>
      </c>
      <c r="K218" s="16">
        <v>133</v>
      </c>
      <c r="L218" s="1" t="s">
        <v>364</v>
      </c>
      <c r="M218" s="1" t="s">
        <v>365</v>
      </c>
      <c r="N218" s="1" t="str">
        <f t="shared" si="9"/>
        <v>SoundtrackOfLife,NowPlaying</v>
      </c>
      <c r="O218" s="1" t="s">
        <v>16</v>
      </c>
      <c r="P218" s="35">
        <f t="shared" si="10"/>
        <v>2466</v>
      </c>
      <c r="Q218" s="32">
        <f t="shared" si="11"/>
        <v>9.4450189589796618E-2</v>
      </c>
    </row>
    <row r="219" spans="1:17" ht="14.4">
      <c r="A219" s="5" t="s">
        <v>249</v>
      </c>
      <c r="B219" s="5" t="s">
        <v>21</v>
      </c>
      <c r="C219" s="2">
        <v>45579</v>
      </c>
      <c r="D219" s="1" t="s">
        <v>22</v>
      </c>
      <c r="E219" s="5" t="s">
        <v>18</v>
      </c>
      <c r="F219" s="16">
        <v>4303</v>
      </c>
      <c r="G219" s="16">
        <v>306</v>
      </c>
      <c r="H219" s="16">
        <v>302</v>
      </c>
      <c r="I219" s="16">
        <v>39575</v>
      </c>
      <c r="J219" s="16">
        <v>33762</v>
      </c>
      <c r="K219" s="16">
        <v>265</v>
      </c>
      <c r="L219" s="1" t="s">
        <v>368</v>
      </c>
      <c r="M219" s="1" t="s">
        <v>370</v>
      </c>
      <c r="N219" s="1" t="str">
        <f t="shared" si="9"/>
        <v>DiscoverWeekly,MusicForEveryone</v>
      </c>
      <c r="O219" s="1" t="s">
        <v>16</v>
      </c>
      <c r="P219" s="35">
        <f t="shared" si="10"/>
        <v>4911</v>
      </c>
      <c r="Q219" s="32">
        <f t="shared" si="11"/>
        <v>0.12409349336702463</v>
      </c>
    </row>
    <row r="220" spans="1:17" ht="14.4">
      <c r="A220" s="5" t="s">
        <v>250</v>
      </c>
      <c r="B220" s="5" t="s">
        <v>21</v>
      </c>
      <c r="C220" s="2">
        <v>45332</v>
      </c>
      <c r="D220" s="1" t="s">
        <v>14</v>
      </c>
      <c r="E220" s="5" t="s">
        <v>41</v>
      </c>
      <c r="F220" s="16">
        <v>1519</v>
      </c>
      <c r="G220" s="16">
        <v>456</v>
      </c>
      <c r="H220" s="16">
        <v>379</v>
      </c>
      <c r="I220" s="16">
        <v>51611</v>
      </c>
      <c r="J220" s="16">
        <v>45880</v>
      </c>
      <c r="K220" s="16">
        <v>176</v>
      </c>
      <c r="L220" s="1" t="s">
        <v>371</v>
      </c>
      <c r="M220" s="1"/>
      <c r="N220" s="1" t="str">
        <f t="shared" si="9"/>
        <v>SoundtrackOfLife</v>
      </c>
      <c r="O220" s="1" t="s">
        <v>19</v>
      </c>
      <c r="P220" s="35">
        <f t="shared" si="10"/>
        <v>2354</v>
      </c>
      <c r="Q220" s="32">
        <f t="shared" si="11"/>
        <v>4.5610431884675749E-2</v>
      </c>
    </row>
    <row r="221" spans="1:17" ht="14.4">
      <c r="A221" s="5" t="s">
        <v>251</v>
      </c>
      <c r="B221" s="5" t="s">
        <v>27</v>
      </c>
      <c r="C221" s="2">
        <v>45636</v>
      </c>
      <c r="D221" s="1" t="s">
        <v>14</v>
      </c>
      <c r="E221" s="5" t="s">
        <v>30</v>
      </c>
      <c r="F221" s="16">
        <v>2569</v>
      </c>
      <c r="G221" s="16">
        <v>140</v>
      </c>
      <c r="H221" s="16">
        <v>375</v>
      </c>
      <c r="I221" s="16">
        <v>38372</v>
      </c>
      <c r="J221" s="16">
        <v>22102</v>
      </c>
      <c r="K221" s="16">
        <v>255</v>
      </c>
      <c r="L221" s="1" t="s">
        <v>368</v>
      </c>
      <c r="M221" s="1" t="s">
        <v>369</v>
      </c>
      <c r="N221" s="1" t="str">
        <f t="shared" si="9"/>
        <v>DiscoverWeekly,SpotifyWrapped</v>
      </c>
      <c r="O221" s="1" t="s">
        <v>19</v>
      </c>
      <c r="P221" s="35">
        <f t="shared" si="10"/>
        <v>3084</v>
      </c>
      <c r="Q221" s="32">
        <f t="shared" si="11"/>
        <v>8.0371103929948923E-2</v>
      </c>
    </row>
    <row r="222" spans="1:17" ht="14.4">
      <c r="A222" s="5" t="s">
        <v>252</v>
      </c>
      <c r="B222" s="5" t="s">
        <v>21</v>
      </c>
      <c r="C222" s="2">
        <v>45786</v>
      </c>
      <c r="D222" s="1" t="s">
        <v>22</v>
      </c>
      <c r="E222" s="5" t="s">
        <v>28</v>
      </c>
      <c r="F222" s="16">
        <v>2778</v>
      </c>
      <c r="G222" s="16">
        <v>241</v>
      </c>
      <c r="H222" s="16">
        <v>317</v>
      </c>
      <c r="I222" s="16">
        <v>26247</v>
      </c>
      <c r="J222" s="16">
        <v>20677</v>
      </c>
      <c r="K222" s="16">
        <v>282</v>
      </c>
      <c r="L222" s="1" t="s">
        <v>367</v>
      </c>
      <c r="M222" s="1" t="s">
        <v>365</v>
      </c>
      <c r="N222" s="1" t="str">
        <f t="shared" si="9"/>
        <v>MusicForEveryone,NowPlaying</v>
      </c>
      <c r="O222" s="1" t="s">
        <v>16</v>
      </c>
      <c r="P222" s="35">
        <f t="shared" si="10"/>
        <v>3336</v>
      </c>
      <c r="Q222" s="32">
        <f t="shared" si="11"/>
        <v>0.1271002400274317</v>
      </c>
    </row>
    <row r="223" spans="1:17" ht="14.4">
      <c r="A223" s="5" t="s">
        <v>253</v>
      </c>
      <c r="B223" s="5" t="s">
        <v>21</v>
      </c>
      <c r="C223" s="2">
        <v>45829</v>
      </c>
      <c r="D223" s="1" t="s">
        <v>14</v>
      </c>
      <c r="E223" s="5" t="s">
        <v>18</v>
      </c>
      <c r="F223" s="16">
        <v>3611</v>
      </c>
      <c r="G223" s="16">
        <v>127</v>
      </c>
      <c r="H223" s="16">
        <v>139</v>
      </c>
      <c r="I223" s="16">
        <v>44768</v>
      </c>
      <c r="J223" s="16">
        <v>29435</v>
      </c>
      <c r="K223" s="16">
        <v>178</v>
      </c>
      <c r="L223" s="1" t="s">
        <v>365</v>
      </c>
      <c r="M223" s="1"/>
      <c r="N223" s="1" t="str">
        <f t="shared" si="9"/>
        <v>NowPlaying</v>
      </c>
      <c r="O223" s="1" t="s">
        <v>16</v>
      </c>
      <c r="P223" s="35">
        <f t="shared" si="10"/>
        <v>3877</v>
      </c>
      <c r="Q223" s="32">
        <f t="shared" si="11"/>
        <v>8.6602037169406718E-2</v>
      </c>
    </row>
    <row r="224" spans="1:17" ht="14.4">
      <c r="A224" s="5" t="s">
        <v>254</v>
      </c>
      <c r="B224" s="5" t="s">
        <v>21</v>
      </c>
      <c r="C224" s="2">
        <v>45462</v>
      </c>
      <c r="D224" s="1" t="s">
        <v>14</v>
      </c>
      <c r="E224" s="5" t="s">
        <v>30</v>
      </c>
      <c r="F224" s="16">
        <v>1224</v>
      </c>
      <c r="G224" s="16">
        <v>168</v>
      </c>
      <c r="H224" s="16">
        <v>199</v>
      </c>
      <c r="I224" s="16">
        <v>54232</v>
      </c>
      <c r="J224" s="16">
        <v>52844</v>
      </c>
      <c r="K224" s="16">
        <v>271</v>
      </c>
      <c r="L224" s="1" t="s">
        <v>371</v>
      </c>
      <c r="M224" s="1"/>
      <c r="N224" s="1" t="str">
        <f t="shared" si="9"/>
        <v>SoundtrackOfLife</v>
      </c>
      <c r="O224" s="1" t="s">
        <v>19</v>
      </c>
      <c r="P224" s="35">
        <f t="shared" si="10"/>
        <v>1591</v>
      </c>
      <c r="Q224" s="32">
        <f t="shared" si="11"/>
        <v>2.9336922849977874E-2</v>
      </c>
    </row>
    <row r="225" spans="1:17" ht="14.4">
      <c r="A225" s="5" t="s">
        <v>255</v>
      </c>
      <c r="B225" s="5" t="s">
        <v>21</v>
      </c>
      <c r="C225" s="2">
        <v>45636</v>
      </c>
      <c r="D225" s="1" t="s">
        <v>14</v>
      </c>
      <c r="E225" s="5" t="s">
        <v>41</v>
      </c>
      <c r="F225" s="16">
        <v>4673</v>
      </c>
      <c r="G225" s="16">
        <v>270</v>
      </c>
      <c r="H225" s="16">
        <v>93</v>
      </c>
      <c r="I225" s="16">
        <v>45260</v>
      </c>
      <c r="J225" s="16">
        <v>57513</v>
      </c>
      <c r="K225" s="16">
        <v>103</v>
      </c>
      <c r="L225" s="1" t="s">
        <v>365</v>
      </c>
      <c r="M225" s="1"/>
      <c r="N225" s="1" t="str">
        <f t="shared" si="9"/>
        <v>NowPlaying</v>
      </c>
      <c r="O225" s="1" t="s">
        <v>16</v>
      </c>
      <c r="P225" s="35">
        <f t="shared" si="10"/>
        <v>5036</v>
      </c>
      <c r="Q225" s="32">
        <f t="shared" si="11"/>
        <v>0.11126822801590809</v>
      </c>
    </row>
    <row r="226" spans="1:17" ht="14.4">
      <c r="A226" s="5" t="s">
        <v>256</v>
      </c>
      <c r="B226" s="5" t="s">
        <v>27</v>
      </c>
      <c r="C226" s="2">
        <v>45323</v>
      </c>
      <c r="D226" s="1" t="s">
        <v>14</v>
      </c>
      <c r="E226" s="5" t="s">
        <v>25</v>
      </c>
      <c r="F226" s="16">
        <v>1432</v>
      </c>
      <c r="G226" s="16">
        <v>437</v>
      </c>
      <c r="H226" s="16">
        <v>267</v>
      </c>
      <c r="I226" s="16">
        <v>40634</v>
      </c>
      <c r="J226" s="16">
        <v>54511</v>
      </c>
      <c r="K226" s="16">
        <v>197</v>
      </c>
      <c r="L226" s="1" t="s">
        <v>368</v>
      </c>
      <c r="M226" s="1" t="s">
        <v>369</v>
      </c>
      <c r="N226" s="1" t="str">
        <f t="shared" si="9"/>
        <v>DiscoverWeekly,SpotifyWrapped</v>
      </c>
      <c r="O226" s="1" t="s">
        <v>19</v>
      </c>
      <c r="P226" s="35">
        <f t="shared" si="10"/>
        <v>2136</v>
      </c>
      <c r="Q226" s="32">
        <f t="shared" si="11"/>
        <v>5.2566815966924252E-2</v>
      </c>
    </row>
    <row r="227" spans="1:17" ht="14.4">
      <c r="A227" s="5" t="s">
        <v>257</v>
      </c>
      <c r="B227" s="5" t="s">
        <v>21</v>
      </c>
      <c r="C227" s="2">
        <v>45308</v>
      </c>
      <c r="D227" s="1" t="s">
        <v>22</v>
      </c>
      <c r="E227" s="5" t="s">
        <v>23</v>
      </c>
      <c r="F227" s="16">
        <v>2174</v>
      </c>
      <c r="G227" s="16">
        <v>499</v>
      </c>
      <c r="H227" s="16">
        <v>212</v>
      </c>
      <c r="I227" s="16">
        <v>54938</v>
      </c>
      <c r="J227" s="16">
        <v>27190</v>
      </c>
      <c r="K227" s="16">
        <v>265</v>
      </c>
      <c r="L227" s="1" t="s">
        <v>367</v>
      </c>
      <c r="M227" s="1" t="s">
        <v>365</v>
      </c>
      <c r="N227" s="1" t="str">
        <f t="shared" si="9"/>
        <v>MusicForEveryone,NowPlaying</v>
      </c>
      <c r="O227" s="1" t="s">
        <v>16</v>
      </c>
      <c r="P227" s="35">
        <f t="shared" si="10"/>
        <v>2885</v>
      </c>
      <c r="Q227" s="32">
        <f t="shared" si="11"/>
        <v>5.2513742764570971E-2</v>
      </c>
    </row>
    <row r="228" spans="1:17" ht="14.4">
      <c r="A228" s="5" t="s">
        <v>258</v>
      </c>
      <c r="B228" s="5" t="s">
        <v>27</v>
      </c>
      <c r="C228" s="2">
        <v>45738</v>
      </c>
      <c r="D228" s="1" t="s">
        <v>14</v>
      </c>
      <c r="E228" s="5" t="s">
        <v>28</v>
      </c>
      <c r="F228" s="16">
        <v>4308</v>
      </c>
      <c r="G228" s="16">
        <v>171</v>
      </c>
      <c r="H228" s="16">
        <v>106</v>
      </c>
      <c r="I228" s="16">
        <v>36955</v>
      </c>
      <c r="J228" s="16">
        <v>23949</v>
      </c>
      <c r="K228" s="16">
        <v>294</v>
      </c>
      <c r="L228" s="1" t="s">
        <v>368</v>
      </c>
      <c r="M228" s="1" t="s">
        <v>369</v>
      </c>
      <c r="N228" s="1" t="str">
        <f t="shared" si="9"/>
        <v>DiscoverWeekly,SpotifyWrapped</v>
      </c>
      <c r="O228" s="1" t="s">
        <v>19</v>
      </c>
      <c r="P228" s="35">
        <f t="shared" si="10"/>
        <v>4585</v>
      </c>
      <c r="Q228" s="32">
        <f t="shared" si="11"/>
        <v>0.12406981463942633</v>
      </c>
    </row>
    <row r="229" spans="1:17" ht="14.4">
      <c r="A229" s="5" t="s">
        <v>259</v>
      </c>
      <c r="B229" s="5" t="s">
        <v>27</v>
      </c>
      <c r="C229" s="2">
        <v>45442</v>
      </c>
      <c r="D229" s="1" t="s">
        <v>49</v>
      </c>
      <c r="E229" s="5" t="s">
        <v>30</v>
      </c>
      <c r="F229" s="16">
        <v>1060</v>
      </c>
      <c r="G229" s="16">
        <v>442</v>
      </c>
      <c r="H229" s="16">
        <v>319</v>
      </c>
      <c r="I229" s="16">
        <v>57194</v>
      </c>
      <c r="J229" s="16">
        <v>24258</v>
      </c>
      <c r="K229" s="16">
        <v>101</v>
      </c>
      <c r="L229" s="1" t="s">
        <v>368</v>
      </c>
      <c r="M229" s="1" t="s">
        <v>371</v>
      </c>
      <c r="N229" s="1" t="str">
        <f t="shared" si="9"/>
        <v>DiscoverWeekly,SoundtrackOfLife</v>
      </c>
      <c r="O229" s="1" t="s">
        <v>50</v>
      </c>
      <c r="P229" s="35">
        <f t="shared" si="10"/>
        <v>1821</v>
      </c>
      <c r="Q229" s="32">
        <f t="shared" si="11"/>
        <v>3.1839004091338254E-2</v>
      </c>
    </row>
    <row r="230" spans="1:17" ht="14.4">
      <c r="A230" s="5" t="s">
        <v>260</v>
      </c>
      <c r="B230" s="5" t="s">
        <v>27</v>
      </c>
      <c r="C230" s="2">
        <v>45346</v>
      </c>
      <c r="D230" s="1" t="s">
        <v>14</v>
      </c>
      <c r="E230" s="5" t="s">
        <v>28</v>
      </c>
      <c r="F230" s="16">
        <v>4653</v>
      </c>
      <c r="G230" s="16">
        <v>226</v>
      </c>
      <c r="H230" s="16">
        <v>349</v>
      </c>
      <c r="I230" s="16">
        <v>56876</v>
      </c>
      <c r="J230" s="16">
        <v>28452</v>
      </c>
      <c r="K230" s="16">
        <v>257</v>
      </c>
      <c r="L230" s="1" t="s">
        <v>368</v>
      </c>
      <c r="M230" s="1" t="s">
        <v>369</v>
      </c>
      <c r="N230" s="1" t="str">
        <f t="shared" si="9"/>
        <v>DiscoverWeekly,SpotifyWrapped</v>
      </c>
      <c r="O230" s="1" t="s">
        <v>19</v>
      </c>
      <c r="P230" s="35">
        <f t="shared" si="10"/>
        <v>5228</v>
      </c>
      <c r="Q230" s="32">
        <f t="shared" si="11"/>
        <v>9.191926295801392E-2</v>
      </c>
    </row>
    <row r="231" spans="1:17" ht="14.4">
      <c r="A231" s="5" t="s">
        <v>261</v>
      </c>
      <c r="B231" s="5" t="s">
        <v>27</v>
      </c>
      <c r="C231" s="2">
        <v>45791</v>
      </c>
      <c r="D231" s="1" t="s">
        <v>14</v>
      </c>
      <c r="E231" s="5" t="s">
        <v>15</v>
      </c>
      <c r="F231" s="16">
        <v>1701</v>
      </c>
      <c r="G231" s="16">
        <v>272</v>
      </c>
      <c r="H231" s="16">
        <v>385</v>
      </c>
      <c r="I231" s="16">
        <v>47496</v>
      </c>
      <c r="J231" s="16">
        <v>40832</v>
      </c>
      <c r="K231" s="16">
        <v>246</v>
      </c>
      <c r="L231" s="1" t="s">
        <v>368</v>
      </c>
      <c r="M231" s="1" t="s">
        <v>369</v>
      </c>
      <c r="N231" s="1" t="str">
        <f t="shared" si="9"/>
        <v>DiscoverWeekly,SpotifyWrapped</v>
      </c>
      <c r="O231" s="1" t="s">
        <v>19</v>
      </c>
      <c r="P231" s="35">
        <f t="shared" si="10"/>
        <v>2358</v>
      </c>
      <c r="Q231" s="32">
        <f t="shared" si="11"/>
        <v>4.9646286003031836E-2</v>
      </c>
    </row>
    <row r="232" spans="1:17" ht="14.4">
      <c r="A232" s="5" t="s">
        <v>262</v>
      </c>
      <c r="B232" s="5" t="s">
        <v>13</v>
      </c>
      <c r="C232" s="2">
        <v>45379</v>
      </c>
      <c r="D232" s="1" t="s">
        <v>14</v>
      </c>
      <c r="E232" s="5" t="s">
        <v>30</v>
      </c>
      <c r="F232" s="16">
        <v>1673</v>
      </c>
      <c r="G232" s="16">
        <v>280</v>
      </c>
      <c r="H232" s="16">
        <v>67</v>
      </c>
      <c r="I232" s="16">
        <v>29847</v>
      </c>
      <c r="J232" s="16">
        <v>48016</v>
      </c>
      <c r="K232" s="16">
        <v>213</v>
      </c>
      <c r="L232" s="1" t="s">
        <v>364</v>
      </c>
      <c r="M232" s="1" t="s">
        <v>365</v>
      </c>
      <c r="N232" s="1" t="str">
        <f t="shared" si="9"/>
        <v>SoundtrackOfLife,NowPlaying</v>
      </c>
      <c r="O232" s="1" t="s">
        <v>16</v>
      </c>
      <c r="P232" s="35">
        <f t="shared" si="10"/>
        <v>2020</v>
      </c>
      <c r="Q232" s="32">
        <f t="shared" si="11"/>
        <v>6.76784936509532E-2</v>
      </c>
    </row>
    <row r="233" spans="1:17" ht="14.4">
      <c r="A233" s="5" t="s">
        <v>263</v>
      </c>
      <c r="B233" s="5" t="s">
        <v>27</v>
      </c>
      <c r="C233" s="2">
        <v>45723</v>
      </c>
      <c r="D233" s="1" t="s">
        <v>14</v>
      </c>
      <c r="E233" s="5" t="s">
        <v>35</v>
      </c>
      <c r="F233" s="16">
        <v>4310</v>
      </c>
      <c r="G233" s="16">
        <v>284</v>
      </c>
      <c r="H233" s="16">
        <v>306</v>
      </c>
      <c r="I233" s="16">
        <v>44606</v>
      </c>
      <c r="J233" s="16">
        <v>42604</v>
      </c>
      <c r="K233" s="16">
        <v>290</v>
      </c>
      <c r="L233" s="1" t="s">
        <v>368</v>
      </c>
      <c r="M233" s="1" t="s">
        <v>369</v>
      </c>
      <c r="N233" s="1" t="str">
        <f t="shared" si="9"/>
        <v>DiscoverWeekly,SpotifyWrapped</v>
      </c>
      <c r="O233" s="1" t="s">
        <v>19</v>
      </c>
      <c r="P233" s="35">
        <f t="shared" si="10"/>
        <v>4900</v>
      </c>
      <c r="Q233" s="32">
        <f t="shared" si="11"/>
        <v>0.10985069273191947</v>
      </c>
    </row>
    <row r="234" spans="1:17" ht="14.4">
      <c r="A234" s="5" t="s">
        <v>264</v>
      </c>
      <c r="B234" s="5" t="s">
        <v>21</v>
      </c>
      <c r="C234" s="2">
        <v>45585</v>
      </c>
      <c r="D234" s="1" t="s">
        <v>14</v>
      </c>
      <c r="E234" s="5" t="s">
        <v>41</v>
      </c>
      <c r="F234" s="16">
        <v>2752</v>
      </c>
      <c r="G234" s="16">
        <v>309</v>
      </c>
      <c r="H234" s="16">
        <v>91</v>
      </c>
      <c r="I234" s="16">
        <v>39038</v>
      </c>
      <c r="J234" s="16">
        <v>28095</v>
      </c>
      <c r="K234" s="16">
        <v>277</v>
      </c>
      <c r="L234" s="1" t="s">
        <v>365</v>
      </c>
      <c r="M234" s="1"/>
      <c r="N234" s="1" t="str">
        <f t="shared" si="9"/>
        <v>NowPlaying</v>
      </c>
      <c r="O234" s="1" t="s">
        <v>16</v>
      </c>
      <c r="P234" s="35">
        <f t="shared" si="10"/>
        <v>3152</v>
      </c>
      <c r="Q234" s="32">
        <f t="shared" si="11"/>
        <v>8.0741841282852611E-2</v>
      </c>
    </row>
    <row r="235" spans="1:17" ht="14.4">
      <c r="A235" s="5" t="s">
        <v>265</v>
      </c>
      <c r="B235" s="5" t="s">
        <v>21</v>
      </c>
      <c r="C235" s="2">
        <v>45324</v>
      </c>
      <c r="D235" s="1" t="s">
        <v>14</v>
      </c>
      <c r="E235" s="5" t="s">
        <v>41</v>
      </c>
      <c r="F235" s="16">
        <v>3818</v>
      </c>
      <c r="G235" s="16">
        <v>115</v>
      </c>
      <c r="H235" s="16">
        <v>286</v>
      </c>
      <c r="I235" s="16">
        <v>25127</v>
      </c>
      <c r="J235" s="16">
        <v>22277</v>
      </c>
      <c r="K235" s="16">
        <v>263</v>
      </c>
      <c r="L235" s="1" t="s">
        <v>365</v>
      </c>
      <c r="M235" s="1"/>
      <c r="N235" s="1" t="str">
        <f t="shared" si="9"/>
        <v>NowPlaying</v>
      </c>
      <c r="O235" s="1" t="s">
        <v>16</v>
      </c>
      <c r="P235" s="35">
        <f t="shared" si="10"/>
        <v>4219</v>
      </c>
      <c r="Q235" s="32">
        <f t="shared" si="11"/>
        <v>0.16790703227603773</v>
      </c>
    </row>
    <row r="236" spans="1:17" ht="14.4">
      <c r="A236" s="5" t="s">
        <v>266</v>
      </c>
      <c r="B236" s="5" t="s">
        <v>27</v>
      </c>
      <c r="C236" s="2">
        <v>45542</v>
      </c>
      <c r="D236" s="1" t="s">
        <v>14</v>
      </c>
      <c r="E236" s="5" t="s">
        <v>43</v>
      </c>
      <c r="F236" s="16">
        <v>2101</v>
      </c>
      <c r="G236" s="16">
        <v>411</v>
      </c>
      <c r="H236" s="16">
        <v>190</v>
      </c>
      <c r="I236" s="16">
        <v>41791</v>
      </c>
      <c r="J236" s="16">
        <v>57090</v>
      </c>
      <c r="K236" s="16">
        <v>172</v>
      </c>
      <c r="L236" s="1" t="s">
        <v>368</v>
      </c>
      <c r="M236" s="1" t="s">
        <v>369</v>
      </c>
      <c r="N236" s="1" t="str">
        <f t="shared" si="9"/>
        <v>DiscoverWeekly,SpotifyWrapped</v>
      </c>
      <c r="O236" s="1" t="s">
        <v>19</v>
      </c>
      <c r="P236" s="35">
        <f t="shared" si="10"/>
        <v>2702</v>
      </c>
      <c r="Q236" s="32">
        <f t="shared" si="11"/>
        <v>6.4655069273288512E-2</v>
      </c>
    </row>
    <row r="237" spans="1:17" ht="14.4">
      <c r="A237" s="5" t="s">
        <v>267</v>
      </c>
      <c r="B237" s="5" t="s">
        <v>13</v>
      </c>
      <c r="C237" s="2">
        <v>45646</v>
      </c>
      <c r="D237" s="1" t="s">
        <v>14</v>
      </c>
      <c r="E237" s="5" t="s">
        <v>15</v>
      </c>
      <c r="F237" s="16">
        <v>2519</v>
      </c>
      <c r="G237" s="16">
        <v>202</v>
      </c>
      <c r="H237" s="16">
        <v>239</v>
      </c>
      <c r="I237" s="16">
        <v>36245</v>
      </c>
      <c r="J237" s="16">
        <v>48606</v>
      </c>
      <c r="K237" s="16">
        <v>145</v>
      </c>
      <c r="L237" s="1" t="s">
        <v>366</v>
      </c>
      <c r="M237" s="1"/>
      <c r="N237" s="1" t="str">
        <f t="shared" si="9"/>
        <v>DiscoverWeekly</v>
      </c>
      <c r="O237" s="1" t="s">
        <v>19</v>
      </c>
      <c r="P237" s="35">
        <f t="shared" si="10"/>
        <v>2960</v>
      </c>
      <c r="Q237" s="32">
        <f t="shared" si="11"/>
        <v>8.1666436749896543E-2</v>
      </c>
    </row>
    <row r="238" spans="1:17" ht="14.4">
      <c r="A238" s="5" t="s">
        <v>268</v>
      </c>
      <c r="B238" s="5" t="s">
        <v>27</v>
      </c>
      <c r="C238" s="2">
        <v>45305</v>
      </c>
      <c r="D238" s="1" t="s">
        <v>14</v>
      </c>
      <c r="E238" s="5" t="s">
        <v>30</v>
      </c>
      <c r="F238" s="16">
        <v>4502</v>
      </c>
      <c r="G238" s="16">
        <v>238</v>
      </c>
      <c r="H238" s="16">
        <v>386</v>
      </c>
      <c r="I238" s="16">
        <v>39198</v>
      </c>
      <c r="J238" s="16">
        <v>25050</v>
      </c>
      <c r="K238" s="16">
        <v>297</v>
      </c>
      <c r="L238" s="1" t="s">
        <v>368</v>
      </c>
      <c r="M238" s="1" t="s">
        <v>369</v>
      </c>
      <c r="N238" s="1" t="str">
        <f t="shared" si="9"/>
        <v>DiscoverWeekly,SpotifyWrapped</v>
      </c>
      <c r="O238" s="1" t="s">
        <v>19</v>
      </c>
      <c r="P238" s="35">
        <f t="shared" si="10"/>
        <v>5126</v>
      </c>
      <c r="Q238" s="32">
        <f t="shared" si="11"/>
        <v>0.13077197816215114</v>
      </c>
    </row>
    <row r="239" spans="1:17" ht="14.4">
      <c r="A239" s="5" t="s">
        <v>269</v>
      </c>
      <c r="B239" s="5" t="s">
        <v>13</v>
      </c>
      <c r="C239" s="2">
        <v>45823</v>
      </c>
      <c r="D239" s="1" t="s">
        <v>14</v>
      </c>
      <c r="E239" s="5" t="s">
        <v>18</v>
      </c>
      <c r="F239" s="16">
        <v>2478</v>
      </c>
      <c r="G239" s="16">
        <v>427</v>
      </c>
      <c r="H239" s="16">
        <v>242</v>
      </c>
      <c r="I239" s="16">
        <v>59272</v>
      </c>
      <c r="J239" s="16">
        <v>37833</v>
      </c>
      <c r="K239" s="16">
        <v>214</v>
      </c>
      <c r="L239" s="1" t="s">
        <v>364</v>
      </c>
      <c r="M239" s="1" t="s">
        <v>365</v>
      </c>
      <c r="N239" s="1" t="str">
        <f t="shared" si="9"/>
        <v>SoundtrackOfLife,NowPlaying</v>
      </c>
      <c r="O239" s="1" t="s">
        <v>16</v>
      </c>
      <c r="P239" s="35">
        <f t="shared" si="10"/>
        <v>3147</v>
      </c>
      <c r="Q239" s="32">
        <f t="shared" si="11"/>
        <v>5.3094209744904843E-2</v>
      </c>
    </row>
    <row r="240" spans="1:17" ht="14.4">
      <c r="A240" s="5" t="s">
        <v>270</v>
      </c>
      <c r="B240" s="5" t="s">
        <v>21</v>
      </c>
      <c r="C240" s="2">
        <v>45639</v>
      </c>
      <c r="D240" s="1" t="s">
        <v>22</v>
      </c>
      <c r="E240" s="5" t="s">
        <v>23</v>
      </c>
      <c r="F240" s="16">
        <v>4984</v>
      </c>
      <c r="G240" s="16">
        <v>300</v>
      </c>
      <c r="H240" s="16">
        <v>338</v>
      </c>
      <c r="I240" s="16">
        <v>32900</v>
      </c>
      <c r="J240" s="16">
        <v>31691</v>
      </c>
      <c r="K240" s="16">
        <v>160</v>
      </c>
      <c r="L240" s="1" t="s">
        <v>367</v>
      </c>
      <c r="M240" s="1" t="s">
        <v>365</v>
      </c>
      <c r="N240" s="1" t="str">
        <f t="shared" si="9"/>
        <v>MusicForEveryone,NowPlaying</v>
      </c>
      <c r="O240" s="1" t="s">
        <v>16</v>
      </c>
      <c r="P240" s="35">
        <f t="shared" si="10"/>
        <v>5622</v>
      </c>
      <c r="Q240" s="32">
        <f t="shared" si="11"/>
        <v>0.17088145896656534</v>
      </c>
    </row>
    <row r="241" spans="1:17" ht="14.4">
      <c r="A241" s="5" t="s">
        <v>271</v>
      </c>
      <c r="B241" s="5" t="s">
        <v>27</v>
      </c>
      <c r="C241" s="2">
        <v>45533</v>
      </c>
      <c r="D241" s="1" t="s">
        <v>14</v>
      </c>
      <c r="E241" s="5" t="s">
        <v>25</v>
      </c>
      <c r="F241" s="16">
        <v>4774</v>
      </c>
      <c r="G241" s="16">
        <v>389</v>
      </c>
      <c r="H241" s="16">
        <v>358</v>
      </c>
      <c r="I241" s="16">
        <v>52346</v>
      </c>
      <c r="J241" s="16">
        <v>30518</v>
      </c>
      <c r="K241" s="16">
        <v>277</v>
      </c>
      <c r="L241" s="1" t="s">
        <v>368</v>
      </c>
      <c r="M241" s="1" t="s">
        <v>369</v>
      </c>
      <c r="N241" s="1" t="str">
        <f t="shared" si="9"/>
        <v>DiscoverWeekly,SpotifyWrapped</v>
      </c>
      <c r="O241" s="1" t="s">
        <v>19</v>
      </c>
      <c r="P241" s="35">
        <f t="shared" si="10"/>
        <v>5521</v>
      </c>
      <c r="Q241" s="32">
        <f t="shared" si="11"/>
        <v>0.10547128720437092</v>
      </c>
    </row>
    <row r="242" spans="1:17" ht="14.4">
      <c r="A242" s="5" t="s">
        <v>272</v>
      </c>
      <c r="B242" s="5" t="s">
        <v>21</v>
      </c>
      <c r="C242" s="2">
        <v>45550</v>
      </c>
      <c r="D242" s="1" t="s">
        <v>14</v>
      </c>
      <c r="E242" s="5" t="s">
        <v>32</v>
      </c>
      <c r="F242" s="16">
        <v>2145</v>
      </c>
      <c r="G242" s="16">
        <v>340</v>
      </c>
      <c r="H242" s="16">
        <v>85</v>
      </c>
      <c r="I242" s="16">
        <v>53323</v>
      </c>
      <c r="J242" s="16">
        <v>49938</v>
      </c>
      <c r="K242" s="16">
        <v>104</v>
      </c>
      <c r="L242" s="1" t="s">
        <v>365</v>
      </c>
      <c r="M242" s="1"/>
      <c r="N242" s="1" t="str">
        <f t="shared" si="9"/>
        <v>NowPlaying</v>
      </c>
      <c r="O242" s="1" t="s">
        <v>16</v>
      </c>
      <c r="P242" s="35">
        <f t="shared" si="10"/>
        <v>2570</v>
      </c>
      <c r="Q242" s="32">
        <f t="shared" si="11"/>
        <v>4.819683813738912E-2</v>
      </c>
    </row>
    <row r="243" spans="1:17" ht="14.4">
      <c r="A243" s="5" t="s">
        <v>273</v>
      </c>
      <c r="B243" s="5" t="s">
        <v>21</v>
      </c>
      <c r="C243" s="2">
        <v>45759</v>
      </c>
      <c r="D243" s="1" t="s">
        <v>22</v>
      </c>
      <c r="E243" s="5" t="s">
        <v>41</v>
      </c>
      <c r="F243" s="16">
        <v>4315</v>
      </c>
      <c r="G243" s="16">
        <v>208</v>
      </c>
      <c r="H243" s="16">
        <v>273</v>
      </c>
      <c r="I243" s="16">
        <v>35780</v>
      </c>
      <c r="J243" s="16">
        <v>44349</v>
      </c>
      <c r="K243" s="16">
        <v>133</v>
      </c>
      <c r="L243" s="1" t="s">
        <v>368</v>
      </c>
      <c r="M243" s="1" t="s">
        <v>370</v>
      </c>
      <c r="N243" s="1" t="str">
        <f t="shared" si="9"/>
        <v>DiscoverWeekly,MusicForEveryone</v>
      </c>
      <c r="O243" s="1" t="s">
        <v>16</v>
      </c>
      <c r="P243" s="35">
        <f t="shared" si="10"/>
        <v>4796</v>
      </c>
      <c r="Q243" s="32">
        <f t="shared" si="11"/>
        <v>0.13404136389044158</v>
      </c>
    </row>
    <row r="244" spans="1:17" ht="14.4">
      <c r="A244" s="5" t="s">
        <v>274</v>
      </c>
      <c r="B244" s="5" t="s">
        <v>21</v>
      </c>
      <c r="C244" s="2">
        <v>45636</v>
      </c>
      <c r="D244" s="1" t="s">
        <v>22</v>
      </c>
      <c r="E244" s="5" t="s">
        <v>25</v>
      </c>
      <c r="F244" s="16">
        <v>2267</v>
      </c>
      <c r="G244" s="16">
        <v>230</v>
      </c>
      <c r="H244" s="16">
        <v>243</v>
      </c>
      <c r="I244" s="16">
        <v>27904</v>
      </c>
      <c r="J244" s="16">
        <v>69771</v>
      </c>
      <c r="K244" s="16">
        <v>255</v>
      </c>
      <c r="L244" s="1" t="s">
        <v>368</v>
      </c>
      <c r="M244" s="1" t="s">
        <v>370</v>
      </c>
      <c r="N244" s="1" t="str">
        <f t="shared" si="9"/>
        <v>DiscoverWeekly,MusicForEveryone</v>
      </c>
      <c r="O244" s="1" t="s">
        <v>16</v>
      </c>
      <c r="P244" s="35">
        <f t="shared" si="10"/>
        <v>2740</v>
      </c>
      <c r="Q244" s="32">
        <f t="shared" si="11"/>
        <v>9.8193807339449546E-2</v>
      </c>
    </row>
    <row r="245" spans="1:17" ht="14.4">
      <c r="A245" s="5" t="s">
        <v>275</v>
      </c>
      <c r="B245" s="5" t="s">
        <v>27</v>
      </c>
      <c r="C245" s="2">
        <v>45816</v>
      </c>
      <c r="D245" s="1" t="s">
        <v>14</v>
      </c>
      <c r="E245" s="5" t="s">
        <v>28</v>
      </c>
      <c r="F245" s="16">
        <v>4375</v>
      </c>
      <c r="G245" s="16">
        <v>303</v>
      </c>
      <c r="H245" s="16">
        <v>294</v>
      </c>
      <c r="I245" s="16">
        <v>57468</v>
      </c>
      <c r="J245" s="16">
        <v>53397</v>
      </c>
      <c r="K245" s="16">
        <v>159</v>
      </c>
      <c r="L245" s="1" t="s">
        <v>368</v>
      </c>
      <c r="M245" s="1" t="s">
        <v>369</v>
      </c>
      <c r="N245" s="1" t="str">
        <f t="shared" si="9"/>
        <v>DiscoverWeekly,SpotifyWrapped</v>
      </c>
      <c r="O245" s="1" t="s">
        <v>19</v>
      </c>
      <c r="P245" s="35">
        <f t="shared" si="10"/>
        <v>4972</v>
      </c>
      <c r="Q245" s="32">
        <f t="shared" si="11"/>
        <v>8.6517714206166912E-2</v>
      </c>
    </row>
    <row r="246" spans="1:17" ht="14.4">
      <c r="A246" s="5" t="s">
        <v>276</v>
      </c>
      <c r="B246" s="5" t="s">
        <v>21</v>
      </c>
      <c r="C246" s="2">
        <v>45666</v>
      </c>
      <c r="D246" s="1" t="s">
        <v>22</v>
      </c>
      <c r="E246" s="5" t="s">
        <v>43</v>
      </c>
      <c r="F246" s="16">
        <v>3817</v>
      </c>
      <c r="G246" s="16">
        <v>284</v>
      </c>
      <c r="H246" s="16">
        <v>204</v>
      </c>
      <c r="I246" s="16">
        <v>46434</v>
      </c>
      <c r="J246" s="16">
        <v>53396</v>
      </c>
      <c r="K246" s="16">
        <v>104</v>
      </c>
      <c r="L246" s="1" t="s">
        <v>367</v>
      </c>
      <c r="M246" s="1" t="s">
        <v>365</v>
      </c>
      <c r="N246" s="1" t="str">
        <f t="shared" si="9"/>
        <v>MusicForEveryone,NowPlaying</v>
      </c>
      <c r="O246" s="1" t="s">
        <v>16</v>
      </c>
      <c r="P246" s="35">
        <f t="shared" si="10"/>
        <v>4305</v>
      </c>
      <c r="Q246" s="32">
        <f t="shared" si="11"/>
        <v>9.2712236723090841E-2</v>
      </c>
    </row>
    <row r="247" spans="1:17" ht="14.4">
      <c r="A247" s="5" t="s">
        <v>277</v>
      </c>
      <c r="B247" s="5" t="s">
        <v>21</v>
      </c>
      <c r="C247" s="2">
        <v>45481</v>
      </c>
      <c r="D247" s="1" t="s">
        <v>22</v>
      </c>
      <c r="E247" s="5" t="s">
        <v>35</v>
      </c>
      <c r="F247" s="16">
        <v>2981</v>
      </c>
      <c r="G247" s="16">
        <v>258</v>
      </c>
      <c r="H247" s="16">
        <v>168</v>
      </c>
      <c r="I247" s="16">
        <v>20677</v>
      </c>
      <c r="J247" s="16">
        <v>68290</v>
      </c>
      <c r="K247" s="16">
        <v>130</v>
      </c>
      <c r="L247" s="1" t="s">
        <v>364</v>
      </c>
      <c r="M247" s="1" t="s">
        <v>365</v>
      </c>
      <c r="N247" s="1" t="str">
        <f t="shared" si="9"/>
        <v>SoundtrackOfLife,NowPlaying</v>
      </c>
      <c r="O247" s="1" t="s">
        <v>16</v>
      </c>
      <c r="P247" s="35">
        <f t="shared" si="10"/>
        <v>3407</v>
      </c>
      <c r="Q247" s="32">
        <f t="shared" si="11"/>
        <v>0.16477245248343569</v>
      </c>
    </row>
    <row r="248" spans="1:17" ht="14.4">
      <c r="A248" s="5" t="s">
        <v>278</v>
      </c>
      <c r="B248" s="5" t="s">
        <v>21</v>
      </c>
      <c r="C248" s="2">
        <v>45551</v>
      </c>
      <c r="D248" s="1" t="s">
        <v>22</v>
      </c>
      <c r="E248" s="5" t="s">
        <v>43</v>
      </c>
      <c r="F248" s="16">
        <v>3300</v>
      </c>
      <c r="G248" s="16">
        <v>354</v>
      </c>
      <c r="H248" s="16">
        <v>397</v>
      </c>
      <c r="I248" s="16">
        <v>56773</v>
      </c>
      <c r="J248" s="16">
        <v>72110</v>
      </c>
      <c r="K248" s="16">
        <v>163</v>
      </c>
      <c r="L248" s="1" t="s">
        <v>368</v>
      </c>
      <c r="M248" s="1" t="s">
        <v>370</v>
      </c>
      <c r="N248" s="1" t="str">
        <f t="shared" si="9"/>
        <v>DiscoverWeekly,MusicForEveryone</v>
      </c>
      <c r="O248" s="1" t="s">
        <v>16</v>
      </c>
      <c r="P248" s="35">
        <f t="shared" si="10"/>
        <v>4051</v>
      </c>
      <c r="Q248" s="32">
        <f t="shared" si="11"/>
        <v>7.1354340971940891E-2</v>
      </c>
    </row>
    <row r="249" spans="1:17" ht="14.4">
      <c r="A249" s="5" t="s">
        <v>279</v>
      </c>
      <c r="B249" s="5" t="s">
        <v>27</v>
      </c>
      <c r="C249" s="2">
        <v>45457</v>
      </c>
      <c r="D249" s="1" t="s">
        <v>49</v>
      </c>
      <c r="E249" s="5" t="s">
        <v>25</v>
      </c>
      <c r="F249" s="16">
        <v>4722</v>
      </c>
      <c r="G249" s="16">
        <v>310</v>
      </c>
      <c r="H249" s="16">
        <v>344</v>
      </c>
      <c r="I249" s="16">
        <v>27911</v>
      </c>
      <c r="J249" s="16">
        <v>19000</v>
      </c>
      <c r="K249" s="16">
        <v>225</v>
      </c>
      <c r="L249" s="1" t="s">
        <v>368</v>
      </c>
      <c r="M249" s="1" t="s">
        <v>371</v>
      </c>
      <c r="N249" s="1" t="str">
        <f t="shared" si="9"/>
        <v>DiscoverWeekly,SoundtrackOfLife</v>
      </c>
      <c r="O249" s="1" t="s">
        <v>50</v>
      </c>
      <c r="P249" s="35">
        <f t="shared" si="10"/>
        <v>5376</v>
      </c>
      <c r="Q249" s="32">
        <f t="shared" si="11"/>
        <v>0.19261223173659131</v>
      </c>
    </row>
    <row r="250" spans="1:17" ht="14.4">
      <c r="A250" s="5" t="s">
        <v>280</v>
      </c>
      <c r="B250" s="5" t="s">
        <v>13</v>
      </c>
      <c r="C250" s="2">
        <v>45357</v>
      </c>
      <c r="D250" s="1" t="s">
        <v>14</v>
      </c>
      <c r="E250" s="5" t="s">
        <v>30</v>
      </c>
      <c r="F250" s="16">
        <v>3529</v>
      </c>
      <c r="G250" s="16">
        <v>263</v>
      </c>
      <c r="H250" s="16">
        <v>107</v>
      </c>
      <c r="I250" s="16">
        <v>26570</v>
      </c>
      <c r="J250" s="16">
        <v>19367</v>
      </c>
      <c r="K250" s="16">
        <v>96</v>
      </c>
      <c r="L250" s="1" t="s">
        <v>366</v>
      </c>
      <c r="M250" s="1"/>
      <c r="N250" s="1" t="str">
        <f t="shared" si="9"/>
        <v>DiscoverWeekly</v>
      </c>
      <c r="O250" s="1" t="s">
        <v>19</v>
      </c>
      <c r="P250" s="35">
        <f t="shared" si="10"/>
        <v>3899</v>
      </c>
      <c r="Q250" s="32">
        <f t="shared" si="11"/>
        <v>0.14674444862627023</v>
      </c>
    </row>
    <row r="251" spans="1:17" ht="14.4">
      <c r="A251" s="5" t="s">
        <v>281</v>
      </c>
      <c r="B251" s="5" t="s">
        <v>21</v>
      </c>
      <c r="C251" s="2">
        <v>45792</v>
      </c>
      <c r="D251" s="1" t="s">
        <v>14</v>
      </c>
      <c r="E251" s="5" t="s">
        <v>43</v>
      </c>
      <c r="F251" s="16">
        <v>4782</v>
      </c>
      <c r="G251" s="16">
        <v>210</v>
      </c>
      <c r="H251" s="16">
        <v>311</v>
      </c>
      <c r="I251" s="16">
        <v>29793</v>
      </c>
      <c r="J251" s="16">
        <v>37543</v>
      </c>
      <c r="K251" s="16">
        <v>145</v>
      </c>
      <c r="L251" s="1" t="s">
        <v>365</v>
      </c>
      <c r="M251" s="1"/>
      <c r="N251" s="1" t="str">
        <f t="shared" si="9"/>
        <v>NowPlaying</v>
      </c>
      <c r="O251" s="1" t="s">
        <v>16</v>
      </c>
      <c r="P251" s="35">
        <f t="shared" si="10"/>
        <v>5303</v>
      </c>
      <c r="Q251" s="32">
        <f t="shared" si="11"/>
        <v>0.17799483100057059</v>
      </c>
    </row>
    <row r="252" spans="1:17" ht="14.4">
      <c r="A252" s="5" t="s">
        <v>282</v>
      </c>
      <c r="B252" s="5" t="s">
        <v>21</v>
      </c>
      <c r="C252" s="2">
        <v>45480</v>
      </c>
      <c r="D252" s="1" t="s">
        <v>14</v>
      </c>
      <c r="E252" s="5" t="s">
        <v>30</v>
      </c>
      <c r="F252" s="16">
        <v>1848</v>
      </c>
      <c r="G252" s="16">
        <v>417</v>
      </c>
      <c r="H252" s="16">
        <v>294</v>
      </c>
      <c r="I252" s="16">
        <v>57819</v>
      </c>
      <c r="J252" s="16">
        <v>19798</v>
      </c>
      <c r="K252" s="16">
        <v>262</v>
      </c>
      <c r="L252" s="1" t="s">
        <v>371</v>
      </c>
      <c r="M252" s="1"/>
      <c r="N252" s="1" t="str">
        <f t="shared" si="9"/>
        <v>SoundtrackOfLife</v>
      </c>
      <c r="O252" s="1" t="s">
        <v>19</v>
      </c>
      <c r="P252" s="35">
        <f t="shared" si="10"/>
        <v>2559</v>
      </c>
      <c r="Q252" s="32">
        <f t="shared" si="11"/>
        <v>4.4258807658382193E-2</v>
      </c>
    </row>
    <row r="253" spans="1:17" ht="14.4">
      <c r="A253" s="5" t="s">
        <v>283</v>
      </c>
      <c r="B253" s="5" t="s">
        <v>27</v>
      </c>
      <c r="C253" s="2">
        <v>45591</v>
      </c>
      <c r="D253" s="1" t="s">
        <v>14</v>
      </c>
      <c r="E253" s="5" t="s">
        <v>23</v>
      </c>
      <c r="F253" s="16">
        <v>4676</v>
      </c>
      <c r="G253" s="16">
        <v>211</v>
      </c>
      <c r="H253" s="16">
        <v>55</v>
      </c>
      <c r="I253" s="16">
        <v>45917</v>
      </c>
      <c r="J253" s="16">
        <v>73503</v>
      </c>
      <c r="K253" s="16">
        <v>248</v>
      </c>
      <c r="L253" s="1" t="s">
        <v>368</v>
      </c>
      <c r="M253" s="1" t="s">
        <v>369</v>
      </c>
      <c r="N253" s="1" t="str">
        <f t="shared" si="9"/>
        <v>DiscoverWeekly,SpotifyWrapped</v>
      </c>
      <c r="O253" s="1" t="s">
        <v>19</v>
      </c>
      <c r="P253" s="35">
        <f t="shared" si="10"/>
        <v>4942</v>
      </c>
      <c r="Q253" s="32">
        <f t="shared" si="11"/>
        <v>0.10762898272970794</v>
      </c>
    </row>
    <row r="254" spans="1:17" ht="14.4">
      <c r="A254" s="5" t="s">
        <v>284</v>
      </c>
      <c r="B254" s="5" t="s">
        <v>27</v>
      </c>
      <c r="C254" s="2">
        <v>45512</v>
      </c>
      <c r="D254" s="1" t="s">
        <v>14</v>
      </c>
      <c r="E254" s="5" t="s">
        <v>41</v>
      </c>
      <c r="F254" s="16">
        <v>1994</v>
      </c>
      <c r="G254" s="16">
        <v>197</v>
      </c>
      <c r="H254" s="16">
        <v>290</v>
      </c>
      <c r="I254" s="16">
        <v>49500</v>
      </c>
      <c r="J254" s="16">
        <v>23343</v>
      </c>
      <c r="K254" s="16">
        <v>160</v>
      </c>
      <c r="L254" s="1" t="s">
        <v>368</v>
      </c>
      <c r="M254" s="1" t="s">
        <v>369</v>
      </c>
      <c r="N254" s="1" t="str">
        <f t="shared" si="9"/>
        <v>DiscoverWeekly,SpotifyWrapped</v>
      </c>
      <c r="O254" s="1" t="s">
        <v>19</v>
      </c>
      <c r="P254" s="35">
        <f t="shared" si="10"/>
        <v>2481</v>
      </c>
      <c r="Q254" s="32">
        <f t="shared" si="11"/>
        <v>5.0121212121212122E-2</v>
      </c>
    </row>
    <row r="255" spans="1:17" ht="14.4">
      <c r="A255" s="5" t="s">
        <v>285</v>
      </c>
      <c r="B255" s="5" t="s">
        <v>21</v>
      </c>
      <c r="C255" s="2">
        <v>45691</v>
      </c>
      <c r="D255" s="1" t="s">
        <v>14</v>
      </c>
      <c r="E255" s="5" t="s">
        <v>30</v>
      </c>
      <c r="F255" s="16">
        <v>4995</v>
      </c>
      <c r="G255" s="16">
        <v>231</v>
      </c>
      <c r="H255" s="16">
        <v>94</v>
      </c>
      <c r="I255" s="16">
        <v>34431</v>
      </c>
      <c r="J255" s="16">
        <v>32560</v>
      </c>
      <c r="K255" s="16">
        <v>262</v>
      </c>
      <c r="L255" s="1" t="s">
        <v>365</v>
      </c>
      <c r="M255" s="1"/>
      <c r="N255" s="1" t="str">
        <f t="shared" si="9"/>
        <v>NowPlaying</v>
      </c>
      <c r="O255" s="1" t="s">
        <v>16</v>
      </c>
      <c r="P255" s="35">
        <f t="shared" si="10"/>
        <v>5320</v>
      </c>
      <c r="Q255" s="32">
        <f t="shared" si="11"/>
        <v>0.15451192239551567</v>
      </c>
    </row>
    <row r="256" spans="1:17" ht="14.4">
      <c r="A256" s="5" t="s">
        <v>286</v>
      </c>
      <c r="B256" s="5" t="s">
        <v>21</v>
      </c>
      <c r="C256" s="2">
        <v>45385</v>
      </c>
      <c r="D256" s="1" t="s">
        <v>22</v>
      </c>
      <c r="E256" s="5" t="s">
        <v>35</v>
      </c>
      <c r="F256" s="16">
        <v>2291</v>
      </c>
      <c r="G256" s="16">
        <v>146</v>
      </c>
      <c r="H256" s="16">
        <v>399</v>
      </c>
      <c r="I256" s="16">
        <v>49319</v>
      </c>
      <c r="J256" s="16">
        <v>28056</v>
      </c>
      <c r="K256" s="16">
        <v>90</v>
      </c>
      <c r="L256" s="1" t="s">
        <v>368</v>
      </c>
      <c r="M256" s="1" t="s">
        <v>370</v>
      </c>
      <c r="N256" s="1" t="str">
        <f t="shared" si="9"/>
        <v>DiscoverWeekly,MusicForEveryone</v>
      </c>
      <c r="O256" s="1" t="s">
        <v>16</v>
      </c>
      <c r="P256" s="35">
        <f t="shared" si="10"/>
        <v>2836</v>
      </c>
      <c r="Q256" s="32">
        <f t="shared" si="11"/>
        <v>5.7503193495407452E-2</v>
      </c>
    </row>
    <row r="257" spans="1:17" ht="14.4">
      <c r="A257" s="5" t="s">
        <v>287</v>
      </c>
      <c r="B257" s="5" t="s">
        <v>21</v>
      </c>
      <c r="C257" s="2">
        <v>45481</v>
      </c>
      <c r="D257" s="1" t="s">
        <v>22</v>
      </c>
      <c r="E257" s="5" t="s">
        <v>25</v>
      </c>
      <c r="F257" s="16">
        <v>2304</v>
      </c>
      <c r="G257" s="16">
        <v>289</v>
      </c>
      <c r="H257" s="16">
        <v>161</v>
      </c>
      <c r="I257" s="16">
        <v>52645</v>
      </c>
      <c r="J257" s="16">
        <v>66262</v>
      </c>
      <c r="K257" s="16">
        <v>146</v>
      </c>
      <c r="L257" s="1" t="s">
        <v>367</v>
      </c>
      <c r="M257" s="1" t="s">
        <v>365</v>
      </c>
      <c r="N257" s="1" t="str">
        <f t="shared" si="9"/>
        <v>MusicForEveryone,NowPlaying</v>
      </c>
      <c r="O257" s="1" t="s">
        <v>16</v>
      </c>
      <c r="P257" s="35">
        <f t="shared" si="10"/>
        <v>2754</v>
      </c>
      <c r="Q257" s="32">
        <f t="shared" si="11"/>
        <v>5.2312660271630736E-2</v>
      </c>
    </row>
    <row r="258" spans="1:17" ht="14.4">
      <c r="A258" s="5" t="s">
        <v>288</v>
      </c>
      <c r="B258" s="5" t="s">
        <v>21</v>
      </c>
      <c r="C258" s="2">
        <v>45451</v>
      </c>
      <c r="D258" s="1" t="s">
        <v>22</v>
      </c>
      <c r="E258" s="5" t="s">
        <v>35</v>
      </c>
      <c r="F258" s="16">
        <v>3413</v>
      </c>
      <c r="G258" s="16">
        <v>326</v>
      </c>
      <c r="H258" s="16">
        <v>86</v>
      </c>
      <c r="I258" s="16">
        <v>44680</v>
      </c>
      <c r="J258" s="16">
        <v>52719</v>
      </c>
      <c r="K258" s="16">
        <v>272</v>
      </c>
      <c r="L258" s="1" t="s">
        <v>368</v>
      </c>
      <c r="M258" s="1" t="s">
        <v>370</v>
      </c>
      <c r="N258" s="1" t="str">
        <f t="shared" ref="N258:N301" si="12">L258 &amp; M258</f>
        <v>DiscoverWeekly,MusicForEveryone</v>
      </c>
      <c r="O258" s="1" t="s">
        <v>16</v>
      </c>
      <c r="P258" s="35">
        <f t="shared" ref="P258:P301" si="13">(F258+G258+H258)</f>
        <v>3825</v>
      </c>
      <c r="Q258" s="32">
        <f t="shared" ref="Q258:Q301" si="14">(P258/I258)</f>
        <v>8.5608773500447627E-2</v>
      </c>
    </row>
    <row r="259" spans="1:17" ht="14.4">
      <c r="A259" s="5" t="s">
        <v>289</v>
      </c>
      <c r="B259" s="5" t="s">
        <v>27</v>
      </c>
      <c r="C259" s="2">
        <v>45736</v>
      </c>
      <c r="D259" s="1" t="s">
        <v>49</v>
      </c>
      <c r="E259" s="5" t="s">
        <v>41</v>
      </c>
      <c r="F259" s="16">
        <v>1453</v>
      </c>
      <c r="G259" s="16">
        <v>156</v>
      </c>
      <c r="H259" s="16">
        <v>178</v>
      </c>
      <c r="I259" s="16">
        <v>52980</v>
      </c>
      <c r="J259" s="16">
        <v>57180</v>
      </c>
      <c r="K259" s="16">
        <v>286</v>
      </c>
      <c r="L259" s="1" t="s">
        <v>368</v>
      </c>
      <c r="M259" s="1" t="s">
        <v>371</v>
      </c>
      <c r="N259" s="1" t="str">
        <f t="shared" si="12"/>
        <v>DiscoverWeekly,SoundtrackOfLife</v>
      </c>
      <c r="O259" s="1" t="s">
        <v>50</v>
      </c>
      <c r="P259" s="35">
        <f t="shared" si="13"/>
        <v>1787</v>
      </c>
      <c r="Q259" s="32">
        <f t="shared" si="14"/>
        <v>3.3729709324273313E-2</v>
      </c>
    </row>
    <row r="260" spans="1:17" ht="14.4">
      <c r="A260" s="5" t="s">
        <v>290</v>
      </c>
      <c r="B260" s="5" t="s">
        <v>21</v>
      </c>
      <c r="C260" s="2">
        <v>45676</v>
      </c>
      <c r="D260" s="1" t="s">
        <v>22</v>
      </c>
      <c r="E260" s="5" t="s">
        <v>28</v>
      </c>
      <c r="F260" s="16">
        <v>1651</v>
      </c>
      <c r="G260" s="16">
        <v>480</v>
      </c>
      <c r="H260" s="16">
        <v>282</v>
      </c>
      <c r="I260" s="16">
        <v>32140</v>
      </c>
      <c r="J260" s="16">
        <v>70560</v>
      </c>
      <c r="K260" s="16">
        <v>138</v>
      </c>
      <c r="L260" s="1" t="s">
        <v>364</v>
      </c>
      <c r="M260" s="1" t="s">
        <v>365</v>
      </c>
      <c r="N260" s="1" t="str">
        <f t="shared" si="12"/>
        <v>SoundtrackOfLife,NowPlaying</v>
      </c>
      <c r="O260" s="1" t="s">
        <v>16</v>
      </c>
      <c r="P260" s="35">
        <f t="shared" si="13"/>
        <v>2413</v>
      </c>
      <c r="Q260" s="32">
        <f t="shared" si="14"/>
        <v>7.5077784691972627E-2</v>
      </c>
    </row>
    <row r="261" spans="1:17" ht="14.4">
      <c r="A261" s="5" t="s">
        <v>291</v>
      </c>
      <c r="B261" s="5" t="s">
        <v>21</v>
      </c>
      <c r="C261" s="2">
        <v>45662</v>
      </c>
      <c r="D261" s="1" t="s">
        <v>22</v>
      </c>
      <c r="E261" s="5" t="s">
        <v>18</v>
      </c>
      <c r="F261" s="16">
        <v>3341</v>
      </c>
      <c r="G261" s="16">
        <v>154</v>
      </c>
      <c r="H261" s="16">
        <v>123</v>
      </c>
      <c r="I261" s="16">
        <v>43369</v>
      </c>
      <c r="J261" s="16">
        <v>49035</v>
      </c>
      <c r="K261" s="16">
        <v>128</v>
      </c>
      <c r="L261" s="1" t="s">
        <v>367</v>
      </c>
      <c r="M261" s="1" t="s">
        <v>365</v>
      </c>
      <c r="N261" s="1" t="str">
        <f t="shared" si="12"/>
        <v>MusicForEveryone,NowPlaying</v>
      </c>
      <c r="O261" s="1" t="s">
        <v>16</v>
      </c>
      <c r="P261" s="35">
        <f t="shared" si="13"/>
        <v>3618</v>
      </c>
      <c r="Q261" s="32">
        <f t="shared" si="14"/>
        <v>8.3423643616408028E-2</v>
      </c>
    </row>
    <row r="262" spans="1:17" ht="14.4">
      <c r="A262" s="5" t="s">
        <v>292</v>
      </c>
      <c r="B262" s="5" t="s">
        <v>21</v>
      </c>
      <c r="C262" s="2">
        <v>45612</v>
      </c>
      <c r="D262" s="1" t="s">
        <v>14</v>
      </c>
      <c r="E262" s="5" t="s">
        <v>41</v>
      </c>
      <c r="F262" s="16">
        <v>2972</v>
      </c>
      <c r="G262" s="16">
        <v>263</v>
      </c>
      <c r="H262" s="16">
        <v>308</v>
      </c>
      <c r="I262" s="16">
        <v>51740</v>
      </c>
      <c r="J262" s="16">
        <v>28214</v>
      </c>
      <c r="K262" s="16">
        <v>190</v>
      </c>
      <c r="L262" s="1" t="s">
        <v>371</v>
      </c>
      <c r="M262" s="1"/>
      <c r="N262" s="1" t="str">
        <f t="shared" si="12"/>
        <v>SoundtrackOfLife</v>
      </c>
      <c r="O262" s="1" t="s">
        <v>19</v>
      </c>
      <c r="P262" s="35">
        <f t="shared" si="13"/>
        <v>3543</v>
      </c>
      <c r="Q262" s="32">
        <f t="shared" si="14"/>
        <v>6.8477000386548123E-2</v>
      </c>
    </row>
    <row r="263" spans="1:17" ht="14.4">
      <c r="A263" s="5" t="s">
        <v>293</v>
      </c>
      <c r="B263" s="5" t="s">
        <v>21</v>
      </c>
      <c r="C263" s="2">
        <v>45626</v>
      </c>
      <c r="D263" s="1" t="s">
        <v>22</v>
      </c>
      <c r="E263" s="5" t="s">
        <v>18</v>
      </c>
      <c r="F263" s="16">
        <v>4963</v>
      </c>
      <c r="G263" s="16">
        <v>255</v>
      </c>
      <c r="H263" s="16">
        <v>193</v>
      </c>
      <c r="I263" s="16">
        <v>44386</v>
      </c>
      <c r="J263" s="16">
        <v>28415</v>
      </c>
      <c r="K263" s="16">
        <v>174</v>
      </c>
      <c r="L263" s="1" t="s">
        <v>367</v>
      </c>
      <c r="M263" s="1" t="s">
        <v>365</v>
      </c>
      <c r="N263" s="1" t="str">
        <f t="shared" si="12"/>
        <v>MusicForEveryone,NowPlaying</v>
      </c>
      <c r="O263" s="1" t="s">
        <v>16</v>
      </c>
      <c r="P263" s="35">
        <f t="shared" si="13"/>
        <v>5411</v>
      </c>
      <c r="Q263" s="32">
        <f t="shared" si="14"/>
        <v>0.12190780876853062</v>
      </c>
    </row>
    <row r="264" spans="1:17" ht="14.4">
      <c r="A264" s="5" t="s">
        <v>294</v>
      </c>
      <c r="B264" s="5" t="s">
        <v>27</v>
      </c>
      <c r="C264" s="2">
        <v>45378</v>
      </c>
      <c r="D264" s="1" t="s">
        <v>14</v>
      </c>
      <c r="E264" s="5" t="s">
        <v>28</v>
      </c>
      <c r="F264" s="16">
        <v>2399</v>
      </c>
      <c r="G264" s="16">
        <v>191</v>
      </c>
      <c r="H264" s="16">
        <v>221</v>
      </c>
      <c r="I264" s="16">
        <v>51603</v>
      </c>
      <c r="J264" s="16">
        <v>40033</v>
      </c>
      <c r="K264" s="16">
        <v>173</v>
      </c>
      <c r="L264" s="1" t="s">
        <v>368</v>
      </c>
      <c r="M264" s="1" t="s">
        <v>369</v>
      </c>
      <c r="N264" s="1" t="str">
        <f t="shared" si="12"/>
        <v>DiscoverWeekly,SpotifyWrapped</v>
      </c>
      <c r="O264" s="1" t="s">
        <v>19</v>
      </c>
      <c r="P264" s="35">
        <f t="shared" si="13"/>
        <v>2811</v>
      </c>
      <c r="Q264" s="32">
        <f t="shared" si="14"/>
        <v>5.4473577117609438E-2</v>
      </c>
    </row>
    <row r="265" spans="1:17" ht="14.4">
      <c r="A265" s="5" t="s">
        <v>295</v>
      </c>
      <c r="B265" s="5" t="s">
        <v>27</v>
      </c>
      <c r="C265" s="2">
        <v>45808</v>
      </c>
      <c r="D265" s="1" t="s">
        <v>49</v>
      </c>
      <c r="E265" s="5" t="s">
        <v>32</v>
      </c>
      <c r="F265" s="16">
        <v>2162</v>
      </c>
      <c r="G265" s="16">
        <v>318</v>
      </c>
      <c r="H265" s="16">
        <v>83</v>
      </c>
      <c r="I265" s="16">
        <v>46719</v>
      </c>
      <c r="J265" s="16">
        <v>20482</v>
      </c>
      <c r="K265" s="16">
        <v>185</v>
      </c>
      <c r="L265" s="1" t="s">
        <v>368</v>
      </c>
      <c r="M265" s="1" t="s">
        <v>371</v>
      </c>
      <c r="N265" s="1" t="str">
        <f t="shared" si="12"/>
        <v>DiscoverWeekly,SoundtrackOfLife</v>
      </c>
      <c r="O265" s="1" t="s">
        <v>50</v>
      </c>
      <c r="P265" s="35">
        <f t="shared" si="13"/>
        <v>2563</v>
      </c>
      <c r="Q265" s="32">
        <f t="shared" si="14"/>
        <v>5.4859907104176028E-2</v>
      </c>
    </row>
    <row r="266" spans="1:17" ht="14.4">
      <c r="A266" s="5" t="s">
        <v>296</v>
      </c>
      <c r="B266" s="5" t="s">
        <v>21</v>
      </c>
      <c r="C266" s="2">
        <v>45825</v>
      </c>
      <c r="D266" s="1" t="s">
        <v>22</v>
      </c>
      <c r="E266" s="5" t="s">
        <v>18</v>
      </c>
      <c r="F266" s="16">
        <v>4341</v>
      </c>
      <c r="G266" s="16">
        <v>141</v>
      </c>
      <c r="H266" s="16">
        <v>63</v>
      </c>
      <c r="I266" s="16">
        <v>50081</v>
      </c>
      <c r="J266" s="16">
        <v>27507</v>
      </c>
      <c r="K266" s="16">
        <v>221</v>
      </c>
      <c r="L266" s="1" t="s">
        <v>368</v>
      </c>
      <c r="M266" s="1" t="s">
        <v>370</v>
      </c>
      <c r="N266" s="1" t="str">
        <f t="shared" si="12"/>
        <v>DiscoverWeekly,MusicForEveryone</v>
      </c>
      <c r="O266" s="1" t="s">
        <v>16</v>
      </c>
      <c r="P266" s="35">
        <f t="shared" si="13"/>
        <v>4545</v>
      </c>
      <c r="Q266" s="32">
        <f t="shared" si="14"/>
        <v>9.0752980172121162E-2</v>
      </c>
    </row>
    <row r="267" spans="1:17" ht="14.4">
      <c r="A267" s="5" t="s">
        <v>297</v>
      </c>
      <c r="B267" s="5" t="s">
        <v>13</v>
      </c>
      <c r="C267" s="2">
        <v>45442</v>
      </c>
      <c r="D267" s="1" t="s">
        <v>22</v>
      </c>
      <c r="E267" s="5" t="s">
        <v>32</v>
      </c>
      <c r="F267" s="16">
        <v>2448</v>
      </c>
      <c r="G267" s="16">
        <v>464</v>
      </c>
      <c r="H267" s="16">
        <v>98</v>
      </c>
      <c r="I267" s="16">
        <v>25737</v>
      </c>
      <c r="J267" s="16">
        <v>48545</v>
      </c>
      <c r="K267" s="16">
        <v>246</v>
      </c>
      <c r="L267" s="1" t="s">
        <v>365</v>
      </c>
      <c r="M267" s="1"/>
      <c r="N267" s="1" t="str">
        <f t="shared" si="12"/>
        <v>NowPlaying</v>
      </c>
      <c r="O267" s="1" t="s">
        <v>47</v>
      </c>
      <c r="P267" s="35">
        <f t="shared" si="13"/>
        <v>3010</v>
      </c>
      <c r="Q267" s="32">
        <f t="shared" si="14"/>
        <v>0.11695224773672146</v>
      </c>
    </row>
    <row r="268" spans="1:17" ht="14.4">
      <c r="A268" s="5" t="s">
        <v>298</v>
      </c>
      <c r="B268" s="5" t="s">
        <v>27</v>
      </c>
      <c r="C268" s="2">
        <v>45604</v>
      </c>
      <c r="D268" s="1" t="s">
        <v>14</v>
      </c>
      <c r="E268" s="5" t="s">
        <v>35</v>
      </c>
      <c r="F268" s="16">
        <v>2471</v>
      </c>
      <c r="G268" s="16">
        <v>166</v>
      </c>
      <c r="H268" s="16">
        <v>320</v>
      </c>
      <c r="I268" s="16">
        <v>48254</v>
      </c>
      <c r="J268" s="16">
        <v>46900</v>
      </c>
      <c r="K268" s="16">
        <v>111</v>
      </c>
      <c r="L268" s="1" t="s">
        <v>368</v>
      </c>
      <c r="M268" s="1" t="s">
        <v>369</v>
      </c>
      <c r="N268" s="1" t="str">
        <f t="shared" si="12"/>
        <v>DiscoverWeekly,SpotifyWrapped</v>
      </c>
      <c r="O268" s="1" t="s">
        <v>19</v>
      </c>
      <c r="P268" s="35">
        <f t="shared" si="13"/>
        <v>2957</v>
      </c>
      <c r="Q268" s="32">
        <f t="shared" si="14"/>
        <v>6.1279893894806647E-2</v>
      </c>
    </row>
    <row r="269" spans="1:17" ht="14.4">
      <c r="A269" s="5" t="s">
        <v>299</v>
      </c>
      <c r="B269" s="5" t="s">
        <v>27</v>
      </c>
      <c r="C269" s="2">
        <v>45368</v>
      </c>
      <c r="D269" s="1" t="s">
        <v>49</v>
      </c>
      <c r="E269" s="5" t="s">
        <v>18</v>
      </c>
      <c r="F269" s="16">
        <v>2692</v>
      </c>
      <c r="G269" s="16">
        <v>446</v>
      </c>
      <c r="H269" s="16">
        <v>216</v>
      </c>
      <c r="I269" s="16">
        <v>45818</v>
      </c>
      <c r="J269" s="16">
        <v>62723</v>
      </c>
      <c r="K269" s="16">
        <v>85</v>
      </c>
      <c r="L269" s="1" t="s">
        <v>368</v>
      </c>
      <c r="M269" s="1" t="s">
        <v>371</v>
      </c>
      <c r="N269" s="1" t="str">
        <f t="shared" si="12"/>
        <v>DiscoverWeekly,SoundtrackOfLife</v>
      </c>
      <c r="O269" s="1" t="s">
        <v>50</v>
      </c>
      <c r="P269" s="35">
        <f t="shared" si="13"/>
        <v>3354</v>
      </c>
      <c r="Q269" s="32">
        <f t="shared" si="14"/>
        <v>7.3202671439172376E-2</v>
      </c>
    </row>
    <row r="270" spans="1:17" ht="14.4">
      <c r="A270" s="5" t="s">
        <v>300</v>
      </c>
      <c r="B270" s="5" t="s">
        <v>27</v>
      </c>
      <c r="C270" s="2">
        <v>45464</v>
      </c>
      <c r="D270" s="1" t="s">
        <v>49</v>
      </c>
      <c r="E270" s="5" t="s">
        <v>28</v>
      </c>
      <c r="F270" s="16">
        <v>4621</v>
      </c>
      <c r="G270" s="16">
        <v>374</v>
      </c>
      <c r="H270" s="16">
        <v>298</v>
      </c>
      <c r="I270" s="16">
        <v>56979</v>
      </c>
      <c r="J270" s="16">
        <v>24098</v>
      </c>
      <c r="K270" s="16">
        <v>205</v>
      </c>
      <c r="L270" s="1" t="s">
        <v>368</v>
      </c>
      <c r="M270" s="1" t="s">
        <v>371</v>
      </c>
      <c r="N270" s="1" t="str">
        <f t="shared" si="12"/>
        <v>DiscoverWeekly,SoundtrackOfLife</v>
      </c>
      <c r="O270" s="1" t="s">
        <v>50</v>
      </c>
      <c r="P270" s="35">
        <f t="shared" si="13"/>
        <v>5293</v>
      </c>
      <c r="Q270" s="32">
        <f t="shared" si="14"/>
        <v>9.2893873181347508E-2</v>
      </c>
    </row>
    <row r="271" spans="1:17" ht="14.4">
      <c r="A271" s="5" t="s">
        <v>301</v>
      </c>
      <c r="B271" s="5" t="s">
        <v>21</v>
      </c>
      <c r="C271" s="2">
        <v>45609</v>
      </c>
      <c r="D271" s="1" t="s">
        <v>22</v>
      </c>
      <c r="E271" s="5" t="s">
        <v>23</v>
      </c>
      <c r="F271" s="16">
        <v>1409</v>
      </c>
      <c r="G271" s="16">
        <v>466</v>
      </c>
      <c r="H271" s="16">
        <v>105</v>
      </c>
      <c r="I271" s="16">
        <v>58923</v>
      </c>
      <c r="J271" s="16">
        <v>38753</v>
      </c>
      <c r="K271" s="16">
        <v>265</v>
      </c>
      <c r="L271" s="1" t="s">
        <v>368</v>
      </c>
      <c r="M271" s="1" t="s">
        <v>370</v>
      </c>
      <c r="N271" s="1" t="str">
        <f t="shared" si="12"/>
        <v>DiscoverWeekly,MusicForEveryone</v>
      </c>
      <c r="O271" s="1" t="s">
        <v>16</v>
      </c>
      <c r="P271" s="35">
        <f t="shared" si="13"/>
        <v>1980</v>
      </c>
      <c r="Q271" s="32">
        <f t="shared" si="14"/>
        <v>3.3603177027646251E-2</v>
      </c>
    </row>
    <row r="272" spans="1:17" ht="14.4">
      <c r="A272" s="5" t="s">
        <v>302</v>
      </c>
      <c r="B272" s="5" t="s">
        <v>21</v>
      </c>
      <c r="C272" s="2">
        <v>45693</v>
      </c>
      <c r="D272" s="1" t="s">
        <v>22</v>
      </c>
      <c r="E272" s="5" t="s">
        <v>15</v>
      </c>
      <c r="F272" s="16">
        <v>3029</v>
      </c>
      <c r="G272" s="16">
        <v>440</v>
      </c>
      <c r="H272" s="16">
        <v>66</v>
      </c>
      <c r="I272" s="16">
        <v>23815</v>
      </c>
      <c r="J272" s="16">
        <v>47895</v>
      </c>
      <c r="K272" s="16">
        <v>210</v>
      </c>
      <c r="L272" s="1" t="s">
        <v>368</v>
      </c>
      <c r="M272" s="1" t="s">
        <v>370</v>
      </c>
      <c r="N272" s="1" t="str">
        <f t="shared" si="12"/>
        <v>DiscoverWeekly,MusicForEveryone</v>
      </c>
      <c r="O272" s="1" t="s">
        <v>16</v>
      </c>
      <c r="P272" s="35">
        <f t="shared" si="13"/>
        <v>3535</v>
      </c>
      <c r="Q272" s="32">
        <f t="shared" si="14"/>
        <v>0.14843585975225698</v>
      </c>
    </row>
    <row r="273" spans="1:17" ht="14.4">
      <c r="A273" s="5" t="s">
        <v>303</v>
      </c>
      <c r="B273" s="5" t="s">
        <v>21</v>
      </c>
      <c r="C273" s="2">
        <v>45603</v>
      </c>
      <c r="D273" s="1" t="s">
        <v>14</v>
      </c>
      <c r="E273" s="5" t="s">
        <v>18</v>
      </c>
      <c r="F273" s="16">
        <v>2229</v>
      </c>
      <c r="G273" s="16">
        <v>395</v>
      </c>
      <c r="H273" s="16">
        <v>328</v>
      </c>
      <c r="I273" s="16">
        <v>56921</v>
      </c>
      <c r="J273" s="16">
        <v>37176</v>
      </c>
      <c r="K273" s="16">
        <v>126</v>
      </c>
      <c r="L273" s="1" t="s">
        <v>371</v>
      </c>
      <c r="M273" s="1"/>
      <c r="N273" s="1" t="str">
        <f t="shared" si="12"/>
        <v>SoundtrackOfLife</v>
      </c>
      <c r="O273" s="1" t="s">
        <v>19</v>
      </c>
      <c r="P273" s="35">
        <f t="shared" si="13"/>
        <v>2952</v>
      </c>
      <c r="Q273" s="32">
        <f t="shared" si="14"/>
        <v>5.1861351697967357E-2</v>
      </c>
    </row>
    <row r="274" spans="1:17" ht="14.4">
      <c r="A274" s="5" t="s">
        <v>304</v>
      </c>
      <c r="B274" s="5" t="s">
        <v>21</v>
      </c>
      <c r="C274" s="2">
        <v>45334</v>
      </c>
      <c r="D274" s="1" t="s">
        <v>14</v>
      </c>
      <c r="E274" s="5" t="s">
        <v>18</v>
      </c>
      <c r="F274" s="16">
        <v>2691</v>
      </c>
      <c r="G274" s="16">
        <v>486</v>
      </c>
      <c r="H274" s="16">
        <v>206</v>
      </c>
      <c r="I274" s="16">
        <v>51133</v>
      </c>
      <c r="J274" s="16">
        <v>44583</v>
      </c>
      <c r="K274" s="16">
        <v>276</v>
      </c>
      <c r="L274" s="1" t="s">
        <v>365</v>
      </c>
      <c r="M274" s="1"/>
      <c r="N274" s="1" t="str">
        <f t="shared" si="12"/>
        <v>NowPlaying</v>
      </c>
      <c r="O274" s="1" t="s">
        <v>16</v>
      </c>
      <c r="P274" s="35">
        <f t="shared" si="13"/>
        <v>3383</v>
      </c>
      <c r="Q274" s="32">
        <f t="shared" si="14"/>
        <v>6.6160796354604659E-2</v>
      </c>
    </row>
    <row r="275" spans="1:17" ht="14.4">
      <c r="A275" s="5" t="s">
        <v>305</v>
      </c>
      <c r="B275" s="5" t="s">
        <v>13</v>
      </c>
      <c r="C275" s="2">
        <v>45573</v>
      </c>
      <c r="D275" s="1" t="s">
        <v>14</v>
      </c>
      <c r="E275" s="5" t="s">
        <v>18</v>
      </c>
      <c r="F275" s="16">
        <v>2110</v>
      </c>
      <c r="G275" s="16">
        <v>384</v>
      </c>
      <c r="H275" s="16">
        <v>236</v>
      </c>
      <c r="I275" s="16">
        <v>49965</v>
      </c>
      <c r="J275" s="16">
        <v>61555</v>
      </c>
      <c r="K275" s="16">
        <v>195</v>
      </c>
      <c r="L275" s="1" t="s">
        <v>366</v>
      </c>
      <c r="M275" s="1"/>
      <c r="N275" s="1" t="str">
        <f t="shared" si="12"/>
        <v>DiscoverWeekly</v>
      </c>
      <c r="O275" s="1" t="s">
        <v>19</v>
      </c>
      <c r="P275" s="35">
        <f t="shared" si="13"/>
        <v>2730</v>
      </c>
      <c r="Q275" s="32">
        <f t="shared" si="14"/>
        <v>5.4638246772740921E-2</v>
      </c>
    </row>
    <row r="276" spans="1:17" ht="14.4">
      <c r="A276" s="5" t="s">
        <v>306</v>
      </c>
      <c r="B276" s="5" t="s">
        <v>13</v>
      </c>
      <c r="C276" s="2">
        <v>45341</v>
      </c>
      <c r="D276" s="1" t="s">
        <v>14</v>
      </c>
      <c r="E276" s="5" t="s">
        <v>25</v>
      </c>
      <c r="F276" s="16">
        <v>4752</v>
      </c>
      <c r="G276" s="16">
        <v>449</v>
      </c>
      <c r="H276" s="16">
        <v>309</v>
      </c>
      <c r="I276" s="16">
        <v>58530</v>
      </c>
      <c r="J276" s="16">
        <v>26630</v>
      </c>
      <c r="K276" s="16">
        <v>234</v>
      </c>
      <c r="L276" s="1" t="s">
        <v>366</v>
      </c>
      <c r="M276" s="1"/>
      <c r="N276" s="1" t="str">
        <f t="shared" si="12"/>
        <v>DiscoverWeekly</v>
      </c>
      <c r="O276" s="1" t="s">
        <v>19</v>
      </c>
      <c r="P276" s="35">
        <f t="shared" si="13"/>
        <v>5510</v>
      </c>
      <c r="Q276" s="32">
        <f t="shared" si="14"/>
        <v>9.4139757389372969E-2</v>
      </c>
    </row>
    <row r="277" spans="1:17" ht="14.4">
      <c r="A277" s="5" t="s">
        <v>307</v>
      </c>
      <c r="B277" s="5" t="s">
        <v>21</v>
      </c>
      <c r="C277" s="2">
        <v>45720</v>
      </c>
      <c r="D277" s="1" t="s">
        <v>14</v>
      </c>
      <c r="E277" s="5" t="s">
        <v>15</v>
      </c>
      <c r="F277" s="16">
        <v>2177</v>
      </c>
      <c r="G277" s="16">
        <v>258</v>
      </c>
      <c r="H277" s="16">
        <v>292</v>
      </c>
      <c r="I277" s="16">
        <v>47276</v>
      </c>
      <c r="J277" s="16">
        <v>51324</v>
      </c>
      <c r="K277" s="16">
        <v>143</v>
      </c>
      <c r="L277" s="1" t="s">
        <v>365</v>
      </c>
      <c r="M277" s="1"/>
      <c r="N277" s="1" t="str">
        <f t="shared" si="12"/>
        <v>NowPlaying</v>
      </c>
      <c r="O277" s="1" t="s">
        <v>16</v>
      </c>
      <c r="P277" s="35">
        <f t="shared" si="13"/>
        <v>2727</v>
      </c>
      <c r="Q277" s="32">
        <f t="shared" si="14"/>
        <v>5.7682545054573146E-2</v>
      </c>
    </row>
    <row r="278" spans="1:17" ht="14.4">
      <c r="A278" s="5" t="s">
        <v>308</v>
      </c>
      <c r="B278" s="5" t="s">
        <v>13</v>
      </c>
      <c r="C278" s="2">
        <v>45691</v>
      </c>
      <c r="D278" s="1" t="s">
        <v>22</v>
      </c>
      <c r="E278" s="5" t="s">
        <v>23</v>
      </c>
      <c r="F278" s="16">
        <v>1205</v>
      </c>
      <c r="G278" s="16">
        <v>486</v>
      </c>
      <c r="H278" s="16">
        <v>269</v>
      </c>
      <c r="I278" s="16">
        <v>23341</v>
      </c>
      <c r="J278" s="16">
        <v>42411</v>
      </c>
      <c r="K278" s="16">
        <v>184</v>
      </c>
      <c r="L278" s="1" t="s">
        <v>365</v>
      </c>
      <c r="M278" s="1"/>
      <c r="N278" s="1" t="str">
        <f t="shared" si="12"/>
        <v>NowPlaying</v>
      </c>
      <c r="O278" s="1" t="s">
        <v>47</v>
      </c>
      <c r="P278" s="35">
        <f t="shared" si="13"/>
        <v>1960</v>
      </c>
      <c r="Q278" s="32">
        <f t="shared" si="14"/>
        <v>8.3972409065592737E-2</v>
      </c>
    </row>
    <row r="279" spans="1:17" ht="14.4">
      <c r="A279" s="5" t="s">
        <v>309</v>
      </c>
      <c r="B279" s="5" t="s">
        <v>13</v>
      </c>
      <c r="C279" s="2">
        <v>45628</v>
      </c>
      <c r="D279" s="1" t="s">
        <v>14</v>
      </c>
      <c r="E279" s="5" t="s">
        <v>35</v>
      </c>
      <c r="F279" s="16">
        <v>3194</v>
      </c>
      <c r="G279" s="16">
        <v>292</v>
      </c>
      <c r="H279" s="16">
        <v>245</v>
      </c>
      <c r="I279" s="16">
        <v>56371</v>
      </c>
      <c r="J279" s="16">
        <v>65597</v>
      </c>
      <c r="K279" s="16">
        <v>163</v>
      </c>
      <c r="L279" s="1" t="s">
        <v>364</v>
      </c>
      <c r="M279" s="1" t="s">
        <v>365</v>
      </c>
      <c r="N279" s="1" t="str">
        <f t="shared" si="12"/>
        <v>SoundtrackOfLife,NowPlaying</v>
      </c>
      <c r="O279" s="1" t="s">
        <v>16</v>
      </c>
      <c r="P279" s="35">
        <f t="shared" si="13"/>
        <v>3731</v>
      </c>
      <c r="Q279" s="32">
        <f t="shared" si="14"/>
        <v>6.6186514342481059E-2</v>
      </c>
    </row>
    <row r="280" spans="1:17" ht="14.4">
      <c r="A280" s="5" t="s">
        <v>310</v>
      </c>
      <c r="B280" s="5" t="s">
        <v>21</v>
      </c>
      <c r="C280" s="2">
        <v>45676</v>
      </c>
      <c r="D280" s="1" t="s">
        <v>22</v>
      </c>
      <c r="E280" s="5" t="s">
        <v>23</v>
      </c>
      <c r="F280" s="16">
        <v>3507</v>
      </c>
      <c r="G280" s="16">
        <v>295</v>
      </c>
      <c r="H280" s="16">
        <v>371</v>
      </c>
      <c r="I280" s="16">
        <v>20410</v>
      </c>
      <c r="J280" s="16">
        <v>53965</v>
      </c>
      <c r="K280" s="16">
        <v>212</v>
      </c>
      <c r="L280" s="1" t="s">
        <v>364</v>
      </c>
      <c r="M280" s="1" t="s">
        <v>365</v>
      </c>
      <c r="N280" s="1" t="str">
        <f t="shared" si="12"/>
        <v>SoundtrackOfLife,NowPlaying</v>
      </c>
      <c r="O280" s="1" t="s">
        <v>16</v>
      </c>
      <c r="P280" s="35">
        <f t="shared" si="13"/>
        <v>4173</v>
      </c>
      <c r="Q280" s="32">
        <f t="shared" si="14"/>
        <v>0.20445859872611466</v>
      </c>
    </row>
    <row r="281" spans="1:17" ht="14.4">
      <c r="A281" s="5" t="s">
        <v>311</v>
      </c>
      <c r="B281" s="5" t="s">
        <v>21</v>
      </c>
      <c r="C281" s="2">
        <v>45563</v>
      </c>
      <c r="D281" s="1" t="s">
        <v>22</v>
      </c>
      <c r="E281" s="5" t="s">
        <v>25</v>
      </c>
      <c r="F281" s="16">
        <v>4471</v>
      </c>
      <c r="G281" s="16">
        <v>317</v>
      </c>
      <c r="H281" s="16">
        <v>249</v>
      </c>
      <c r="I281" s="16">
        <v>44862</v>
      </c>
      <c r="J281" s="16">
        <v>33365</v>
      </c>
      <c r="K281" s="16">
        <v>184</v>
      </c>
      <c r="L281" s="1" t="s">
        <v>368</v>
      </c>
      <c r="M281" s="1" t="s">
        <v>370</v>
      </c>
      <c r="N281" s="1" t="str">
        <f t="shared" si="12"/>
        <v>DiscoverWeekly,MusicForEveryone</v>
      </c>
      <c r="O281" s="1" t="s">
        <v>16</v>
      </c>
      <c r="P281" s="35">
        <f t="shared" si="13"/>
        <v>5037</v>
      </c>
      <c r="Q281" s="32">
        <f t="shared" si="14"/>
        <v>0.1122776514644911</v>
      </c>
    </row>
    <row r="282" spans="1:17" ht="14.4">
      <c r="A282" s="5" t="s">
        <v>312</v>
      </c>
      <c r="B282" s="5" t="s">
        <v>13</v>
      </c>
      <c r="C282" s="2">
        <v>45298</v>
      </c>
      <c r="D282" s="1" t="s">
        <v>14</v>
      </c>
      <c r="E282" s="5" t="s">
        <v>35</v>
      </c>
      <c r="F282" s="16">
        <v>4931</v>
      </c>
      <c r="G282" s="16">
        <v>469</v>
      </c>
      <c r="H282" s="16">
        <v>193</v>
      </c>
      <c r="I282" s="16">
        <v>56701</v>
      </c>
      <c r="J282" s="16">
        <v>69437</v>
      </c>
      <c r="K282" s="16">
        <v>291</v>
      </c>
      <c r="L282" s="1" t="s">
        <v>364</v>
      </c>
      <c r="M282" s="1" t="s">
        <v>365</v>
      </c>
      <c r="N282" s="1" t="str">
        <f t="shared" si="12"/>
        <v>SoundtrackOfLife,NowPlaying</v>
      </c>
      <c r="O282" s="1" t="s">
        <v>16</v>
      </c>
      <c r="P282" s="35">
        <f t="shared" si="13"/>
        <v>5593</v>
      </c>
      <c r="Q282" s="32">
        <f t="shared" si="14"/>
        <v>9.8640235621946709E-2</v>
      </c>
    </row>
    <row r="283" spans="1:17" ht="14.4">
      <c r="A283" s="5" t="s">
        <v>313</v>
      </c>
      <c r="B283" s="5" t="s">
        <v>21</v>
      </c>
      <c r="C283" s="2">
        <v>45343</v>
      </c>
      <c r="D283" s="1" t="s">
        <v>22</v>
      </c>
      <c r="E283" s="5" t="s">
        <v>32</v>
      </c>
      <c r="F283" s="16">
        <v>2604</v>
      </c>
      <c r="G283" s="16">
        <v>439</v>
      </c>
      <c r="H283" s="16">
        <v>148</v>
      </c>
      <c r="I283" s="16">
        <v>58468</v>
      </c>
      <c r="J283" s="16">
        <v>39629</v>
      </c>
      <c r="K283" s="16">
        <v>163</v>
      </c>
      <c r="L283" s="1" t="s">
        <v>367</v>
      </c>
      <c r="M283" s="1" t="s">
        <v>365</v>
      </c>
      <c r="N283" s="1" t="str">
        <f t="shared" si="12"/>
        <v>MusicForEveryone,NowPlaying</v>
      </c>
      <c r="O283" s="1" t="s">
        <v>16</v>
      </c>
      <c r="P283" s="35">
        <f t="shared" si="13"/>
        <v>3191</v>
      </c>
      <c r="Q283" s="32">
        <f t="shared" si="14"/>
        <v>5.4576862557296296E-2</v>
      </c>
    </row>
    <row r="284" spans="1:17" ht="14.4">
      <c r="A284" s="5" t="s">
        <v>314</v>
      </c>
      <c r="B284" s="5" t="s">
        <v>13</v>
      </c>
      <c r="C284" s="2">
        <v>45531</v>
      </c>
      <c r="D284" s="1" t="s">
        <v>14</v>
      </c>
      <c r="E284" s="5" t="s">
        <v>28</v>
      </c>
      <c r="F284" s="16">
        <v>4197</v>
      </c>
      <c r="G284" s="16">
        <v>359</v>
      </c>
      <c r="H284" s="16">
        <v>280</v>
      </c>
      <c r="I284" s="16">
        <v>56048</v>
      </c>
      <c r="J284" s="16">
        <v>70930</v>
      </c>
      <c r="K284" s="16">
        <v>295</v>
      </c>
      <c r="L284" s="1" t="s">
        <v>366</v>
      </c>
      <c r="M284" s="1"/>
      <c r="N284" s="1" t="str">
        <f t="shared" si="12"/>
        <v>DiscoverWeekly</v>
      </c>
      <c r="O284" s="1" t="s">
        <v>19</v>
      </c>
      <c r="P284" s="35">
        <f t="shared" si="13"/>
        <v>4836</v>
      </c>
      <c r="Q284" s="32">
        <f t="shared" si="14"/>
        <v>8.628318584070796E-2</v>
      </c>
    </row>
    <row r="285" spans="1:17" ht="14.4">
      <c r="A285" s="5" t="s">
        <v>315</v>
      </c>
      <c r="B285" s="5" t="s">
        <v>13</v>
      </c>
      <c r="C285" s="2">
        <v>45589</v>
      </c>
      <c r="D285" s="1" t="s">
        <v>22</v>
      </c>
      <c r="E285" s="5" t="s">
        <v>35</v>
      </c>
      <c r="F285" s="16">
        <v>1914</v>
      </c>
      <c r="G285" s="16">
        <v>255</v>
      </c>
      <c r="H285" s="16">
        <v>156</v>
      </c>
      <c r="I285" s="16">
        <v>27660</v>
      </c>
      <c r="J285" s="16">
        <v>47776</v>
      </c>
      <c r="K285" s="16">
        <v>111</v>
      </c>
      <c r="L285" s="1" t="s">
        <v>365</v>
      </c>
      <c r="M285" s="1"/>
      <c r="N285" s="1" t="str">
        <f t="shared" si="12"/>
        <v>NowPlaying</v>
      </c>
      <c r="O285" s="1" t="s">
        <v>47</v>
      </c>
      <c r="P285" s="35">
        <f t="shared" si="13"/>
        <v>2325</v>
      </c>
      <c r="Q285" s="32">
        <f t="shared" si="14"/>
        <v>8.4056399132321047E-2</v>
      </c>
    </row>
    <row r="286" spans="1:17" ht="14.4">
      <c r="A286" s="5" t="s">
        <v>316</v>
      </c>
      <c r="B286" s="5" t="s">
        <v>27</v>
      </c>
      <c r="C286" s="2">
        <v>45686</v>
      </c>
      <c r="D286" s="1" t="s">
        <v>14</v>
      </c>
      <c r="E286" s="5" t="s">
        <v>23</v>
      </c>
      <c r="F286" s="16">
        <v>1334</v>
      </c>
      <c r="G286" s="16">
        <v>357</v>
      </c>
      <c r="H286" s="16">
        <v>257</v>
      </c>
      <c r="I286" s="16">
        <v>56910</v>
      </c>
      <c r="J286" s="16">
        <v>70606</v>
      </c>
      <c r="K286" s="16">
        <v>228</v>
      </c>
      <c r="L286" s="1" t="s">
        <v>368</v>
      </c>
      <c r="M286" s="1" t="s">
        <v>369</v>
      </c>
      <c r="N286" s="1" t="str">
        <f t="shared" si="12"/>
        <v>DiscoverWeekly,SpotifyWrapped</v>
      </c>
      <c r="O286" s="1" t="s">
        <v>19</v>
      </c>
      <c r="P286" s="35">
        <f t="shared" si="13"/>
        <v>1948</v>
      </c>
      <c r="Q286" s="32">
        <f t="shared" si="14"/>
        <v>3.4229485151994379E-2</v>
      </c>
    </row>
    <row r="287" spans="1:17" ht="14.4">
      <c r="A287" s="5" t="s">
        <v>317</v>
      </c>
      <c r="B287" s="5" t="s">
        <v>13</v>
      </c>
      <c r="C287" s="2">
        <v>45413</v>
      </c>
      <c r="D287" s="1" t="s">
        <v>14</v>
      </c>
      <c r="E287" s="5" t="s">
        <v>32</v>
      </c>
      <c r="F287" s="16">
        <v>3359</v>
      </c>
      <c r="G287" s="16">
        <v>137</v>
      </c>
      <c r="H287" s="16">
        <v>387</v>
      </c>
      <c r="I287" s="16">
        <v>33861</v>
      </c>
      <c r="J287" s="16">
        <v>47257</v>
      </c>
      <c r="K287" s="16">
        <v>198</v>
      </c>
      <c r="L287" s="1" t="s">
        <v>366</v>
      </c>
      <c r="M287" s="1"/>
      <c r="N287" s="1" t="str">
        <f t="shared" si="12"/>
        <v>DiscoverWeekly</v>
      </c>
      <c r="O287" s="1" t="s">
        <v>19</v>
      </c>
      <c r="P287" s="35">
        <f t="shared" si="13"/>
        <v>3883</v>
      </c>
      <c r="Q287" s="32">
        <f t="shared" si="14"/>
        <v>0.11467469950680724</v>
      </c>
    </row>
    <row r="288" spans="1:17" ht="14.4">
      <c r="A288" s="5" t="s">
        <v>318</v>
      </c>
      <c r="B288" s="5" t="s">
        <v>27</v>
      </c>
      <c r="C288" s="2">
        <v>45468</v>
      </c>
      <c r="D288" s="1" t="s">
        <v>14</v>
      </c>
      <c r="E288" s="5" t="s">
        <v>43</v>
      </c>
      <c r="F288" s="16">
        <v>2172</v>
      </c>
      <c r="G288" s="16">
        <v>338</v>
      </c>
      <c r="H288" s="16">
        <v>70</v>
      </c>
      <c r="I288" s="16">
        <v>30515</v>
      </c>
      <c r="J288" s="16">
        <v>57853</v>
      </c>
      <c r="K288" s="16">
        <v>156</v>
      </c>
      <c r="L288" s="1" t="s">
        <v>368</v>
      </c>
      <c r="M288" s="1" t="s">
        <v>369</v>
      </c>
      <c r="N288" s="1" t="str">
        <f t="shared" si="12"/>
        <v>DiscoverWeekly,SpotifyWrapped</v>
      </c>
      <c r="O288" s="1" t="s">
        <v>19</v>
      </c>
      <c r="P288" s="35">
        <f t="shared" si="13"/>
        <v>2580</v>
      </c>
      <c r="Q288" s="32">
        <f t="shared" si="14"/>
        <v>8.4548582664263475E-2</v>
      </c>
    </row>
    <row r="289" spans="1:17" ht="14.4">
      <c r="A289" s="5" t="s">
        <v>319</v>
      </c>
      <c r="B289" s="5" t="s">
        <v>21</v>
      </c>
      <c r="C289" s="2">
        <v>45513</v>
      </c>
      <c r="D289" s="1" t="s">
        <v>22</v>
      </c>
      <c r="E289" s="5" t="s">
        <v>41</v>
      </c>
      <c r="F289" s="16">
        <v>4877</v>
      </c>
      <c r="G289" s="16">
        <v>442</v>
      </c>
      <c r="H289" s="16">
        <v>236</v>
      </c>
      <c r="I289" s="16">
        <v>52673</v>
      </c>
      <c r="J289" s="16">
        <v>48241</v>
      </c>
      <c r="K289" s="16">
        <v>114</v>
      </c>
      <c r="L289" s="1" t="s">
        <v>368</v>
      </c>
      <c r="M289" s="1" t="s">
        <v>370</v>
      </c>
      <c r="N289" s="1" t="str">
        <f t="shared" si="12"/>
        <v>DiscoverWeekly,MusicForEveryone</v>
      </c>
      <c r="O289" s="1" t="s">
        <v>16</v>
      </c>
      <c r="P289" s="35">
        <f t="shared" si="13"/>
        <v>5555</v>
      </c>
      <c r="Q289" s="32">
        <f t="shared" si="14"/>
        <v>0.10546200140489435</v>
      </c>
    </row>
    <row r="290" spans="1:17" ht="14.4">
      <c r="A290" s="5" t="s">
        <v>320</v>
      </c>
      <c r="B290" s="5" t="s">
        <v>13</v>
      </c>
      <c r="C290" s="2">
        <v>45678</v>
      </c>
      <c r="D290" s="1" t="s">
        <v>22</v>
      </c>
      <c r="E290" s="5" t="s">
        <v>23</v>
      </c>
      <c r="F290" s="16">
        <v>4918</v>
      </c>
      <c r="G290" s="16">
        <v>440</v>
      </c>
      <c r="H290" s="16">
        <v>149</v>
      </c>
      <c r="I290" s="16">
        <v>53269</v>
      </c>
      <c r="J290" s="16">
        <v>64370</v>
      </c>
      <c r="K290" s="16">
        <v>269</v>
      </c>
      <c r="L290" s="1" t="s">
        <v>365</v>
      </c>
      <c r="M290" s="1"/>
      <c r="N290" s="1" t="str">
        <f t="shared" si="12"/>
        <v>NowPlaying</v>
      </c>
      <c r="O290" s="1" t="s">
        <v>47</v>
      </c>
      <c r="P290" s="35">
        <f t="shared" si="13"/>
        <v>5507</v>
      </c>
      <c r="Q290" s="32">
        <f t="shared" si="14"/>
        <v>0.10338095327488783</v>
      </c>
    </row>
    <row r="291" spans="1:17" ht="14.4">
      <c r="A291" s="5" t="s">
        <v>321</v>
      </c>
      <c r="B291" s="5" t="s">
        <v>21</v>
      </c>
      <c r="C291" s="2">
        <v>45517</v>
      </c>
      <c r="D291" s="1" t="s">
        <v>14</v>
      </c>
      <c r="E291" s="5" t="s">
        <v>18</v>
      </c>
      <c r="F291" s="16">
        <v>3418</v>
      </c>
      <c r="G291" s="16">
        <v>107</v>
      </c>
      <c r="H291" s="16">
        <v>221</v>
      </c>
      <c r="I291" s="16">
        <v>23927</v>
      </c>
      <c r="J291" s="16">
        <v>26182</v>
      </c>
      <c r="K291" s="16">
        <v>155</v>
      </c>
      <c r="L291" s="1" t="s">
        <v>371</v>
      </c>
      <c r="M291" s="1"/>
      <c r="N291" s="1" t="str">
        <f t="shared" si="12"/>
        <v>SoundtrackOfLife</v>
      </c>
      <c r="O291" s="1" t="s">
        <v>19</v>
      </c>
      <c r="P291" s="35">
        <f t="shared" si="13"/>
        <v>3746</v>
      </c>
      <c r="Q291" s="32">
        <f t="shared" si="14"/>
        <v>0.1565595352530614</v>
      </c>
    </row>
    <row r="292" spans="1:17" ht="14.4">
      <c r="A292" s="5" t="s">
        <v>322</v>
      </c>
      <c r="B292" s="5" t="s">
        <v>13</v>
      </c>
      <c r="C292" s="2">
        <v>45472</v>
      </c>
      <c r="D292" s="1" t="s">
        <v>14</v>
      </c>
      <c r="E292" s="5" t="s">
        <v>43</v>
      </c>
      <c r="F292" s="16">
        <v>2088</v>
      </c>
      <c r="G292" s="16">
        <v>490</v>
      </c>
      <c r="H292" s="16">
        <v>124</v>
      </c>
      <c r="I292" s="16">
        <v>46544</v>
      </c>
      <c r="J292" s="16">
        <v>69346</v>
      </c>
      <c r="K292" s="16">
        <v>178</v>
      </c>
      <c r="L292" s="1" t="s">
        <v>364</v>
      </c>
      <c r="M292" s="1" t="s">
        <v>365</v>
      </c>
      <c r="N292" s="1" t="str">
        <f t="shared" si="12"/>
        <v>SoundtrackOfLife,NowPlaying</v>
      </c>
      <c r="O292" s="1" t="s">
        <v>16</v>
      </c>
      <c r="P292" s="35">
        <f t="shared" si="13"/>
        <v>2702</v>
      </c>
      <c r="Q292" s="32">
        <f t="shared" si="14"/>
        <v>5.8052595393606049E-2</v>
      </c>
    </row>
    <row r="293" spans="1:17" ht="14.4">
      <c r="A293" s="5" t="s">
        <v>323</v>
      </c>
      <c r="B293" s="5" t="s">
        <v>21</v>
      </c>
      <c r="C293" s="2">
        <v>45599</v>
      </c>
      <c r="D293" s="1" t="s">
        <v>22</v>
      </c>
      <c r="E293" s="5" t="s">
        <v>18</v>
      </c>
      <c r="F293" s="16">
        <v>3061</v>
      </c>
      <c r="G293" s="16">
        <v>320</v>
      </c>
      <c r="H293" s="16">
        <v>76</v>
      </c>
      <c r="I293" s="16">
        <v>26640</v>
      </c>
      <c r="J293" s="16">
        <v>24306</v>
      </c>
      <c r="K293" s="16">
        <v>112</v>
      </c>
      <c r="L293" s="1" t="s">
        <v>367</v>
      </c>
      <c r="M293" s="1" t="s">
        <v>365</v>
      </c>
      <c r="N293" s="1" t="str">
        <f t="shared" si="12"/>
        <v>MusicForEveryone,NowPlaying</v>
      </c>
      <c r="O293" s="1" t="s">
        <v>16</v>
      </c>
      <c r="P293" s="35">
        <f t="shared" si="13"/>
        <v>3457</v>
      </c>
      <c r="Q293" s="32">
        <f t="shared" si="14"/>
        <v>0.12976726726726726</v>
      </c>
    </row>
    <row r="294" spans="1:17" ht="14.4">
      <c r="A294" s="5" t="s">
        <v>324</v>
      </c>
      <c r="B294" s="5" t="s">
        <v>27</v>
      </c>
      <c r="C294" s="2">
        <v>45765</v>
      </c>
      <c r="D294" s="1" t="s">
        <v>49</v>
      </c>
      <c r="E294" s="5" t="s">
        <v>43</v>
      </c>
      <c r="F294" s="16">
        <v>1265</v>
      </c>
      <c r="G294" s="16">
        <v>230</v>
      </c>
      <c r="H294" s="16">
        <v>364</v>
      </c>
      <c r="I294" s="16">
        <v>41312</v>
      </c>
      <c r="J294" s="16">
        <v>50382</v>
      </c>
      <c r="K294" s="16">
        <v>106</v>
      </c>
      <c r="L294" s="1" t="s">
        <v>368</v>
      </c>
      <c r="M294" s="1" t="s">
        <v>371</v>
      </c>
      <c r="N294" s="1" t="str">
        <f t="shared" si="12"/>
        <v>DiscoverWeekly,SoundtrackOfLife</v>
      </c>
      <c r="O294" s="1" t="s">
        <v>50</v>
      </c>
      <c r="P294" s="35">
        <f t="shared" si="13"/>
        <v>1859</v>
      </c>
      <c r="Q294" s="32">
        <f t="shared" si="14"/>
        <v>4.4999031758326875E-2</v>
      </c>
    </row>
    <row r="295" spans="1:17" ht="14.4">
      <c r="A295" s="5" t="s">
        <v>325</v>
      </c>
      <c r="B295" s="5" t="s">
        <v>13</v>
      </c>
      <c r="C295" s="2">
        <v>45653</v>
      </c>
      <c r="D295" s="1" t="s">
        <v>14</v>
      </c>
      <c r="E295" s="5" t="s">
        <v>41</v>
      </c>
      <c r="F295" s="16">
        <v>1436</v>
      </c>
      <c r="G295" s="16">
        <v>219</v>
      </c>
      <c r="H295" s="16">
        <v>229</v>
      </c>
      <c r="I295" s="16">
        <v>58488</v>
      </c>
      <c r="J295" s="16">
        <v>24314</v>
      </c>
      <c r="K295" s="16">
        <v>147</v>
      </c>
      <c r="L295" s="1" t="s">
        <v>366</v>
      </c>
      <c r="M295" s="1"/>
      <c r="N295" s="1" t="str">
        <f t="shared" si="12"/>
        <v>DiscoverWeekly</v>
      </c>
      <c r="O295" s="1" t="s">
        <v>19</v>
      </c>
      <c r="P295" s="35">
        <f t="shared" si="13"/>
        <v>1884</v>
      </c>
      <c r="Q295" s="32">
        <f t="shared" si="14"/>
        <v>3.221173574066475E-2</v>
      </c>
    </row>
    <row r="296" spans="1:17" ht="14.4">
      <c r="A296" s="5" t="s">
        <v>326</v>
      </c>
      <c r="B296" s="5" t="s">
        <v>13</v>
      </c>
      <c r="C296" s="2">
        <v>45724</v>
      </c>
      <c r="D296" s="1" t="s">
        <v>22</v>
      </c>
      <c r="E296" s="5" t="s">
        <v>35</v>
      </c>
      <c r="F296" s="16">
        <v>2244</v>
      </c>
      <c r="G296" s="16">
        <v>392</v>
      </c>
      <c r="H296" s="16">
        <v>231</v>
      </c>
      <c r="I296" s="16">
        <v>25834</v>
      </c>
      <c r="J296" s="16">
        <v>50906</v>
      </c>
      <c r="K296" s="16">
        <v>165</v>
      </c>
      <c r="L296" s="1" t="s">
        <v>365</v>
      </c>
      <c r="M296" s="1"/>
      <c r="N296" s="1" t="str">
        <f t="shared" si="12"/>
        <v>NowPlaying</v>
      </c>
      <c r="O296" s="1" t="s">
        <v>47</v>
      </c>
      <c r="P296" s="35">
        <f t="shared" si="13"/>
        <v>2867</v>
      </c>
      <c r="Q296" s="32">
        <f t="shared" si="14"/>
        <v>0.1109777812185492</v>
      </c>
    </row>
    <row r="297" spans="1:17" ht="14.4">
      <c r="A297" s="5" t="s">
        <v>327</v>
      </c>
      <c r="B297" s="5" t="s">
        <v>21</v>
      </c>
      <c r="C297" s="2">
        <v>45736</v>
      </c>
      <c r="D297" s="1" t="s">
        <v>22</v>
      </c>
      <c r="E297" s="5" t="s">
        <v>43</v>
      </c>
      <c r="F297" s="16">
        <v>3393</v>
      </c>
      <c r="G297" s="16">
        <v>104</v>
      </c>
      <c r="H297" s="16">
        <v>79</v>
      </c>
      <c r="I297" s="16">
        <v>30025</v>
      </c>
      <c r="J297" s="16">
        <v>21593</v>
      </c>
      <c r="K297" s="16">
        <v>165</v>
      </c>
      <c r="L297" s="1" t="s">
        <v>367</v>
      </c>
      <c r="M297" s="1" t="s">
        <v>365</v>
      </c>
      <c r="N297" s="1" t="str">
        <f t="shared" si="12"/>
        <v>MusicForEveryone,NowPlaying</v>
      </c>
      <c r="O297" s="1" t="s">
        <v>16</v>
      </c>
      <c r="P297" s="35">
        <f t="shared" si="13"/>
        <v>3576</v>
      </c>
      <c r="Q297" s="32">
        <f t="shared" si="14"/>
        <v>0.1191007493755204</v>
      </c>
    </row>
    <row r="298" spans="1:17" ht="14.4">
      <c r="A298" s="5" t="s">
        <v>328</v>
      </c>
      <c r="B298" s="5" t="s">
        <v>21</v>
      </c>
      <c r="C298" s="2">
        <v>45612</v>
      </c>
      <c r="D298" s="1" t="s">
        <v>14</v>
      </c>
      <c r="E298" s="5" t="s">
        <v>18</v>
      </c>
      <c r="F298" s="16">
        <v>2901</v>
      </c>
      <c r="G298" s="16">
        <v>108</v>
      </c>
      <c r="H298" s="16">
        <v>86</v>
      </c>
      <c r="I298" s="16">
        <v>51777</v>
      </c>
      <c r="J298" s="16">
        <v>23773</v>
      </c>
      <c r="K298" s="16">
        <v>160</v>
      </c>
      <c r="L298" s="1" t="s">
        <v>371</v>
      </c>
      <c r="M298" s="1"/>
      <c r="N298" s="1" t="str">
        <f t="shared" si="12"/>
        <v>SoundtrackOfLife</v>
      </c>
      <c r="O298" s="1" t="s">
        <v>19</v>
      </c>
      <c r="P298" s="35">
        <f t="shared" si="13"/>
        <v>3095</v>
      </c>
      <c r="Q298" s="32">
        <f t="shared" si="14"/>
        <v>5.9775576027966085E-2</v>
      </c>
    </row>
    <row r="299" spans="1:17" ht="14.4">
      <c r="A299" s="5" t="s">
        <v>329</v>
      </c>
      <c r="B299" s="5" t="s">
        <v>21</v>
      </c>
      <c r="C299" s="2">
        <v>45838</v>
      </c>
      <c r="D299" s="1" t="s">
        <v>14</v>
      </c>
      <c r="E299" s="5" t="s">
        <v>30</v>
      </c>
      <c r="F299" s="16">
        <v>2275</v>
      </c>
      <c r="G299" s="16">
        <v>285</v>
      </c>
      <c r="H299" s="16">
        <v>125</v>
      </c>
      <c r="I299" s="16">
        <v>43970</v>
      </c>
      <c r="J299" s="16">
        <v>74761</v>
      </c>
      <c r="K299" s="16">
        <v>83</v>
      </c>
      <c r="L299" s="1" t="s">
        <v>365</v>
      </c>
      <c r="M299" s="1"/>
      <c r="N299" s="1" t="str">
        <f t="shared" si="12"/>
        <v>NowPlaying</v>
      </c>
      <c r="O299" s="1" t="s">
        <v>16</v>
      </c>
      <c r="P299" s="35">
        <f t="shared" si="13"/>
        <v>2685</v>
      </c>
      <c r="Q299" s="32">
        <f t="shared" si="14"/>
        <v>6.1064362065044349E-2</v>
      </c>
    </row>
    <row r="300" spans="1:17" ht="14.4">
      <c r="A300" s="5" t="s">
        <v>330</v>
      </c>
      <c r="B300" s="5" t="s">
        <v>21</v>
      </c>
      <c r="C300" s="2">
        <v>45303</v>
      </c>
      <c r="D300" s="1" t="s">
        <v>22</v>
      </c>
      <c r="E300" s="5" t="s">
        <v>25</v>
      </c>
      <c r="F300" s="16">
        <v>2227</v>
      </c>
      <c r="G300" s="16">
        <v>494</v>
      </c>
      <c r="H300" s="16">
        <v>161</v>
      </c>
      <c r="I300" s="16">
        <v>51651</v>
      </c>
      <c r="J300" s="16">
        <v>68074</v>
      </c>
      <c r="K300" s="16">
        <v>240</v>
      </c>
      <c r="L300" s="1" t="s">
        <v>368</v>
      </c>
      <c r="M300" s="1" t="s">
        <v>370</v>
      </c>
      <c r="N300" s="1" t="str">
        <f t="shared" si="12"/>
        <v>DiscoverWeekly,MusicForEveryone</v>
      </c>
      <c r="O300" s="1" t="s">
        <v>16</v>
      </c>
      <c r="P300" s="35">
        <f t="shared" si="13"/>
        <v>2882</v>
      </c>
      <c r="Q300" s="32">
        <f t="shared" si="14"/>
        <v>5.5797564422760453E-2</v>
      </c>
    </row>
    <row r="301" spans="1:17" ht="14.4">
      <c r="A301" s="5" t="s">
        <v>331</v>
      </c>
      <c r="B301" s="5" t="s">
        <v>13</v>
      </c>
      <c r="C301" s="2">
        <v>45329</v>
      </c>
      <c r="D301" s="1" t="s">
        <v>14</v>
      </c>
      <c r="E301" s="5" t="s">
        <v>28</v>
      </c>
      <c r="F301" s="16">
        <v>1883</v>
      </c>
      <c r="G301" s="16">
        <v>432</v>
      </c>
      <c r="H301" s="16">
        <v>397</v>
      </c>
      <c r="I301" s="16">
        <v>28759</v>
      </c>
      <c r="J301" s="16">
        <v>18691</v>
      </c>
      <c r="K301" s="16">
        <v>270</v>
      </c>
      <c r="L301" s="1" t="s">
        <v>364</v>
      </c>
      <c r="M301" s="1" t="s">
        <v>365</v>
      </c>
      <c r="N301" s="1" t="str">
        <f t="shared" si="12"/>
        <v>SoundtrackOfLife,NowPlaying</v>
      </c>
      <c r="O301" s="1" t="s">
        <v>16</v>
      </c>
      <c r="P301" s="35">
        <f t="shared" si="13"/>
        <v>2712</v>
      </c>
      <c r="Q301" s="32">
        <f t="shared" si="14"/>
        <v>9.4300914496331587E-2</v>
      </c>
    </row>
    <row r="302" spans="1:17" ht="15.75" customHeight="1"/>
    <row r="303" spans="1:17" ht="15.75" customHeight="1"/>
    <row r="304" spans="1:1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Q1000">
    <sortCondition descending="1" ref="P1:P1000"/>
  </sortState>
  <dataConsolidate/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9DD6-23A5-4EAC-8D0C-746071368DFB}">
  <dimension ref="A1:KP39"/>
  <sheetViews>
    <sheetView workbookViewId="0">
      <selection activeCell="D9" sqref="D9"/>
    </sheetView>
  </sheetViews>
  <sheetFormatPr defaultRowHeight="14.4"/>
  <cols>
    <col min="1" max="1" width="12.5546875" bestFit="1" customWidth="1"/>
    <col min="2" max="2" width="18.21875" bestFit="1" customWidth="1"/>
    <col min="3" max="3" width="17.6640625" bestFit="1" customWidth="1"/>
    <col min="4" max="4" width="35.10937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5.88671875" bestFit="1" customWidth="1"/>
    <col min="9" max="9" width="13.109375" bestFit="1" customWidth="1"/>
    <col min="10" max="10" width="16.6640625" bestFit="1" customWidth="1"/>
    <col min="11" max="11" width="16.33203125" bestFit="1" customWidth="1"/>
    <col min="12" max="12" width="17.88671875" bestFit="1" customWidth="1"/>
    <col min="13" max="13" width="21.5546875" bestFit="1" customWidth="1"/>
    <col min="14" max="301" width="6.109375" bestFit="1" customWidth="1"/>
    <col min="302" max="302" width="12" bestFit="1" customWidth="1"/>
  </cols>
  <sheetData>
    <row r="1" spans="1:8">
      <c r="A1" s="57" t="s">
        <v>437</v>
      </c>
      <c r="B1" s="57"/>
      <c r="C1" s="57"/>
      <c r="D1" s="57"/>
    </row>
    <row r="2" spans="1:8">
      <c r="G2" s="36" t="s">
        <v>393</v>
      </c>
      <c r="H2" s="36"/>
    </row>
    <row r="3" spans="1:8">
      <c r="A3" s="24" t="s">
        <v>374</v>
      </c>
      <c r="B3" t="s">
        <v>392</v>
      </c>
      <c r="C3" t="s">
        <v>387</v>
      </c>
      <c r="D3" t="s">
        <v>433</v>
      </c>
    </row>
    <row r="4" spans="1:8">
      <c r="A4" s="25" t="s">
        <v>13</v>
      </c>
      <c r="B4" s="26">
        <v>301576</v>
      </c>
      <c r="C4" s="26">
        <v>3553489</v>
      </c>
      <c r="D4">
        <v>8.4867576626802554E-2</v>
      </c>
      <c r="G4" s="37" t="s">
        <v>0</v>
      </c>
      <c r="H4" s="37" t="s">
        <v>336</v>
      </c>
    </row>
    <row r="5" spans="1:8">
      <c r="A5" s="25" t="s">
        <v>21</v>
      </c>
      <c r="B5" s="26">
        <v>527370</v>
      </c>
      <c r="C5" s="26">
        <v>6138949</v>
      </c>
      <c r="D5">
        <v>8.5905584164325199E-2</v>
      </c>
      <c r="G5" s="38" t="str" cm="1">
        <f t="array" ref="G5:H14">INDEX(_xlfn._xlws.SORT(Table2[],17,-1), _xlfn.SEQUENCE(10),{1,17})</f>
        <v>SP007</v>
      </c>
      <c r="H5" s="38">
        <v>0.26064752360763155</v>
      </c>
    </row>
    <row r="6" spans="1:8">
      <c r="A6" s="25" t="s">
        <v>27</v>
      </c>
      <c r="B6" s="26">
        <v>228696</v>
      </c>
      <c r="C6" s="26">
        <v>2777994</v>
      </c>
      <c r="D6">
        <v>8.2324151888017033E-2</v>
      </c>
      <c r="G6" s="38" t="str">
        <v>SP106</v>
      </c>
      <c r="H6" s="38">
        <v>0.23193025217961938</v>
      </c>
    </row>
    <row r="7" spans="1:8">
      <c r="A7" s="25" t="s">
        <v>375</v>
      </c>
      <c r="B7" s="26">
        <v>1057642</v>
      </c>
      <c r="C7" s="26">
        <v>12470432</v>
      </c>
      <c r="D7">
        <v>8.481197764439917E-2</v>
      </c>
      <c r="G7" s="38" t="str">
        <v>SP186</v>
      </c>
      <c r="H7" s="38">
        <v>0.22967524699836073</v>
      </c>
    </row>
    <row r="8" spans="1:8">
      <c r="G8" s="38" t="str">
        <v>SP279</v>
      </c>
      <c r="H8" s="38">
        <v>0.20445859872611466</v>
      </c>
    </row>
    <row r="9" spans="1:8">
      <c r="G9" s="38" t="str">
        <v>SP050</v>
      </c>
      <c r="H9" s="38">
        <v>0.20241060666934513</v>
      </c>
    </row>
    <row r="10" spans="1:8">
      <c r="G10" s="38" t="str">
        <v>SP022</v>
      </c>
      <c r="H10" s="38">
        <v>0.19548583208133888</v>
      </c>
    </row>
    <row r="11" spans="1:8">
      <c r="G11" s="38" t="str">
        <v>SP157</v>
      </c>
      <c r="H11" s="38">
        <v>0.19390491670052823</v>
      </c>
    </row>
    <row r="12" spans="1:8">
      <c r="G12" s="38" t="str">
        <v>SP248</v>
      </c>
      <c r="H12" s="38">
        <v>0.19261223173659131</v>
      </c>
    </row>
    <row r="13" spans="1:8">
      <c r="G13" s="38" t="str">
        <v>SP136</v>
      </c>
      <c r="H13" s="38">
        <v>0.18723441538528934</v>
      </c>
    </row>
    <row r="14" spans="1:8">
      <c r="G14" s="38" t="str">
        <v>SP068</v>
      </c>
      <c r="H14" s="38">
        <v>0.18517978620019437</v>
      </c>
    </row>
    <row r="19" spans="1:302">
      <c r="B19" s="24" t="s">
        <v>376</v>
      </c>
    </row>
    <row r="20" spans="1:302">
      <c r="B20" t="s">
        <v>13</v>
      </c>
      <c r="E20" t="s">
        <v>21</v>
      </c>
      <c r="H20" t="s">
        <v>27</v>
      </c>
      <c r="K20" t="s">
        <v>394</v>
      </c>
      <c r="L20" t="s">
        <v>395</v>
      </c>
      <c r="M20" t="s">
        <v>396</v>
      </c>
    </row>
    <row r="21" spans="1:302">
      <c r="A21" s="24" t="s">
        <v>374</v>
      </c>
      <c r="B21" t="s">
        <v>377</v>
      </c>
      <c r="C21" t="s">
        <v>378</v>
      </c>
      <c r="D21" t="s">
        <v>379</v>
      </c>
      <c r="E21" t="s">
        <v>377</v>
      </c>
      <c r="F21" t="s">
        <v>378</v>
      </c>
      <c r="G21" t="s">
        <v>379</v>
      </c>
      <c r="H21" t="s">
        <v>377</v>
      </c>
      <c r="I21" t="s">
        <v>378</v>
      </c>
      <c r="J21" t="s">
        <v>379</v>
      </c>
    </row>
    <row r="22" spans="1:302">
      <c r="A22" s="25" t="s">
        <v>49</v>
      </c>
      <c r="B22" s="26"/>
      <c r="C22" s="26"/>
      <c r="D22" s="26"/>
      <c r="E22" s="26"/>
      <c r="F22" s="26"/>
      <c r="G22" s="26"/>
      <c r="H22" s="26">
        <v>89871</v>
      </c>
      <c r="I22" s="26">
        <v>9086</v>
      </c>
      <c r="J22" s="26">
        <v>6826</v>
      </c>
      <c r="K22" s="26">
        <v>89871</v>
      </c>
      <c r="L22" s="26">
        <v>9086</v>
      </c>
      <c r="M22" s="26">
        <v>6826</v>
      </c>
    </row>
    <row r="23" spans="1:302">
      <c r="A23" s="25" t="s">
        <v>22</v>
      </c>
      <c r="B23" s="26">
        <v>61815</v>
      </c>
      <c r="C23" s="26">
        <v>7993</v>
      </c>
      <c r="D23" s="26">
        <v>5656</v>
      </c>
      <c r="E23" s="26">
        <v>272103</v>
      </c>
      <c r="F23" s="26">
        <v>26494</v>
      </c>
      <c r="G23" s="26">
        <v>18442</v>
      </c>
      <c r="H23" s="26"/>
      <c r="I23" s="26"/>
      <c r="J23" s="26"/>
      <c r="K23" s="26">
        <v>333918</v>
      </c>
      <c r="L23" s="26">
        <v>34487</v>
      </c>
      <c r="M23" s="26">
        <v>24098</v>
      </c>
    </row>
    <row r="24" spans="1:302">
      <c r="A24" s="25" t="s">
        <v>14</v>
      </c>
      <c r="B24" s="26">
        <v>189658</v>
      </c>
      <c r="C24" s="26">
        <v>21292</v>
      </c>
      <c r="D24" s="26">
        <v>15162</v>
      </c>
      <c r="E24" s="26">
        <v>178192</v>
      </c>
      <c r="F24" s="26">
        <v>19004</v>
      </c>
      <c r="G24" s="26">
        <v>13135</v>
      </c>
      <c r="H24" s="26">
        <v>105536</v>
      </c>
      <c r="I24" s="26">
        <v>9532</v>
      </c>
      <c r="J24" s="26">
        <v>7845</v>
      </c>
      <c r="K24" s="26">
        <v>473386</v>
      </c>
      <c r="L24" s="26">
        <v>49828</v>
      </c>
      <c r="M24" s="26">
        <v>36142</v>
      </c>
    </row>
    <row r="25" spans="1:302">
      <c r="A25" s="25" t="s">
        <v>375</v>
      </c>
      <c r="B25" s="26">
        <v>251473</v>
      </c>
      <c r="C25" s="26">
        <v>29285</v>
      </c>
      <c r="D25" s="26">
        <v>20818</v>
      </c>
      <c r="E25" s="26">
        <v>450295</v>
      </c>
      <c r="F25" s="26">
        <v>45498</v>
      </c>
      <c r="G25" s="26">
        <v>31577</v>
      </c>
      <c r="H25" s="26">
        <v>195407</v>
      </c>
      <c r="I25" s="26">
        <v>18618</v>
      </c>
      <c r="J25" s="26">
        <v>14671</v>
      </c>
      <c r="K25" s="26">
        <v>897175</v>
      </c>
      <c r="L25" s="26">
        <v>93401</v>
      </c>
      <c r="M25" s="26">
        <v>67066</v>
      </c>
    </row>
    <row r="29" spans="1:302">
      <c r="A29" s="24" t="s">
        <v>381</v>
      </c>
      <c r="B29" s="24" t="s">
        <v>376</v>
      </c>
    </row>
    <row r="30" spans="1:302">
      <c r="A30" s="24" t="s">
        <v>374</v>
      </c>
      <c r="B30" t="s">
        <v>12</v>
      </c>
      <c r="C30" t="s">
        <v>17</v>
      </c>
      <c r="D30" t="s">
        <v>20</v>
      </c>
      <c r="E30" t="s">
        <v>24</v>
      </c>
      <c r="F30" t="s">
        <v>26</v>
      </c>
      <c r="G30" t="s">
        <v>29</v>
      </c>
      <c r="H30" t="s">
        <v>31</v>
      </c>
      <c r="I30" t="s">
        <v>33</v>
      </c>
      <c r="J30" t="s">
        <v>34</v>
      </c>
      <c r="K30" t="s">
        <v>36</v>
      </c>
      <c r="L30" t="s">
        <v>37</v>
      </c>
      <c r="M30" t="s">
        <v>38</v>
      </c>
      <c r="N30" t="s">
        <v>39</v>
      </c>
      <c r="O30" t="s">
        <v>40</v>
      </c>
      <c r="P30" t="s">
        <v>42</v>
      </c>
      <c r="Q30" t="s">
        <v>44</v>
      </c>
      <c r="R30" t="s">
        <v>45</v>
      </c>
      <c r="S30" t="s">
        <v>46</v>
      </c>
      <c r="T30" t="s">
        <v>48</v>
      </c>
      <c r="U30" t="s">
        <v>51</v>
      </c>
      <c r="V30" t="s">
        <v>52</v>
      </c>
      <c r="W30" t="s">
        <v>53</v>
      </c>
      <c r="X30" t="s">
        <v>54</v>
      </c>
      <c r="Y30" t="s">
        <v>55</v>
      </c>
      <c r="Z30" t="s">
        <v>56</v>
      </c>
      <c r="AA30" t="s">
        <v>57</v>
      </c>
      <c r="AB30" t="s">
        <v>58</v>
      </c>
      <c r="AC30" t="s">
        <v>59</v>
      </c>
      <c r="AD30" t="s">
        <v>60</v>
      </c>
      <c r="AE30" t="s">
        <v>61</v>
      </c>
      <c r="AF30" t="s">
        <v>62</v>
      </c>
      <c r="AG30" t="s">
        <v>63</v>
      </c>
      <c r="AH30" t="s">
        <v>64</v>
      </c>
      <c r="AI30" t="s">
        <v>65</v>
      </c>
      <c r="AJ30" t="s">
        <v>66</v>
      </c>
      <c r="AK30" t="s">
        <v>67</v>
      </c>
      <c r="AL30" t="s">
        <v>68</v>
      </c>
      <c r="AM30" t="s">
        <v>69</v>
      </c>
      <c r="AN30" t="s">
        <v>70</v>
      </c>
      <c r="AO30" t="s">
        <v>71</v>
      </c>
      <c r="AP30" t="s">
        <v>72</v>
      </c>
      <c r="AQ30" t="s">
        <v>73</v>
      </c>
      <c r="AR30" t="s">
        <v>74</v>
      </c>
      <c r="AS30" t="s">
        <v>75</v>
      </c>
      <c r="AT30" t="s">
        <v>76</v>
      </c>
      <c r="AU30" t="s">
        <v>77</v>
      </c>
      <c r="AV30" t="s">
        <v>78</v>
      </c>
      <c r="AW30" t="s">
        <v>79</v>
      </c>
      <c r="AX30" t="s">
        <v>80</v>
      </c>
      <c r="AY30" t="s">
        <v>81</v>
      </c>
      <c r="AZ30" t="s">
        <v>82</v>
      </c>
      <c r="BA30" t="s">
        <v>83</v>
      </c>
      <c r="BB30" t="s">
        <v>84</v>
      </c>
      <c r="BC30" t="s">
        <v>85</v>
      </c>
      <c r="BD30" t="s">
        <v>86</v>
      </c>
      <c r="BE30" t="s">
        <v>87</v>
      </c>
      <c r="BF30" t="s">
        <v>88</v>
      </c>
      <c r="BG30" t="s">
        <v>89</v>
      </c>
      <c r="BH30" t="s">
        <v>90</v>
      </c>
      <c r="BI30" t="s">
        <v>91</v>
      </c>
      <c r="BJ30" t="s">
        <v>92</v>
      </c>
      <c r="BK30" t="s">
        <v>93</v>
      </c>
      <c r="BL30" t="s">
        <v>94</v>
      </c>
      <c r="BM30" t="s">
        <v>95</v>
      </c>
      <c r="BN30" t="s">
        <v>96</v>
      </c>
      <c r="BO30" t="s">
        <v>97</v>
      </c>
      <c r="BP30" t="s">
        <v>98</v>
      </c>
      <c r="BQ30" t="s">
        <v>99</v>
      </c>
      <c r="BR30" t="s">
        <v>100</v>
      </c>
      <c r="BS30" t="s">
        <v>101</v>
      </c>
      <c r="BT30" t="s">
        <v>102</v>
      </c>
      <c r="BU30" t="s">
        <v>103</v>
      </c>
      <c r="BV30" t="s">
        <v>104</v>
      </c>
      <c r="BW30" t="s">
        <v>105</v>
      </c>
      <c r="BX30" t="s">
        <v>106</v>
      </c>
      <c r="BY30" t="s">
        <v>107</v>
      </c>
      <c r="BZ30" t="s">
        <v>108</v>
      </c>
      <c r="CA30" t="s">
        <v>109</v>
      </c>
      <c r="CB30" t="s">
        <v>110</v>
      </c>
      <c r="CC30" t="s">
        <v>111</v>
      </c>
      <c r="CD30" t="s">
        <v>112</v>
      </c>
      <c r="CE30" t="s">
        <v>113</v>
      </c>
      <c r="CF30" t="s">
        <v>114</v>
      </c>
      <c r="CG30" t="s">
        <v>115</v>
      </c>
      <c r="CH30" t="s">
        <v>116</v>
      </c>
      <c r="CI30" t="s">
        <v>117</v>
      </c>
      <c r="CJ30" t="s">
        <v>118</v>
      </c>
      <c r="CK30" t="s">
        <v>119</v>
      </c>
      <c r="CL30" t="s">
        <v>120</v>
      </c>
      <c r="CM30" t="s">
        <v>121</v>
      </c>
      <c r="CN30" t="s">
        <v>122</v>
      </c>
      <c r="CO30" t="s">
        <v>123</v>
      </c>
      <c r="CP30" t="s">
        <v>124</v>
      </c>
      <c r="CQ30" t="s">
        <v>125</v>
      </c>
      <c r="CR30" t="s">
        <v>126</v>
      </c>
      <c r="CS30" t="s">
        <v>127</v>
      </c>
      <c r="CT30" t="s">
        <v>128</v>
      </c>
      <c r="CU30" t="s">
        <v>129</v>
      </c>
      <c r="CV30" t="s">
        <v>130</v>
      </c>
      <c r="CW30" t="s">
        <v>131</v>
      </c>
      <c r="CX30" t="s">
        <v>132</v>
      </c>
      <c r="CY30" t="s">
        <v>133</v>
      </c>
      <c r="CZ30" t="s">
        <v>134</v>
      </c>
      <c r="DA30" t="s">
        <v>135</v>
      </c>
      <c r="DB30" t="s">
        <v>136</v>
      </c>
      <c r="DC30" t="s">
        <v>137</v>
      </c>
      <c r="DD30" t="s">
        <v>138</v>
      </c>
      <c r="DE30" t="s">
        <v>139</v>
      </c>
      <c r="DF30" t="s">
        <v>140</v>
      </c>
      <c r="DG30" t="s">
        <v>141</v>
      </c>
      <c r="DH30" t="s">
        <v>142</v>
      </c>
      <c r="DI30" t="s">
        <v>143</v>
      </c>
      <c r="DJ30" t="s">
        <v>144</v>
      </c>
      <c r="DK30" t="s">
        <v>145</v>
      </c>
      <c r="DL30" t="s">
        <v>146</v>
      </c>
      <c r="DM30" t="s">
        <v>147</v>
      </c>
      <c r="DN30" t="s">
        <v>148</v>
      </c>
      <c r="DO30" t="s">
        <v>149</v>
      </c>
      <c r="DP30" t="s">
        <v>150</v>
      </c>
      <c r="DQ30" t="s">
        <v>151</v>
      </c>
      <c r="DR30" t="s">
        <v>152</v>
      </c>
      <c r="DS30" t="s">
        <v>153</v>
      </c>
      <c r="DT30" t="s">
        <v>154</v>
      </c>
      <c r="DU30" t="s">
        <v>155</v>
      </c>
      <c r="DV30" t="s">
        <v>156</v>
      </c>
      <c r="DW30" t="s">
        <v>157</v>
      </c>
      <c r="DX30" t="s">
        <v>158</v>
      </c>
      <c r="DY30" t="s">
        <v>159</v>
      </c>
      <c r="DZ30" t="s">
        <v>160</v>
      </c>
      <c r="EA30" t="s">
        <v>161</v>
      </c>
      <c r="EB30" t="s">
        <v>162</v>
      </c>
      <c r="EC30" t="s">
        <v>163</v>
      </c>
      <c r="ED30" t="s">
        <v>164</v>
      </c>
      <c r="EE30" t="s">
        <v>165</v>
      </c>
      <c r="EF30" t="s">
        <v>166</v>
      </c>
      <c r="EG30" t="s">
        <v>167</v>
      </c>
      <c r="EH30" t="s">
        <v>168</v>
      </c>
      <c r="EI30" t="s">
        <v>169</v>
      </c>
      <c r="EJ30" t="s">
        <v>170</v>
      </c>
      <c r="EK30" t="s">
        <v>171</v>
      </c>
      <c r="EL30" t="s">
        <v>172</v>
      </c>
      <c r="EM30" t="s">
        <v>173</v>
      </c>
      <c r="EN30" t="s">
        <v>174</v>
      </c>
      <c r="EO30" t="s">
        <v>175</v>
      </c>
      <c r="EP30" t="s">
        <v>176</v>
      </c>
      <c r="EQ30" t="s">
        <v>177</v>
      </c>
      <c r="ER30" t="s">
        <v>178</v>
      </c>
      <c r="ES30" t="s">
        <v>179</v>
      </c>
      <c r="ET30" t="s">
        <v>180</v>
      </c>
      <c r="EU30" t="s">
        <v>181</v>
      </c>
      <c r="EV30" t="s">
        <v>182</v>
      </c>
      <c r="EW30" t="s">
        <v>183</v>
      </c>
      <c r="EX30" t="s">
        <v>184</v>
      </c>
      <c r="EY30" t="s">
        <v>185</v>
      </c>
      <c r="EZ30" t="s">
        <v>186</v>
      </c>
      <c r="FA30" t="s">
        <v>187</v>
      </c>
      <c r="FB30" t="s">
        <v>188</v>
      </c>
      <c r="FC30" t="s">
        <v>189</v>
      </c>
      <c r="FD30" t="s">
        <v>190</v>
      </c>
      <c r="FE30" t="s">
        <v>191</v>
      </c>
      <c r="FF30" t="s">
        <v>192</v>
      </c>
      <c r="FG30" t="s">
        <v>193</v>
      </c>
      <c r="FH30" t="s">
        <v>194</v>
      </c>
      <c r="FI30" t="s">
        <v>195</v>
      </c>
      <c r="FJ30" t="s">
        <v>196</v>
      </c>
      <c r="FK30" t="s">
        <v>197</v>
      </c>
      <c r="FL30" t="s">
        <v>198</v>
      </c>
      <c r="FM30" t="s">
        <v>199</v>
      </c>
      <c r="FN30" t="s">
        <v>200</v>
      </c>
      <c r="FO30" t="s">
        <v>201</v>
      </c>
      <c r="FP30" t="s">
        <v>202</v>
      </c>
      <c r="FQ30" t="s">
        <v>203</v>
      </c>
      <c r="FR30" t="s">
        <v>204</v>
      </c>
      <c r="FS30" t="s">
        <v>205</v>
      </c>
      <c r="FT30" t="s">
        <v>206</v>
      </c>
      <c r="FU30" t="s">
        <v>207</v>
      </c>
      <c r="FV30" t="s">
        <v>208</v>
      </c>
      <c r="FW30" t="s">
        <v>209</v>
      </c>
      <c r="FX30" t="s">
        <v>210</v>
      </c>
      <c r="FY30" t="s">
        <v>211</v>
      </c>
      <c r="FZ30" t="s">
        <v>212</v>
      </c>
      <c r="GA30" t="s">
        <v>213</v>
      </c>
      <c r="GB30" t="s">
        <v>214</v>
      </c>
      <c r="GC30" t="s">
        <v>215</v>
      </c>
      <c r="GD30" t="s">
        <v>216</v>
      </c>
      <c r="GE30" t="s">
        <v>217</v>
      </c>
      <c r="GF30" t="s">
        <v>218</v>
      </c>
      <c r="GG30" t="s">
        <v>219</v>
      </c>
      <c r="GH30" t="s">
        <v>220</v>
      </c>
      <c r="GI30" t="s">
        <v>221</v>
      </c>
      <c r="GJ30" t="s">
        <v>222</v>
      </c>
      <c r="GK30" t="s">
        <v>223</v>
      </c>
      <c r="GL30" t="s">
        <v>224</v>
      </c>
      <c r="GM30" t="s">
        <v>225</v>
      </c>
      <c r="GN30" t="s">
        <v>226</v>
      </c>
      <c r="GO30" t="s">
        <v>227</v>
      </c>
      <c r="GP30" t="s">
        <v>228</v>
      </c>
      <c r="GQ30" t="s">
        <v>229</v>
      </c>
      <c r="GR30" t="s">
        <v>230</v>
      </c>
      <c r="GS30" t="s">
        <v>231</v>
      </c>
      <c r="GT30" t="s">
        <v>232</v>
      </c>
      <c r="GU30" t="s">
        <v>233</v>
      </c>
      <c r="GV30" t="s">
        <v>234</v>
      </c>
      <c r="GW30" t="s">
        <v>235</v>
      </c>
      <c r="GX30" t="s">
        <v>236</v>
      </c>
      <c r="GY30" t="s">
        <v>237</v>
      </c>
      <c r="GZ30" t="s">
        <v>238</v>
      </c>
      <c r="HA30" t="s">
        <v>239</v>
      </c>
      <c r="HB30" t="s">
        <v>240</v>
      </c>
      <c r="HC30" t="s">
        <v>241</v>
      </c>
      <c r="HD30" t="s">
        <v>242</v>
      </c>
      <c r="HE30" t="s">
        <v>243</v>
      </c>
      <c r="HF30" t="s">
        <v>244</v>
      </c>
      <c r="HG30" t="s">
        <v>245</v>
      </c>
      <c r="HH30" t="s">
        <v>246</v>
      </c>
      <c r="HI30" t="s">
        <v>247</v>
      </c>
      <c r="HJ30" t="s">
        <v>248</v>
      </c>
      <c r="HK30" t="s">
        <v>249</v>
      </c>
      <c r="HL30" t="s">
        <v>250</v>
      </c>
      <c r="HM30" t="s">
        <v>251</v>
      </c>
      <c r="HN30" t="s">
        <v>252</v>
      </c>
      <c r="HO30" t="s">
        <v>253</v>
      </c>
      <c r="HP30" t="s">
        <v>254</v>
      </c>
      <c r="HQ30" t="s">
        <v>255</v>
      </c>
      <c r="HR30" t="s">
        <v>256</v>
      </c>
      <c r="HS30" t="s">
        <v>257</v>
      </c>
      <c r="HT30" t="s">
        <v>258</v>
      </c>
      <c r="HU30" t="s">
        <v>259</v>
      </c>
      <c r="HV30" t="s">
        <v>260</v>
      </c>
      <c r="HW30" t="s">
        <v>261</v>
      </c>
      <c r="HX30" t="s">
        <v>262</v>
      </c>
      <c r="HY30" t="s">
        <v>263</v>
      </c>
      <c r="HZ30" t="s">
        <v>264</v>
      </c>
      <c r="IA30" t="s">
        <v>265</v>
      </c>
      <c r="IB30" t="s">
        <v>266</v>
      </c>
      <c r="IC30" t="s">
        <v>267</v>
      </c>
      <c r="ID30" t="s">
        <v>268</v>
      </c>
      <c r="IE30" t="s">
        <v>269</v>
      </c>
      <c r="IF30" t="s">
        <v>270</v>
      </c>
      <c r="IG30" t="s">
        <v>271</v>
      </c>
      <c r="IH30" t="s">
        <v>272</v>
      </c>
      <c r="II30" t="s">
        <v>273</v>
      </c>
      <c r="IJ30" t="s">
        <v>274</v>
      </c>
      <c r="IK30" t="s">
        <v>275</v>
      </c>
      <c r="IL30" t="s">
        <v>276</v>
      </c>
      <c r="IM30" t="s">
        <v>277</v>
      </c>
      <c r="IN30" t="s">
        <v>278</v>
      </c>
      <c r="IO30" t="s">
        <v>279</v>
      </c>
      <c r="IP30" t="s">
        <v>280</v>
      </c>
      <c r="IQ30" t="s">
        <v>281</v>
      </c>
      <c r="IR30" t="s">
        <v>282</v>
      </c>
      <c r="IS30" t="s">
        <v>283</v>
      </c>
      <c r="IT30" t="s">
        <v>284</v>
      </c>
      <c r="IU30" t="s">
        <v>285</v>
      </c>
      <c r="IV30" t="s">
        <v>286</v>
      </c>
      <c r="IW30" t="s">
        <v>287</v>
      </c>
      <c r="IX30" t="s">
        <v>288</v>
      </c>
      <c r="IY30" t="s">
        <v>289</v>
      </c>
      <c r="IZ30" t="s">
        <v>290</v>
      </c>
      <c r="JA30" t="s">
        <v>291</v>
      </c>
      <c r="JB30" t="s">
        <v>292</v>
      </c>
      <c r="JC30" t="s">
        <v>293</v>
      </c>
      <c r="JD30" t="s">
        <v>294</v>
      </c>
      <c r="JE30" t="s">
        <v>295</v>
      </c>
      <c r="JF30" t="s">
        <v>296</v>
      </c>
      <c r="JG30" t="s">
        <v>297</v>
      </c>
      <c r="JH30" t="s">
        <v>298</v>
      </c>
      <c r="JI30" t="s">
        <v>299</v>
      </c>
      <c r="JJ30" t="s">
        <v>300</v>
      </c>
      <c r="JK30" t="s">
        <v>301</v>
      </c>
      <c r="JL30" t="s">
        <v>302</v>
      </c>
      <c r="JM30" t="s">
        <v>303</v>
      </c>
      <c r="JN30" t="s">
        <v>304</v>
      </c>
      <c r="JO30" t="s">
        <v>305</v>
      </c>
      <c r="JP30" t="s">
        <v>306</v>
      </c>
      <c r="JQ30" t="s">
        <v>307</v>
      </c>
      <c r="JR30" t="s">
        <v>308</v>
      </c>
      <c r="JS30" t="s">
        <v>309</v>
      </c>
      <c r="JT30" t="s">
        <v>310</v>
      </c>
      <c r="JU30" t="s">
        <v>311</v>
      </c>
      <c r="JV30" t="s">
        <v>312</v>
      </c>
      <c r="JW30" t="s">
        <v>313</v>
      </c>
      <c r="JX30" t="s">
        <v>314</v>
      </c>
      <c r="JY30" t="s">
        <v>315</v>
      </c>
      <c r="JZ30" t="s">
        <v>316</v>
      </c>
      <c r="KA30" t="s">
        <v>317</v>
      </c>
      <c r="KB30" t="s">
        <v>318</v>
      </c>
      <c r="KC30" t="s">
        <v>319</v>
      </c>
      <c r="KD30" t="s">
        <v>320</v>
      </c>
      <c r="KE30" t="s">
        <v>321</v>
      </c>
      <c r="KF30" t="s">
        <v>322</v>
      </c>
      <c r="KG30" t="s">
        <v>323</v>
      </c>
      <c r="KH30" t="s">
        <v>324</v>
      </c>
      <c r="KI30" t="s">
        <v>325</v>
      </c>
      <c r="KJ30" t="s">
        <v>326</v>
      </c>
      <c r="KK30" t="s">
        <v>327</v>
      </c>
      <c r="KL30" t="s">
        <v>328</v>
      </c>
      <c r="KM30" t="s">
        <v>329</v>
      </c>
      <c r="KN30" t="s">
        <v>330</v>
      </c>
      <c r="KO30" t="s">
        <v>331</v>
      </c>
      <c r="KP30" t="s">
        <v>375</v>
      </c>
    </row>
    <row r="31" spans="1:302">
      <c r="A31" s="25" t="s">
        <v>366</v>
      </c>
      <c r="C31">
        <v>273</v>
      </c>
      <c r="U31">
        <v>90</v>
      </c>
      <c r="AK31">
        <v>80</v>
      </c>
      <c r="AN31">
        <v>133</v>
      </c>
      <c r="AS31">
        <v>290</v>
      </c>
      <c r="AU31">
        <v>92</v>
      </c>
      <c r="BC31">
        <v>239</v>
      </c>
      <c r="BF31">
        <v>291</v>
      </c>
      <c r="BU31">
        <v>193</v>
      </c>
      <c r="BY31">
        <v>207</v>
      </c>
      <c r="CE31">
        <v>182</v>
      </c>
      <c r="CP31">
        <v>169</v>
      </c>
      <c r="CT31">
        <v>191</v>
      </c>
      <c r="CW31">
        <v>181</v>
      </c>
      <c r="DG31">
        <v>131</v>
      </c>
      <c r="DL31">
        <v>251</v>
      </c>
      <c r="DQ31">
        <v>277</v>
      </c>
      <c r="EN31">
        <v>105</v>
      </c>
      <c r="EQ31">
        <v>245</v>
      </c>
      <c r="EW31">
        <v>272</v>
      </c>
      <c r="EY31">
        <v>92</v>
      </c>
      <c r="FF31">
        <v>275</v>
      </c>
      <c r="FK31">
        <v>288</v>
      </c>
      <c r="FR31">
        <v>230</v>
      </c>
      <c r="GG31">
        <v>168</v>
      </c>
      <c r="GV31">
        <v>111</v>
      </c>
      <c r="IC31">
        <v>145</v>
      </c>
      <c r="IP31">
        <v>96</v>
      </c>
      <c r="JO31">
        <v>195</v>
      </c>
      <c r="JP31">
        <v>234</v>
      </c>
      <c r="JX31">
        <v>295</v>
      </c>
      <c r="KA31">
        <v>198</v>
      </c>
      <c r="KI31">
        <v>147</v>
      </c>
      <c r="KP31">
        <v>192.90909090909091</v>
      </c>
    </row>
    <row r="32" spans="1:302">
      <c r="A32" s="25" t="s">
        <v>368</v>
      </c>
      <c r="F32">
        <v>200</v>
      </c>
      <c r="G32">
        <v>149</v>
      </c>
      <c r="I32">
        <v>120</v>
      </c>
      <c r="T32">
        <v>95</v>
      </c>
      <c r="X32">
        <v>103</v>
      </c>
      <c r="Z32">
        <v>232</v>
      </c>
      <c r="AA32">
        <v>147</v>
      </c>
      <c r="AC32">
        <v>206</v>
      </c>
      <c r="AH32">
        <v>289</v>
      </c>
      <c r="AT32">
        <v>201</v>
      </c>
      <c r="AV32">
        <v>120</v>
      </c>
      <c r="AX32">
        <v>191</v>
      </c>
      <c r="AZ32">
        <v>215</v>
      </c>
      <c r="BA32">
        <v>261</v>
      </c>
      <c r="BG32">
        <v>177</v>
      </c>
      <c r="BH32">
        <v>220</v>
      </c>
      <c r="BI32">
        <v>116</v>
      </c>
      <c r="BJ32">
        <v>171</v>
      </c>
      <c r="BN32">
        <v>109</v>
      </c>
      <c r="BP32">
        <v>267</v>
      </c>
      <c r="BR32">
        <v>227</v>
      </c>
      <c r="BV32">
        <v>270</v>
      </c>
      <c r="BW32">
        <v>88</v>
      </c>
      <c r="CB32">
        <v>128</v>
      </c>
      <c r="CO32">
        <v>82</v>
      </c>
      <c r="CU32">
        <v>157</v>
      </c>
      <c r="DA32">
        <v>132</v>
      </c>
      <c r="DE32">
        <v>118</v>
      </c>
      <c r="DH32">
        <v>194</v>
      </c>
      <c r="DO32">
        <v>195</v>
      </c>
      <c r="DS32">
        <v>230</v>
      </c>
      <c r="DT32">
        <v>236</v>
      </c>
      <c r="DZ32">
        <v>224</v>
      </c>
      <c r="EA32">
        <v>205</v>
      </c>
      <c r="ED32">
        <v>139</v>
      </c>
      <c r="EI32">
        <v>236</v>
      </c>
      <c r="EL32">
        <v>273</v>
      </c>
      <c r="ES32">
        <v>270</v>
      </c>
      <c r="EX32">
        <v>87</v>
      </c>
      <c r="FA32">
        <v>230</v>
      </c>
      <c r="FB32">
        <v>158</v>
      </c>
      <c r="FC32">
        <v>216</v>
      </c>
      <c r="FE32">
        <v>293</v>
      </c>
      <c r="FH32">
        <v>256</v>
      </c>
      <c r="FL32">
        <v>298</v>
      </c>
      <c r="FN32">
        <v>175</v>
      </c>
      <c r="FQ32">
        <v>278</v>
      </c>
      <c r="FS32">
        <v>269</v>
      </c>
      <c r="FT32">
        <v>98</v>
      </c>
      <c r="GD32">
        <v>219</v>
      </c>
      <c r="GF32">
        <v>204</v>
      </c>
      <c r="GH32">
        <v>216</v>
      </c>
      <c r="GJ32">
        <v>240</v>
      </c>
      <c r="GK32">
        <v>173</v>
      </c>
      <c r="GL32">
        <v>232</v>
      </c>
      <c r="GN32">
        <v>213</v>
      </c>
      <c r="GP32">
        <v>239</v>
      </c>
      <c r="GY32">
        <v>222</v>
      </c>
      <c r="HB32">
        <v>118</v>
      </c>
      <c r="HD32">
        <v>232</v>
      </c>
      <c r="HE32">
        <v>296</v>
      </c>
      <c r="HH32">
        <v>186</v>
      </c>
      <c r="HK32">
        <v>265</v>
      </c>
      <c r="HM32">
        <v>255</v>
      </c>
      <c r="HR32">
        <v>197</v>
      </c>
      <c r="HT32">
        <v>294</v>
      </c>
      <c r="HU32">
        <v>101</v>
      </c>
      <c r="HV32">
        <v>257</v>
      </c>
      <c r="HW32">
        <v>246</v>
      </c>
      <c r="HY32">
        <v>290</v>
      </c>
      <c r="IB32">
        <v>172</v>
      </c>
      <c r="ID32">
        <v>297</v>
      </c>
      <c r="IG32">
        <v>277</v>
      </c>
      <c r="II32">
        <v>133</v>
      </c>
      <c r="IJ32">
        <v>255</v>
      </c>
      <c r="IK32">
        <v>159</v>
      </c>
      <c r="IN32">
        <v>163</v>
      </c>
      <c r="IO32">
        <v>225</v>
      </c>
      <c r="IS32">
        <v>248</v>
      </c>
      <c r="IT32">
        <v>160</v>
      </c>
      <c r="IV32">
        <v>90</v>
      </c>
      <c r="IX32">
        <v>272</v>
      </c>
      <c r="IY32">
        <v>286</v>
      </c>
      <c r="JD32">
        <v>173</v>
      </c>
      <c r="JE32">
        <v>185</v>
      </c>
      <c r="JF32">
        <v>221</v>
      </c>
      <c r="JH32">
        <v>111</v>
      </c>
      <c r="JI32">
        <v>85</v>
      </c>
      <c r="JJ32">
        <v>205</v>
      </c>
      <c r="JK32">
        <v>265</v>
      </c>
      <c r="JL32">
        <v>210</v>
      </c>
      <c r="JU32">
        <v>184</v>
      </c>
      <c r="JZ32">
        <v>228</v>
      </c>
      <c r="KB32">
        <v>156</v>
      </c>
      <c r="KC32">
        <v>114</v>
      </c>
      <c r="KH32">
        <v>106</v>
      </c>
      <c r="KN32">
        <v>240</v>
      </c>
      <c r="KP32">
        <v>198.61855670103094</v>
      </c>
    </row>
    <row r="33" spans="1:302">
      <c r="A33" s="25" t="s">
        <v>370</v>
      </c>
      <c r="I33">
        <v>120</v>
      </c>
      <c r="AA33">
        <v>147</v>
      </c>
      <c r="AH33">
        <v>289</v>
      </c>
      <c r="AX33">
        <v>191</v>
      </c>
      <c r="BA33">
        <v>261</v>
      </c>
      <c r="BR33">
        <v>227</v>
      </c>
      <c r="BW33">
        <v>88</v>
      </c>
      <c r="CU33">
        <v>157</v>
      </c>
      <c r="DA33">
        <v>132</v>
      </c>
      <c r="DO33">
        <v>195</v>
      </c>
      <c r="DS33">
        <v>230</v>
      </c>
      <c r="DZ33">
        <v>224</v>
      </c>
      <c r="EI33">
        <v>236</v>
      </c>
      <c r="ES33">
        <v>270</v>
      </c>
      <c r="EX33">
        <v>87</v>
      </c>
      <c r="FC33">
        <v>216</v>
      </c>
      <c r="FT33">
        <v>98</v>
      </c>
      <c r="GK33">
        <v>173</v>
      </c>
      <c r="GY33">
        <v>222</v>
      </c>
      <c r="HB33">
        <v>118</v>
      </c>
      <c r="HD33">
        <v>232</v>
      </c>
      <c r="HE33">
        <v>296</v>
      </c>
      <c r="HK33">
        <v>265</v>
      </c>
      <c r="II33">
        <v>133</v>
      </c>
      <c r="IJ33">
        <v>255</v>
      </c>
      <c r="IN33">
        <v>163</v>
      </c>
      <c r="IV33">
        <v>90</v>
      </c>
      <c r="IX33">
        <v>272</v>
      </c>
      <c r="JF33">
        <v>221</v>
      </c>
      <c r="JK33">
        <v>265</v>
      </c>
      <c r="JL33">
        <v>210</v>
      </c>
      <c r="JU33">
        <v>184</v>
      </c>
      <c r="KC33">
        <v>114</v>
      </c>
      <c r="KN33">
        <v>240</v>
      </c>
      <c r="KP33">
        <v>194.73529411764707</v>
      </c>
    </row>
    <row r="34" spans="1:302">
      <c r="A34" s="25" t="s">
        <v>367</v>
      </c>
      <c r="D34">
        <v>121</v>
      </c>
      <c r="N34">
        <v>213</v>
      </c>
      <c r="Q34">
        <v>172</v>
      </c>
      <c r="AD34">
        <v>202</v>
      </c>
      <c r="AJ34">
        <v>265</v>
      </c>
      <c r="AL34">
        <v>80</v>
      </c>
      <c r="BB34">
        <v>87</v>
      </c>
      <c r="BK34">
        <v>182</v>
      </c>
      <c r="BM34">
        <v>205</v>
      </c>
      <c r="CA34">
        <v>109</v>
      </c>
      <c r="CM34">
        <v>160</v>
      </c>
      <c r="DP34">
        <v>176</v>
      </c>
      <c r="DW34">
        <v>113</v>
      </c>
      <c r="EF34">
        <v>127</v>
      </c>
      <c r="EK34">
        <v>236</v>
      </c>
      <c r="EP34">
        <v>277</v>
      </c>
      <c r="ER34">
        <v>208</v>
      </c>
      <c r="EU34">
        <v>88</v>
      </c>
      <c r="FY34">
        <v>85</v>
      </c>
      <c r="GC34">
        <v>287</v>
      </c>
      <c r="GE34">
        <v>197</v>
      </c>
      <c r="GM34">
        <v>269</v>
      </c>
      <c r="GT34">
        <v>114</v>
      </c>
      <c r="HN34">
        <v>282</v>
      </c>
      <c r="HS34">
        <v>265</v>
      </c>
      <c r="IF34">
        <v>160</v>
      </c>
      <c r="IL34">
        <v>104</v>
      </c>
      <c r="IW34">
        <v>146</v>
      </c>
      <c r="JA34">
        <v>128</v>
      </c>
      <c r="JC34">
        <v>174</v>
      </c>
      <c r="JW34">
        <v>163</v>
      </c>
      <c r="KG34">
        <v>112</v>
      </c>
      <c r="KK34">
        <v>165</v>
      </c>
      <c r="KP34">
        <v>171.87878787878788</v>
      </c>
    </row>
    <row r="35" spans="1:302">
      <c r="A35" s="25" t="s">
        <v>365</v>
      </c>
      <c r="B35">
        <v>133</v>
      </c>
      <c r="D35">
        <v>121</v>
      </c>
      <c r="E35">
        <v>272</v>
      </c>
      <c r="H35">
        <v>212</v>
      </c>
      <c r="J35">
        <v>171</v>
      </c>
      <c r="K35">
        <v>284</v>
      </c>
      <c r="M35">
        <v>86</v>
      </c>
      <c r="N35">
        <v>213</v>
      </c>
      <c r="O35">
        <v>264</v>
      </c>
      <c r="P35">
        <v>179</v>
      </c>
      <c r="Q35">
        <v>172</v>
      </c>
      <c r="R35">
        <v>83</v>
      </c>
      <c r="S35">
        <v>235</v>
      </c>
      <c r="V35">
        <v>230</v>
      </c>
      <c r="W35">
        <v>84</v>
      </c>
      <c r="AB35">
        <v>268</v>
      </c>
      <c r="AD35">
        <v>202</v>
      </c>
      <c r="AE35">
        <v>197</v>
      </c>
      <c r="AF35">
        <v>279</v>
      </c>
      <c r="AG35">
        <v>138</v>
      </c>
      <c r="AI35">
        <v>287</v>
      </c>
      <c r="AJ35">
        <v>265</v>
      </c>
      <c r="AL35">
        <v>80</v>
      </c>
      <c r="AM35">
        <v>195</v>
      </c>
      <c r="AO35">
        <v>125</v>
      </c>
      <c r="AP35">
        <v>275</v>
      </c>
      <c r="AQ35">
        <v>211</v>
      </c>
      <c r="AR35">
        <v>154</v>
      </c>
      <c r="AW35">
        <v>213</v>
      </c>
      <c r="AY35">
        <v>148</v>
      </c>
      <c r="BB35">
        <v>87</v>
      </c>
      <c r="BD35">
        <v>190</v>
      </c>
      <c r="BE35">
        <v>259</v>
      </c>
      <c r="BK35">
        <v>182</v>
      </c>
      <c r="BM35">
        <v>205</v>
      </c>
      <c r="BO35">
        <v>227</v>
      </c>
      <c r="BS35">
        <v>107</v>
      </c>
      <c r="BX35">
        <v>101</v>
      </c>
      <c r="BZ35">
        <v>88</v>
      </c>
      <c r="CA35">
        <v>109</v>
      </c>
      <c r="CC35">
        <v>157</v>
      </c>
      <c r="CF35">
        <v>180</v>
      </c>
      <c r="CG35">
        <v>122</v>
      </c>
      <c r="CH35">
        <v>264</v>
      </c>
      <c r="CI35">
        <v>169</v>
      </c>
      <c r="CJ35">
        <v>160</v>
      </c>
      <c r="CK35">
        <v>298</v>
      </c>
      <c r="CL35">
        <v>120</v>
      </c>
      <c r="CM35">
        <v>160</v>
      </c>
      <c r="CQ35">
        <v>98</v>
      </c>
      <c r="CR35">
        <v>241</v>
      </c>
      <c r="CS35">
        <v>114</v>
      </c>
      <c r="CV35">
        <v>258</v>
      </c>
      <c r="CX35">
        <v>218</v>
      </c>
      <c r="CY35">
        <v>282</v>
      </c>
      <c r="CZ35">
        <v>263</v>
      </c>
      <c r="DB35">
        <v>133</v>
      </c>
      <c r="DC35">
        <v>91</v>
      </c>
      <c r="DF35">
        <v>164</v>
      </c>
      <c r="DI35">
        <v>170</v>
      </c>
      <c r="DJ35">
        <v>282</v>
      </c>
      <c r="DK35">
        <v>141</v>
      </c>
      <c r="DM35">
        <v>245</v>
      </c>
      <c r="DN35">
        <v>211</v>
      </c>
      <c r="DP35">
        <v>176</v>
      </c>
      <c r="DR35">
        <v>200</v>
      </c>
      <c r="DU35">
        <v>299</v>
      </c>
      <c r="DV35">
        <v>173</v>
      </c>
      <c r="DW35">
        <v>113</v>
      </c>
      <c r="DY35">
        <v>176</v>
      </c>
      <c r="EC35">
        <v>148</v>
      </c>
      <c r="EE35">
        <v>196</v>
      </c>
      <c r="EF35">
        <v>127</v>
      </c>
      <c r="EG35">
        <v>199</v>
      </c>
      <c r="EH35">
        <v>296</v>
      </c>
      <c r="EJ35">
        <v>289</v>
      </c>
      <c r="EK35">
        <v>236</v>
      </c>
      <c r="EM35">
        <v>92</v>
      </c>
      <c r="EO35">
        <v>82</v>
      </c>
      <c r="EP35">
        <v>277</v>
      </c>
      <c r="ER35">
        <v>208</v>
      </c>
      <c r="EU35">
        <v>88</v>
      </c>
      <c r="EV35">
        <v>219</v>
      </c>
      <c r="EZ35">
        <v>236</v>
      </c>
      <c r="FD35">
        <v>219</v>
      </c>
      <c r="FG35">
        <v>100</v>
      </c>
      <c r="FI35">
        <v>168</v>
      </c>
      <c r="FJ35">
        <v>258</v>
      </c>
      <c r="FM35">
        <v>121</v>
      </c>
      <c r="FP35">
        <v>135</v>
      </c>
      <c r="FU35">
        <v>150</v>
      </c>
      <c r="FW35">
        <v>161</v>
      </c>
      <c r="FY35">
        <v>85</v>
      </c>
      <c r="GA35">
        <v>112</v>
      </c>
      <c r="GC35">
        <v>287</v>
      </c>
      <c r="GE35">
        <v>197</v>
      </c>
      <c r="GI35">
        <v>241</v>
      </c>
      <c r="GM35">
        <v>269</v>
      </c>
      <c r="GO35">
        <v>272</v>
      </c>
      <c r="GQ35">
        <v>222</v>
      </c>
      <c r="GR35">
        <v>276</v>
      </c>
      <c r="GS35">
        <v>196</v>
      </c>
      <c r="GT35">
        <v>114</v>
      </c>
      <c r="GU35">
        <v>157</v>
      </c>
      <c r="GW35">
        <v>232</v>
      </c>
      <c r="GZ35">
        <v>155</v>
      </c>
      <c r="HC35">
        <v>275</v>
      </c>
      <c r="HF35">
        <v>147</v>
      </c>
      <c r="HJ35">
        <v>133</v>
      </c>
      <c r="HN35">
        <v>282</v>
      </c>
      <c r="HO35">
        <v>178</v>
      </c>
      <c r="HQ35">
        <v>103</v>
      </c>
      <c r="HS35">
        <v>265</v>
      </c>
      <c r="HX35">
        <v>213</v>
      </c>
      <c r="HZ35">
        <v>277</v>
      </c>
      <c r="IA35">
        <v>263</v>
      </c>
      <c r="IE35">
        <v>214</v>
      </c>
      <c r="IF35">
        <v>160</v>
      </c>
      <c r="IH35">
        <v>104</v>
      </c>
      <c r="IL35">
        <v>104</v>
      </c>
      <c r="IM35">
        <v>130</v>
      </c>
      <c r="IQ35">
        <v>145</v>
      </c>
      <c r="IU35">
        <v>262</v>
      </c>
      <c r="IW35">
        <v>146</v>
      </c>
      <c r="IZ35">
        <v>138</v>
      </c>
      <c r="JA35">
        <v>128</v>
      </c>
      <c r="JC35">
        <v>174</v>
      </c>
      <c r="JG35">
        <v>246</v>
      </c>
      <c r="JN35">
        <v>276</v>
      </c>
      <c r="JQ35">
        <v>143</v>
      </c>
      <c r="JR35">
        <v>184</v>
      </c>
      <c r="JS35">
        <v>163</v>
      </c>
      <c r="JT35">
        <v>212</v>
      </c>
      <c r="JV35">
        <v>291</v>
      </c>
      <c r="JW35">
        <v>163</v>
      </c>
      <c r="JY35">
        <v>111</v>
      </c>
      <c r="KD35">
        <v>269</v>
      </c>
      <c r="KF35">
        <v>178</v>
      </c>
      <c r="KG35">
        <v>112</v>
      </c>
      <c r="KJ35">
        <v>165</v>
      </c>
      <c r="KK35">
        <v>165</v>
      </c>
      <c r="KM35">
        <v>83</v>
      </c>
      <c r="KO35">
        <v>270</v>
      </c>
      <c r="KP35">
        <v>186.72027972027973</v>
      </c>
    </row>
    <row r="36" spans="1:302">
      <c r="A36" s="25" t="s">
        <v>371</v>
      </c>
      <c r="L36">
        <v>88</v>
      </c>
      <c r="T36">
        <v>95</v>
      </c>
      <c r="X36">
        <v>103</v>
      </c>
      <c r="Y36">
        <v>174</v>
      </c>
      <c r="Z36">
        <v>232</v>
      </c>
      <c r="AC36">
        <v>206</v>
      </c>
      <c r="AV36">
        <v>120</v>
      </c>
      <c r="AZ36">
        <v>215</v>
      </c>
      <c r="BJ36">
        <v>171</v>
      </c>
      <c r="BL36">
        <v>237</v>
      </c>
      <c r="BP36">
        <v>267</v>
      </c>
      <c r="BQ36">
        <v>221</v>
      </c>
      <c r="BT36">
        <v>135</v>
      </c>
      <c r="BV36">
        <v>270</v>
      </c>
      <c r="CB36">
        <v>128</v>
      </c>
      <c r="CD36">
        <v>184</v>
      </c>
      <c r="CN36">
        <v>111</v>
      </c>
      <c r="CO36">
        <v>82</v>
      </c>
      <c r="DD36">
        <v>102</v>
      </c>
      <c r="DE36">
        <v>118</v>
      </c>
      <c r="DH36">
        <v>194</v>
      </c>
      <c r="DX36">
        <v>145</v>
      </c>
      <c r="EB36">
        <v>205</v>
      </c>
      <c r="EL36">
        <v>273</v>
      </c>
      <c r="ET36">
        <v>286</v>
      </c>
      <c r="FA36">
        <v>230</v>
      </c>
      <c r="FE36">
        <v>293</v>
      </c>
      <c r="FH36">
        <v>256</v>
      </c>
      <c r="FO36">
        <v>259</v>
      </c>
      <c r="FV36">
        <v>178</v>
      </c>
      <c r="FX36">
        <v>208</v>
      </c>
      <c r="FZ36">
        <v>281</v>
      </c>
      <c r="GB36">
        <v>286</v>
      </c>
      <c r="GD36">
        <v>219</v>
      </c>
      <c r="GF36">
        <v>204</v>
      </c>
      <c r="GH36">
        <v>216</v>
      </c>
      <c r="GJ36">
        <v>240</v>
      </c>
      <c r="GL36">
        <v>232</v>
      </c>
      <c r="GX36">
        <v>117</v>
      </c>
      <c r="HA36">
        <v>239</v>
      </c>
      <c r="HG36">
        <v>293</v>
      </c>
      <c r="HI36">
        <v>174</v>
      </c>
      <c r="HL36">
        <v>176</v>
      </c>
      <c r="HP36">
        <v>271</v>
      </c>
      <c r="HU36">
        <v>101</v>
      </c>
      <c r="IO36">
        <v>225</v>
      </c>
      <c r="IR36">
        <v>262</v>
      </c>
      <c r="IY36">
        <v>286</v>
      </c>
      <c r="JB36">
        <v>190</v>
      </c>
      <c r="JE36">
        <v>185</v>
      </c>
      <c r="JI36">
        <v>85</v>
      </c>
      <c r="JJ36">
        <v>205</v>
      </c>
      <c r="JM36">
        <v>126</v>
      </c>
      <c r="KE36">
        <v>155</v>
      </c>
      <c r="KH36">
        <v>106</v>
      </c>
      <c r="KL36">
        <v>160</v>
      </c>
      <c r="KP36">
        <v>193.21428571428572</v>
      </c>
    </row>
    <row r="37" spans="1:302">
      <c r="A37" s="25" t="s">
        <v>364</v>
      </c>
      <c r="B37">
        <v>133</v>
      </c>
      <c r="E37">
        <v>272</v>
      </c>
      <c r="H37">
        <v>212</v>
      </c>
      <c r="M37">
        <v>86</v>
      </c>
      <c r="W37">
        <v>84</v>
      </c>
      <c r="AB37">
        <v>268</v>
      </c>
      <c r="AF37">
        <v>279</v>
      </c>
      <c r="AG37">
        <v>138</v>
      </c>
      <c r="AI37">
        <v>287</v>
      </c>
      <c r="AP37">
        <v>275</v>
      </c>
      <c r="AR37">
        <v>154</v>
      </c>
      <c r="BO37">
        <v>227</v>
      </c>
      <c r="BX37">
        <v>101</v>
      </c>
      <c r="CC37">
        <v>157</v>
      </c>
      <c r="CF37">
        <v>180</v>
      </c>
      <c r="CH37">
        <v>264</v>
      </c>
      <c r="CI37">
        <v>169</v>
      </c>
      <c r="CJ37">
        <v>160</v>
      </c>
      <c r="CK37">
        <v>298</v>
      </c>
      <c r="CL37">
        <v>120</v>
      </c>
      <c r="CQ37">
        <v>98</v>
      </c>
      <c r="CS37">
        <v>114</v>
      </c>
      <c r="CZ37">
        <v>263</v>
      </c>
      <c r="DC37">
        <v>91</v>
      </c>
      <c r="DF37">
        <v>164</v>
      </c>
      <c r="DI37">
        <v>170</v>
      </c>
      <c r="DJ37">
        <v>282</v>
      </c>
      <c r="DU37">
        <v>299</v>
      </c>
      <c r="DY37">
        <v>176</v>
      </c>
      <c r="EH37">
        <v>296</v>
      </c>
      <c r="EO37">
        <v>82</v>
      </c>
      <c r="EZ37">
        <v>236</v>
      </c>
      <c r="FG37">
        <v>100</v>
      </c>
      <c r="FM37">
        <v>121</v>
      </c>
      <c r="FU37">
        <v>150</v>
      </c>
      <c r="GA37">
        <v>112</v>
      </c>
      <c r="GI37">
        <v>241</v>
      </c>
      <c r="GO37">
        <v>272</v>
      </c>
      <c r="GQ37">
        <v>222</v>
      </c>
      <c r="GR37">
        <v>276</v>
      </c>
      <c r="GU37">
        <v>157</v>
      </c>
      <c r="GZ37">
        <v>155</v>
      </c>
      <c r="HC37">
        <v>275</v>
      </c>
      <c r="HJ37">
        <v>133</v>
      </c>
      <c r="HX37">
        <v>213</v>
      </c>
      <c r="IE37">
        <v>214</v>
      </c>
      <c r="IM37">
        <v>130</v>
      </c>
      <c r="IZ37">
        <v>138</v>
      </c>
      <c r="JS37">
        <v>163</v>
      </c>
      <c r="JT37">
        <v>212</v>
      </c>
      <c r="JV37">
        <v>291</v>
      </c>
      <c r="KF37">
        <v>178</v>
      </c>
      <c r="KO37">
        <v>270</v>
      </c>
      <c r="KP37">
        <v>191.66037735849056</v>
      </c>
    </row>
    <row r="38" spans="1:302">
      <c r="A38" s="25" t="s">
        <v>369</v>
      </c>
      <c r="F38">
        <v>200</v>
      </c>
      <c r="G38">
        <v>149</v>
      </c>
      <c r="AT38">
        <v>201</v>
      </c>
      <c r="BG38">
        <v>177</v>
      </c>
      <c r="BH38">
        <v>220</v>
      </c>
      <c r="BI38">
        <v>116</v>
      </c>
      <c r="BN38">
        <v>109</v>
      </c>
      <c r="DT38">
        <v>236</v>
      </c>
      <c r="EA38">
        <v>205</v>
      </c>
      <c r="ED38">
        <v>139</v>
      </c>
      <c r="FB38">
        <v>158</v>
      </c>
      <c r="FL38">
        <v>298</v>
      </c>
      <c r="FN38">
        <v>175</v>
      </c>
      <c r="FQ38">
        <v>278</v>
      </c>
      <c r="FS38">
        <v>269</v>
      </c>
      <c r="GN38">
        <v>213</v>
      </c>
      <c r="GP38">
        <v>239</v>
      </c>
      <c r="HH38">
        <v>186</v>
      </c>
      <c r="HM38">
        <v>255</v>
      </c>
      <c r="HR38">
        <v>197</v>
      </c>
      <c r="HT38">
        <v>294</v>
      </c>
      <c r="HV38">
        <v>257</v>
      </c>
      <c r="HW38">
        <v>246</v>
      </c>
      <c r="HY38">
        <v>290</v>
      </c>
      <c r="IB38">
        <v>172</v>
      </c>
      <c r="ID38">
        <v>297</v>
      </c>
      <c r="IG38">
        <v>277</v>
      </c>
      <c r="IK38">
        <v>159</v>
      </c>
      <c r="IS38">
        <v>248</v>
      </c>
      <c r="IT38">
        <v>160</v>
      </c>
      <c r="JD38">
        <v>173</v>
      </c>
      <c r="JH38">
        <v>111</v>
      </c>
      <c r="JZ38">
        <v>228</v>
      </c>
      <c r="KB38">
        <v>156</v>
      </c>
      <c r="KP38">
        <v>208.47058823529412</v>
      </c>
    </row>
    <row r="39" spans="1:302">
      <c r="A39" s="25" t="s">
        <v>375</v>
      </c>
      <c r="B39">
        <v>133</v>
      </c>
      <c r="C39">
        <v>273</v>
      </c>
      <c r="D39">
        <v>121</v>
      </c>
      <c r="E39">
        <v>272</v>
      </c>
      <c r="F39">
        <v>200</v>
      </c>
      <c r="G39">
        <v>149</v>
      </c>
      <c r="H39">
        <v>212</v>
      </c>
      <c r="I39">
        <v>120</v>
      </c>
      <c r="J39">
        <v>171</v>
      </c>
      <c r="K39">
        <v>284</v>
      </c>
      <c r="L39">
        <v>88</v>
      </c>
      <c r="M39">
        <v>86</v>
      </c>
      <c r="N39">
        <v>213</v>
      </c>
      <c r="O39">
        <v>264</v>
      </c>
      <c r="P39">
        <v>179</v>
      </c>
      <c r="Q39">
        <v>172</v>
      </c>
      <c r="R39">
        <v>83</v>
      </c>
      <c r="S39">
        <v>235</v>
      </c>
      <c r="T39">
        <v>95</v>
      </c>
      <c r="U39">
        <v>90</v>
      </c>
      <c r="V39">
        <v>230</v>
      </c>
      <c r="W39">
        <v>84</v>
      </c>
      <c r="X39">
        <v>103</v>
      </c>
      <c r="Y39">
        <v>174</v>
      </c>
      <c r="Z39">
        <v>232</v>
      </c>
      <c r="AA39">
        <v>147</v>
      </c>
      <c r="AB39">
        <v>268</v>
      </c>
      <c r="AC39">
        <v>206</v>
      </c>
      <c r="AD39">
        <v>202</v>
      </c>
      <c r="AE39">
        <v>197</v>
      </c>
      <c r="AF39">
        <v>279</v>
      </c>
      <c r="AG39">
        <v>138</v>
      </c>
      <c r="AH39">
        <v>289</v>
      </c>
      <c r="AI39">
        <v>287</v>
      </c>
      <c r="AJ39">
        <v>265</v>
      </c>
      <c r="AK39">
        <v>80</v>
      </c>
      <c r="AL39">
        <v>80</v>
      </c>
      <c r="AM39">
        <v>195</v>
      </c>
      <c r="AN39">
        <v>133</v>
      </c>
      <c r="AO39">
        <v>125</v>
      </c>
      <c r="AP39">
        <v>275</v>
      </c>
      <c r="AQ39">
        <v>211</v>
      </c>
      <c r="AR39">
        <v>154</v>
      </c>
      <c r="AS39">
        <v>290</v>
      </c>
      <c r="AT39">
        <v>201</v>
      </c>
      <c r="AU39">
        <v>92</v>
      </c>
      <c r="AV39">
        <v>120</v>
      </c>
      <c r="AW39">
        <v>213</v>
      </c>
      <c r="AX39">
        <v>191</v>
      </c>
      <c r="AY39">
        <v>148</v>
      </c>
      <c r="AZ39">
        <v>215</v>
      </c>
      <c r="BA39">
        <v>261</v>
      </c>
      <c r="BB39">
        <v>87</v>
      </c>
      <c r="BC39">
        <v>239</v>
      </c>
      <c r="BD39">
        <v>190</v>
      </c>
      <c r="BE39">
        <v>259</v>
      </c>
      <c r="BF39">
        <v>291</v>
      </c>
      <c r="BG39">
        <v>177</v>
      </c>
      <c r="BH39">
        <v>220</v>
      </c>
      <c r="BI39">
        <v>116</v>
      </c>
      <c r="BJ39">
        <v>171</v>
      </c>
      <c r="BK39">
        <v>182</v>
      </c>
      <c r="BL39">
        <v>237</v>
      </c>
      <c r="BM39">
        <v>205</v>
      </c>
      <c r="BN39">
        <v>109</v>
      </c>
      <c r="BO39">
        <v>227</v>
      </c>
      <c r="BP39">
        <v>267</v>
      </c>
      <c r="BQ39">
        <v>221</v>
      </c>
      <c r="BR39">
        <v>227</v>
      </c>
      <c r="BS39">
        <v>107</v>
      </c>
      <c r="BT39">
        <v>135</v>
      </c>
      <c r="BU39">
        <v>193</v>
      </c>
      <c r="BV39">
        <v>270</v>
      </c>
      <c r="BW39">
        <v>88</v>
      </c>
      <c r="BX39">
        <v>101</v>
      </c>
      <c r="BY39">
        <v>207</v>
      </c>
      <c r="BZ39">
        <v>88</v>
      </c>
      <c r="CA39">
        <v>109</v>
      </c>
      <c r="CB39">
        <v>128</v>
      </c>
      <c r="CC39">
        <v>157</v>
      </c>
      <c r="CD39">
        <v>184</v>
      </c>
      <c r="CE39">
        <v>182</v>
      </c>
      <c r="CF39">
        <v>180</v>
      </c>
      <c r="CG39">
        <v>122</v>
      </c>
      <c r="CH39">
        <v>264</v>
      </c>
      <c r="CI39">
        <v>169</v>
      </c>
      <c r="CJ39">
        <v>160</v>
      </c>
      <c r="CK39">
        <v>298</v>
      </c>
      <c r="CL39">
        <v>120</v>
      </c>
      <c r="CM39">
        <v>160</v>
      </c>
      <c r="CN39">
        <v>111</v>
      </c>
      <c r="CO39">
        <v>82</v>
      </c>
      <c r="CP39">
        <v>169</v>
      </c>
      <c r="CQ39">
        <v>98</v>
      </c>
      <c r="CR39">
        <v>241</v>
      </c>
      <c r="CS39">
        <v>114</v>
      </c>
      <c r="CT39">
        <v>191</v>
      </c>
      <c r="CU39">
        <v>157</v>
      </c>
      <c r="CV39">
        <v>258</v>
      </c>
      <c r="CW39">
        <v>181</v>
      </c>
      <c r="CX39">
        <v>218</v>
      </c>
      <c r="CY39">
        <v>282</v>
      </c>
      <c r="CZ39">
        <v>263</v>
      </c>
      <c r="DA39">
        <v>132</v>
      </c>
      <c r="DB39">
        <v>133</v>
      </c>
      <c r="DC39">
        <v>91</v>
      </c>
      <c r="DD39">
        <v>102</v>
      </c>
      <c r="DE39">
        <v>118</v>
      </c>
      <c r="DF39">
        <v>164</v>
      </c>
      <c r="DG39">
        <v>131</v>
      </c>
      <c r="DH39">
        <v>194</v>
      </c>
      <c r="DI39">
        <v>170</v>
      </c>
      <c r="DJ39">
        <v>282</v>
      </c>
      <c r="DK39">
        <v>141</v>
      </c>
      <c r="DL39">
        <v>251</v>
      </c>
      <c r="DM39">
        <v>245</v>
      </c>
      <c r="DN39">
        <v>211</v>
      </c>
      <c r="DO39">
        <v>195</v>
      </c>
      <c r="DP39">
        <v>176</v>
      </c>
      <c r="DQ39">
        <v>277</v>
      </c>
      <c r="DR39">
        <v>200</v>
      </c>
      <c r="DS39">
        <v>230</v>
      </c>
      <c r="DT39">
        <v>236</v>
      </c>
      <c r="DU39">
        <v>299</v>
      </c>
      <c r="DV39">
        <v>173</v>
      </c>
      <c r="DW39">
        <v>113</v>
      </c>
      <c r="DX39">
        <v>145</v>
      </c>
      <c r="DY39">
        <v>176</v>
      </c>
      <c r="DZ39">
        <v>224</v>
      </c>
      <c r="EA39">
        <v>205</v>
      </c>
      <c r="EB39">
        <v>205</v>
      </c>
      <c r="EC39">
        <v>148</v>
      </c>
      <c r="ED39">
        <v>139</v>
      </c>
      <c r="EE39">
        <v>196</v>
      </c>
      <c r="EF39">
        <v>127</v>
      </c>
      <c r="EG39">
        <v>199</v>
      </c>
      <c r="EH39">
        <v>296</v>
      </c>
      <c r="EI39">
        <v>236</v>
      </c>
      <c r="EJ39">
        <v>289</v>
      </c>
      <c r="EK39">
        <v>236</v>
      </c>
      <c r="EL39">
        <v>273</v>
      </c>
      <c r="EM39">
        <v>92</v>
      </c>
      <c r="EN39">
        <v>105</v>
      </c>
      <c r="EO39">
        <v>82</v>
      </c>
      <c r="EP39">
        <v>277</v>
      </c>
      <c r="EQ39">
        <v>245</v>
      </c>
      <c r="ER39">
        <v>208</v>
      </c>
      <c r="ES39">
        <v>270</v>
      </c>
      <c r="ET39">
        <v>286</v>
      </c>
      <c r="EU39">
        <v>88</v>
      </c>
      <c r="EV39">
        <v>219</v>
      </c>
      <c r="EW39">
        <v>272</v>
      </c>
      <c r="EX39">
        <v>87</v>
      </c>
      <c r="EY39">
        <v>92</v>
      </c>
      <c r="EZ39">
        <v>236</v>
      </c>
      <c r="FA39">
        <v>230</v>
      </c>
      <c r="FB39">
        <v>158</v>
      </c>
      <c r="FC39">
        <v>216</v>
      </c>
      <c r="FD39">
        <v>219</v>
      </c>
      <c r="FE39">
        <v>293</v>
      </c>
      <c r="FF39">
        <v>275</v>
      </c>
      <c r="FG39">
        <v>100</v>
      </c>
      <c r="FH39">
        <v>256</v>
      </c>
      <c r="FI39">
        <v>168</v>
      </c>
      <c r="FJ39">
        <v>258</v>
      </c>
      <c r="FK39">
        <v>288</v>
      </c>
      <c r="FL39">
        <v>298</v>
      </c>
      <c r="FM39">
        <v>121</v>
      </c>
      <c r="FN39">
        <v>175</v>
      </c>
      <c r="FO39">
        <v>259</v>
      </c>
      <c r="FP39">
        <v>135</v>
      </c>
      <c r="FQ39">
        <v>278</v>
      </c>
      <c r="FR39">
        <v>230</v>
      </c>
      <c r="FS39">
        <v>269</v>
      </c>
      <c r="FT39">
        <v>98</v>
      </c>
      <c r="FU39">
        <v>150</v>
      </c>
      <c r="FV39">
        <v>178</v>
      </c>
      <c r="FW39">
        <v>161</v>
      </c>
      <c r="FX39">
        <v>208</v>
      </c>
      <c r="FY39">
        <v>85</v>
      </c>
      <c r="FZ39">
        <v>281</v>
      </c>
      <c r="GA39">
        <v>112</v>
      </c>
      <c r="GB39">
        <v>286</v>
      </c>
      <c r="GC39">
        <v>287</v>
      </c>
      <c r="GD39">
        <v>219</v>
      </c>
      <c r="GE39">
        <v>197</v>
      </c>
      <c r="GF39">
        <v>204</v>
      </c>
      <c r="GG39">
        <v>168</v>
      </c>
      <c r="GH39">
        <v>216</v>
      </c>
      <c r="GI39">
        <v>241</v>
      </c>
      <c r="GJ39">
        <v>240</v>
      </c>
      <c r="GK39">
        <v>173</v>
      </c>
      <c r="GL39">
        <v>232</v>
      </c>
      <c r="GM39">
        <v>269</v>
      </c>
      <c r="GN39">
        <v>213</v>
      </c>
      <c r="GO39">
        <v>272</v>
      </c>
      <c r="GP39">
        <v>239</v>
      </c>
      <c r="GQ39">
        <v>222</v>
      </c>
      <c r="GR39">
        <v>276</v>
      </c>
      <c r="GS39">
        <v>196</v>
      </c>
      <c r="GT39">
        <v>114</v>
      </c>
      <c r="GU39">
        <v>157</v>
      </c>
      <c r="GV39">
        <v>111</v>
      </c>
      <c r="GW39">
        <v>232</v>
      </c>
      <c r="GX39">
        <v>117</v>
      </c>
      <c r="GY39">
        <v>222</v>
      </c>
      <c r="GZ39">
        <v>155</v>
      </c>
      <c r="HA39">
        <v>239</v>
      </c>
      <c r="HB39">
        <v>118</v>
      </c>
      <c r="HC39">
        <v>275</v>
      </c>
      <c r="HD39">
        <v>232</v>
      </c>
      <c r="HE39">
        <v>296</v>
      </c>
      <c r="HF39">
        <v>147</v>
      </c>
      <c r="HG39">
        <v>293</v>
      </c>
      <c r="HH39">
        <v>186</v>
      </c>
      <c r="HI39">
        <v>174</v>
      </c>
      <c r="HJ39">
        <v>133</v>
      </c>
      <c r="HK39">
        <v>265</v>
      </c>
      <c r="HL39">
        <v>176</v>
      </c>
      <c r="HM39">
        <v>255</v>
      </c>
      <c r="HN39">
        <v>282</v>
      </c>
      <c r="HO39">
        <v>178</v>
      </c>
      <c r="HP39">
        <v>271</v>
      </c>
      <c r="HQ39">
        <v>103</v>
      </c>
      <c r="HR39">
        <v>197</v>
      </c>
      <c r="HS39">
        <v>265</v>
      </c>
      <c r="HT39">
        <v>294</v>
      </c>
      <c r="HU39">
        <v>101</v>
      </c>
      <c r="HV39">
        <v>257</v>
      </c>
      <c r="HW39">
        <v>246</v>
      </c>
      <c r="HX39">
        <v>213</v>
      </c>
      <c r="HY39">
        <v>290</v>
      </c>
      <c r="HZ39">
        <v>277</v>
      </c>
      <c r="IA39">
        <v>263</v>
      </c>
      <c r="IB39">
        <v>172</v>
      </c>
      <c r="IC39">
        <v>145</v>
      </c>
      <c r="ID39">
        <v>297</v>
      </c>
      <c r="IE39">
        <v>214</v>
      </c>
      <c r="IF39">
        <v>160</v>
      </c>
      <c r="IG39">
        <v>277</v>
      </c>
      <c r="IH39">
        <v>104</v>
      </c>
      <c r="II39">
        <v>133</v>
      </c>
      <c r="IJ39">
        <v>255</v>
      </c>
      <c r="IK39">
        <v>159</v>
      </c>
      <c r="IL39">
        <v>104</v>
      </c>
      <c r="IM39">
        <v>130</v>
      </c>
      <c r="IN39">
        <v>163</v>
      </c>
      <c r="IO39">
        <v>225</v>
      </c>
      <c r="IP39">
        <v>96</v>
      </c>
      <c r="IQ39">
        <v>145</v>
      </c>
      <c r="IR39">
        <v>262</v>
      </c>
      <c r="IS39">
        <v>248</v>
      </c>
      <c r="IT39">
        <v>160</v>
      </c>
      <c r="IU39">
        <v>262</v>
      </c>
      <c r="IV39">
        <v>90</v>
      </c>
      <c r="IW39">
        <v>146</v>
      </c>
      <c r="IX39">
        <v>272</v>
      </c>
      <c r="IY39">
        <v>286</v>
      </c>
      <c r="IZ39">
        <v>138</v>
      </c>
      <c r="JA39">
        <v>128</v>
      </c>
      <c r="JB39">
        <v>190</v>
      </c>
      <c r="JC39">
        <v>174</v>
      </c>
      <c r="JD39">
        <v>173</v>
      </c>
      <c r="JE39">
        <v>185</v>
      </c>
      <c r="JF39">
        <v>221</v>
      </c>
      <c r="JG39">
        <v>246</v>
      </c>
      <c r="JH39">
        <v>111</v>
      </c>
      <c r="JI39">
        <v>85</v>
      </c>
      <c r="JJ39">
        <v>205</v>
      </c>
      <c r="JK39">
        <v>265</v>
      </c>
      <c r="JL39">
        <v>210</v>
      </c>
      <c r="JM39">
        <v>126</v>
      </c>
      <c r="JN39">
        <v>276</v>
      </c>
      <c r="JO39">
        <v>195</v>
      </c>
      <c r="JP39">
        <v>234</v>
      </c>
      <c r="JQ39">
        <v>143</v>
      </c>
      <c r="JR39">
        <v>184</v>
      </c>
      <c r="JS39">
        <v>163</v>
      </c>
      <c r="JT39">
        <v>212</v>
      </c>
      <c r="JU39">
        <v>184</v>
      </c>
      <c r="JV39">
        <v>291</v>
      </c>
      <c r="JW39">
        <v>163</v>
      </c>
      <c r="JX39">
        <v>295</v>
      </c>
      <c r="JY39">
        <v>111</v>
      </c>
      <c r="JZ39">
        <v>228</v>
      </c>
      <c r="KA39">
        <v>198</v>
      </c>
      <c r="KB39">
        <v>156</v>
      </c>
      <c r="KC39">
        <v>114</v>
      </c>
      <c r="KD39">
        <v>269</v>
      </c>
      <c r="KE39">
        <v>155</v>
      </c>
      <c r="KF39">
        <v>178</v>
      </c>
      <c r="KG39">
        <v>112</v>
      </c>
      <c r="KH39">
        <v>106</v>
      </c>
      <c r="KI39">
        <v>147</v>
      </c>
      <c r="KJ39">
        <v>165</v>
      </c>
      <c r="KK39">
        <v>165</v>
      </c>
      <c r="KL39">
        <v>160</v>
      </c>
      <c r="KM39">
        <v>83</v>
      </c>
      <c r="KN39">
        <v>240</v>
      </c>
      <c r="KO39">
        <v>270</v>
      </c>
      <c r="KP39">
        <v>191.9089026915114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F2B41-AA25-45DA-A28B-0CB3600B0D64}">
  <dimension ref="A1:R484"/>
  <sheetViews>
    <sheetView topLeftCell="A3" workbookViewId="0">
      <selection activeCell="E20" sqref="E20"/>
    </sheetView>
  </sheetViews>
  <sheetFormatPr defaultRowHeight="14.4"/>
  <cols>
    <col min="1" max="1" width="9.109375" bestFit="1" customWidth="1"/>
    <col min="2" max="2" width="10.5546875" bestFit="1" customWidth="1"/>
    <col min="3" max="3" width="15.441406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30" bestFit="1" customWidth="1"/>
    <col min="13" max="13" width="17.77734375" bestFit="1" customWidth="1"/>
    <col min="14" max="14" width="13.77734375" bestFit="1" customWidth="1"/>
    <col min="15" max="15" width="18.6640625" bestFit="1" customWidth="1"/>
    <col min="16" max="16" width="14.44140625" bestFit="1" customWidth="1"/>
    <col min="17" max="17" width="16.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382</v>
      </c>
      <c r="M1" t="s">
        <v>11</v>
      </c>
      <c r="N1" t="s">
        <v>351</v>
      </c>
      <c r="O1" t="s">
        <v>336</v>
      </c>
      <c r="P1" t="s">
        <v>397</v>
      </c>
      <c r="Q1" t="s">
        <v>398</v>
      </c>
      <c r="R1" t="s">
        <v>383</v>
      </c>
    </row>
    <row r="2" spans="1:18">
      <c r="A2" t="s">
        <v>12</v>
      </c>
      <c r="B2" t="s">
        <v>13</v>
      </c>
      <c r="C2" s="39">
        <v>45781</v>
      </c>
      <c r="D2" t="s">
        <v>14</v>
      </c>
      <c r="E2" t="s">
        <v>15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399</v>
      </c>
      <c r="M2" t="s">
        <v>16</v>
      </c>
      <c r="N2">
        <v>2796</v>
      </c>
      <c r="O2">
        <v>13.200509890939994</v>
      </c>
      <c r="P2" t="s">
        <v>373</v>
      </c>
      <c r="Q2" t="s">
        <v>365</v>
      </c>
      <c r="R2">
        <f>_xlfn.RANK.EQ(O2,Table2_1[Engagement_Rate],0)</f>
        <v>81</v>
      </c>
    </row>
    <row r="3" spans="1:18">
      <c r="A3" t="s">
        <v>12</v>
      </c>
      <c r="B3" t="s">
        <v>13</v>
      </c>
      <c r="C3" s="39">
        <v>45781</v>
      </c>
      <c r="D3" t="s">
        <v>14</v>
      </c>
      <c r="E3" t="s">
        <v>15</v>
      </c>
      <c r="F3">
        <v>2414</v>
      </c>
      <c r="G3">
        <v>245</v>
      </c>
      <c r="H3">
        <v>137</v>
      </c>
      <c r="I3">
        <v>21181</v>
      </c>
      <c r="J3">
        <v>45292</v>
      </c>
      <c r="K3">
        <v>133</v>
      </c>
      <c r="L3" t="s">
        <v>399</v>
      </c>
      <c r="M3" t="s">
        <v>16</v>
      </c>
      <c r="N3">
        <v>2796</v>
      </c>
      <c r="O3">
        <v>13.200509890939994</v>
      </c>
      <c r="P3" t="s">
        <v>372</v>
      </c>
      <c r="Q3" t="s">
        <v>364</v>
      </c>
      <c r="R3">
        <f>_xlfn.RANK.EQ(O3,Table2_1[Engagement_Rate],0)</f>
        <v>81</v>
      </c>
    </row>
    <row r="4" spans="1:18">
      <c r="A4" t="s">
        <v>17</v>
      </c>
      <c r="B4" t="s">
        <v>13</v>
      </c>
      <c r="C4" s="39">
        <v>45689</v>
      </c>
      <c r="D4" t="s">
        <v>14</v>
      </c>
      <c r="E4" t="s">
        <v>18</v>
      </c>
      <c r="F4">
        <v>1934</v>
      </c>
      <c r="G4">
        <v>210</v>
      </c>
      <c r="H4">
        <v>393</v>
      </c>
      <c r="I4">
        <v>29129</v>
      </c>
      <c r="J4">
        <v>73287</v>
      </c>
      <c r="K4">
        <v>273</v>
      </c>
      <c r="L4" t="s">
        <v>366</v>
      </c>
      <c r="M4" t="s">
        <v>19</v>
      </c>
      <c r="N4">
        <v>2537</v>
      </c>
      <c r="O4">
        <v>8.7095334546328402</v>
      </c>
      <c r="P4" t="s">
        <v>372</v>
      </c>
      <c r="Q4" t="s">
        <v>366</v>
      </c>
      <c r="R4">
        <f>_xlfn.RANK.EQ(O4,Table2_1[Engagement_Rate],0)</f>
        <v>233</v>
      </c>
    </row>
    <row r="5" spans="1:18">
      <c r="A5" t="s">
        <v>20</v>
      </c>
      <c r="B5" t="s">
        <v>21</v>
      </c>
      <c r="C5" s="39">
        <v>45629</v>
      </c>
      <c r="D5" t="s">
        <v>22</v>
      </c>
      <c r="E5" t="s">
        <v>23</v>
      </c>
      <c r="F5">
        <v>3092</v>
      </c>
      <c r="G5">
        <v>177</v>
      </c>
      <c r="H5">
        <v>81</v>
      </c>
      <c r="I5">
        <v>47533</v>
      </c>
      <c r="J5">
        <v>29220</v>
      </c>
      <c r="K5">
        <v>121</v>
      </c>
      <c r="L5" t="s">
        <v>400</v>
      </c>
      <c r="M5" t="s">
        <v>16</v>
      </c>
      <c r="N5">
        <v>3350</v>
      </c>
      <c r="O5">
        <v>7.0477352576105021</v>
      </c>
      <c r="P5" t="s">
        <v>372</v>
      </c>
      <c r="Q5" t="s">
        <v>367</v>
      </c>
      <c r="R5">
        <f>_xlfn.RANK.EQ(O5,Table2_1[Engagement_Rate],0)</f>
        <v>323</v>
      </c>
    </row>
    <row r="6" spans="1:18">
      <c r="A6" t="s">
        <v>20</v>
      </c>
      <c r="B6" t="s">
        <v>21</v>
      </c>
      <c r="C6" s="39">
        <v>45629</v>
      </c>
      <c r="D6" t="s">
        <v>22</v>
      </c>
      <c r="E6" t="s">
        <v>23</v>
      </c>
      <c r="F6">
        <v>3092</v>
      </c>
      <c r="G6">
        <v>177</v>
      </c>
      <c r="H6">
        <v>81</v>
      </c>
      <c r="I6">
        <v>47533</v>
      </c>
      <c r="J6">
        <v>29220</v>
      </c>
      <c r="K6">
        <v>121</v>
      </c>
      <c r="L6" t="s">
        <v>400</v>
      </c>
      <c r="M6" t="s">
        <v>16</v>
      </c>
      <c r="N6">
        <v>3350</v>
      </c>
      <c r="O6">
        <v>7.0477352576105021</v>
      </c>
      <c r="P6" t="s">
        <v>373</v>
      </c>
      <c r="Q6" t="s">
        <v>365</v>
      </c>
      <c r="R6">
        <f>_xlfn.RANK.EQ(O6,Table2_1[Engagement_Rate],0)</f>
        <v>323</v>
      </c>
    </row>
    <row r="7" spans="1:18">
      <c r="A7" t="s">
        <v>24</v>
      </c>
      <c r="B7" t="s">
        <v>13</v>
      </c>
      <c r="C7" s="39">
        <v>45629</v>
      </c>
      <c r="D7" t="s">
        <v>14</v>
      </c>
      <c r="E7" t="s">
        <v>25</v>
      </c>
      <c r="F7">
        <v>3173</v>
      </c>
      <c r="G7">
        <v>229</v>
      </c>
      <c r="H7">
        <v>197</v>
      </c>
      <c r="I7">
        <v>29604</v>
      </c>
      <c r="J7">
        <v>21809</v>
      </c>
      <c r="K7">
        <v>272</v>
      </c>
      <c r="L7" t="s">
        <v>399</v>
      </c>
      <c r="M7" t="s">
        <v>16</v>
      </c>
      <c r="N7">
        <v>3599</v>
      </c>
      <c r="O7">
        <v>12.15714092690177</v>
      </c>
      <c r="P7" t="s">
        <v>373</v>
      </c>
      <c r="Q7" t="s">
        <v>365</v>
      </c>
      <c r="R7">
        <f>_xlfn.RANK.EQ(O7,Table2_1[Engagement_Rate],0)</f>
        <v>101</v>
      </c>
    </row>
    <row r="8" spans="1:18">
      <c r="A8" t="s">
        <v>24</v>
      </c>
      <c r="B8" t="s">
        <v>13</v>
      </c>
      <c r="C8" s="39">
        <v>45629</v>
      </c>
      <c r="D8" t="s">
        <v>14</v>
      </c>
      <c r="E8" t="s">
        <v>25</v>
      </c>
      <c r="F8">
        <v>3173</v>
      </c>
      <c r="G8">
        <v>229</v>
      </c>
      <c r="H8">
        <v>197</v>
      </c>
      <c r="I8">
        <v>29604</v>
      </c>
      <c r="J8">
        <v>21809</v>
      </c>
      <c r="K8">
        <v>272</v>
      </c>
      <c r="L8" t="s">
        <v>399</v>
      </c>
      <c r="M8" t="s">
        <v>16</v>
      </c>
      <c r="N8">
        <v>3599</v>
      </c>
      <c r="O8">
        <v>12.15714092690177</v>
      </c>
      <c r="P8" t="s">
        <v>372</v>
      </c>
      <c r="Q8" t="s">
        <v>364</v>
      </c>
      <c r="R8">
        <f>_xlfn.RANK.EQ(O8,Table2_1[Engagement_Rate],0)</f>
        <v>101</v>
      </c>
    </row>
    <row r="9" spans="1:18">
      <c r="A9" t="s">
        <v>26</v>
      </c>
      <c r="B9" t="s">
        <v>27</v>
      </c>
      <c r="C9" s="39">
        <v>45388</v>
      </c>
      <c r="D9" t="s">
        <v>14</v>
      </c>
      <c r="E9" t="s">
        <v>28</v>
      </c>
      <c r="F9">
        <v>2748</v>
      </c>
      <c r="G9">
        <v>145</v>
      </c>
      <c r="H9">
        <v>315</v>
      </c>
      <c r="I9">
        <v>24401</v>
      </c>
      <c r="J9">
        <v>61182</v>
      </c>
      <c r="K9">
        <v>200</v>
      </c>
      <c r="L9" t="s">
        <v>401</v>
      </c>
      <c r="M9" t="s">
        <v>19</v>
      </c>
      <c r="N9">
        <v>3208</v>
      </c>
      <c r="O9">
        <v>13.14700217204213</v>
      </c>
      <c r="P9" t="s">
        <v>373</v>
      </c>
      <c r="Q9" t="s">
        <v>369</v>
      </c>
      <c r="R9">
        <f>_xlfn.RANK.EQ(O9,Table2_1[Engagement_Rate],0)</f>
        <v>83</v>
      </c>
    </row>
    <row r="10" spans="1:18">
      <c r="A10" t="s">
        <v>26</v>
      </c>
      <c r="B10" t="s">
        <v>27</v>
      </c>
      <c r="C10" s="39">
        <v>45388</v>
      </c>
      <c r="D10" t="s">
        <v>14</v>
      </c>
      <c r="E10" t="s">
        <v>28</v>
      </c>
      <c r="F10">
        <v>2748</v>
      </c>
      <c r="G10">
        <v>145</v>
      </c>
      <c r="H10">
        <v>315</v>
      </c>
      <c r="I10">
        <v>24401</v>
      </c>
      <c r="J10">
        <v>61182</v>
      </c>
      <c r="K10">
        <v>200</v>
      </c>
      <c r="L10" t="s">
        <v>401</v>
      </c>
      <c r="M10" t="s">
        <v>19</v>
      </c>
      <c r="N10">
        <v>3208</v>
      </c>
      <c r="O10">
        <v>13.14700217204213</v>
      </c>
      <c r="P10" t="s">
        <v>372</v>
      </c>
      <c r="Q10" t="s">
        <v>368</v>
      </c>
      <c r="R10">
        <f>_xlfn.RANK.EQ(O10,Table2_1[Engagement_Rate],0)</f>
        <v>83</v>
      </c>
    </row>
    <row r="11" spans="1:18">
      <c r="A11" t="s">
        <v>29</v>
      </c>
      <c r="B11" t="s">
        <v>27</v>
      </c>
      <c r="C11" s="39">
        <v>45456</v>
      </c>
      <c r="D11" t="s">
        <v>14</v>
      </c>
      <c r="E11" t="s">
        <v>30</v>
      </c>
      <c r="F11">
        <v>3882</v>
      </c>
      <c r="G11">
        <v>239</v>
      </c>
      <c r="H11">
        <v>275</v>
      </c>
      <c r="I11">
        <v>58748</v>
      </c>
      <c r="J11">
        <v>44646</v>
      </c>
      <c r="K11">
        <v>149</v>
      </c>
      <c r="L11" t="s">
        <v>401</v>
      </c>
      <c r="M11" t="s">
        <v>19</v>
      </c>
      <c r="N11">
        <v>4396</v>
      </c>
      <c r="O11">
        <v>7.4828079253761839</v>
      </c>
      <c r="P11" t="s">
        <v>373</v>
      </c>
      <c r="Q11" t="s">
        <v>369</v>
      </c>
      <c r="R11">
        <f>_xlfn.RANK.EQ(O11,Table2_1[Engagement_Rate],0)</f>
        <v>301</v>
      </c>
    </row>
    <row r="12" spans="1:18">
      <c r="A12" t="s">
        <v>29</v>
      </c>
      <c r="B12" t="s">
        <v>27</v>
      </c>
      <c r="C12" s="39">
        <v>45456</v>
      </c>
      <c r="D12" t="s">
        <v>14</v>
      </c>
      <c r="E12" t="s">
        <v>30</v>
      </c>
      <c r="F12">
        <v>3882</v>
      </c>
      <c r="G12">
        <v>239</v>
      </c>
      <c r="H12">
        <v>275</v>
      </c>
      <c r="I12">
        <v>58748</v>
      </c>
      <c r="J12">
        <v>44646</v>
      </c>
      <c r="K12">
        <v>149</v>
      </c>
      <c r="L12" t="s">
        <v>401</v>
      </c>
      <c r="M12" t="s">
        <v>19</v>
      </c>
      <c r="N12">
        <v>4396</v>
      </c>
      <c r="O12">
        <v>7.4828079253761839</v>
      </c>
      <c r="P12" t="s">
        <v>372</v>
      </c>
      <c r="Q12" t="s">
        <v>368</v>
      </c>
      <c r="R12">
        <f>_xlfn.RANK.EQ(O12,Table2_1[Engagement_Rate],0)</f>
        <v>301</v>
      </c>
    </row>
    <row r="13" spans="1:18">
      <c r="A13" t="s">
        <v>31</v>
      </c>
      <c r="B13" t="s">
        <v>21</v>
      </c>
      <c r="C13" s="39">
        <v>45645</v>
      </c>
      <c r="D13" t="s">
        <v>22</v>
      </c>
      <c r="E13" t="s">
        <v>32</v>
      </c>
      <c r="F13">
        <v>4674</v>
      </c>
      <c r="G13">
        <v>409</v>
      </c>
      <c r="H13">
        <v>327</v>
      </c>
      <c r="I13">
        <v>20756</v>
      </c>
      <c r="J13">
        <v>63599</v>
      </c>
      <c r="K13">
        <v>212</v>
      </c>
      <c r="L13" t="s">
        <v>399</v>
      </c>
      <c r="M13" t="s">
        <v>16</v>
      </c>
      <c r="N13">
        <v>5410</v>
      </c>
      <c r="O13">
        <v>26.064752360763155</v>
      </c>
      <c r="P13" t="s">
        <v>372</v>
      </c>
      <c r="Q13" t="s">
        <v>364</v>
      </c>
      <c r="R13">
        <f>_xlfn.RANK.EQ(O13,Table2_1[Engagement_Rate],0)</f>
        <v>1</v>
      </c>
    </row>
    <row r="14" spans="1:18">
      <c r="A14" t="s">
        <v>31</v>
      </c>
      <c r="B14" t="s">
        <v>21</v>
      </c>
      <c r="C14" s="39">
        <v>45645</v>
      </c>
      <c r="D14" t="s">
        <v>22</v>
      </c>
      <c r="E14" t="s">
        <v>32</v>
      </c>
      <c r="F14">
        <v>4674</v>
      </c>
      <c r="G14">
        <v>409</v>
      </c>
      <c r="H14">
        <v>327</v>
      </c>
      <c r="I14">
        <v>20756</v>
      </c>
      <c r="J14">
        <v>63599</v>
      </c>
      <c r="K14">
        <v>212</v>
      </c>
      <c r="L14" t="s">
        <v>399</v>
      </c>
      <c r="M14" t="s">
        <v>16</v>
      </c>
      <c r="N14">
        <v>5410</v>
      </c>
      <c r="O14">
        <v>26.064752360763155</v>
      </c>
      <c r="P14" t="s">
        <v>373</v>
      </c>
      <c r="Q14" t="s">
        <v>365</v>
      </c>
      <c r="R14">
        <f>_xlfn.RANK.EQ(O14,Table2_1[Engagement_Rate],0)</f>
        <v>1</v>
      </c>
    </row>
    <row r="15" spans="1:18">
      <c r="A15" t="s">
        <v>33</v>
      </c>
      <c r="B15" t="s">
        <v>21</v>
      </c>
      <c r="C15" s="39">
        <v>45421</v>
      </c>
      <c r="D15" t="s">
        <v>22</v>
      </c>
      <c r="E15" t="s">
        <v>25</v>
      </c>
      <c r="F15">
        <v>1428</v>
      </c>
      <c r="G15">
        <v>347</v>
      </c>
      <c r="H15">
        <v>67</v>
      </c>
      <c r="I15">
        <v>21148</v>
      </c>
      <c r="J15">
        <v>19712</v>
      </c>
      <c r="K15">
        <v>120</v>
      </c>
      <c r="L15" t="s">
        <v>402</v>
      </c>
      <c r="M15" t="s">
        <v>16</v>
      </c>
      <c r="N15">
        <v>1842</v>
      </c>
      <c r="O15">
        <v>8.7100435029317183</v>
      </c>
      <c r="P15" t="s">
        <v>373</v>
      </c>
      <c r="Q15" t="s">
        <v>370</v>
      </c>
      <c r="R15">
        <f>_xlfn.RANK.EQ(O15,Table2_1[Engagement_Rate],0)</f>
        <v>231</v>
      </c>
    </row>
    <row r="16" spans="1:18">
      <c r="A16" t="s">
        <v>33</v>
      </c>
      <c r="B16" t="s">
        <v>21</v>
      </c>
      <c r="C16" s="39">
        <v>45421</v>
      </c>
      <c r="D16" t="s">
        <v>22</v>
      </c>
      <c r="E16" t="s">
        <v>25</v>
      </c>
      <c r="F16">
        <v>1428</v>
      </c>
      <c r="G16">
        <v>347</v>
      </c>
      <c r="H16">
        <v>67</v>
      </c>
      <c r="I16">
        <v>21148</v>
      </c>
      <c r="J16">
        <v>19712</v>
      </c>
      <c r="K16">
        <v>120</v>
      </c>
      <c r="L16" t="s">
        <v>402</v>
      </c>
      <c r="M16" t="s">
        <v>16</v>
      </c>
      <c r="N16">
        <v>1842</v>
      </c>
      <c r="O16">
        <v>8.7100435029317183</v>
      </c>
      <c r="P16" t="s">
        <v>372</v>
      </c>
      <c r="Q16" t="s">
        <v>368</v>
      </c>
      <c r="R16">
        <f>_xlfn.RANK.EQ(O16,Table2_1[Engagement_Rate],0)</f>
        <v>231</v>
      </c>
    </row>
    <row r="17" spans="1:18">
      <c r="A17" t="s">
        <v>34</v>
      </c>
      <c r="B17" t="s">
        <v>21</v>
      </c>
      <c r="C17" s="39">
        <v>45823</v>
      </c>
      <c r="D17" t="s">
        <v>14</v>
      </c>
      <c r="E17" t="s">
        <v>35</v>
      </c>
      <c r="F17">
        <v>4432</v>
      </c>
      <c r="G17">
        <v>223</v>
      </c>
      <c r="H17">
        <v>299</v>
      </c>
      <c r="I17">
        <v>59016</v>
      </c>
      <c r="J17">
        <v>21742</v>
      </c>
      <c r="K17">
        <v>171</v>
      </c>
      <c r="L17" t="s">
        <v>365</v>
      </c>
      <c r="M17" t="s">
        <v>16</v>
      </c>
      <c r="N17">
        <v>4954</v>
      </c>
      <c r="O17">
        <v>8.3943337400027112</v>
      </c>
      <c r="P17" t="s">
        <v>372</v>
      </c>
      <c r="Q17" t="s">
        <v>365</v>
      </c>
      <c r="R17">
        <f>_xlfn.RANK.EQ(O17,Table2_1[Engagement_Rate],0)</f>
        <v>258</v>
      </c>
    </row>
    <row r="18" spans="1:18">
      <c r="A18" t="s">
        <v>36</v>
      </c>
      <c r="B18" t="s">
        <v>21</v>
      </c>
      <c r="C18" s="39">
        <v>45630</v>
      </c>
      <c r="D18" t="s">
        <v>14</v>
      </c>
      <c r="E18" t="s">
        <v>25</v>
      </c>
      <c r="F18">
        <v>2357</v>
      </c>
      <c r="G18">
        <v>274</v>
      </c>
      <c r="H18">
        <v>172</v>
      </c>
      <c r="I18">
        <v>21566</v>
      </c>
      <c r="J18">
        <v>66829</v>
      </c>
      <c r="K18">
        <v>284</v>
      </c>
      <c r="L18" t="s">
        <v>365</v>
      </c>
      <c r="M18" t="s">
        <v>16</v>
      </c>
      <c r="N18">
        <v>2803</v>
      </c>
      <c r="O18">
        <v>12.997310581470833</v>
      </c>
      <c r="P18" t="s">
        <v>372</v>
      </c>
      <c r="Q18" t="s">
        <v>365</v>
      </c>
      <c r="R18">
        <f>_xlfn.RANK.EQ(O18,Table2_1[Engagement_Rate],0)</f>
        <v>87</v>
      </c>
    </row>
    <row r="19" spans="1:18">
      <c r="A19" t="s">
        <v>37</v>
      </c>
      <c r="B19" t="s">
        <v>21</v>
      </c>
      <c r="C19" s="39">
        <v>45357</v>
      </c>
      <c r="D19" t="s">
        <v>14</v>
      </c>
      <c r="E19" t="s">
        <v>15</v>
      </c>
      <c r="F19">
        <v>1971</v>
      </c>
      <c r="G19">
        <v>370</v>
      </c>
      <c r="H19">
        <v>306</v>
      </c>
      <c r="I19">
        <v>31316</v>
      </c>
      <c r="J19">
        <v>27897</v>
      </c>
      <c r="K19">
        <v>88</v>
      </c>
      <c r="L19" t="s">
        <v>371</v>
      </c>
      <c r="M19" t="s">
        <v>19</v>
      </c>
      <c r="N19">
        <v>2647</v>
      </c>
      <c r="O19">
        <v>8.4525482181632388</v>
      </c>
      <c r="P19" t="s">
        <v>372</v>
      </c>
      <c r="Q19" t="s">
        <v>371</v>
      </c>
      <c r="R19">
        <f>_xlfn.RANK.EQ(O19,Table2_1[Engagement_Rate],0)</f>
        <v>253</v>
      </c>
    </row>
    <row r="20" spans="1:18">
      <c r="A20" t="s">
        <v>38</v>
      </c>
      <c r="B20" t="s">
        <v>13</v>
      </c>
      <c r="C20" s="39">
        <v>45426</v>
      </c>
      <c r="D20" t="s">
        <v>14</v>
      </c>
      <c r="E20" t="s">
        <v>15</v>
      </c>
      <c r="F20">
        <v>1485</v>
      </c>
      <c r="G20">
        <v>353</v>
      </c>
      <c r="H20">
        <v>244</v>
      </c>
      <c r="I20">
        <v>38419</v>
      </c>
      <c r="J20">
        <v>38556</v>
      </c>
      <c r="K20">
        <v>86</v>
      </c>
      <c r="L20" t="s">
        <v>399</v>
      </c>
      <c r="M20" t="s">
        <v>16</v>
      </c>
      <c r="N20">
        <v>2082</v>
      </c>
      <c r="O20">
        <v>5.4191936281527369</v>
      </c>
      <c r="P20" t="s">
        <v>373</v>
      </c>
      <c r="Q20" t="s">
        <v>365</v>
      </c>
      <c r="R20">
        <f>_xlfn.RANK.EQ(O20,Table2_1[Engagement_Rate],0)</f>
        <v>387</v>
      </c>
    </row>
    <row r="21" spans="1:18">
      <c r="A21" t="s">
        <v>38</v>
      </c>
      <c r="B21" t="s">
        <v>13</v>
      </c>
      <c r="C21" s="39">
        <v>45426</v>
      </c>
      <c r="D21" t="s">
        <v>14</v>
      </c>
      <c r="E21" t="s">
        <v>15</v>
      </c>
      <c r="F21">
        <v>1485</v>
      </c>
      <c r="G21">
        <v>353</v>
      </c>
      <c r="H21">
        <v>244</v>
      </c>
      <c r="I21">
        <v>38419</v>
      </c>
      <c r="J21">
        <v>38556</v>
      </c>
      <c r="K21">
        <v>86</v>
      </c>
      <c r="L21" t="s">
        <v>399</v>
      </c>
      <c r="M21" t="s">
        <v>16</v>
      </c>
      <c r="N21">
        <v>2082</v>
      </c>
      <c r="O21">
        <v>5.4191936281527369</v>
      </c>
      <c r="P21" t="s">
        <v>372</v>
      </c>
      <c r="Q21" t="s">
        <v>364</v>
      </c>
      <c r="R21">
        <f>_xlfn.RANK.EQ(O21,Table2_1[Engagement_Rate],0)</f>
        <v>387</v>
      </c>
    </row>
    <row r="22" spans="1:18">
      <c r="A22" t="s">
        <v>39</v>
      </c>
      <c r="B22" t="s">
        <v>21</v>
      </c>
      <c r="C22" s="39">
        <v>45826</v>
      </c>
      <c r="D22" t="s">
        <v>22</v>
      </c>
      <c r="E22" t="s">
        <v>15</v>
      </c>
      <c r="F22">
        <v>3956</v>
      </c>
      <c r="G22">
        <v>319</v>
      </c>
      <c r="H22">
        <v>61</v>
      </c>
      <c r="I22">
        <v>58162</v>
      </c>
      <c r="J22">
        <v>28720</v>
      </c>
      <c r="K22">
        <v>213</v>
      </c>
      <c r="L22" t="s">
        <v>400</v>
      </c>
      <c r="M22" t="s">
        <v>16</v>
      </c>
      <c r="N22">
        <v>4336</v>
      </c>
      <c r="O22">
        <v>7.4550393727863558</v>
      </c>
      <c r="P22" t="s">
        <v>372</v>
      </c>
      <c r="Q22" t="s">
        <v>367</v>
      </c>
      <c r="R22">
        <f>_xlfn.RANK.EQ(O22,Table2_1[Engagement_Rate],0)</f>
        <v>303</v>
      </c>
    </row>
    <row r="23" spans="1:18">
      <c r="A23" t="s">
        <v>39</v>
      </c>
      <c r="B23" t="s">
        <v>21</v>
      </c>
      <c r="C23" s="39">
        <v>45826</v>
      </c>
      <c r="D23" t="s">
        <v>22</v>
      </c>
      <c r="E23" t="s">
        <v>15</v>
      </c>
      <c r="F23">
        <v>3956</v>
      </c>
      <c r="G23">
        <v>319</v>
      </c>
      <c r="H23">
        <v>61</v>
      </c>
      <c r="I23">
        <v>58162</v>
      </c>
      <c r="J23">
        <v>28720</v>
      </c>
      <c r="K23">
        <v>213</v>
      </c>
      <c r="L23" t="s">
        <v>400</v>
      </c>
      <c r="M23" t="s">
        <v>16</v>
      </c>
      <c r="N23">
        <v>4336</v>
      </c>
      <c r="O23">
        <v>7.4550393727863558</v>
      </c>
      <c r="P23" t="s">
        <v>373</v>
      </c>
      <c r="Q23" t="s">
        <v>365</v>
      </c>
      <c r="R23">
        <f>_xlfn.RANK.EQ(O23,Table2_1[Engagement_Rate],0)</f>
        <v>303</v>
      </c>
    </row>
    <row r="24" spans="1:18">
      <c r="A24" t="s">
        <v>40</v>
      </c>
      <c r="B24" t="s">
        <v>21</v>
      </c>
      <c r="C24" s="39">
        <v>45573</v>
      </c>
      <c r="D24" t="s">
        <v>14</v>
      </c>
      <c r="E24" t="s">
        <v>41</v>
      </c>
      <c r="F24">
        <v>2460</v>
      </c>
      <c r="G24">
        <v>409</v>
      </c>
      <c r="H24">
        <v>253</v>
      </c>
      <c r="I24">
        <v>36702</v>
      </c>
      <c r="J24">
        <v>46122</v>
      </c>
      <c r="K24">
        <v>264</v>
      </c>
      <c r="L24" t="s">
        <v>365</v>
      </c>
      <c r="M24" t="s">
        <v>16</v>
      </c>
      <c r="N24">
        <v>3122</v>
      </c>
      <c r="O24">
        <v>8.5063484278785886</v>
      </c>
      <c r="P24" t="s">
        <v>372</v>
      </c>
      <c r="Q24" t="s">
        <v>365</v>
      </c>
      <c r="R24">
        <f>_xlfn.RANK.EQ(O24,Table2_1[Engagement_Rate],0)</f>
        <v>248</v>
      </c>
    </row>
    <row r="25" spans="1:18">
      <c r="A25" t="s">
        <v>42</v>
      </c>
      <c r="B25" t="s">
        <v>21</v>
      </c>
      <c r="C25" s="39">
        <v>45418</v>
      </c>
      <c r="D25" t="s">
        <v>14</v>
      </c>
      <c r="E25" t="s">
        <v>43</v>
      </c>
      <c r="F25">
        <v>3476</v>
      </c>
      <c r="G25">
        <v>355</v>
      </c>
      <c r="H25">
        <v>396</v>
      </c>
      <c r="I25">
        <v>37492</v>
      </c>
      <c r="J25">
        <v>27285</v>
      </c>
      <c r="K25">
        <v>179</v>
      </c>
      <c r="L25" t="s">
        <v>365</v>
      </c>
      <c r="M25" t="s">
        <v>16</v>
      </c>
      <c r="N25">
        <v>4227</v>
      </c>
      <c r="O25">
        <v>11.27440520644404</v>
      </c>
      <c r="P25" t="s">
        <v>372</v>
      </c>
      <c r="Q25" t="s">
        <v>365</v>
      </c>
      <c r="R25">
        <f>_xlfn.RANK.EQ(O25,Table2_1[Engagement_Rate],0)</f>
        <v>119</v>
      </c>
    </row>
    <row r="26" spans="1:18">
      <c r="A26" t="s">
        <v>44</v>
      </c>
      <c r="B26" t="s">
        <v>21</v>
      </c>
      <c r="C26" s="39">
        <v>45655</v>
      </c>
      <c r="D26" t="s">
        <v>22</v>
      </c>
      <c r="E26" t="s">
        <v>23</v>
      </c>
      <c r="F26">
        <v>4049</v>
      </c>
      <c r="G26">
        <v>377</v>
      </c>
      <c r="H26">
        <v>94</v>
      </c>
      <c r="I26">
        <v>48182</v>
      </c>
      <c r="J26">
        <v>42875</v>
      </c>
      <c r="K26">
        <v>172</v>
      </c>
      <c r="L26" t="s">
        <v>400</v>
      </c>
      <c r="M26" t="s">
        <v>16</v>
      </c>
      <c r="N26">
        <v>4520</v>
      </c>
      <c r="O26">
        <v>9.3810966751068872</v>
      </c>
      <c r="P26" t="s">
        <v>373</v>
      </c>
      <c r="Q26" t="s">
        <v>365</v>
      </c>
      <c r="R26">
        <f>_xlfn.RANK.EQ(O26,Table2_1[Engagement_Rate],0)</f>
        <v>203</v>
      </c>
    </row>
    <row r="27" spans="1:18">
      <c r="A27" t="s">
        <v>44</v>
      </c>
      <c r="B27" t="s">
        <v>21</v>
      </c>
      <c r="C27" s="39">
        <v>45655</v>
      </c>
      <c r="D27" t="s">
        <v>22</v>
      </c>
      <c r="E27" t="s">
        <v>23</v>
      </c>
      <c r="F27">
        <v>4049</v>
      </c>
      <c r="G27">
        <v>377</v>
      </c>
      <c r="H27">
        <v>94</v>
      </c>
      <c r="I27">
        <v>48182</v>
      </c>
      <c r="J27">
        <v>42875</v>
      </c>
      <c r="K27">
        <v>172</v>
      </c>
      <c r="L27" t="s">
        <v>400</v>
      </c>
      <c r="M27" t="s">
        <v>16</v>
      </c>
      <c r="N27">
        <v>4520</v>
      </c>
      <c r="O27">
        <v>9.3810966751068872</v>
      </c>
      <c r="P27" t="s">
        <v>372</v>
      </c>
      <c r="Q27" t="s">
        <v>367</v>
      </c>
      <c r="R27">
        <f>_xlfn.RANK.EQ(O27,Table2_1[Engagement_Rate],0)</f>
        <v>203</v>
      </c>
    </row>
    <row r="28" spans="1:18">
      <c r="A28" t="s">
        <v>45</v>
      </c>
      <c r="B28" t="s">
        <v>21</v>
      </c>
      <c r="C28" s="39">
        <v>45453</v>
      </c>
      <c r="D28" t="s">
        <v>14</v>
      </c>
      <c r="E28" t="s">
        <v>30</v>
      </c>
      <c r="F28">
        <v>1514</v>
      </c>
      <c r="G28">
        <v>164</v>
      </c>
      <c r="H28">
        <v>275</v>
      </c>
      <c r="I28">
        <v>41364</v>
      </c>
      <c r="J28">
        <v>44389</v>
      </c>
      <c r="K28">
        <v>83</v>
      </c>
      <c r="L28" t="s">
        <v>365</v>
      </c>
      <c r="M28" t="s">
        <v>16</v>
      </c>
      <c r="N28">
        <v>1953</v>
      </c>
      <c r="O28">
        <v>4.7214969538729328</v>
      </c>
      <c r="P28" t="s">
        <v>372</v>
      </c>
      <c r="Q28" t="s">
        <v>365</v>
      </c>
      <c r="R28">
        <f>_xlfn.RANK.EQ(O28,Table2_1[Engagement_Rate],0)</f>
        <v>421</v>
      </c>
    </row>
    <row r="29" spans="1:18">
      <c r="A29" t="s">
        <v>46</v>
      </c>
      <c r="B29" t="s">
        <v>13</v>
      </c>
      <c r="C29" s="39">
        <v>45325</v>
      </c>
      <c r="D29" t="s">
        <v>22</v>
      </c>
      <c r="E29" t="s">
        <v>28</v>
      </c>
      <c r="F29">
        <v>4281</v>
      </c>
      <c r="G29">
        <v>101</v>
      </c>
      <c r="H29">
        <v>163</v>
      </c>
      <c r="I29">
        <v>32278</v>
      </c>
      <c r="J29">
        <v>53382</v>
      </c>
      <c r="K29">
        <v>235</v>
      </c>
      <c r="L29" t="s">
        <v>365</v>
      </c>
      <c r="M29" t="s">
        <v>47</v>
      </c>
      <c r="N29">
        <v>4545</v>
      </c>
      <c r="O29">
        <v>14.080798066794721</v>
      </c>
      <c r="P29" t="s">
        <v>372</v>
      </c>
      <c r="Q29" t="s">
        <v>365</v>
      </c>
      <c r="R29">
        <f>_xlfn.RANK.EQ(O29,Table2_1[Engagement_Rate],0)</f>
        <v>69</v>
      </c>
    </row>
    <row r="30" spans="1:18">
      <c r="A30" t="s">
        <v>48</v>
      </c>
      <c r="B30" t="s">
        <v>27</v>
      </c>
      <c r="C30" s="39">
        <v>45458</v>
      </c>
      <c r="D30" t="s">
        <v>49</v>
      </c>
      <c r="E30" t="s">
        <v>32</v>
      </c>
      <c r="F30">
        <v>1751</v>
      </c>
      <c r="G30">
        <v>143</v>
      </c>
      <c r="H30">
        <v>151</v>
      </c>
      <c r="I30">
        <v>31826</v>
      </c>
      <c r="J30">
        <v>47729</v>
      </c>
      <c r="K30">
        <v>95</v>
      </c>
      <c r="L30" t="s">
        <v>403</v>
      </c>
      <c r="M30" t="s">
        <v>50</v>
      </c>
      <c r="N30">
        <v>2045</v>
      </c>
      <c r="O30">
        <v>6.4255640042732365</v>
      </c>
      <c r="P30" t="s">
        <v>373</v>
      </c>
      <c r="Q30" t="s">
        <v>371</v>
      </c>
      <c r="R30">
        <f>_xlfn.RANK.EQ(O30,Table2_1[Engagement_Rate],0)</f>
        <v>341</v>
      </c>
    </row>
    <row r="31" spans="1:18">
      <c r="A31" t="s">
        <v>48</v>
      </c>
      <c r="B31" t="s">
        <v>27</v>
      </c>
      <c r="C31" s="39">
        <v>45458</v>
      </c>
      <c r="D31" t="s">
        <v>49</v>
      </c>
      <c r="E31" t="s">
        <v>32</v>
      </c>
      <c r="F31">
        <v>1751</v>
      </c>
      <c r="G31">
        <v>143</v>
      </c>
      <c r="H31">
        <v>151</v>
      </c>
      <c r="I31">
        <v>31826</v>
      </c>
      <c r="J31">
        <v>47729</v>
      </c>
      <c r="K31">
        <v>95</v>
      </c>
      <c r="L31" t="s">
        <v>403</v>
      </c>
      <c r="M31" t="s">
        <v>50</v>
      </c>
      <c r="N31">
        <v>2045</v>
      </c>
      <c r="O31">
        <v>6.4255640042732365</v>
      </c>
      <c r="P31" t="s">
        <v>372</v>
      </c>
      <c r="Q31" t="s">
        <v>368</v>
      </c>
      <c r="R31">
        <f>_xlfn.RANK.EQ(O31,Table2_1[Engagement_Rate],0)</f>
        <v>341</v>
      </c>
    </row>
    <row r="32" spans="1:18">
      <c r="A32" t="s">
        <v>51</v>
      </c>
      <c r="B32" t="s">
        <v>13</v>
      </c>
      <c r="C32" s="39">
        <v>45478</v>
      </c>
      <c r="D32" t="s">
        <v>14</v>
      </c>
      <c r="E32" t="s">
        <v>43</v>
      </c>
      <c r="F32">
        <v>3753</v>
      </c>
      <c r="G32">
        <v>411</v>
      </c>
      <c r="H32">
        <v>308</v>
      </c>
      <c r="I32">
        <v>29138</v>
      </c>
      <c r="J32">
        <v>27678</v>
      </c>
      <c r="K32">
        <v>90</v>
      </c>
      <c r="L32" t="s">
        <v>366</v>
      </c>
      <c r="M32" t="s">
        <v>19</v>
      </c>
      <c r="N32">
        <v>4472</v>
      </c>
      <c r="O32">
        <v>15.347655981879333</v>
      </c>
      <c r="P32" t="s">
        <v>372</v>
      </c>
      <c r="Q32" t="s">
        <v>366</v>
      </c>
      <c r="R32">
        <f>_xlfn.RANK.EQ(O32,Table2_1[Engagement_Rate],0)</f>
        <v>53</v>
      </c>
    </row>
    <row r="33" spans="1:18">
      <c r="A33" t="s">
        <v>52</v>
      </c>
      <c r="B33" t="s">
        <v>13</v>
      </c>
      <c r="C33" s="39">
        <v>45603</v>
      </c>
      <c r="D33" t="s">
        <v>22</v>
      </c>
      <c r="E33" t="s">
        <v>25</v>
      </c>
      <c r="F33">
        <v>1678</v>
      </c>
      <c r="G33">
        <v>423</v>
      </c>
      <c r="H33">
        <v>323</v>
      </c>
      <c r="I33">
        <v>55668</v>
      </c>
      <c r="J33">
        <v>37945</v>
      </c>
      <c r="K33">
        <v>230</v>
      </c>
      <c r="L33" t="s">
        <v>365</v>
      </c>
      <c r="M33" t="s">
        <v>47</v>
      </c>
      <c r="N33">
        <v>2424</v>
      </c>
      <c r="O33">
        <v>4.3543867212761374</v>
      </c>
      <c r="P33" t="s">
        <v>372</v>
      </c>
      <c r="Q33" t="s">
        <v>365</v>
      </c>
      <c r="R33">
        <f>_xlfn.RANK.EQ(O33,Table2_1[Engagement_Rate],0)</f>
        <v>436</v>
      </c>
    </row>
    <row r="34" spans="1:18">
      <c r="A34" t="s">
        <v>53</v>
      </c>
      <c r="B34" t="s">
        <v>13</v>
      </c>
      <c r="C34" s="39">
        <v>45823</v>
      </c>
      <c r="D34" t="s">
        <v>14</v>
      </c>
      <c r="E34" t="s">
        <v>30</v>
      </c>
      <c r="F34">
        <v>4896</v>
      </c>
      <c r="G34">
        <v>466</v>
      </c>
      <c r="H34">
        <v>233</v>
      </c>
      <c r="I34">
        <v>28621</v>
      </c>
      <c r="J34">
        <v>34270</v>
      </c>
      <c r="K34">
        <v>84</v>
      </c>
      <c r="L34" t="s">
        <v>399</v>
      </c>
      <c r="M34" t="s">
        <v>16</v>
      </c>
      <c r="N34">
        <v>5595</v>
      </c>
      <c r="O34">
        <v>19.548583208133888</v>
      </c>
      <c r="P34" t="s">
        <v>372</v>
      </c>
      <c r="Q34" t="s">
        <v>364</v>
      </c>
      <c r="R34">
        <f>_xlfn.RANK.EQ(O34,Table2_1[Engagement_Rate],0)</f>
        <v>10</v>
      </c>
    </row>
    <row r="35" spans="1:18">
      <c r="A35" t="s">
        <v>53</v>
      </c>
      <c r="B35" t="s">
        <v>13</v>
      </c>
      <c r="C35" s="39">
        <v>45823</v>
      </c>
      <c r="D35" t="s">
        <v>14</v>
      </c>
      <c r="E35" t="s">
        <v>30</v>
      </c>
      <c r="F35">
        <v>4896</v>
      </c>
      <c r="G35">
        <v>466</v>
      </c>
      <c r="H35">
        <v>233</v>
      </c>
      <c r="I35">
        <v>28621</v>
      </c>
      <c r="J35">
        <v>34270</v>
      </c>
      <c r="K35">
        <v>84</v>
      </c>
      <c r="L35" t="s">
        <v>399</v>
      </c>
      <c r="M35" t="s">
        <v>16</v>
      </c>
      <c r="N35">
        <v>5595</v>
      </c>
      <c r="O35">
        <v>19.548583208133888</v>
      </c>
      <c r="P35" t="s">
        <v>373</v>
      </c>
      <c r="Q35" t="s">
        <v>365</v>
      </c>
      <c r="R35">
        <f>_xlfn.RANK.EQ(O35,Table2_1[Engagement_Rate],0)</f>
        <v>10</v>
      </c>
    </row>
    <row r="36" spans="1:18">
      <c r="A36" t="s">
        <v>54</v>
      </c>
      <c r="B36" t="s">
        <v>27</v>
      </c>
      <c r="C36" s="39">
        <v>45452</v>
      </c>
      <c r="D36" t="s">
        <v>49</v>
      </c>
      <c r="E36" t="s">
        <v>41</v>
      </c>
      <c r="F36">
        <v>2786</v>
      </c>
      <c r="G36">
        <v>368</v>
      </c>
      <c r="H36">
        <v>208</v>
      </c>
      <c r="I36">
        <v>42000</v>
      </c>
      <c r="J36">
        <v>39967</v>
      </c>
      <c r="K36">
        <v>103</v>
      </c>
      <c r="L36" t="s">
        <v>403</v>
      </c>
      <c r="M36" t="s">
        <v>50</v>
      </c>
      <c r="N36">
        <v>3362</v>
      </c>
      <c r="O36">
        <v>8.0047619047619047</v>
      </c>
      <c r="P36" t="s">
        <v>373</v>
      </c>
      <c r="Q36" t="s">
        <v>371</v>
      </c>
      <c r="R36">
        <f>_xlfn.RANK.EQ(O36,Table2_1[Engagement_Rate],0)</f>
        <v>281</v>
      </c>
    </row>
    <row r="37" spans="1:18">
      <c r="A37" t="s">
        <v>54</v>
      </c>
      <c r="B37" t="s">
        <v>27</v>
      </c>
      <c r="C37" s="39">
        <v>45452</v>
      </c>
      <c r="D37" t="s">
        <v>49</v>
      </c>
      <c r="E37" t="s">
        <v>41</v>
      </c>
      <c r="F37">
        <v>2786</v>
      </c>
      <c r="G37">
        <v>368</v>
      </c>
      <c r="H37">
        <v>208</v>
      </c>
      <c r="I37">
        <v>42000</v>
      </c>
      <c r="J37">
        <v>39967</v>
      </c>
      <c r="K37">
        <v>103</v>
      </c>
      <c r="L37" t="s">
        <v>403</v>
      </c>
      <c r="M37" t="s">
        <v>50</v>
      </c>
      <c r="N37">
        <v>3362</v>
      </c>
      <c r="O37">
        <v>8.0047619047619047</v>
      </c>
      <c r="P37" t="s">
        <v>372</v>
      </c>
      <c r="Q37" t="s">
        <v>368</v>
      </c>
      <c r="R37">
        <f>_xlfn.RANK.EQ(O37,Table2_1[Engagement_Rate],0)</f>
        <v>281</v>
      </c>
    </row>
    <row r="38" spans="1:18">
      <c r="A38" t="s">
        <v>55</v>
      </c>
      <c r="B38" t="s">
        <v>21</v>
      </c>
      <c r="C38" s="39">
        <v>45583</v>
      </c>
      <c r="D38" t="s">
        <v>14</v>
      </c>
      <c r="E38" t="s">
        <v>23</v>
      </c>
      <c r="F38">
        <v>2607</v>
      </c>
      <c r="G38">
        <v>379</v>
      </c>
      <c r="H38">
        <v>180</v>
      </c>
      <c r="I38">
        <v>28712</v>
      </c>
      <c r="J38">
        <v>61620</v>
      </c>
      <c r="K38">
        <v>174</v>
      </c>
      <c r="L38" t="s">
        <v>371</v>
      </c>
      <c r="M38" t="s">
        <v>19</v>
      </c>
      <c r="N38">
        <v>3166</v>
      </c>
      <c r="O38">
        <v>11.026748397882418</v>
      </c>
      <c r="P38" t="s">
        <v>372</v>
      </c>
      <c r="Q38" t="s">
        <v>371</v>
      </c>
      <c r="R38">
        <f>_xlfn.RANK.EQ(O38,Table2_1[Engagement_Rate],0)</f>
        <v>131</v>
      </c>
    </row>
    <row r="39" spans="1:18">
      <c r="A39" t="s">
        <v>56</v>
      </c>
      <c r="B39" t="s">
        <v>27</v>
      </c>
      <c r="C39" s="39">
        <v>45575</v>
      </c>
      <c r="D39" t="s">
        <v>49</v>
      </c>
      <c r="E39" t="s">
        <v>41</v>
      </c>
      <c r="F39">
        <v>4013</v>
      </c>
      <c r="G39">
        <v>320</v>
      </c>
      <c r="H39">
        <v>92</v>
      </c>
      <c r="I39">
        <v>54605</v>
      </c>
      <c r="J39">
        <v>60169</v>
      </c>
      <c r="K39">
        <v>232</v>
      </c>
      <c r="L39" t="s">
        <v>403</v>
      </c>
      <c r="M39" t="s">
        <v>50</v>
      </c>
      <c r="N39">
        <v>4425</v>
      </c>
      <c r="O39">
        <v>8.1036535115831878</v>
      </c>
      <c r="P39" t="s">
        <v>372</v>
      </c>
      <c r="Q39" t="s">
        <v>368</v>
      </c>
      <c r="R39">
        <f>_xlfn.RANK.EQ(O39,Table2_1[Engagement_Rate],0)</f>
        <v>274</v>
      </c>
    </row>
    <row r="40" spans="1:18">
      <c r="A40" t="s">
        <v>56</v>
      </c>
      <c r="B40" t="s">
        <v>27</v>
      </c>
      <c r="C40" s="39">
        <v>45575</v>
      </c>
      <c r="D40" t="s">
        <v>49</v>
      </c>
      <c r="E40" t="s">
        <v>41</v>
      </c>
      <c r="F40">
        <v>4013</v>
      </c>
      <c r="G40">
        <v>320</v>
      </c>
      <c r="H40">
        <v>92</v>
      </c>
      <c r="I40">
        <v>54605</v>
      </c>
      <c r="J40">
        <v>60169</v>
      </c>
      <c r="K40">
        <v>232</v>
      </c>
      <c r="L40" t="s">
        <v>403</v>
      </c>
      <c r="M40" t="s">
        <v>50</v>
      </c>
      <c r="N40">
        <v>4425</v>
      </c>
      <c r="O40">
        <v>8.1036535115831878</v>
      </c>
      <c r="P40" t="s">
        <v>373</v>
      </c>
      <c r="Q40" t="s">
        <v>371</v>
      </c>
      <c r="R40">
        <f>_xlfn.RANK.EQ(O40,Table2_1[Engagement_Rate],0)</f>
        <v>274</v>
      </c>
    </row>
    <row r="41" spans="1:18">
      <c r="A41" t="s">
        <v>57</v>
      </c>
      <c r="B41" t="s">
        <v>21</v>
      </c>
      <c r="C41" s="39">
        <v>45791</v>
      </c>
      <c r="D41" t="s">
        <v>22</v>
      </c>
      <c r="E41" t="s">
        <v>41</v>
      </c>
      <c r="F41">
        <v>2707</v>
      </c>
      <c r="G41">
        <v>103</v>
      </c>
      <c r="H41">
        <v>51</v>
      </c>
      <c r="I41">
        <v>55302</v>
      </c>
      <c r="J41">
        <v>18801</v>
      </c>
      <c r="K41">
        <v>147</v>
      </c>
      <c r="L41" t="s">
        <v>402</v>
      </c>
      <c r="M41" t="s">
        <v>16</v>
      </c>
      <c r="N41">
        <v>2861</v>
      </c>
      <c r="O41">
        <v>5.1734114498571477</v>
      </c>
      <c r="P41" t="s">
        <v>373</v>
      </c>
      <c r="Q41" t="s">
        <v>370</v>
      </c>
      <c r="R41">
        <f>_xlfn.RANK.EQ(O41,Table2_1[Engagement_Rate],0)</f>
        <v>405</v>
      </c>
    </row>
    <row r="42" spans="1:18">
      <c r="A42" t="s">
        <v>57</v>
      </c>
      <c r="B42" t="s">
        <v>21</v>
      </c>
      <c r="C42" s="39">
        <v>45791</v>
      </c>
      <c r="D42" t="s">
        <v>22</v>
      </c>
      <c r="E42" t="s">
        <v>41</v>
      </c>
      <c r="F42">
        <v>2707</v>
      </c>
      <c r="G42">
        <v>103</v>
      </c>
      <c r="H42">
        <v>51</v>
      </c>
      <c r="I42">
        <v>55302</v>
      </c>
      <c r="J42">
        <v>18801</v>
      </c>
      <c r="K42">
        <v>147</v>
      </c>
      <c r="L42" t="s">
        <v>402</v>
      </c>
      <c r="M42" t="s">
        <v>16</v>
      </c>
      <c r="N42">
        <v>2861</v>
      </c>
      <c r="O42">
        <v>5.1734114498571477</v>
      </c>
      <c r="P42" t="s">
        <v>372</v>
      </c>
      <c r="Q42" t="s">
        <v>368</v>
      </c>
      <c r="R42">
        <f>_xlfn.RANK.EQ(O42,Table2_1[Engagement_Rate],0)</f>
        <v>405</v>
      </c>
    </row>
    <row r="43" spans="1:18">
      <c r="A43" t="s">
        <v>58</v>
      </c>
      <c r="B43" t="s">
        <v>13</v>
      </c>
      <c r="C43" s="39">
        <v>45625</v>
      </c>
      <c r="D43" t="s">
        <v>14</v>
      </c>
      <c r="E43" t="s">
        <v>30</v>
      </c>
      <c r="F43">
        <v>2824</v>
      </c>
      <c r="G43">
        <v>425</v>
      </c>
      <c r="H43">
        <v>274</v>
      </c>
      <c r="I43">
        <v>31004</v>
      </c>
      <c r="J43">
        <v>53488</v>
      </c>
      <c r="K43">
        <v>268</v>
      </c>
      <c r="L43" t="s">
        <v>399</v>
      </c>
      <c r="M43" t="s">
        <v>16</v>
      </c>
      <c r="N43">
        <v>3523</v>
      </c>
      <c r="O43">
        <v>11.363049929041415</v>
      </c>
      <c r="P43" t="s">
        <v>372</v>
      </c>
      <c r="Q43" t="s">
        <v>364</v>
      </c>
      <c r="R43">
        <f>_xlfn.RANK.EQ(O43,Table2_1[Engagement_Rate],0)</f>
        <v>115</v>
      </c>
    </row>
    <row r="44" spans="1:18">
      <c r="A44" t="s">
        <v>58</v>
      </c>
      <c r="B44" t="s">
        <v>13</v>
      </c>
      <c r="C44" s="39">
        <v>45625</v>
      </c>
      <c r="D44" t="s">
        <v>14</v>
      </c>
      <c r="E44" t="s">
        <v>30</v>
      </c>
      <c r="F44">
        <v>2824</v>
      </c>
      <c r="G44">
        <v>425</v>
      </c>
      <c r="H44">
        <v>274</v>
      </c>
      <c r="I44">
        <v>31004</v>
      </c>
      <c r="J44">
        <v>53488</v>
      </c>
      <c r="K44">
        <v>268</v>
      </c>
      <c r="L44" t="s">
        <v>399</v>
      </c>
      <c r="M44" t="s">
        <v>16</v>
      </c>
      <c r="N44">
        <v>3523</v>
      </c>
      <c r="O44">
        <v>11.363049929041415</v>
      </c>
      <c r="P44" t="s">
        <v>373</v>
      </c>
      <c r="Q44" t="s">
        <v>365</v>
      </c>
      <c r="R44">
        <f>_xlfn.RANK.EQ(O44,Table2_1[Engagement_Rate],0)</f>
        <v>115</v>
      </c>
    </row>
    <row r="45" spans="1:18">
      <c r="A45" t="s">
        <v>59</v>
      </c>
      <c r="B45" t="s">
        <v>27</v>
      </c>
      <c r="C45" s="39">
        <v>45356</v>
      </c>
      <c r="D45" t="s">
        <v>49</v>
      </c>
      <c r="E45" t="s">
        <v>18</v>
      </c>
      <c r="F45">
        <v>3558</v>
      </c>
      <c r="G45">
        <v>314</v>
      </c>
      <c r="H45">
        <v>199</v>
      </c>
      <c r="I45">
        <v>49612</v>
      </c>
      <c r="J45">
        <v>53929</v>
      </c>
      <c r="K45">
        <v>206</v>
      </c>
      <c r="L45" t="s">
        <v>403</v>
      </c>
      <c r="M45" t="s">
        <v>50</v>
      </c>
      <c r="N45">
        <v>4071</v>
      </c>
      <c r="O45">
        <v>8.2056760461178744</v>
      </c>
      <c r="P45" t="s">
        <v>373</v>
      </c>
      <c r="Q45" t="s">
        <v>371</v>
      </c>
      <c r="R45">
        <f>_xlfn.RANK.EQ(O45,Table2_1[Engagement_Rate],0)</f>
        <v>268</v>
      </c>
    </row>
    <row r="46" spans="1:18">
      <c r="A46" t="s">
        <v>59</v>
      </c>
      <c r="B46" t="s">
        <v>27</v>
      </c>
      <c r="C46" s="39">
        <v>45356</v>
      </c>
      <c r="D46" t="s">
        <v>49</v>
      </c>
      <c r="E46" t="s">
        <v>18</v>
      </c>
      <c r="F46">
        <v>3558</v>
      </c>
      <c r="G46">
        <v>314</v>
      </c>
      <c r="H46">
        <v>199</v>
      </c>
      <c r="I46">
        <v>49612</v>
      </c>
      <c r="J46">
        <v>53929</v>
      </c>
      <c r="K46">
        <v>206</v>
      </c>
      <c r="L46" t="s">
        <v>403</v>
      </c>
      <c r="M46" t="s">
        <v>50</v>
      </c>
      <c r="N46">
        <v>4071</v>
      </c>
      <c r="O46">
        <v>8.2056760461178744</v>
      </c>
      <c r="P46" t="s">
        <v>372</v>
      </c>
      <c r="Q46" t="s">
        <v>368</v>
      </c>
      <c r="R46">
        <f>_xlfn.RANK.EQ(O46,Table2_1[Engagement_Rate],0)</f>
        <v>268</v>
      </c>
    </row>
    <row r="47" spans="1:18">
      <c r="A47" t="s">
        <v>60</v>
      </c>
      <c r="B47" t="s">
        <v>21</v>
      </c>
      <c r="C47" s="39">
        <v>45734</v>
      </c>
      <c r="D47" t="s">
        <v>22</v>
      </c>
      <c r="E47" t="s">
        <v>18</v>
      </c>
      <c r="F47">
        <v>3418</v>
      </c>
      <c r="G47">
        <v>188</v>
      </c>
      <c r="H47">
        <v>387</v>
      </c>
      <c r="I47">
        <v>57431</v>
      </c>
      <c r="J47">
        <v>36933</v>
      </c>
      <c r="K47">
        <v>202</v>
      </c>
      <c r="L47" t="s">
        <v>400</v>
      </c>
      <c r="M47" t="s">
        <v>16</v>
      </c>
      <c r="N47">
        <v>3993</v>
      </c>
      <c r="O47">
        <v>6.9526910553533803</v>
      </c>
      <c r="P47" t="s">
        <v>372</v>
      </c>
      <c r="Q47" t="s">
        <v>367</v>
      </c>
      <c r="R47">
        <f>_xlfn.RANK.EQ(O47,Table2_1[Engagement_Rate],0)</f>
        <v>325</v>
      </c>
    </row>
    <row r="48" spans="1:18">
      <c r="A48" t="s">
        <v>60</v>
      </c>
      <c r="B48" t="s">
        <v>21</v>
      </c>
      <c r="C48" s="39">
        <v>45734</v>
      </c>
      <c r="D48" t="s">
        <v>22</v>
      </c>
      <c r="E48" t="s">
        <v>18</v>
      </c>
      <c r="F48">
        <v>3418</v>
      </c>
      <c r="G48">
        <v>188</v>
      </c>
      <c r="H48">
        <v>387</v>
      </c>
      <c r="I48">
        <v>57431</v>
      </c>
      <c r="J48">
        <v>36933</v>
      </c>
      <c r="K48">
        <v>202</v>
      </c>
      <c r="L48" t="s">
        <v>400</v>
      </c>
      <c r="M48" t="s">
        <v>16</v>
      </c>
      <c r="N48">
        <v>3993</v>
      </c>
      <c r="O48">
        <v>6.9526910553533803</v>
      </c>
      <c r="P48" t="s">
        <v>373</v>
      </c>
      <c r="Q48" t="s">
        <v>365</v>
      </c>
      <c r="R48">
        <f>_xlfn.RANK.EQ(O48,Table2_1[Engagement_Rate],0)</f>
        <v>325</v>
      </c>
    </row>
    <row r="49" spans="1:18">
      <c r="A49" t="s">
        <v>61</v>
      </c>
      <c r="B49" t="s">
        <v>21</v>
      </c>
      <c r="C49" s="39">
        <v>45773</v>
      </c>
      <c r="D49" t="s">
        <v>14</v>
      </c>
      <c r="E49" t="s">
        <v>15</v>
      </c>
      <c r="F49">
        <v>2411</v>
      </c>
      <c r="G49">
        <v>194</v>
      </c>
      <c r="H49">
        <v>168</v>
      </c>
      <c r="I49">
        <v>26665</v>
      </c>
      <c r="J49">
        <v>71699</v>
      </c>
      <c r="K49">
        <v>197</v>
      </c>
      <c r="L49" t="s">
        <v>365</v>
      </c>
      <c r="M49" t="s">
        <v>16</v>
      </c>
      <c r="N49">
        <v>2773</v>
      </c>
      <c r="O49">
        <v>10.399399962497656</v>
      </c>
      <c r="P49" t="s">
        <v>372</v>
      </c>
      <c r="Q49" t="s">
        <v>365</v>
      </c>
      <c r="R49">
        <f>_xlfn.RANK.EQ(O49,Table2_1[Engagement_Rate],0)</f>
        <v>162</v>
      </c>
    </row>
    <row r="50" spans="1:18">
      <c r="A50" t="s">
        <v>62</v>
      </c>
      <c r="B50" t="s">
        <v>13</v>
      </c>
      <c r="C50" s="39">
        <v>45658</v>
      </c>
      <c r="D50" t="s">
        <v>14</v>
      </c>
      <c r="E50" t="s">
        <v>23</v>
      </c>
      <c r="F50">
        <v>4036</v>
      </c>
      <c r="G50">
        <v>112</v>
      </c>
      <c r="H50">
        <v>382</v>
      </c>
      <c r="I50">
        <v>56284</v>
      </c>
      <c r="J50">
        <v>29440</v>
      </c>
      <c r="K50">
        <v>279</v>
      </c>
      <c r="L50" t="s">
        <v>399</v>
      </c>
      <c r="M50" t="s">
        <v>16</v>
      </c>
      <c r="N50">
        <v>4530</v>
      </c>
      <c r="O50">
        <v>8.0484684812735416</v>
      </c>
      <c r="P50" t="s">
        <v>372</v>
      </c>
      <c r="Q50" t="s">
        <v>364</v>
      </c>
      <c r="R50">
        <f>_xlfn.RANK.EQ(O50,Table2_1[Engagement_Rate],0)</f>
        <v>277</v>
      </c>
    </row>
    <row r="51" spans="1:18">
      <c r="A51" t="s">
        <v>62</v>
      </c>
      <c r="B51" t="s">
        <v>13</v>
      </c>
      <c r="C51" s="39">
        <v>45658</v>
      </c>
      <c r="D51" t="s">
        <v>14</v>
      </c>
      <c r="E51" t="s">
        <v>23</v>
      </c>
      <c r="F51">
        <v>4036</v>
      </c>
      <c r="G51">
        <v>112</v>
      </c>
      <c r="H51">
        <v>382</v>
      </c>
      <c r="I51">
        <v>56284</v>
      </c>
      <c r="J51">
        <v>29440</v>
      </c>
      <c r="K51">
        <v>279</v>
      </c>
      <c r="L51" t="s">
        <v>399</v>
      </c>
      <c r="M51" t="s">
        <v>16</v>
      </c>
      <c r="N51">
        <v>4530</v>
      </c>
      <c r="O51">
        <v>8.0484684812735416</v>
      </c>
      <c r="P51" t="s">
        <v>373</v>
      </c>
      <c r="Q51" t="s">
        <v>365</v>
      </c>
      <c r="R51">
        <f>_xlfn.RANK.EQ(O51,Table2_1[Engagement_Rate],0)</f>
        <v>277</v>
      </c>
    </row>
    <row r="52" spans="1:18">
      <c r="A52" t="s">
        <v>63</v>
      </c>
      <c r="B52" t="s">
        <v>21</v>
      </c>
      <c r="C52" s="39">
        <v>45419</v>
      </c>
      <c r="D52" t="s">
        <v>22</v>
      </c>
      <c r="E52" t="s">
        <v>18</v>
      </c>
      <c r="F52">
        <v>2776</v>
      </c>
      <c r="G52">
        <v>307</v>
      </c>
      <c r="H52">
        <v>178</v>
      </c>
      <c r="I52">
        <v>43365</v>
      </c>
      <c r="J52">
        <v>48408</v>
      </c>
      <c r="K52">
        <v>138</v>
      </c>
      <c r="L52" t="s">
        <v>399</v>
      </c>
      <c r="M52" t="s">
        <v>16</v>
      </c>
      <c r="N52">
        <v>3261</v>
      </c>
      <c r="O52">
        <v>7.5198893116568657</v>
      </c>
      <c r="P52" t="s">
        <v>372</v>
      </c>
      <c r="Q52" t="s">
        <v>364</v>
      </c>
      <c r="R52">
        <f>_xlfn.RANK.EQ(O52,Table2_1[Engagement_Rate],0)</f>
        <v>296</v>
      </c>
    </row>
    <row r="53" spans="1:18">
      <c r="A53" t="s">
        <v>63</v>
      </c>
      <c r="B53" t="s">
        <v>21</v>
      </c>
      <c r="C53" s="39">
        <v>45419</v>
      </c>
      <c r="D53" t="s">
        <v>22</v>
      </c>
      <c r="E53" t="s">
        <v>18</v>
      </c>
      <c r="F53">
        <v>2776</v>
      </c>
      <c r="G53">
        <v>307</v>
      </c>
      <c r="H53">
        <v>178</v>
      </c>
      <c r="I53">
        <v>43365</v>
      </c>
      <c r="J53">
        <v>48408</v>
      </c>
      <c r="K53">
        <v>138</v>
      </c>
      <c r="L53" t="s">
        <v>399</v>
      </c>
      <c r="M53" t="s">
        <v>16</v>
      </c>
      <c r="N53">
        <v>3261</v>
      </c>
      <c r="O53">
        <v>7.5198893116568657</v>
      </c>
      <c r="P53" t="s">
        <v>373</v>
      </c>
      <c r="Q53" t="s">
        <v>365</v>
      </c>
      <c r="R53">
        <f>_xlfn.RANK.EQ(O53,Table2_1[Engagement_Rate],0)</f>
        <v>296</v>
      </c>
    </row>
    <row r="54" spans="1:18">
      <c r="A54" t="s">
        <v>64</v>
      </c>
      <c r="B54" t="s">
        <v>21</v>
      </c>
      <c r="C54" s="39">
        <v>45574</v>
      </c>
      <c r="D54" t="s">
        <v>22</v>
      </c>
      <c r="E54" t="s">
        <v>15</v>
      </c>
      <c r="F54">
        <v>4929</v>
      </c>
      <c r="G54">
        <v>182</v>
      </c>
      <c r="H54">
        <v>95</v>
      </c>
      <c r="I54">
        <v>32181</v>
      </c>
      <c r="J54">
        <v>31084</v>
      </c>
      <c r="K54">
        <v>289</v>
      </c>
      <c r="L54" t="s">
        <v>402</v>
      </c>
      <c r="M54" t="s">
        <v>16</v>
      </c>
      <c r="N54">
        <v>5206</v>
      </c>
      <c r="O54">
        <v>16.177247444144061</v>
      </c>
      <c r="P54" t="s">
        <v>373</v>
      </c>
      <c r="Q54" t="s">
        <v>370</v>
      </c>
      <c r="R54">
        <f>_xlfn.RANK.EQ(O54,Table2_1[Engagement_Rate],0)</f>
        <v>40</v>
      </c>
    </row>
    <row r="55" spans="1:18">
      <c r="A55" t="s">
        <v>64</v>
      </c>
      <c r="B55" t="s">
        <v>21</v>
      </c>
      <c r="C55" s="39">
        <v>45574</v>
      </c>
      <c r="D55" t="s">
        <v>22</v>
      </c>
      <c r="E55" t="s">
        <v>15</v>
      </c>
      <c r="F55">
        <v>4929</v>
      </c>
      <c r="G55">
        <v>182</v>
      </c>
      <c r="H55">
        <v>95</v>
      </c>
      <c r="I55">
        <v>32181</v>
      </c>
      <c r="J55">
        <v>31084</v>
      </c>
      <c r="K55">
        <v>289</v>
      </c>
      <c r="L55" t="s">
        <v>402</v>
      </c>
      <c r="M55" t="s">
        <v>16</v>
      </c>
      <c r="N55">
        <v>5206</v>
      </c>
      <c r="O55">
        <v>16.177247444144061</v>
      </c>
      <c r="P55" t="s">
        <v>372</v>
      </c>
      <c r="Q55" t="s">
        <v>368</v>
      </c>
      <c r="R55">
        <f>_xlfn.RANK.EQ(O55,Table2_1[Engagement_Rate],0)</f>
        <v>40</v>
      </c>
    </row>
    <row r="56" spans="1:18">
      <c r="A56" t="s">
        <v>65</v>
      </c>
      <c r="B56" t="s">
        <v>13</v>
      </c>
      <c r="C56" s="39">
        <v>45666</v>
      </c>
      <c r="D56" t="s">
        <v>14</v>
      </c>
      <c r="E56" t="s">
        <v>23</v>
      </c>
      <c r="F56">
        <v>1015</v>
      </c>
      <c r="G56">
        <v>366</v>
      </c>
      <c r="H56">
        <v>308</v>
      </c>
      <c r="I56">
        <v>38127</v>
      </c>
      <c r="J56">
        <v>63790</v>
      </c>
      <c r="K56">
        <v>287</v>
      </c>
      <c r="L56" t="s">
        <v>399</v>
      </c>
      <c r="M56" t="s">
        <v>16</v>
      </c>
      <c r="N56">
        <v>1689</v>
      </c>
      <c r="O56">
        <v>4.4299315445747114</v>
      </c>
      <c r="P56" t="s">
        <v>373</v>
      </c>
      <c r="Q56" t="s">
        <v>365</v>
      </c>
      <c r="R56">
        <f>_xlfn.RANK.EQ(O56,Table2_1[Engagement_Rate],0)</f>
        <v>431</v>
      </c>
    </row>
    <row r="57" spans="1:18">
      <c r="A57" t="s">
        <v>65</v>
      </c>
      <c r="B57" t="s">
        <v>13</v>
      </c>
      <c r="C57" s="39">
        <v>45666</v>
      </c>
      <c r="D57" t="s">
        <v>14</v>
      </c>
      <c r="E57" t="s">
        <v>23</v>
      </c>
      <c r="F57">
        <v>1015</v>
      </c>
      <c r="G57">
        <v>366</v>
      </c>
      <c r="H57">
        <v>308</v>
      </c>
      <c r="I57">
        <v>38127</v>
      </c>
      <c r="J57">
        <v>63790</v>
      </c>
      <c r="K57">
        <v>287</v>
      </c>
      <c r="L57" t="s">
        <v>399</v>
      </c>
      <c r="M57" t="s">
        <v>16</v>
      </c>
      <c r="N57">
        <v>1689</v>
      </c>
      <c r="O57">
        <v>4.4299315445747114</v>
      </c>
      <c r="P57" t="s">
        <v>372</v>
      </c>
      <c r="Q57" t="s">
        <v>364</v>
      </c>
      <c r="R57">
        <f>_xlfn.RANK.EQ(O57,Table2_1[Engagement_Rate],0)</f>
        <v>431</v>
      </c>
    </row>
    <row r="58" spans="1:18">
      <c r="A58" t="s">
        <v>66</v>
      </c>
      <c r="B58" t="s">
        <v>21</v>
      </c>
      <c r="C58" s="39">
        <v>45785</v>
      </c>
      <c r="D58" t="s">
        <v>22</v>
      </c>
      <c r="E58" t="s">
        <v>43</v>
      </c>
      <c r="F58">
        <v>3316</v>
      </c>
      <c r="G58">
        <v>332</v>
      </c>
      <c r="H58">
        <v>268</v>
      </c>
      <c r="I58">
        <v>40095</v>
      </c>
      <c r="J58">
        <v>36913</v>
      </c>
      <c r="K58">
        <v>265</v>
      </c>
      <c r="L58" t="s">
        <v>400</v>
      </c>
      <c r="M58" t="s">
        <v>16</v>
      </c>
      <c r="N58">
        <v>3916</v>
      </c>
      <c r="O58">
        <v>9.7668038408779143</v>
      </c>
      <c r="P58" t="s">
        <v>372</v>
      </c>
      <c r="Q58" t="s">
        <v>367</v>
      </c>
      <c r="R58">
        <f>_xlfn.RANK.EQ(O58,Table2_1[Engagement_Rate],0)</f>
        <v>185</v>
      </c>
    </row>
    <row r="59" spans="1:18">
      <c r="A59" t="s">
        <v>66</v>
      </c>
      <c r="B59" t="s">
        <v>21</v>
      </c>
      <c r="C59" s="39">
        <v>45785</v>
      </c>
      <c r="D59" t="s">
        <v>22</v>
      </c>
      <c r="E59" t="s">
        <v>43</v>
      </c>
      <c r="F59">
        <v>3316</v>
      </c>
      <c r="G59">
        <v>332</v>
      </c>
      <c r="H59">
        <v>268</v>
      </c>
      <c r="I59">
        <v>40095</v>
      </c>
      <c r="J59">
        <v>36913</v>
      </c>
      <c r="K59">
        <v>265</v>
      </c>
      <c r="L59" t="s">
        <v>400</v>
      </c>
      <c r="M59" t="s">
        <v>16</v>
      </c>
      <c r="N59">
        <v>3916</v>
      </c>
      <c r="O59">
        <v>9.7668038408779143</v>
      </c>
      <c r="P59" t="s">
        <v>373</v>
      </c>
      <c r="Q59" t="s">
        <v>365</v>
      </c>
      <c r="R59">
        <f>_xlfn.RANK.EQ(O59,Table2_1[Engagement_Rate],0)</f>
        <v>185</v>
      </c>
    </row>
    <row r="60" spans="1:18">
      <c r="A60" t="s">
        <v>67</v>
      </c>
      <c r="B60" t="s">
        <v>13</v>
      </c>
      <c r="C60" s="39">
        <v>45416</v>
      </c>
      <c r="D60" t="s">
        <v>14</v>
      </c>
      <c r="E60" t="s">
        <v>25</v>
      </c>
      <c r="F60">
        <v>2274</v>
      </c>
      <c r="G60">
        <v>243</v>
      </c>
      <c r="H60">
        <v>222</v>
      </c>
      <c r="I60">
        <v>43066</v>
      </c>
      <c r="J60">
        <v>59174</v>
      </c>
      <c r="K60">
        <v>80</v>
      </c>
      <c r="L60" t="s">
        <v>366</v>
      </c>
      <c r="M60" t="s">
        <v>19</v>
      </c>
      <c r="N60">
        <v>2739</v>
      </c>
      <c r="O60">
        <v>6.3600055728416844</v>
      </c>
      <c r="P60" t="s">
        <v>372</v>
      </c>
      <c r="Q60" t="s">
        <v>366</v>
      </c>
      <c r="R60">
        <f>_xlfn.RANK.EQ(O60,Table2_1[Engagement_Rate],0)</f>
        <v>344</v>
      </c>
    </row>
    <row r="61" spans="1:18">
      <c r="A61" t="s">
        <v>68</v>
      </c>
      <c r="B61" t="s">
        <v>21</v>
      </c>
      <c r="C61" s="39">
        <v>45804</v>
      </c>
      <c r="D61" t="s">
        <v>22</v>
      </c>
      <c r="E61" t="s">
        <v>18</v>
      </c>
      <c r="F61">
        <v>4095</v>
      </c>
      <c r="G61">
        <v>385</v>
      </c>
      <c r="H61">
        <v>400</v>
      </c>
      <c r="I61">
        <v>45300</v>
      </c>
      <c r="J61">
        <v>31795</v>
      </c>
      <c r="K61">
        <v>80</v>
      </c>
      <c r="L61" t="s">
        <v>400</v>
      </c>
      <c r="M61" t="s">
        <v>16</v>
      </c>
      <c r="N61">
        <v>4880</v>
      </c>
      <c r="O61">
        <v>10.772626931567329</v>
      </c>
      <c r="P61" t="s">
        <v>373</v>
      </c>
      <c r="Q61" t="s">
        <v>365</v>
      </c>
      <c r="R61">
        <f>_xlfn.RANK.EQ(O61,Table2_1[Engagement_Rate],0)</f>
        <v>142</v>
      </c>
    </row>
    <row r="62" spans="1:18">
      <c r="A62" t="s">
        <v>68</v>
      </c>
      <c r="B62" t="s">
        <v>21</v>
      </c>
      <c r="C62" s="39">
        <v>45804</v>
      </c>
      <c r="D62" t="s">
        <v>22</v>
      </c>
      <c r="E62" t="s">
        <v>18</v>
      </c>
      <c r="F62">
        <v>4095</v>
      </c>
      <c r="G62">
        <v>385</v>
      </c>
      <c r="H62">
        <v>400</v>
      </c>
      <c r="I62">
        <v>45300</v>
      </c>
      <c r="J62">
        <v>31795</v>
      </c>
      <c r="K62">
        <v>80</v>
      </c>
      <c r="L62" t="s">
        <v>400</v>
      </c>
      <c r="M62" t="s">
        <v>16</v>
      </c>
      <c r="N62">
        <v>4880</v>
      </c>
      <c r="O62">
        <v>10.772626931567329</v>
      </c>
      <c r="P62" t="s">
        <v>372</v>
      </c>
      <c r="Q62" t="s">
        <v>367</v>
      </c>
      <c r="R62">
        <f>_xlfn.RANK.EQ(O62,Table2_1[Engagement_Rate],0)</f>
        <v>142</v>
      </c>
    </row>
    <row r="63" spans="1:18">
      <c r="A63" t="s">
        <v>69</v>
      </c>
      <c r="B63" t="s">
        <v>13</v>
      </c>
      <c r="C63" s="39">
        <v>45545</v>
      </c>
      <c r="D63" t="s">
        <v>22</v>
      </c>
      <c r="E63" t="s">
        <v>23</v>
      </c>
      <c r="F63">
        <v>1230</v>
      </c>
      <c r="G63">
        <v>309</v>
      </c>
      <c r="H63">
        <v>207</v>
      </c>
      <c r="I63">
        <v>44629</v>
      </c>
      <c r="J63">
        <v>40699</v>
      </c>
      <c r="K63">
        <v>195</v>
      </c>
      <c r="L63" t="s">
        <v>365</v>
      </c>
      <c r="M63" t="s">
        <v>47</v>
      </c>
      <c r="N63">
        <v>1746</v>
      </c>
      <c r="O63">
        <v>3.9122543637545095</v>
      </c>
      <c r="P63" t="s">
        <v>372</v>
      </c>
      <c r="Q63" t="s">
        <v>365</v>
      </c>
      <c r="R63">
        <f>_xlfn.RANK.EQ(O63,Table2_1[Engagement_Rate],0)</f>
        <v>449</v>
      </c>
    </row>
    <row r="64" spans="1:18">
      <c r="A64" t="s">
        <v>70</v>
      </c>
      <c r="B64" t="s">
        <v>13</v>
      </c>
      <c r="C64" s="39">
        <v>45621</v>
      </c>
      <c r="D64" t="s">
        <v>14</v>
      </c>
      <c r="E64" t="s">
        <v>41</v>
      </c>
      <c r="F64">
        <v>1341</v>
      </c>
      <c r="G64">
        <v>472</v>
      </c>
      <c r="H64">
        <v>238</v>
      </c>
      <c r="I64">
        <v>51386</v>
      </c>
      <c r="J64">
        <v>51706</v>
      </c>
      <c r="K64">
        <v>133</v>
      </c>
      <c r="L64" t="s">
        <v>366</v>
      </c>
      <c r="M64" t="s">
        <v>19</v>
      </c>
      <c r="N64">
        <v>2051</v>
      </c>
      <c r="O64">
        <v>3.9913595142645857</v>
      </c>
      <c r="P64" t="s">
        <v>372</v>
      </c>
      <c r="Q64" t="s">
        <v>366</v>
      </c>
      <c r="R64">
        <f>_xlfn.RANK.EQ(O64,Table2_1[Engagement_Rate],0)</f>
        <v>445</v>
      </c>
    </row>
    <row r="65" spans="1:18">
      <c r="A65" t="s">
        <v>71</v>
      </c>
      <c r="B65" t="s">
        <v>21</v>
      </c>
      <c r="C65" s="39">
        <v>45818</v>
      </c>
      <c r="D65" t="s">
        <v>14</v>
      </c>
      <c r="E65" t="s">
        <v>18</v>
      </c>
      <c r="F65">
        <v>3615</v>
      </c>
      <c r="G65">
        <v>192</v>
      </c>
      <c r="H65">
        <v>162</v>
      </c>
      <c r="I65">
        <v>27492</v>
      </c>
      <c r="J65">
        <v>35341</v>
      </c>
      <c r="K65">
        <v>125</v>
      </c>
      <c r="L65" t="s">
        <v>365</v>
      </c>
      <c r="M65" t="s">
        <v>16</v>
      </c>
      <c r="N65">
        <v>3969</v>
      </c>
      <c r="O65">
        <v>14.436927106067218</v>
      </c>
      <c r="P65" t="s">
        <v>372</v>
      </c>
      <c r="Q65" t="s">
        <v>365</v>
      </c>
      <c r="R65">
        <f>_xlfn.RANK.EQ(O65,Table2_1[Engagement_Rate],0)</f>
        <v>63</v>
      </c>
    </row>
    <row r="66" spans="1:18">
      <c r="A66" t="s">
        <v>72</v>
      </c>
      <c r="B66" t="s">
        <v>13</v>
      </c>
      <c r="C66" s="39">
        <v>45401</v>
      </c>
      <c r="D66" t="s">
        <v>14</v>
      </c>
      <c r="E66" t="s">
        <v>23</v>
      </c>
      <c r="F66">
        <v>4001</v>
      </c>
      <c r="G66">
        <v>353</v>
      </c>
      <c r="H66">
        <v>129</v>
      </c>
      <c r="I66">
        <v>41265</v>
      </c>
      <c r="J66">
        <v>37279</v>
      </c>
      <c r="K66">
        <v>275</v>
      </c>
      <c r="L66" t="s">
        <v>399</v>
      </c>
      <c r="M66" t="s">
        <v>16</v>
      </c>
      <c r="N66">
        <v>4483</v>
      </c>
      <c r="O66">
        <v>10.863928268508422</v>
      </c>
      <c r="P66" t="s">
        <v>372</v>
      </c>
      <c r="Q66" t="s">
        <v>364</v>
      </c>
      <c r="R66">
        <f>_xlfn.RANK.EQ(O66,Table2_1[Engagement_Rate],0)</f>
        <v>138</v>
      </c>
    </row>
    <row r="67" spans="1:18">
      <c r="A67" t="s">
        <v>72</v>
      </c>
      <c r="B67" t="s">
        <v>13</v>
      </c>
      <c r="C67" s="39">
        <v>45401</v>
      </c>
      <c r="D67" t="s">
        <v>14</v>
      </c>
      <c r="E67" t="s">
        <v>23</v>
      </c>
      <c r="F67">
        <v>4001</v>
      </c>
      <c r="G67">
        <v>353</v>
      </c>
      <c r="H67">
        <v>129</v>
      </c>
      <c r="I67">
        <v>41265</v>
      </c>
      <c r="J67">
        <v>37279</v>
      </c>
      <c r="K67">
        <v>275</v>
      </c>
      <c r="L67" t="s">
        <v>399</v>
      </c>
      <c r="M67" t="s">
        <v>16</v>
      </c>
      <c r="N67">
        <v>4483</v>
      </c>
      <c r="O67">
        <v>10.863928268508422</v>
      </c>
      <c r="P67" t="s">
        <v>373</v>
      </c>
      <c r="Q67" t="s">
        <v>365</v>
      </c>
      <c r="R67">
        <f>_xlfn.RANK.EQ(O67,Table2_1[Engagement_Rate],0)</f>
        <v>138</v>
      </c>
    </row>
    <row r="68" spans="1:18">
      <c r="A68" t="s">
        <v>73</v>
      </c>
      <c r="B68" t="s">
        <v>13</v>
      </c>
      <c r="C68" s="39">
        <v>45683</v>
      </c>
      <c r="D68" t="s">
        <v>22</v>
      </c>
      <c r="E68" t="s">
        <v>30</v>
      </c>
      <c r="F68">
        <v>3451</v>
      </c>
      <c r="G68">
        <v>363</v>
      </c>
      <c r="H68">
        <v>393</v>
      </c>
      <c r="I68">
        <v>44853</v>
      </c>
      <c r="J68">
        <v>69032</v>
      </c>
      <c r="K68">
        <v>211</v>
      </c>
      <c r="L68" t="s">
        <v>365</v>
      </c>
      <c r="M68" t="s">
        <v>47</v>
      </c>
      <c r="N68">
        <v>4207</v>
      </c>
      <c r="O68">
        <v>9.3795286825853346</v>
      </c>
      <c r="P68" t="s">
        <v>372</v>
      </c>
      <c r="Q68" t="s">
        <v>365</v>
      </c>
      <c r="R68">
        <f>_xlfn.RANK.EQ(O68,Table2_1[Engagement_Rate],0)</f>
        <v>205</v>
      </c>
    </row>
    <row r="69" spans="1:18">
      <c r="A69" t="s">
        <v>74</v>
      </c>
      <c r="B69" t="s">
        <v>13</v>
      </c>
      <c r="C69" s="39">
        <v>45702</v>
      </c>
      <c r="D69" t="s">
        <v>14</v>
      </c>
      <c r="E69" t="s">
        <v>35</v>
      </c>
      <c r="F69">
        <v>4891</v>
      </c>
      <c r="G69">
        <v>450</v>
      </c>
      <c r="H69">
        <v>387</v>
      </c>
      <c r="I69">
        <v>48746</v>
      </c>
      <c r="J69">
        <v>37312</v>
      </c>
      <c r="K69">
        <v>154</v>
      </c>
      <c r="L69" t="s">
        <v>399</v>
      </c>
      <c r="M69" t="s">
        <v>16</v>
      </c>
      <c r="N69">
        <v>5728</v>
      </c>
      <c r="O69">
        <v>11.750707750379519</v>
      </c>
      <c r="P69" t="s">
        <v>372</v>
      </c>
      <c r="Q69" t="s">
        <v>364</v>
      </c>
      <c r="R69">
        <f>_xlfn.RANK.EQ(O69,Table2_1[Engagement_Rate],0)</f>
        <v>105</v>
      </c>
    </row>
    <row r="70" spans="1:18">
      <c r="A70" t="s">
        <v>74</v>
      </c>
      <c r="B70" t="s">
        <v>13</v>
      </c>
      <c r="C70" s="39">
        <v>45702</v>
      </c>
      <c r="D70" t="s">
        <v>14</v>
      </c>
      <c r="E70" t="s">
        <v>35</v>
      </c>
      <c r="F70">
        <v>4891</v>
      </c>
      <c r="G70">
        <v>450</v>
      </c>
      <c r="H70">
        <v>387</v>
      </c>
      <c r="I70">
        <v>48746</v>
      </c>
      <c r="J70">
        <v>37312</v>
      </c>
      <c r="K70">
        <v>154</v>
      </c>
      <c r="L70" t="s">
        <v>399</v>
      </c>
      <c r="M70" t="s">
        <v>16</v>
      </c>
      <c r="N70">
        <v>5728</v>
      </c>
      <c r="O70">
        <v>11.750707750379519</v>
      </c>
      <c r="P70" t="s">
        <v>373</v>
      </c>
      <c r="Q70" t="s">
        <v>365</v>
      </c>
      <c r="R70">
        <f>_xlfn.RANK.EQ(O70,Table2_1[Engagement_Rate],0)</f>
        <v>105</v>
      </c>
    </row>
    <row r="71" spans="1:18">
      <c r="A71" t="s">
        <v>75</v>
      </c>
      <c r="B71" t="s">
        <v>13</v>
      </c>
      <c r="C71" s="39">
        <v>45541</v>
      </c>
      <c r="D71" t="s">
        <v>14</v>
      </c>
      <c r="E71" t="s">
        <v>23</v>
      </c>
      <c r="F71">
        <v>1452</v>
      </c>
      <c r="G71">
        <v>281</v>
      </c>
      <c r="H71">
        <v>326</v>
      </c>
      <c r="I71">
        <v>51556</v>
      </c>
      <c r="J71">
        <v>62599</v>
      </c>
      <c r="K71">
        <v>290</v>
      </c>
      <c r="L71" t="s">
        <v>366</v>
      </c>
      <c r="M71" t="s">
        <v>19</v>
      </c>
      <c r="N71">
        <v>2059</v>
      </c>
      <c r="O71">
        <v>3.9937155714174879</v>
      </c>
      <c r="P71" t="s">
        <v>372</v>
      </c>
      <c r="Q71" t="s">
        <v>366</v>
      </c>
      <c r="R71">
        <f>_xlfn.RANK.EQ(O71,Table2_1[Engagement_Rate],0)</f>
        <v>444</v>
      </c>
    </row>
    <row r="72" spans="1:18">
      <c r="A72" t="s">
        <v>76</v>
      </c>
      <c r="B72" t="s">
        <v>27</v>
      </c>
      <c r="C72" s="39">
        <v>45487</v>
      </c>
      <c r="D72" t="s">
        <v>14</v>
      </c>
      <c r="E72" t="s">
        <v>43</v>
      </c>
      <c r="F72">
        <v>3806</v>
      </c>
      <c r="G72">
        <v>114</v>
      </c>
      <c r="H72">
        <v>278</v>
      </c>
      <c r="I72">
        <v>36148</v>
      </c>
      <c r="J72">
        <v>24209</v>
      </c>
      <c r="K72">
        <v>201</v>
      </c>
      <c r="L72" t="s">
        <v>401</v>
      </c>
      <c r="M72" t="s">
        <v>19</v>
      </c>
      <c r="N72">
        <v>4198</v>
      </c>
      <c r="O72">
        <v>11.613367267898639</v>
      </c>
      <c r="P72" t="s">
        <v>373</v>
      </c>
      <c r="Q72" t="s">
        <v>369</v>
      </c>
      <c r="R72">
        <f>_xlfn.RANK.EQ(O72,Table2_1[Engagement_Rate],0)</f>
        <v>110</v>
      </c>
    </row>
    <row r="73" spans="1:18">
      <c r="A73" t="s">
        <v>76</v>
      </c>
      <c r="B73" t="s">
        <v>27</v>
      </c>
      <c r="C73" s="39">
        <v>45487</v>
      </c>
      <c r="D73" t="s">
        <v>14</v>
      </c>
      <c r="E73" t="s">
        <v>43</v>
      </c>
      <c r="F73">
        <v>3806</v>
      </c>
      <c r="G73">
        <v>114</v>
      </c>
      <c r="H73">
        <v>278</v>
      </c>
      <c r="I73">
        <v>36148</v>
      </c>
      <c r="J73">
        <v>24209</v>
      </c>
      <c r="K73">
        <v>201</v>
      </c>
      <c r="L73" t="s">
        <v>401</v>
      </c>
      <c r="M73" t="s">
        <v>19</v>
      </c>
      <c r="N73">
        <v>4198</v>
      </c>
      <c r="O73">
        <v>11.613367267898639</v>
      </c>
      <c r="P73" t="s">
        <v>372</v>
      </c>
      <c r="Q73" t="s">
        <v>368</v>
      </c>
      <c r="R73">
        <f>_xlfn.RANK.EQ(O73,Table2_1[Engagement_Rate],0)</f>
        <v>110</v>
      </c>
    </row>
    <row r="74" spans="1:18">
      <c r="A74" t="s">
        <v>77</v>
      </c>
      <c r="B74" t="s">
        <v>13</v>
      </c>
      <c r="C74" s="39">
        <v>45334</v>
      </c>
      <c r="D74" t="s">
        <v>14</v>
      </c>
      <c r="E74" t="s">
        <v>18</v>
      </c>
      <c r="F74">
        <v>2923</v>
      </c>
      <c r="G74">
        <v>330</v>
      </c>
      <c r="H74">
        <v>250</v>
      </c>
      <c r="I74">
        <v>23993</v>
      </c>
      <c r="J74">
        <v>74590</v>
      </c>
      <c r="K74">
        <v>92</v>
      </c>
      <c r="L74" t="s">
        <v>366</v>
      </c>
      <c r="M74" t="s">
        <v>19</v>
      </c>
      <c r="N74">
        <v>3503</v>
      </c>
      <c r="O74">
        <v>14.600091693410578</v>
      </c>
      <c r="P74" t="s">
        <v>372</v>
      </c>
      <c r="Q74" t="s">
        <v>366</v>
      </c>
      <c r="R74">
        <f>_xlfn.RANK.EQ(O74,Table2_1[Engagement_Rate],0)</f>
        <v>61</v>
      </c>
    </row>
    <row r="75" spans="1:18">
      <c r="A75" t="s">
        <v>78</v>
      </c>
      <c r="B75" t="s">
        <v>27</v>
      </c>
      <c r="C75" s="39">
        <v>45365</v>
      </c>
      <c r="D75" t="s">
        <v>49</v>
      </c>
      <c r="E75" t="s">
        <v>41</v>
      </c>
      <c r="F75">
        <v>3361</v>
      </c>
      <c r="G75">
        <v>188</v>
      </c>
      <c r="H75">
        <v>358</v>
      </c>
      <c r="I75">
        <v>39838</v>
      </c>
      <c r="J75">
        <v>24536</v>
      </c>
      <c r="K75">
        <v>120</v>
      </c>
      <c r="L75" t="s">
        <v>403</v>
      </c>
      <c r="M75" t="s">
        <v>50</v>
      </c>
      <c r="N75">
        <v>3907</v>
      </c>
      <c r="O75">
        <v>9.8072192379135501</v>
      </c>
      <c r="P75" t="s">
        <v>373</v>
      </c>
      <c r="Q75" t="s">
        <v>371</v>
      </c>
      <c r="R75">
        <f>_xlfn.RANK.EQ(O75,Table2_1[Engagement_Rate],0)</f>
        <v>181</v>
      </c>
    </row>
    <row r="76" spans="1:18">
      <c r="A76" t="s">
        <v>78</v>
      </c>
      <c r="B76" t="s">
        <v>27</v>
      </c>
      <c r="C76" s="39">
        <v>45365</v>
      </c>
      <c r="D76" t="s">
        <v>49</v>
      </c>
      <c r="E76" t="s">
        <v>41</v>
      </c>
      <c r="F76">
        <v>3361</v>
      </c>
      <c r="G76">
        <v>188</v>
      </c>
      <c r="H76">
        <v>358</v>
      </c>
      <c r="I76">
        <v>39838</v>
      </c>
      <c r="J76">
        <v>24536</v>
      </c>
      <c r="K76">
        <v>120</v>
      </c>
      <c r="L76" t="s">
        <v>403</v>
      </c>
      <c r="M76" t="s">
        <v>50</v>
      </c>
      <c r="N76">
        <v>3907</v>
      </c>
      <c r="O76">
        <v>9.8072192379135501</v>
      </c>
      <c r="P76" t="s">
        <v>372</v>
      </c>
      <c r="Q76" t="s">
        <v>368</v>
      </c>
      <c r="R76">
        <f>_xlfn.RANK.EQ(O76,Table2_1[Engagement_Rate],0)</f>
        <v>181</v>
      </c>
    </row>
    <row r="77" spans="1:18">
      <c r="A77" t="s">
        <v>79</v>
      </c>
      <c r="B77" t="s">
        <v>13</v>
      </c>
      <c r="C77" s="39">
        <v>45693</v>
      </c>
      <c r="D77" t="s">
        <v>22</v>
      </c>
      <c r="E77" t="s">
        <v>28</v>
      </c>
      <c r="F77">
        <v>3074</v>
      </c>
      <c r="G77">
        <v>371</v>
      </c>
      <c r="H77">
        <v>348</v>
      </c>
      <c r="I77">
        <v>24104</v>
      </c>
      <c r="J77">
        <v>57803</v>
      </c>
      <c r="K77">
        <v>213</v>
      </c>
      <c r="L77" t="s">
        <v>365</v>
      </c>
      <c r="M77" t="s">
        <v>47</v>
      </c>
      <c r="N77">
        <v>3793</v>
      </c>
      <c r="O77">
        <v>15.735977431131762</v>
      </c>
      <c r="P77" t="s">
        <v>372</v>
      </c>
      <c r="Q77" t="s">
        <v>365</v>
      </c>
      <c r="R77">
        <f>_xlfn.RANK.EQ(O77,Table2_1[Engagement_Rate],0)</f>
        <v>48</v>
      </c>
    </row>
    <row r="78" spans="1:18">
      <c r="A78" t="s">
        <v>80</v>
      </c>
      <c r="B78" t="s">
        <v>21</v>
      </c>
      <c r="C78" s="39">
        <v>45533</v>
      </c>
      <c r="D78" t="s">
        <v>22</v>
      </c>
      <c r="E78" t="s">
        <v>32</v>
      </c>
      <c r="F78">
        <v>4276</v>
      </c>
      <c r="G78">
        <v>227</v>
      </c>
      <c r="H78">
        <v>223</v>
      </c>
      <c r="I78">
        <v>43443</v>
      </c>
      <c r="J78">
        <v>41005</v>
      </c>
      <c r="K78">
        <v>191</v>
      </c>
      <c r="L78" t="s">
        <v>402</v>
      </c>
      <c r="M78" t="s">
        <v>16</v>
      </c>
      <c r="N78">
        <v>4726</v>
      </c>
      <c r="O78">
        <v>10.87862256289851</v>
      </c>
      <c r="P78" t="s">
        <v>373</v>
      </c>
      <c r="Q78" t="s">
        <v>370</v>
      </c>
      <c r="R78">
        <f>_xlfn.RANK.EQ(O78,Table2_1[Engagement_Rate],0)</f>
        <v>136</v>
      </c>
    </row>
    <row r="79" spans="1:18">
      <c r="A79" t="s">
        <v>80</v>
      </c>
      <c r="B79" t="s">
        <v>21</v>
      </c>
      <c r="C79" s="39">
        <v>45533</v>
      </c>
      <c r="D79" t="s">
        <v>22</v>
      </c>
      <c r="E79" t="s">
        <v>32</v>
      </c>
      <c r="F79">
        <v>4276</v>
      </c>
      <c r="G79">
        <v>227</v>
      </c>
      <c r="H79">
        <v>223</v>
      </c>
      <c r="I79">
        <v>43443</v>
      </c>
      <c r="J79">
        <v>41005</v>
      </c>
      <c r="K79">
        <v>191</v>
      </c>
      <c r="L79" t="s">
        <v>402</v>
      </c>
      <c r="M79" t="s">
        <v>16</v>
      </c>
      <c r="N79">
        <v>4726</v>
      </c>
      <c r="O79">
        <v>10.87862256289851</v>
      </c>
      <c r="P79" t="s">
        <v>372</v>
      </c>
      <c r="Q79" t="s">
        <v>368</v>
      </c>
      <c r="R79">
        <f>_xlfn.RANK.EQ(O79,Table2_1[Engagement_Rate],0)</f>
        <v>136</v>
      </c>
    </row>
    <row r="80" spans="1:18">
      <c r="A80" t="s">
        <v>81</v>
      </c>
      <c r="B80" t="s">
        <v>21</v>
      </c>
      <c r="C80" s="39">
        <v>45769</v>
      </c>
      <c r="D80" t="s">
        <v>14</v>
      </c>
      <c r="E80" t="s">
        <v>15</v>
      </c>
      <c r="F80">
        <v>4401</v>
      </c>
      <c r="G80">
        <v>421</v>
      </c>
      <c r="H80">
        <v>216</v>
      </c>
      <c r="I80">
        <v>24890</v>
      </c>
      <c r="J80">
        <v>54361</v>
      </c>
      <c r="K80">
        <v>148</v>
      </c>
      <c r="L80" t="s">
        <v>365</v>
      </c>
      <c r="M80" t="s">
        <v>16</v>
      </c>
      <c r="N80">
        <v>5038</v>
      </c>
      <c r="O80">
        <v>20.241060666934512</v>
      </c>
      <c r="P80" t="s">
        <v>372</v>
      </c>
      <c r="Q80" t="s">
        <v>365</v>
      </c>
      <c r="R80">
        <f>_xlfn.RANK.EQ(O80,Table2_1[Engagement_Rate],0)</f>
        <v>9</v>
      </c>
    </row>
    <row r="81" spans="1:18">
      <c r="A81" t="s">
        <v>82</v>
      </c>
      <c r="B81" t="s">
        <v>27</v>
      </c>
      <c r="C81" s="39">
        <v>45425</v>
      </c>
      <c r="D81" t="s">
        <v>49</v>
      </c>
      <c r="E81" t="s">
        <v>18</v>
      </c>
      <c r="F81">
        <v>4161</v>
      </c>
      <c r="G81">
        <v>481</v>
      </c>
      <c r="H81">
        <v>61</v>
      </c>
      <c r="I81">
        <v>45884</v>
      </c>
      <c r="J81">
        <v>48955</v>
      </c>
      <c r="K81">
        <v>215</v>
      </c>
      <c r="L81" t="s">
        <v>403</v>
      </c>
      <c r="M81" t="s">
        <v>50</v>
      </c>
      <c r="N81">
        <v>4703</v>
      </c>
      <c r="O81">
        <v>10.249760265016128</v>
      </c>
      <c r="P81" t="s">
        <v>373</v>
      </c>
      <c r="Q81" t="s">
        <v>371</v>
      </c>
      <c r="R81">
        <f>_xlfn.RANK.EQ(O81,Table2_1[Engagement_Rate],0)</f>
        <v>166</v>
      </c>
    </row>
    <row r="82" spans="1:18">
      <c r="A82" t="s">
        <v>82</v>
      </c>
      <c r="B82" t="s">
        <v>27</v>
      </c>
      <c r="C82" s="39">
        <v>45425</v>
      </c>
      <c r="D82" t="s">
        <v>49</v>
      </c>
      <c r="E82" t="s">
        <v>18</v>
      </c>
      <c r="F82">
        <v>4161</v>
      </c>
      <c r="G82">
        <v>481</v>
      </c>
      <c r="H82">
        <v>61</v>
      </c>
      <c r="I82">
        <v>45884</v>
      </c>
      <c r="J82">
        <v>48955</v>
      </c>
      <c r="K82">
        <v>215</v>
      </c>
      <c r="L82" t="s">
        <v>403</v>
      </c>
      <c r="M82" t="s">
        <v>50</v>
      </c>
      <c r="N82">
        <v>4703</v>
      </c>
      <c r="O82">
        <v>10.249760265016128</v>
      </c>
      <c r="P82" t="s">
        <v>372</v>
      </c>
      <c r="Q82" t="s">
        <v>368</v>
      </c>
      <c r="R82">
        <f>_xlfn.RANK.EQ(O82,Table2_1[Engagement_Rate],0)</f>
        <v>166</v>
      </c>
    </row>
    <row r="83" spans="1:18">
      <c r="A83" t="s">
        <v>83</v>
      </c>
      <c r="B83" t="s">
        <v>21</v>
      </c>
      <c r="C83" s="39">
        <v>45539</v>
      </c>
      <c r="D83" t="s">
        <v>22</v>
      </c>
      <c r="E83" t="s">
        <v>23</v>
      </c>
      <c r="F83">
        <v>2613</v>
      </c>
      <c r="G83">
        <v>455</v>
      </c>
      <c r="H83">
        <v>228</v>
      </c>
      <c r="I83">
        <v>21645</v>
      </c>
      <c r="J83">
        <v>61334</v>
      </c>
      <c r="K83">
        <v>261</v>
      </c>
      <c r="L83" t="s">
        <v>402</v>
      </c>
      <c r="M83" t="s">
        <v>16</v>
      </c>
      <c r="N83">
        <v>3296</v>
      </c>
      <c r="O83">
        <v>15.227535227535228</v>
      </c>
      <c r="P83" t="s">
        <v>373</v>
      </c>
      <c r="Q83" t="s">
        <v>370</v>
      </c>
      <c r="R83">
        <f>_xlfn.RANK.EQ(O83,Table2_1[Engagement_Rate],0)</f>
        <v>54</v>
      </c>
    </row>
    <row r="84" spans="1:18">
      <c r="A84" t="s">
        <v>83</v>
      </c>
      <c r="B84" t="s">
        <v>21</v>
      </c>
      <c r="C84" s="39">
        <v>45539</v>
      </c>
      <c r="D84" t="s">
        <v>22</v>
      </c>
      <c r="E84" t="s">
        <v>23</v>
      </c>
      <c r="F84">
        <v>2613</v>
      </c>
      <c r="G84">
        <v>455</v>
      </c>
      <c r="H84">
        <v>228</v>
      </c>
      <c r="I84">
        <v>21645</v>
      </c>
      <c r="J84">
        <v>61334</v>
      </c>
      <c r="K84">
        <v>261</v>
      </c>
      <c r="L84" t="s">
        <v>402</v>
      </c>
      <c r="M84" t="s">
        <v>16</v>
      </c>
      <c r="N84">
        <v>3296</v>
      </c>
      <c r="O84">
        <v>15.227535227535228</v>
      </c>
      <c r="P84" t="s">
        <v>372</v>
      </c>
      <c r="Q84" t="s">
        <v>368</v>
      </c>
      <c r="R84">
        <f>_xlfn.RANK.EQ(O84,Table2_1[Engagement_Rate],0)</f>
        <v>54</v>
      </c>
    </row>
    <row r="85" spans="1:18">
      <c r="A85" t="s">
        <v>84</v>
      </c>
      <c r="B85" t="s">
        <v>21</v>
      </c>
      <c r="C85" s="39">
        <v>45516</v>
      </c>
      <c r="D85" t="s">
        <v>22</v>
      </c>
      <c r="E85" t="s">
        <v>30</v>
      </c>
      <c r="F85">
        <v>2842</v>
      </c>
      <c r="G85">
        <v>213</v>
      </c>
      <c r="H85">
        <v>331</v>
      </c>
      <c r="I85">
        <v>57660</v>
      </c>
      <c r="J85">
        <v>68606</v>
      </c>
      <c r="K85">
        <v>87</v>
      </c>
      <c r="L85" t="s">
        <v>400</v>
      </c>
      <c r="M85" t="s">
        <v>16</v>
      </c>
      <c r="N85">
        <v>3386</v>
      </c>
      <c r="O85">
        <v>5.8723551855705862</v>
      </c>
      <c r="P85" t="s">
        <v>373</v>
      </c>
      <c r="Q85" t="s">
        <v>365</v>
      </c>
      <c r="R85">
        <f>_xlfn.RANK.EQ(O85,Table2_1[Engagement_Rate],0)</f>
        <v>364</v>
      </c>
    </row>
    <row r="86" spans="1:18">
      <c r="A86" t="s">
        <v>84</v>
      </c>
      <c r="B86" t="s">
        <v>21</v>
      </c>
      <c r="C86" s="39">
        <v>45516</v>
      </c>
      <c r="D86" t="s">
        <v>22</v>
      </c>
      <c r="E86" t="s">
        <v>30</v>
      </c>
      <c r="F86">
        <v>2842</v>
      </c>
      <c r="G86">
        <v>213</v>
      </c>
      <c r="H86">
        <v>331</v>
      </c>
      <c r="I86">
        <v>57660</v>
      </c>
      <c r="J86">
        <v>68606</v>
      </c>
      <c r="K86">
        <v>87</v>
      </c>
      <c r="L86" t="s">
        <v>400</v>
      </c>
      <c r="M86" t="s">
        <v>16</v>
      </c>
      <c r="N86">
        <v>3386</v>
      </c>
      <c r="O86">
        <v>5.8723551855705862</v>
      </c>
      <c r="P86" t="s">
        <v>372</v>
      </c>
      <c r="Q86" t="s">
        <v>367</v>
      </c>
      <c r="R86">
        <f>_xlfn.RANK.EQ(O86,Table2_1[Engagement_Rate],0)</f>
        <v>364</v>
      </c>
    </row>
    <row r="87" spans="1:18">
      <c r="A87" t="s">
        <v>85</v>
      </c>
      <c r="B87" t="s">
        <v>13</v>
      </c>
      <c r="C87" s="39">
        <v>45722</v>
      </c>
      <c r="D87" t="s">
        <v>14</v>
      </c>
      <c r="E87" t="s">
        <v>32</v>
      </c>
      <c r="F87">
        <v>4851</v>
      </c>
      <c r="G87">
        <v>460</v>
      </c>
      <c r="H87">
        <v>212</v>
      </c>
      <c r="I87">
        <v>58075</v>
      </c>
      <c r="J87">
        <v>59574</v>
      </c>
      <c r="K87">
        <v>239</v>
      </c>
      <c r="L87" t="s">
        <v>366</v>
      </c>
      <c r="M87" t="s">
        <v>19</v>
      </c>
      <c r="N87">
        <v>5523</v>
      </c>
      <c r="O87">
        <v>9.5101162290142049</v>
      </c>
      <c r="P87" t="s">
        <v>372</v>
      </c>
      <c r="Q87" t="s">
        <v>366</v>
      </c>
      <c r="R87">
        <f>_xlfn.RANK.EQ(O87,Table2_1[Engagement_Rate],0)</f>
        <v>190</v>
      </c>
    </row>
    <row r="88" spans="1:18">
      <c r="A88" t="s">
        <v>86</v>
      </c>
      <c r="B88" t="s">
        <v>21</v>
      </c>
      <c r="C88" s="39">
        <v>45420</v>
      </c>
      <c r="D88" t="s">
        <v>14</v>
      </c>
      <c r="E88" t="s">
        <v>18</v>
      </c>
      <c r="F88">
        <v>1828</v>
      </c>
      <c r="G88">
        <v>450</v>
      </c>
      <c r="H88">
        <v>214</v>
      </c>
      <c r="I88">
        <v>52115</v>
      </c>
      <c r="J88">
        <v>19166</v>
      </c>
      <c r="K88">
        <v>190</v>
      </c>
      <c r="L88" t="s">
        <v>365</v>
      </c>
      <c r="M88" t="s">
        <v>16</v>
      </c>
      <c r="N88">
        <v>2492</v>
      </c>
      <c r="O88">
        <v>4.7817327065144388</v>
      </c>
      <c r="P88" t="s">
        <v>372</v>
      </c>
      <c r="Q88" t="s">
        <v>365</v>
      </c>
      <c r="R88">
        <f>_xlfn.RANK.EQ(O88,Table2_1[Engagement_Rate],0)</f>
        <v>418</v>
      </c>
    </row>
    <row r="89" spans="1:18">
      <c r="A89" t="s">
        <v>87</v>
      </c>
      <c r="B89" t="s">
        <v>13</v>
      </c>
      <c r="C89" s="39">
        <v>45707</v>
      </c>
      <c r="D89" t="s">
        <v>22</v>
      </c>
      <c r="E89" t="s">
        <v>41</v>
      </c>
      <c r="F89">
        <v>2422</v>
      </c>
      <c r="G89">
        <v>455</v>
      </c>
      <c r="H89">
        <v>376</v>
      </c>
      <c r="I89">
        <v>23428</v>
      </c>
      <c r="J89">
        <v>46775</v>
      </c>
      <c r="K89">
        <v>259</v>
      </c>
      <c r="L89" t="s">
        <v>365</v>
      </c>
      <c r="M89" t="s">
        <v>47</v>
      </c>
      <c r="N89">
        <v>3253</v>
      </c>
      <c r="O89">
        <v>13.885094758408743</v>
      </c>
      <c r="P89" t="s">
        <v>372</v>
      </c>
      <c r="Q89" t="s">
        <v>365</v>
      </c>
      <c r="R89">
        <f>_xlfn.RANK.EQ(O89,Table2_1[Engagement_Rate],0)</f>
        <v>72</v>
      </c>
    </row>
    <row r="90" spans="1:18">
      <c r="A90" t="s">
        <v>88</v>
      </c>
      <c r="B90" t="s">
        <v>13</v>
      </c>
      <c r="C90" s="39">
        <v>45299</v>
      </c>
      <c r="D90" t="s">
        <v>14</v>
      </c>
      <c r="E90" t="s">
        <v>35</v>
      </c>
      <c r="F90">
        <v>2683</v>
      </c>
      <c r="G90">
        <v>405</v>
      </c>
      <c r="H90">
        <v>223</v>
      </c>
      <c r="I90">
        <v>31233</v>
      </c>
      <c r="J90">
        <v>58106</v>
      </c>
      <c r="K90">
        <v>291</v>
      </c>
      <c r="L90" t="s">
        <v>366</v>
      </c>
      <c r="M90" t="s">
        <v>19</v>
      </c>
      <c r="N90">
        <v>3311</v>
      </c>
      <c r="O90">
        <v>10.600966926007748</v>
      </c>
      <c r="P90" t="s">
        <v>372</v>
      </c>
      <c r="Q90" t="s">
        <v>366</v>
      </c>
      <c r="R90">
        <f>_xlfn.RANK.EQ(O90,Table2_1[Engagement_Rate],0)</f>
        <v>152</v>
      </c>
    </row>
    <row r="91" spans="1:18">
      <c r="A91" t="s">
        <v>89</v>
      </c>
      <c r="B91" t="s">
        <v>27</v>
      </c>
      <c r="C91" s="39">
        <v>45490</v>
      </c>
      <c r="D91" t="s">
        <v>14</v>
      </c>
      <c r="E91" t="s">
        <v>35</v>
      </c>
      <c r="F91">
        <v>3135</v>
      </c>
      <c r="G91">
        <v>110</v>
      </c>
      <c r="H91">
        <v>215</v>
      </c>
      <c r="I91">
        <v>39192</v>
      </c>
      <c r="J91">
        <v>24744</v>
      </c>
      <c r="K91">
        <v>177</v>
      </c>
      <c r="L91" t="s">
        <v>401</v>
      </c>
      <c r="M91" t="s">
        <v>19</v>
      </c>
      <c r="N91">
        <v>3460</v>
      </c>
      <c r="O91">
        <v>8.8283323127168813</v>
      </c>
      <c r="P91" t="s">
        <v>373</v>
      </c>
      <c r="Q91" t="s">
        <v>369</v>
      </c>
      <c r="R91">
        <f>_xlfn.RANK.EQ(O91,Table2_1[Engagement_Rate],0)</f>
        <v>226</v>
      </c>
    </row>
    <row r="92" spans="1:18">
      <c r="A92" t="s">
        <v>89</v>
      </c>
      <c r="B92" t="s">
        <v>27</v>
      </c>
      <c r="C92" s="39">
        <v>45490</v>
      </c>
      <c r="D92" t="s">
        <v>14</v>
      </c>
      <c r="E92" t="s">
        <v>35</v>
      </c>
      <c r="F92">
        <v>3135</v>
      </c>
      <c r="G92">
        <v>110</v>
      </c>
      <c r="H92">
        <v>215</v>
      </c>
      <c r="I92">
        <v>39192</v>
      </c>
      <c r="J92">
        <v>24744</v>
      </c>
      <c r="K92">
        <v>177</v>
      </c>
      <c r="L92" t="s">
        <v>401</v>
      </c>
      <c r="M92" t="s">
        <v>19</v>
      </c>
      <c r="N92">
        <v>3460</v>
      </c>
      <c r="O92">
        <v>8.8283323127168813</v>
      </c>
      <c r="P92" t="s">
        <v>372</v>
      </c>
      <c r="Q92" t="s">
        <v>368</v>
      </c>
      <c r="R92">
        <f>_xlfn.RANK.EQ(O92,Table2_1[Engagement_Rate],0)</f>
        <v>226</v>
      </c>
    </row>
    <row r="93" spans="1:18">
      <c r="A93" t="s">
        <v>90</v>
      </c>
      <c r="B93" t="s">
        <v>27</v>
      </c>
      <c r="C93" s="39">
        <v>45514</v>
      </c>
      <c r="D93" t="s">
        <v>14</v>
      </c>
      <c r="E93" t="s">
        <v>41</v>
      </c>
      <c r="F93">
        <v>1105</v>
      </c>
      <c r="G93">
        <v>181</v>
      </c>
      <c r="H93">
        <v>55</v>
      </c>
      <c r="I93">
        <v>53581</v>
      </c>
      <c r="J93">
        <v>74048</v>
      </c>
      <c r="K93">
        <v>220</v>
      </c>
      <c r="L93" t="s">
        <v>401</v>
      </c>
      <c r="M93" t="s">
        <v>19</v>
      </c>
      <c r="N93">
        <v>1341</v>
      </c>
      <c r="O93">
        <v>2.5027528414923199</v>
      </c>
      <c r="P93" t="s">
        <v>372</v>
      </c>
      <c r="Q93" t="s">
        <v>368</v>
      </c>
      <c r="R93">
        <f>_xlfn.RANK.EQ(O93,Table2_1[Engagement_Rate],0)</f>
        <v>482</v>
      </c>
    </row>
    <row r="94" spans="1:18">
      <c r="A94" t="s">
        <v>90</v>
      </c>
      <c r="B94" t="s">
        <v>27</v>
      </c>
      <c r="C94" s="39">
        <v>45514</v>
      </c>
      <c r="D94" t="s">
        <v>14</v>
      </c>
      <c r="E94" t="s">
        <v>41</v>
      </c>
      <c r="F94">
        <v>1105</v>
      </c>
      <c r="G94">
        <v>181</v>
      </c>
      <c r="H94">
        <v>55</v>
      </c>
      <c r="I94">
        <v>53581</v>
      </c>
      <c r="J94">
        <v>74048</v>
      </c>
      <c r="K94">
        <v>220</v>
      </c>
      <c r="L94" t="s">
        <v>401</v>
      </c>
      <c r="M94" t="s">
        <v>19</v>
      </c>
      <c r="N94">
        <v>1341</v>
      </c>
      <c r="O94">
        <v>2.5027528414923199</v>
      </c>
      <c r="P94" t="s">
        <v>373</v>
      </c>
      <c r="Q94" t="s">
        <v>369</v>
      </c>
      <c r="R94">
        <f>_xlfn.RANK.EQ(O94,Table2_1[Engagement_Rate],0)</f>
        <v>482</v>
      </c>
    </row>
    <row r="95" spans="1:18">
      <c r="A95" t="s">
        <v>91</v>
      </c>
      <c r="B95" t="s">
        <v>27</v>
      </c>
      <c r="C95" s="39">
        <v>45398</v>
      </c>
      <c r="D95" t="s">
        <v>14</v>
      </c>
      <c r="E95" t="s">
        <v>15</v>
      </c>
      <c r="F95">
        <v>4674</v>
      </c>
      <c r="G95">
        <v>326</v>
      </c>
      <c r="H95">
        <v>62</v>
      </c>
      <c r="I95">
        <v>45503</v>
      </c>
      <c r="J95">
        <v>46814</v>
      </c>
      <c r="K95">
        <v>116</v>
      </c>
      <c r="L95" t="s">
        <v>401</v>
      </c>
      <c r="M95" t="s">
        <v>19</v>
      </c>
      <c r="N95">
        <v>5062</v>
      </c>
      <c r="O95">
        <v>11.124541239039184</v>
      </c>
      <c r="P95" t="s">
        <v>372</v>
      </c>
      <c r="Q95" t="s">
        <v>368</v>
      </c>
      <c r="R95">
        <f>_xlfn.RANK.EQ(O95,Table2_1[Engagement_Rate],0)</f>
        <v>125</v>
      </c>
    </row>
    <row r="96" spans="1:18">
      <c r="A96" t="s">
        <v>91</v>
      </c>
      <c r="B96" t="s">
        <v>27</v>
      </c>
      <c r="C96" s="39">
        <v>45398</v>
      </c>
      <c r="D96" t="s">
        <v>14</v>
      </c>
      <c r="E96" t="s">
        <v>15</v>
      </c>
      <c r="F96">
        <v>4674</v>
      </c>
      <c r="G96">
        <v>326</v>
      </c>
      <c r="H96">
        <v>62</v>
      </c>
      <c r="I96">
        <v>45503</v>
      </c>
      <c r="J96">
        <v>46814</v>
      </c>
      <c r="K96">
        <v>116</v>
      </c>
      <c r="L96" t="s">
        <v>401</v>
      </c>
      <c r="M96" t="s">
        <v>19</v>
      </c>
      <c r="N96">
        <v>5062</v>
      </c>
      <c r="O96">
        <v>11.124541239039184</v>
      </c>
      <c r="P96" t="s">
        <v>373</v>
      </c>
      <c r="Q96" t="s">
        <v>369</v>
      </c>
      <c r="R96">
        <f>_xlfn.RANK.EQ(O96,Table2_1[Engagement_Rate],0)</f>
        <v>125</v>
      </c>
    </row>
    <row r="97" spans="1:18">
      <c r="A97" t="s">
        <v>92</v>
      </c>
      <c r="B97" t="s">
        <v>27</v>
      </c>
      <c r="C97" s="39">
        <v>45292</v>
      </c>
      <c r="D97" t="s">
        <v>49</v>
      </c>
      <c r="E97" t="s">
        <v>18</v>
      </c>
      <c r="F97">
        <v>3437</v>
      </c>
      <c r="G97">
        <v>129</v>
      </c>
      <c r="H97">
        <v>359</v>
      </c>
      <c r="I97">
        <v>44558</v>
      </c>
      <c r="J97">
        <v>30854</v>
      </c>
      <c r="K97">
        <v>171</v>
      </c>
      <c r="L97" t="s">
        <v>403</v>
      </c>
      <c r="M97" t="s">
        <v>50</v>
      </c>
      <c r="N97">
        <v>3925</v>
      </c>
      <c r="O97">
        <v>8.8087436599488314</v>
      </c>
      <c r="P97" t="s">
        <v>373</v>
      </c>
      <c r="Q97" t="s">
        <v>371</v>
      </c>
      <c r="R97">
        <f>_xlfn.RANK.EQ(O97,Table2_1[Engagement_Rate],0)</f>
        <v>229</v>
      </c>
    </row>
    <row r="98" spans="1:18">
      <c r="A98" t="s">
        <v>92</v>
      </c>
      <c r="B98" t="s">
        <v>27</v>
      </c>
      <c r="C98" s="39">
        <v>45292</v>
      </c>
      <c r="D98" t="s">
        <v>49</v>
      </c>
      <c r="E98" t="s">
        <v>18</v>
      </c>
      <c r="F98">
        <v>3437</v>
      </c>
      <c r="G98">
        <v>129</v>
      </c>
      <c r="H98">
        <v>359</v>
      </c>
      <c r="I98">
        <v>44558</v>
      </c>
      <c r="J98">
        <v>30854</v>
      </c>
      <c r="K98">
        <v>171</v>
      </c>
      <c r="L98" t="s">
        <v>403</v>
      </c>
      <c r="M98" t="s">
        <v>50</v>
      </c>
      <c r="N98">
        <v>3925</v>
      </c>
      <c r="O98">
        <v>8.8087436599488314</v>
      </c>
      <c r="P98" t="s">
        <v>372</v>
      </c>
      <c r="Q98" t="s">
        <v>368</v>
      </c>
      <c r="R98">
        <f>_xlfn.RANK.EQ(O98,Table2_1[Engagement_Rate],0)</f>
        <v>229</v>
      </c>
    </row>
    <row r="99" spans="1:18">
      <c r="A99" t="s">
        <v>93</v>
      </c>
      <c r="B99" t="s">
        <v>21</v>
      </c>
      <c r="C99" s="39">
        <v>45599</v>
      </c>
      <c r="D99" t="s">
        <v>22</v>
      </c>
      <c r="E99" t="s">
        <v>25</v>
      </c>
      <c r="F99">
        <v>1959</v>
      </c>
      <c r="G99">
        <v>316</v>
      </c>
      <c r="H99">
        <v>82</v>
      </c>
      <c r="I99">
        <v>54036</v>
      </c>
      <c r="J99">
        <v>69015</v>
      </c>
      <c r="K99">
        <v>182</v>
      </c>
      <c r="L99" t="s">
        <v>400</v>
      </c>
      <c r="M99" t="s">
        <v>16</v>
      </c>
      <c r="N99">
        <v>2357</v>
      </c>
      <c r="O99">
        <v>4.3619068768968834</v>
      </c>
      <c r="P99" t="s">
        <v>372</v>
      </c>
      <c r="Q99" t="s">
        <v>367</v>
      </c>
      <c r="R99">
        <f>_xlfn.RANK.EQ(O99,Table2_1[Engagement_Rate],0)</f>
        <v>434</v>
      </c>
    </row>
    <row r="100" spans="1:18">
      <c r="A100" t="s">
        <v>93</v>
      </c>
      <c r="B100" t="s">
        <v>21</v>
      </c>
      <c r="C100" s="39">
        <v>45599</v>
      </c>
      <c r="D100" t="s">
        <v>22</v>
      </c>
      <c r="E100" t="s">
        <v>25</v>
      </c>
      <c r="F100">
        <v>1959</v>
      </c>
      <c r="G100">
        <v>316</v>
      </c>
      <c r="H100">
        <v>82</v>
      </c>
      <c r="I100">
        <v>54036</v>
      </c>
      <c r="J100">
        <v>69015</v>
      </c>
      <c r="K100">
        <v>182</v>
      </c>
      <c r="L100" t="s">
        <v>400</v>
      </c>
      <c r="M100" t="s">
        <v>16</v>
      </c>
      <c r="N100">
        <v>2357</v>
      </c>
      <c r="O100">
        <v>4.3619068768968834</v>
      </c>
      <c r="P100" t="s">
        <v>373</v>
      </c>
      <c r="Q100" t="s">
        <v>365</v>
      </c>
      <c r="R100">
        <f>_xlfn.RANK.EQ(O100,Table2_1[Engagement_Rate],0)</f>
        <v>434</v>
      </c>
    </row>
    <row r="101" spans="1:18">
      <c r="A101" t="s">
        <v>94</v>
      </c>
      <c r="B101" t="s">
        <v>21</v>
      </c>
      <c r="C101" s="39">
        <v>45480</v>
      </c>
      <c r="D101" t="s">
        <v>14</v>
      </c>
      <c r="E101" t="s">
        <v>23</v>
      </c>
      <c r="F101">
        <v>1035</v>
      </c>
      <c r="G101">
        <v>137</v>
      </c>
      <c r="H101">
        <v>184</v>
      </c>
      <c r="I101">
        <v>37302</v>
      </c>
      <c r="J101">
        <v>68953</v>
      </c>
      <c r="K101">
        <v>237</v>
      </c>
      <c r="L101" t="s">
        <v>371</v>
      </c>
      <c r="M101" t="s">
        <v>19</v>
      </c>
      <c r="N101">
        <v>1356</v>
      </c>
      <c r="O101">
        <v>3.6351938233874859</v>
      </c>
      <c r="P101" t="s">
        <v>372</v>
      </c>
      <c r="Q101" t="s">
        <v>371</v>
      </c>
      <c r="R101">
        <f>_xlfn.RANK.EQ(O101,Table2_1[Engagement_Rate],0)</f>
        <v>452</v>
      </c>
    </row>
    <row r="102" spans="1:18">
      <c r="A102" t="s">
        <v>95</v>
      </c>
      <c r="B102" t="s">
        <v>21</v>
      </c>
      <c r="C102" s="39">
        <v>45679</v>
      </c>
      <c r="D102" t="s">
        <v>22</v>
      </c>
      <c r="E102" t="s">
        <v>23</v>
      </c>
      <c r="F102">
        <v>4478</v>
      </c>
      <c r="G102">
        <v>101</v>
      </c>
      <c r="H102">
        <v>121</v>
      </c>
      <c r="I102">
        <v>51035</v>
      </c>
      <c r="J102">
        <v>58207</v>
      </c>
      <c r="K102">
        <v>205</v>
      </c>
      <c r="L102" t="s">
        <v>400</v>
      </c>
      <c r="M102" t="s">
        <v>16</v>
      </c>
      <c r="N102">
        <v>4700</v>
      </c>
      <c r="O102">
        <v>9.2093661212893121</v>
      </c>
      <c r="P102" t="s">
        <v>373</v>
      </c>
      <c r="Q102" t="s">
        <v>365</v>
      </c>
      <c r="R102">
        <f>_xlfn.RANK.EQ(O102,Table2_1[Engagement_Rate],0)</f>
        <v>214</v>
      </c>
    </row>
    <row r="103" spans="1:18">
      <c r="A103" t="s">
        <v>95</v>
      </c>
      <c r="B103" t="s">
        <v>21</v>
      </c>
      <c r="C103" s="39">
        <v>45679</v>
      </c>
      <c r="D103" t="s">
        <v>22</v>
      </c>
      <c r="E103" t="s">
        <v>23</v>
      </c>
      <c r="F103">
        <v>4478</v>
      </c>
      <c r="G103">
        <v>101</v>
      </c>
      <c r="H103">
        <v>121</v>
      </c>
      <c r="I103">
        <v>51035</v>
      </c>
      <c r="J103">
        <v>58207</v>
      </c>
      <c r="K103">
        <v>205</v>
      </c>
      <c r="L103" t="s">
        <v>400</v>
      </c>
      <c r="M103" t="s">
        <v>16</v>
      </c>
      <c r="N103">
        <v>4700</v>
      </c>
      <c r="O103">
        <v>9.2093661212893121</v>
      </c>
      <c r="P103" t="s">
        <v>372</v>
      </c>
      <c r="Q103" t="s">
        <v>367</v>
      </c>
      <c r="R103">
        <f>_xlfn.RANK.EQ(O103,Table2_1[Engagement_Rate],0)</f>
        <v>214</v>
      </c>
    </row>
    <row r="104" spans="1:18">
      <c r="A104" t="s">
        <v>96</v>
      </c>
      <c r="B104" t="s">
        <v>27</v>
      </c>
      <c r="C104" s="39">
        <v>45438</v>
      </c>
      <c r="D104" t="s">
        <v>14</v>
      </c>
      <c r="E104" t="s">
        <v>41</v>
      </c>
      <c r="F104">
        <v>1488</v>
      </c>
      <c r="G104">
        <v>327</v>
      </c>
      <c r="H104">
        <v>110</v>
      </c>
      <c r="I104">
        <v>53805</v>
      </c>
      <c r="J104">
        <v>30239</v>
      </c>
      <c r="K104">
        <v>109</v>
      </c>
      <c r="L104" t="s">
        <v>401</v>
      </c>
      <c r="M104" t="s">
        <v>19</v>
      </c>
      <c r="N104">
        <v>1925</v>
      </c>
      <c r="O104">
        <v>3.5777344113000655</v>
      </c>
      <c r="P104" t="s">
        <v>373</v>
      </c>
      <c r="Q104" t="s">
        <v>369</v>
      </c>
      <c r="R104">
        <f>_xlfn.RANK.EQ(O104,Table2_1[Engagement_Rate],0)</f>
        <v>457</v>
      </c>
    </row>
    <row r="105" spans="1:18">
      <c r="A105" t="s">
        <v>96</v>
      </c>
      <c r="B105" t="s">
        <v>27</v>
      </c>
      <c r="C105" s="39">
        <v>45438</v>
      </c>
      <c r="D105" t="s">
        <v>14</v>
      </c>
      <c r="E105" t="s">
        <v>41</v>
      </c>
      <c r="F105">
        <v>1488</v>
      </c>
      <c r="G105">
        <v>327</v>
      </c>
      <c r="H105">
        <v>110</v>
      </c>
      <c r="I105">
        <v>53805</v>
      </c>
      <c r="J105">
        <v>30239</v>
      </c>
      <c r="K105">
        <v>109</v>
      </c>
      <c r="L105" t="s">
        <v>401</v>
      </c>
      <c r="M105" t="s">
        <v>19</v>
      </c>
      <c r="N105">
        <v>1925</v>
      </c>
      <c r="O105">
        <v>3.5777344113000655</v>
      </c>
      <c r="P105" t="s">
        <v>372</v>
      </c>
      <c r="Q105" t="s">
        <v>368</v>
      </c>
      <c r="R105">
        <f>_xlfn.RANK.EQ(O105,Table2_1[Engagement_Rate],0)</f>
        <v>457</v>
      </c>
    </row>
    <row r="106" spans="1:18">
      <c r="A106" t="s">
        <v>97</v>
      </c>
      <c r="B106" t="s">
        <v>13</v>
      </c>
      <c r="C106" s="39">
        <v>45763</v>
      </c>
      <c r="D106" t="s">
        <v>14</v>
      </c>
      <c r="E106" t="s">
        <v>25</v>
      </c>
      <c r="F106">
        <v>4836</v>
      </c>
      <c r="G106">
        <v>331</v>
      </c>
      <c r="H106">
        <v>140</v>
      </c>
      <c r="I106">
        <v>58792</v>
      </c>
      <c r="J106">
        <v>47711</v>
      </c>
      <c r="K106">
        <v>227</v>
      </c>
      <c r="L106" t="s">
        <v>399</v>
      </c>
      <c r="M106" t="s">
        <v>16</v>
      </c>
      <c r="N106">
        <v>5307</v>
      </c>
      <c r="O106">
        <v>9.0267383317458165</v>
      </c>
      <c r="P106" t="s">
        <v>372</v>
      </c>
      <c r="Q106" t="s">
        <v>364</v>
      </c>
      <c r="R106">
        <f>_xlfn.RANK.EQ(O106,Table2_1[Engagement_Rate],0)</f>
        <v>220</v>
      </c>
    </row>
    <row r="107" spans="1:18">
      <c r="A107" t="s">
        <v>97</v>
      </c>
      <c r="B107" t="s">
        <v>13</v>
      </c>
      <c r="C107" s="39">
        <v>45763</v>
      </c>
      <c r="D107" t="s">
        <v>14</v>
      </c>
      <c r="E107" t="s">
        <v>25</v>
      </c>
      <c r="F107">
        <v>4836</v>
      </c>
      <c r="G107">
        <v>331</v>
      </c>
      <c r="H107">
        <v>140</v>
      </c>
      <c r="I107">
        <v>58792</v>
      </c>
      <c r="J107">
        <v>47711</v>
      </c>
      <c r="K107">
        <v>227</v>
      </c>
      <c r="L107" t="s">
        <v>399</v>
      </c>
      <c r="M107" t="s">
        <v>16</v>
      </c>
      <c r="N107">
        <v>5307</v>
      </c>
      <c r="O107">
        <v>9.0267383317458165</v>
      </c>
      <c r="P107" t="s">
        <v>373</v>
      </c>
      <c r="Q107" t="s">
        <v>365</v>
      </c>
      <c r="R107">
        <f>_xlfn.RANK.EQ(O107,Table2_1[Engagement_Rate],0)</f>
        <v>220</v>
      </c>
    </row>
    <row r="108" spans="1:18">
      <c r="A108" t="s">
        <v>98</v>
      </c>
      <c r="B108" t="s">
        <v>27</v>
      </c>
      <c r="C108" s="39">
        <v>45384</v>
      </c>
      <c r="D108" t="s">
        <v>49</v>
      </c>
      <c r="E108" t="s">
        <v>43</v>
      </c>
      <c r="F108">
        <v>4563</v>
      </c>
      <c r="G108">
        <v>488</v>
      </c>
      <c r="H108">
        <v>356</v>
      </c>
      <c r="I108">
        <v>30619</v>
      </c>
      <c r="J108">
        <v>23328</v>
      </c>
      <c r="K108">
        <v>267</v>
      </c>
      <c r="L108" t="s">
        <v>403</v>
      </c>
      <c r="M108" t="s">
        <v>50</v>
      </c>
      <c r="N108">
        <v>5407</v>
      </c>
      <c r="O108">
        <v>17.658969920637514</v>
      </c>
      <c r="P108" t="s">
        <v>373</v>
      </c>
      <c r="Q108" t="s">
        <v>371</v>
      </c>
      <c r="R108">
        <f>_xlfn.RANK.EQ(O108,Table2_1[Engagement_Rate],0)</f>
        <v>22</v>
      </c>
    </row>
    <row r="109" spans="1:18">
      <c r="A109" t="s">
        <v>98</v>
      </c>
      <c r="B109" t="s">
        <v>27</v>
      </c>
      <c r="C109" s="39">
        <v>45384</v>
      </c>
      <c r="D109" t="s">
        <v>49</v>
      </c>
      <c r="E109" t="s">
        <v>43</v>
      </c>
      <c r="F109">
        <v>4563</v>
      </c>
      <c r="G109">
        <v>488</v>
      </c>
      <c r="H109">
        <v>356</v>
      </c>
      <c r="I109">
        <v>30619</v>
      </c>
      <c r="J109">
        <v>23328</v>
      </c>
      <c r="K109">
        <v>267</v>
      </c>
      <c r="L109" t="s">
        <v>403</v>
      </c>
      <c r="M109" t="s">
        <v>50</v>
      </c>
      <c r="N109">
        <v>5407</v>
      </c>
      <c r="O109">
        <v>17.658969920637514</v>
      </c>
      <c r="P109" t="s">
        <v>372</v>
      </c>
      <c r="Q109" t="s">
        <v>368</v>
      </c>
      <c r="R109">
        <f>_xlfn.RANK.EQ(O109,Table2_1[Engagement_Rate],0)</f>
        <v>22</v>
      </c>
    </row>
    <row r="110" spans="1:18">
      <c r="A110" t="s">
        <v>99</v>
      </c>
      <c r="B110" t="s">
        <v>21</v>
      </c>
      <c r="C110" s="39">
        <v>45379</v>
      </c>
      <c r="D110" t="s">
        <v>14</v>
      </c>
      <c r="E110" t="s">
        <v>28</v>
      </c>
      <c r="F110">
        <v>3276</v>
      </c>
      <c r="G110">
        <v>421</v>
      </c>
      <c r="H110">
        <v>114</v>
      </c>
      <c r="I110">
        <v>20580</v>
      </c>
      <c r="J110">
        <v>30324</v>
      </c>
      <c r="K110">
        <v>221</v>
      </c>
      <c r="L110" t="s">
        <v>371</v>
      </c>
      <c r="M110" t="s">
        <v>19</v>
      </c>
      <c r="N110">
        <v>3811</v>
      </c>
      <c r="O110">
        <v>18.517978620019438</v>
      </c>
      <c r="P110" t="s">
        <v>372</v>
      </c>
      <c r="Q110" t="s">
        <v>371</v>
      </c>
      <c r="R110">
        <f>_xlfn.RANK.EQ(O110,Table2_1[Engagement_Rate],0)</f>
        <v>17</v>
      </c>
    </row>
    <row r="111" spans="1:18">
      <c r="A111" t="s">
        <v>100</v>
      </c>
      <c r="B111" t="s">
        <v>21</v>
      </c>
      <c r="C111" s="39">
        <v>45643</v>
      </c>
      <c r="D111" t="s">
        <v>22</v>
      </c>
      <c r="E111" t="s">
        <v>28</v>
      </c>
      <c r="F111">
        <v>1316</v>
      </c>
      <c r="G111">
        <v>472</v>
      </c>
      <c r="H111">
        <v>286</v>
      </c>
      <c r="I111">
        <v>44692</v>
      </c>
      <c r="J111">
        <v>53343</v>
      </c>
      <c r="K111">
        <v>227</v>
      </c>
      <c r="L111" t="s">
        <v>402</v>
      </c>
      <c r="M111" t="s">
        <v>16</v>
      </c>
      <c r="N111">
        <v>2074</v>
      </c>
      <c r="O111">
        <v>4.6406515707509168</v>
      </c>
      <c r="P111" t="s">
        <v>373</v>
      </c>
      <c r="Q111" t="s">
        <v>370</v>
      </c>
      <c r="R111">
        <f>_xlfn.RANK.EQ(O111,Table2_1[Engagement_Rate],0)</f>
        <v>423</v>
      </c>
    </row>
    <row r="112" spans="1:18">
      <c r="A112" t="s">
        <v>100</v>
      </c>
      <c r="B112" t="s">
        <v>21</v>
      </c>
      <c r="C112" s="39">
        <v>45643</v>
      </c>
      <c r="D112" t="s">
        <v>22</v>
      </c>
      <c r="E112" t="s">
        <v>28</v>
      </c>
      <c r="F112">
        <v>1316</v>
      </c>
      <c r="G112">
        <v>472</v>
      </c>
      <c r="H112">
        <v>286</v>
      </c>
      <c r="I112">
        <v>44692</v>
      </c>
      <c r="J112">
        <v>53343</v>
      </c>
      <c r="K112">
        <v>227</v>
      </c>
      <c r="L112" t="s">
        <v>402</v>
      </c>
      <c r="M112" t="s">
        <v>16</v>
      </c>
      <c r="N112">
        <v>2074</v>
      </c>
      <c r="O112">
        <v>4.6406515707509168</v>
      </c>
      <c r="P112" t="s">
        <v>372</v>
      </c>
      <c r="Q112" t="s">
        <v>368</v>
      </c>
      <c r="R112">
        <f>_xlfn.RANK.EQ(O112,Table2_1[Engagement_Rate],0)</f>
        <v>423</v>
      </c>
    </row>
    <row r="113" spans="1:18">
      <c r="A113" t="s">
        <v>101</v>
      </c>
      <c r="B113" t="s">
        <v>21</v>
      </c>
      <c r="C113" s="39">
        <v>45662</v>
      </c>
      <c r="D113" t="s">
        <v>14</v>
      </c>
      <c r="E113" t="s">
        <v>25</v>
      </c>
      <c r="F113">
        <v>4811</v>
      </c>
      <c r="G113">
        <v>473</v>
      </c>
      <c r="H113">
        <v>254</v>
      </c>
      <c r="I113">
        <v>51964</v>
      </c>
      <c r="J113">
        <v>68795</v>
      </c>
      <c r="K113">
        <v>107</v>
      </c>
      <c r="L113" t="s">
        <v>365</v>
      </c>
      <c r="M113" t="s">
        <v>16</v>
      </c>
      <c r="N113">
        <v>5538</v>
      </c>
      <c r="O113">
        <v>10.657378184897237</v>
      </c>
      <c r="P113" t="s">
        <v>372</v>
      </c>
      <c r="Q113" t="s">
        <v>365</v>
      </c>
      <c r="R113">
        <f>_xlfn.RANK.EQ(O113,Table2_1[Engagement_Rate],0)</f>
        <v>150</v>
      </c>
    </row>
    <row r="114" spans="1:18">
      <c r="A114" t="s">
        <v>102</v>
      </c>
      <c r="B114" t="s">
        <v>21</v>
      </c>
      <c r="C114" s="39">
        <v>45302</v>
      </c>
      <c r="D114" t="s">
        <v>14</v>
      </c>
      <c r="E114" t="s">
        <v>30</v>
      </c>
      <c r="F114">
        <v>4218</v>
      </c>
      <c r="G114">
        <v>247</v>
      </c>
      <c r="H114">
        <v>183</v>
      </c>
      <c r="I114">
        <v>28914</v>
      </c>
      <c r="J114">
        <v>18310</v>
      </c>
      <c r="K114">
        <v>135</v>
      </c>
      <c r="L114" t="s">
        <v>371</v>
      </c>
      <c r="M114" t="s">
        <v>19</v>
      </c>
      <c r="N114">
        <v>4648</v>
      </c>
      <c r="O114">
        <v>16.07525766064882</v>
      </c>
      <c r="P114" t="s">
        <v>372</v>
      </c>
      <c r="Q114" t="s">
        <v>371</v>
      </c>
      <c r="R114">
        <f>_xlfn.RANK.EQ(O114,Table2_1[Engagement_Rate],0)</f>
        <v>46</v>
      </c>
    </row>
    <row r="115" spans="1:18">
      <c r="A115" t="s">
        <v>103</v>
      </c>
      <c r="B115" t="s">
        <v>13</v>
      </c>
      <c r="C115" s="39">
        <v>45576</v>
      </c>
      <c r="D115" t="s">
        <v>14</v>
      </c>
      <c r="E115" t="s">
        <v>41</v>
      </c>
      <c r="F115">
        <v>1360</v>
      </c>
      <c r="G115">
        <v>249</v>
      </c>
      <c r="H115">
        <v>52</v>
      </c>
      <c r="I115">
        <v>20368</v>
      </c>
      <c r="J115">
        <v>42152</v>
      </c>
      <c r="K115">
        <v>193</v>
      </c>
      <c r="L115" t="s">
        <v>366</v>
      </c>
      <c r="M115" t="s">
        <v>19</v>
      </c>
      <c r="N115">
        <v>1661</v>
      </c>
      <c r="O115">
        <v>8.1549489395129608</v>
      </c>
      <c r="P115" t="s">
        <v>372</v>
      </c>
      <c r="Q115" t="s">
        <v>366</v>
      </c>
      <c r="R115">
        <f>_xlfn.RANK.EQ(O115,Table2_1[Engagement_Rate],0)</f>
        <v>271</v>
      </c>
    </row>
    <row r="116" spans="1:18">
      <c r="A116" t="s">
        <v>104</v>
      </c>
      <c r="B116" t="s">
        <v>27</v>
      </c>
      <c r="C116" s="39">
        <v>45783</v>
      </c>
      <c r="D116" t="s">
        <v>49</v>
      </c>
      <c r="E116" t="s">
        <v>15</v>
      </c>
      <c r="F116">
        <v>1085</v>
      </c>
      <c r="G116">
        <v>496</v>
      </c>
      <c r="H116">
        <v>320</v>
      </c>
      <c r="I116">
        <v>36528</v>
      </c>
      <c r="J116">
        <v>38599</v>
      </c>
      <c r="K116">
        <v>270</v>
      </c>
      <c r="L116" t="s">
        <v>403</v>
      </c>
      <c r="M116" t="s">
        <v>50</v>
      </c>
      <c r="N116">
        <v>1901</v>
      </c>
      <c r="O116">
        <v>5.2042268944371441</v>
      </c>
      <c r="P116" t="s">
        <v>373</v>
      </c>
      <c r="Q116" t="s">
        <v>371</v>
      </c>
      <c r="R116">
        <f>_xlfn.RANK.EQ(O116,Table2_1[Engagement_Rate],0)</f>
        <v>399</v>
      </c>
    </row>
    <row r="117" spans="1:18">
      <c r="A117" t="s">
        <v>104</v>
      </c>
      <c r="B117" t="s">
        <v>27</v>
      </c>
      <c r="C117" s="39">
        <v>45783</v>
      </c>
      <c r="D117" t="s">
        <v>49</v>
      </c>
      <c r="E117" t="s">
        <v>15</v>
      </c>
      <c r="F117">
        <v>1085</v>
      </c>
      <c r="G117">
        <v>496</v>
      </c>
      <c r="H117">
        <v>320</v>
      </c>
      <c r="I117">
        <v>36528</v>
      </c>
      <c r="J117">
        <v>38599</v>
      </c>
      <c r="K117">
        <v>270</v>
      </c>
      <c r="L117" t="s">
        <v>403</v>
      </c>
      <c r="M117" t="s">
        <v>50</v>
      </c>
      <c r="N117">
        <v>1901</v>
      </c>
      <c r="O117">
        <v>5.2042268944371441</v>
      </c>
      <c r="P117" t="s">
        <v>372</v>
      </c>
      <c r="Q117" t="s">
        <v>368</v>
      </c>
      <c r="R117">
        <f>_xlfn.RANK.EQ(O117,Table2_1[Engagement_Rate],0)</f>
        <v>399</v>
      </c>
    </row>
    <row r="118" spans="1:18">
      <c r="A118" t="s">
        <v>105</v>
      </c>
      <c r="B118" t="s">
        <v>21</v>
      </c>
      <c r="C118" s="39">
        <v>45431</v>
      </c>
      <c r="D118" t="s">
        <v>22</v>
      </c>
      <c r="E118" t="s">
        <v>32</v>
      </c>
      <c r="F118">
        <v>1763</v>
      </c>
      <c r="G118">
        <v>206</v>
      </c>
      <c r="H118">
        <v>187</v>
      </c>
      <c r="I118">
        <v>53342</v>
      </c>
      <c r="J118">
        <v>25095</v>
      </c>
      <c r="K118">
        <v>88</v>
      </c>
      <c r="L118" t="s">
        <v>402</v>
      </c>
      <c r="M118" t="s">
        <v>16</v>
      </c>
      <c r="N118">
        <v>2156</v>
      </c>
      <c r="O118">
        <v>4.0418432004799225</v>
      </c>
      <c r="P118" t="s">
        <v>372</v>
      </c>
      <c r="Q118" t="s">
        <v>368</v>
      </c>
      <c r="R118">
        <f>_xlfn.RANK.EQ(O118,Table2_1[Engagement_Rate],0)</f>
        <v>440</v>
      </c>
    </row>
    <row r="119" spans="1:18">
      <c r="A119" t="s">
        <v>105</v>
      </c>
      <c r="B119" t="s">
        <v>21</v>
      </c>
      <c r="C119" s="39">
        <v>45431</v>
      </c>
      <c r="D119" t="s">
        <v>22</v>
      </c>
      <c r="E119" t="s">
        <v>32</v>
      </c>
      <c r="F119">
        <v>1763</v>
      </c>
      <c r="G119">
        <v>206</v>
      </c>
      <c r="H119">
        <v>187</v>
      </c>
      <c r="I119">
        <v>53342</v>
      </c>
      <c r="J119">
        <v>25095</v>
      </c>
      <c r="K119">
        <v>88</v>
      </c>
      <c r="L119" t="s">
        <v>402</v>
      </c>
      <c r="M119" t="s">
        <v>16</v>
      </c>
      <c r="N119">
        <v>2156</v>
      </c>
      <c r="O119">
        <v>4.0418432004799225</v>
      </c>
      <c r="P119" t="s">
        <v>373</v>
      </c>
      <c r="Q119" t="s">
        <v>370</v>
      </c>
      <c r="R119">
        <f>_xlfn.RANK.EQ(O119,Table2_1[Engagement_Rate],0)</f>
        <v>440</v>
      </c>
    </row>
    <row r="120" spans="1:18">
      <c r="A120" t="s">
        <v>106</v>
      </c>
      <c r="B120" t="s">
        <v>21</v>
      </c>
      <c r="C120" s="39">
        <v>45313</v>
      </c>
      <c r="D120" t="s">
        <v>22</v>
      </c>
      <c r="E120" t="s">
        <v>41</v>
      </c>
      <c r="F120">
        <v>1554</v>
      </c>
      <c r="G120">
        <v>455</v>
      </c>
      <c r="H120">
        <v>158</v>
      </c>
      <c r="I120">
        <v>41947</v>
      </c>
      <c r="J120">
        <v>48578</v>
      </c>
      <c r="K120">
        <v>101</v>
      </c>
      <c r="L120" t="s">
        <v>399</v>
      </c>
      <c r="M120" t="s">
        <v>16</v>
      </c>
      <c r="N120">
        <v>2167</v>
      </c>
      <c r="O120">
        <v>5.1660428636136073</v>
      </c>
      <c r="P120" t="s">
        <v>372</v>
      </c>
      <c r="Q120" t="s">
        <v>364</v>
      </c>
      <c r="R120">
        <f>_xlfn.RANK.EQ(O120,Table2_1[Engagement_Rate],0)</f>
        <v>407</v>
      </c>
    </row>
    <row r="121" spans="1:18">
      <c r="A121" t="s">
        <v>106</v>
      </c>
      <c r="B121" t="s">
        <v>21</v>
      </c>
      <c r="C121" s="39">
        <v>45313</v>
      </c>
      <c r="D121" t="s">
        <v>22</v>
      </c>
      <c r="E121" t="s">
        <v>41</v>
      </c>
      <c r="F121">
        <v>1554</v>
      </c>
      <c r="G121">
        <v>455</v>
      </c>
      <c r="H121">
        <v>158</v>
      </c>
      <c r="I121">
        <v>41947</v>
      </c>
      <c r="J121">
        <v>48578</v>
      </c>
      <c r="K121">
        <v>101</v>
      </c>
      <c r="L121" t="s">
        <v>399</v>
      </c>
      <c r="M121" t="s">
        <v>16</v>
      </c>
      <c r="N121">
        <v>2167</v>
      </c>
      <c r="O121">
        <v>5.1660428636136073</v>
      </c>
      <c r="P121" t="s">
        <v>373</v>
      </c>
      <c r="Q121" t="s">
        <v>365</v>
      </c>
      <c r="R121">
        <f>_xlfn.RANK.EQ(O121,Table2_1[Engagement_Rate],0)</f>
        <v>407</v>
      </c>
    </row>
    <row r="122" spans="1:18">
      <c r="A122" t="s">
        <v>107</v>
      </c>
      <c r="B122" t="s">
        <v>13</v>
      </c>
      <c r="C122" s="39">
        <v>45487</v>
      </c>
      <c r="D122" t="s">
        <v>14</v>
      </c>
      <c r="E122" t="s">
        <v>25</v>
      </c>
      <c r="F122">
        <v>2464</v>
      </c>
      <c r="G122">
        <v>401</v>
      </c>
      <c r="H122">
        <v>78</v>
      </c>
      <c r="I122">
        <v>38665</v>
      </c>
      <c r="J122">
        <v>73593</v>
      </c>
      <c r="K122">
        <v>207</v>
      </c>
      <c r="L122" t="s">
        <v>366</v>
      </c>
      <c r="M122" t="s">
        <v>19</v>
      </c>
      <c r="N122">
        <v>2943</v>
      </c>
      <c r="O122">
        <v>7.6115349799560317</v>
      </c>
      <c r="P122" t="s">
        <v>372</v>
      </c>
      <c r="Q122" t="s">
        <v>366</v>
      </c>
      <c r="R122">
        <f>_xlfn.RANK.EQ(O122,Table2_1[Engagement_Rate],0)</f>
        <v>295</v>
      </c>
    </row>
    <row r="123" spans="1:18">
      <c r="A123" t="s">
        <v>108</v>
      </c>
      <c r="B123" t="s">
        <v>21</v>
      </c>
      <c r="C123" s="39">
        <v>45805</v>
      </c>
      <c r="D123" t="s">
        <v>14</v>
      </c>
      <c r="E123" t="s">
        <v>41</v>
      </c>
      <c r="F123">
        <v>2418</v>
      </c>
      <c r="G123">
        <v>161</v>
      </c>
      <c r="H123">
        <v>360</v>
      </c>
      <c r="I123">
        <v>30589</v>
      </c>
      <c r="J123">
        <v>41383</v>
      </c>
      <c r="K123">
        <v>88</v>
      </c>
      <c r="L123" t="s">
        <v>365</v>
      </c>
      <c r="M123" t="s">
        <v>16</v>
      </c>
      <c r="N123">
        <v>2939</v>
      </c>
      <c r="O123">
        <v>9.6080290300434807</v>
      </c>
      <c r="P123" t="s">
        <v>372</v>
      </c>
      <c r="Q123" t="s">
        <v>365</v>
      </c>
      <c r="R123">
        <f>_xlfn.RANK.EQ(O123,Table2_1[Engagement_Rate],0)</f>
        <v>189</v>
      </c>
    </row>
    <row r="124" spans="1:18">
      <c r="A124" t="s">
        <v>109</v>
      </c>
      <c r="B124" t="s">
        <v>21</v>
      </c>
      <c r="C124" s="39">
        <v>45678</v>
      </c>
      <c r="D124" t="s">
        <v>22</v>
      </c>
      <c r="E124" t="s">
        <v>15</v>
      </c>
      <c r="F124">
        <v>2494</v>
      </c>
      <c r="G124">
        <v>494</v>
      </c>
      <c r="H124">
        <v>55</v>
      </c>
      <c r="I124">
        <v>22580</v>
      </c>
      <c r="J124">
        <v>22214</v>
      </c>
      <c r="K124">
        <v>109</v>
      </c>
      <c r="L124" t="s">
        <v>400</v>
      </c>
      <c r="M124" t="s">
        <v>16</v>
      </c>
      <c r="N124">
        <v>3043</v>
      </c>
      <c r="O124">
        <v>13.476527900797167</v>
      </c>
      <c r="P124" t="s">
        <v>373</v>
      </c>
      <c r="Q124" t="s">
        <v>365</v>
      </c>
      <c r="R124">
        <f>_xlfn.RANK.EQ(O124,Table2_1[Engagement_Rate],0)</f>
        <v>77</v>
      </c>
    </row>
    <row r="125" spans="1:18">
      <c r="A125" t="s">
        <v>109</v>
      </c>
      <c r="B125" t="s">
        <v>21</v>
      </c>
      <c r="C125" s="39">
        <v>45678</v>
      </c>
      <c r="D125" t="s">
        <v>22</v>
      </c>
      <c r="E125" t="s">
        <v>15</v>
      </c>
      <c r="F125">
        <v>2494</v>
      </c>
      <c r="G125">
        <v>494</v>
      </c>
      <c r="H125">
        <v>55</v>
      </c>
      <c r="I125">
        <v>22580</v>
      </c>
      <c r="J125">
        <v>22214</v>
      </c>
      <c r="K125">
        <v>109</v>
      </c>
      <c r="L125" t="s">
        <v>400</v>
      </c>
      <c r="M125" t="s">
        <v>16</v>
      </c>
      <c r="N125">
        <v>3043</v>
      </c>
      <c r="O125">
        <v>13.476527900797167</v>
      </c>
      <c r="P125" t="s">
        <v>372</v>
      </c>
      <c r="Q125" t="s">
        <v>367</v>
      </c>
      <c r="R125">
        <f>_xlfn.RANK.EQ(O125,Table2_1[Engagement_Rate],0)</f>
        <v>77</v>
      </c>
    </row>
    <row r="126" spans="1:18">
      <c r="A126" t="s">
        <v>110</v>
      </c>
      <c r="B126" t="s">
        <v>27</v>
      </c>
      <c r="C126" s="39">
        <v>45304</v>
      </c>
      <c r="D126" t="s">
        <v>49</v>
      </c>
      <c r="E126" t="s">
        <v>23</v>
      </c>
      <c r="F126">
        <v>4781</v>
      </c>
      <c r="G126">
        <v>191</v>
      </c>
      <c r="H126">
        <v>122</v>
      </c>
      <c r="I126">
        <v>35535</v>
      </c>
      <c r="J126">
        <v>50777</v>
      </c>
      <c r="K126">
        <v>128</v>
      </c>
      <c r="L126" t="s">
        <v>403</v>
      </c>
      <c r="M126" t="s">
        <v>50</v>
      </c>
      <c r="N126">
        <v>5094</v>
      </c>
      <c r="O126">
        <v>14.335162515829463</v>
      </c>
      <c r="P126" t="s">
        <v>372</v>
      </c>
      <c r="Q126" t="s">
        <v>368</v>
      </c>
      <c r="R126">
        <f>_xlfn.RANK.EQ(O126,Table2_1[Engagement_Rate],0)</f>
        <v>66</v>
      </c>
    </row>
    <row r="127" spans="1:18">
      <c r="A127" t="s">
        <v>110</v>
      </c>
      <c r="B127" t="s">
        <v>27</v>
      </c>
      <c r="C127" s="39">
        <v>45304</v>
      </c>
      <c r="D127" t="s">
        <v>49</v>
      </c>
      <c r="E127" t="s">
        <v>23</v>
      </c>
      <c r="F127">
        <v>4781</v>
      </c>
      <c r="G127">
        <v>191</v>
      </c>
      <c r="H127">
        <v>122</v>
      </c>
      <c r="I127">
        <v>35535</v>
      </c>
      <c r="J127">
        <v>50777</v>
      </c>
      <c r="K127">
        <v>128</v>
      </c>
      <c r="L127" t="s">
        <v>403</v>
      </c>
      <c r="M127" t="s">
        <v>50</v>
      </c>
      <c r="N127">
        <v>5094</v>
      </c>
      <c r="O127">
        <v>14.335162515829463</v>
      </c>
      <c r="P127" t="s">
        <v>373</v>
      </c>
      <c r="Q127" t="s">
        <v>371</v>
      </c>
      <c r="R127">
        <f>_xlfn.RANK.EQ(O127,Table2_1[Engagement_Rate],0)</f>
        <v>66</v>
      </c>
    </row>
    <row r="128" spans="1:18">
      <c r="A128" t="s">
        <v>111</v>
      </c>
      <c r="B128" t="s">
        <v>13</v>
      </c>
      <c r="C128" s="39">
        <v>45825</v>
      </c>
      <c r="D128" t="s">
        <v>14</v>
      </c>
      <c r="E128" t="s">
        <v>28</v>
      </c>
      <c r="F128">
        <v>2284</v>
      </c>
      <c r="G128">
        <v>187</v>
      </c>
      <c r="H128">
        <v>260</v>
      </c>
      <c r="I128">
        <v>37400</v>
      </c>
      <c r="J128">
        <v>65014</v>
      </c>
      <c r="K128">
        <v>157</v>
      </c>
      <c r="L128" t="s">
        <v>399</v>
      </c>
      <c r="M128" t="s">
        <v>16</v>
      </c>
      <c r="N128">
        <v>2731</v>
      </c>
      <c r="O128">
        <v>7.3021390374331556</v>
      </c>
      <c r="P128" t="s">
        <v>373</v>
      </c>
      <c r="Q128" t="s">
        <v>365</v>
      </c>
      <c r="R128">
        <f>_xlfn.RANK.EQ(O128,Table2_1[Engagement_Rate],0)</f>
        <v>308</v>
      </c>
    </row>
    <row r="129" spans="1:18">
      <c r="A129" t="s">
        <v>111</v>
      </c>
      <c r="B129" t="s">
        <v>13</v>
      </c>
      <c r="C129" s="39">
        <v>45825</v>
      </c>
      <c r="D129" t="s">
        <v>14</v>
      </c>
      <c r="E129" t="s">
        <v>28</v>
      </c>
      <c r="F129">
        <v>2284</v>
      </c>
      <c r="G129">
        <v>187</v>
      </c>
      <c r="H129">
        <v>260</v>
      </c>
      <c r="I129">
        <v>37400</v>
      </c>
      <c r="J129">
        <v>65014</v>
      </c>
      <c r="K129">
        <v>157</v>
      </c>
      <c r="L129" t="s">
        <v>399</v>
      </c>
      <c r="M129" t="s">
        <v>16</v>
      </c>
      <c r="N129">
        <v>2731</v>
      </c>
      <c r="O129">
        <v>7.3021390374331556</v>
      </c>
      <c r="P129" t="s">
        <v>372</v>
      </c>
      <c r="Q129" t="s">
        <v>364</v>
      </c>
      <c r="R129">
        <f>_xlfn.RANK.EQ(O129,Table2_1[Engagement_Rate],0)</f>
        <v>308</v>
      </c>
    </row>
    <row r="130" spans="1:18">
      <c r="A130" t="s">
        <v>112</v>
      </c>
      <c r="B130" t="s">
        <v>21</v>
      </c>
      <c r="C130" s="39">
        <v>45723</v>
      </c>
      <c r="D130" t="s">
        <v>14</v>
      </c>
      <c r="E130" t="s">
        <v>32</v>
      </c>
      <c r="F130">
        <v>4234</v>
      </c>
      <c r="G130">
        <v>486</v>
      </c>
      <c r="H130">
        <v>276</v>
      </c>
      <c r="I130">
        <v>56623</v>
      </c>
      <c r="J130">
        <v>41343</v>
      </c>
      <c r="K130">
        <v>184</v>
      </c>
      <c r="L130" t="s">
        <v>371</v>
      </c>
      <c r="M130" t="s">
        <v>19</v>
      </c>
      <c r="N130">
        <v>4996</v>
      </c>
      <c r="O130">
        <v>8.8232696960599046</v>
      </c>
      <c r="P130" t="s">
        <v>372</v>
      </c>
      <c r="Q130" t="s">
        <v>371</v>
      </c>
      <c r="R130">
        <f>_xlfn.RANK.EQ(O130,Table2_1[Engagement_Rate],0)</f>
        <v>228</v>
      </c>
    </row>
    <row r="131" spans="1:18">
      <c r="A131" t="s">
        <v>113</v>
      </c>
      <c r="B131" t="s">
        <v>13</v>
      </c>
      <c r="C131" s="39">
        <v>45530</v>
      </c>
      <c r="D131" t="s">
        <v>14</v>
      </c>
      <c r="E131" t="s">
        <v>43</v>
      </c>
      <c r="F131">
        <v>2102</v>
      </c>
      <c r="G131">
        <v>181</v>
      </c>
      <c r="H131">
        <v>306</v>
      </c>
      <c r="I131">
        <v>43650</v>
      </c>
      <c r="J131">
        <v>50079</v>
      </c>
      <c r="K131">
        <v>182</v>
      </c>
      <c r="L131" t="s">
        <v>366</v>
      </c>
      <c r="M131" t="s">
        <v>19</v>
      </c>
      <c r="N131">
        <v>2589</v>
      </c>
      <c r="O131">
        <v>5.9312714776632296</v>
      </c>
      <c r="P131" t="s">
        <v>372</v>
      </c>
      <c r="Q131" t="s">
        <v>366</v>
      </c>
      <c r="R131">
        <f>_xlfn.RANK.EQ(O131,Table2_1[Engagement_Rate],0)</f>
        <v>361</v>
      </c>
    </row>
    <row r="132" spans="1:18">
      <c r="A132" t="s">
        <v>114</v>
      </c>
      <c r="B132" t="s">
        <v>21</v>
      </c>
      <c r="C132" s="39">
        <v>45660</v>
      </c>
      <c r="D132" t="s">
        <v>22</v>
      </c>
      <c r="E132" t="s">
        <v>32</v>
      </c>
      <c r="F132">
        <v>4845</v>
      </c>
      <c r="G132">
        <v>158</v>
      </c>
      <c r="H132">
        <v>84</v>
      </c>
      <c r="I132">
        <v>34578</v>
      </c>
      <c r="J132">
        <v>51480</v>
      </c>
      <c r="K132">
        <v>180</v>
      </c>
      <c r="L132" t="s">
        <v>399</v>
      </c>
      <c r="M132" t="s">
        <v>16</v>
      </c>
      <c r="N132">
        <v>5087</v>
      </c>
      <c r="O132">
        <v>14.711666377465441</v>
      </c>
      <c r="P132" t="s">
        <v>373</v>
      </c>
      <c r="Q132" t="s">
        <v>365</v>
      </c>
      <c r="R132">
        <f>_xlfn.RANK.EQ(O132,Table2_1[Engagement_Rate],0)</f>
        <v>58</v>
      </c>
    </row>
    <row r="133" spans="1:18">
      <c r="A133" t="s">
        <v>114</v>
      </c>
      <c r="B133" t="s">
        <v>21</v>
      </c>
      <c r="C133" s="39">
        <v>45660</v>
      </c>
      <c r="D133" t="s">
        <v>22</v>
      </c>
      <c r="E133" t="s">
        <v>32</v>
      </c>
      <c r="F133">
        <v>4845</v>
      </c>
      <c r="G133">
        <v>158</v>
      </c>
      <c r="H133">
        <v>84</v>
      </c>
      <c r="I133">
        <v>34578</v>
      </c>
      <c r="J133">
        <v>51480</v>
      </c>
      <c r="K133">
        <v>180</v>
      </c>
      <c r="L133" t="s">
        <v>399</v>
      </c>
      <c r="M133" t="s">
        <v>16</v>
      </c>
      <c r="N133">
        <v>5087</v>
      </c>
      <c r="O133">
        <v>14.711666377465441</v>
      </c>
      <c r="P133" t="s">
        <v>372</v>
      </c>
      <c r="Q133" t="s">
        <v>364</v>
      </c>
      <c r="R133">
        <f>_xlfn.RANK.EQ(O133,Table2_1[Engagement_Rate],0)</f>
        <v>58</v>
      </c>
    </row>
    <row r="134" spans="1:18">
      <c r="A134" t="s">
        <v>115</v>
      </c>
      <c r="B134" t="s">
        <v>21</v>
      </c>
      <c r="C134" s="39">
        <v>45507</v>
      </c>
      <c r="D134" t="s">
        <v>14</v>
      </c>
      <c r="E134" t="s">
        <v>43</v>
      </c>
      <c r="F134">
        <v>4247</v>
      </c>
      <c r="G134">
        <v>390</v>
      </c>
      <c r="H134">
        <v>213</v>
      </c>
      <c r="I134">
        <v>29785</v>
      </c>
      <c r="J134">
        <v>57768</v>
      </c>
      <c r="K134">
        <v>122</v>
      </c>
      <c r="L134" t="s">
        <v>365</v>
      </c>
      <c r="M134" t="s">
        <v>16</v>
      </c>
      <c r="N134">
        <v>4850</v>
      </c>
      <c r="O134">
        <v>16.283364109451064</v>
      </c>
      <c r="P134" t="s">
        <v>372</v>
      </c>
      <c r="Q134" t="s">
        <v>365</v>
      </c>
      <c r="R134">
        <f>_xlfn.RANK.EQ(O134,Table2_1[Engagement_Rate],0)</f>
        <v>39</v>
      </c>
    </row>
    <row r="135" spans="1:18">
      <c r="A135" t="s">
        <v>116</v>
      </c>
      <c r="B135" t="s">
        <v>13</v>
      </c>
      <c r="C135" s="39">
        <v>45522</v>
      </c>
      <c r="D135" t="s">
        <v>14</v>
      </c>
      <c r="E135" t="s">
        <v>18</v>
      </c>
      <c r="F135">
        <v>2965</v>
      </c>
      <c r="G135">
        <v>328</v>
      </c>
      <c r="H135">
        <v>171</v>
      </c>
      <c r="I135">
        <v>57685</v>
      </c>
      <c r="J135">
        <v>67536</v>
      </c>
      <c r="K135">
        <v>264</v>
      </c>
      <c r="L135" t="s">
        <v>399</v>
      </c>
      <c r="M135" t="s">
        <v>16</v>
      </c>
      <c r="N135">
        <v>3464</v>
      </c>
      <c r="O135">
        <v>6.005027303458438</v>
      </c>
      <c r="P135" t="s">
        <v>372</v>
      </c>
      <c r="Q135" t="s">
        <v>364</v>
      </c>
      <c r="R135">
        <f>_xlfn.RANK.EQ(O135,Table2_1[Engagement_Rate],0)</f>
        <v>357</v>
      </c>
    </row>
    <row r="136" spans="1:18">
      <c r="A136" t="s">
        <v>116</v>
      </c>
      <c r="B136" t="s">
        <v>13</v>
      </c>
      <c r="C136" s="39">
        <v>45522</v>
      </c>
      <c r="D136" t="s">
        <v>14</v>
      </c>
      <c r="E136" t="s">
        <v>18</v>
      </c>
      <c r="F136">
        <v>2965</v>
      </c>
      <c r="G136">
        <v>328</v>
      </c>
      <c r="H136">
        <v>171</v>
      </c>
      <c r="I136">
        <v>57685</v>
      </c>
      <c r="J136">
        <v>67536</v>
      </c>
      <c r="K136">
        <v>264</v>
      </c>
      <c r="L136" t="s">
        <v>399</v>
      </c>
      <c r="M136" t="s">
        <v>16</v>
      </c>
      <c r="N136">
        <v>3464</v>
      </c>
      <c r="O136">
        <v>6.005027303458438</v>
      </c>
      <c r="P136" t="s">
        <v>373</v>
      </c>
      <c r="Q136" t="s">
        <v>365</v>
      </c>
      <c r="R136">
        <f>_xlfn.RANK.EQ(O136,Table2_1[Engagement_Rate],0)</f>
        <v>357</v>
      </c>
    </row>
    <row r="137" spans="1:18">
      <c r="A137" t="s">
        <v>117</v>
      </c>
      <c r="B137" t="s">
        <v>21</v>
      </c>
      <c r="C137" s="39">
        <v>45791</v>
      </c>
      <c r="D137" t="s">
        <v>22</v>
      </c>
      <c r="E137" t="s">
        <v>25</v>
      </c>
      <c r="F137">
        <v>1371</v>
      </c>
      <c r="G137">
        <v>139</v>
      </c>
      <c r="H137">
        <v>96</v>
      </c>
      <c r="I137">
        <v>36140</v>
      </c>
      <c r="J137">
        <v>39395</v>
      </c>
      <c r="K137">
        <v>169</v>
      </c>
      <c r="L137" t="s">
        <v>399</v>
      </c>
      <c r="M137" t="s">
        <v>16</v>
      </c>
      <c r="N137">
        <v>1606</v>
      </c>
      <c r="O137">
        <v>4.4438295517432209</v>
      </c>
      <c r="P137" t="s">
        <v>373</v>
      </c>
      <c r="Q137" t="s">
        <v>365</v>
      </c>
      <c r="R137">
        <f>_xlfn.RANK.EQ(O137,Table2_1[Engagement_Rate],0)</f>
        <v>429</v>
      </c>
    </row>
    <row r="138" spans="1:18">
      <c r="A138" t="s">
        <v>117</v>
      </c>
      <c r="B138" t="s">
        <v>21</v>
      </c>
      <c r="C138" s="39">
        <v>45791</v>
      </c>
      <c r="D138" t="s">
        <v>22</v>
      </c>
      <c r="E138" t="s">
        <v>25</v>
      </c>
      <c r="F138">
        <v>1371</v>
      </c>
      <c r="G138">
        <v>139</v>
      </c>
      <c r="H138">
        <v>96</v>
      </c>
      <c r="I138">
        <v>36140</v>
      </c>
      <c r="J138">
        <v>39395</v>
      </c>
      <c r="K138">
        <v>169</v>
      </c>
      <c r="L138" t="s">
        <v>399</v>
      </c>
      <c r="M138" t="s">
        <v>16</v>
      </c>
      <c r="N138">
        <v>1606</v>
      </c>
      <c r="O138">
        <v>4.4438295517432209</v>
      </c>
      <c r="P138" t="s">
        <v>372</v>
      </c>
      <c r="Q138" t="s">
        <v>364</v>
      </c>
      <c r="R138">
        <f>_xlfn.RANK.EQ(O138,Table2_1[Engagement_Rate],0)</f>
        <v>429</v>
      </c>
    </row>
    <row r="139" spans="1:18">
      <c r="A139" t="s">
        <v>118</v>
      </c>
      <c r="B139" t="s">
        <v>21</v>
      </c>
      <c r="C139" s="39">
        <v>45405</v>
      </c>
      <c r="D139" t="s">
        <v>22</v>
      </c>
      <c r="E139" t="s">
        <v>15</v>
      </c>
      <c r="F139">
        <v>2683</v>
      </c>
      <c r="G139">
        <v>496</v>
      </c>
      <c r="H139">
        <v>89</v>
      </c>
      <c r="I139">
        <v>53435</v>
      </c>
      <c r="J139">
        <v>30334</v>
      </c>
      <c r="K139">
        <v>160</v>
      </c>
      <c r="L139" t="s">
        <v>399</v>
      </c>
      <c r="M139" t="s">
        <v>16</v>
      </c>
      <c r="N139">
        <v>3268</v>
      </c>
      <c r="O139">
        <v>6.1158416768035933</v>
      </c>
      <c r="P139" t="s">
        <v>372</v>
      </c>
      <c r="Q139" t="s">
        <v>364</v>
      </c>
      <c r="R139">
        <f>_xlfn.RANK.EQ(O139,Table2_1[Engagement_Rate],0)</f>
        <v>352</v>
      </c>
    </row>
    <row r="140" spans="1:18">
      <c r="A140" t="s">
        <v>118</v>
      </c>
      <c r="B140" t="s">
        <v>21</v>
      </c>
      <c r="C140" s="39">
        <v>45405</v>
      </c>
      <c r="D140" t="s">
        <v>22</v>
      </c>
      <c r="E140" t="s">
        <v>15</v>
      </c>
      <c r="F140">
        <v>2683</v>
      </c>
      <c r="G140">
        <v>496</v>
      </c>
      <c r="H140">
        <v>89</v>
      </c>
      <c r="I140">
        <v>53435</v>
      </c>
      <c r="J140">
        <v>30334</v>
      </c>
      <c r="K140">
        <v>160</v>
      </c>
      <c r="L140" t="s">
        <v>399</v>
      </c>
      <c r="M140" t="s">
        <v>16</v>
      </c>
      <c r="N140">
        <v>3268</v>
      </c>
      <c r="O140">
        <v>6.1158416768035933</v>
      </c>
      <c r="P140" t="s">
        <v>373</v>
      </c>
      <c r="Q140" t="s">
        <v>365</v>
      </c>
      <c r="R140">
        <f>_xlfn.RANK.EQ(O140,Table2_1[Engagement_Rate],0)</f>
        <v>352</v>
      </c>
    </row>
    <row r="141" spans="1:18">
      <c r="A141" t="s">
        <v>119</v>
      </c>
      <c r="B141" t="s">
        <v>21</v>
      </c>
      <c r="C141" s="39">
        <v>45705</v>
      </c>
      <c r="D141" t="s">
        <v>22</v>
      </c>
      <c r="E141" t="s">
        <v>30</v>
      </c>
      <c r="F141">
        <v>4796</v>
      </c>
      <c r="G141">
        <v>427</v>
      </c>
      <c r="H141">
        <v>339</v>
      </c>
      <c r="I141">
        <v>30752</v>
      </c>
      <c r="J141">
        <v>33870</v>
      </c>
      <c r="K141">
        <v>298</v>
      </c>
      <c r="L141" t="s">
        <v>399</v>
      </c>
      <c r="M141" t="s">
        <v>16</v>
      </c>
      <c r="N141">
        <v>5562</v>
      </c>
      <c r="O141">
        <v>18.086628511966701</v>
      </c>
      <c r="P141" t="s">
        <v>373</v>
      </c>
      <c r="Q141" t="s">
        <v>365</v>
      </c>
      <c r="R141">
        <f>_xlfn.RANK.EQ(O141,Table2_1[Engagement_Rate],0)</f>
        <v>18</v>
      </c>
    </row>
    <row r="142" spans="1:18">
      <c r="A142" t="s">
        <v>119</v>
      </c>
      <c r="B142" t="s">
        <v>21</v>
      </c>
      <c r="C142" s="39">
        <v>45705</v>
      </c>
      <c r="D142" t="s">
        <v>22</v>
      </c>
      <c r="E142" t="s">
        <v>30</v>
      </c>
      <c r="F142">
        <v>4796</v>
      </c>
      <c r="G142">
        <v>427</v>
      </c>
      <c r="H142">
        <v>339</v>
      </c>
      <c r="I142">
        <v>30752</v>
      </c>
      <c r="J142">
        <v>33870</v>
      </c>
      <c r="K142">
        <v>298</v>
      </c>
      <c r="L142" t="s">
        <v>399</v>
      </c>
      <c r="M142" t="s">
        <v>16</v>
      </c>
      <c r="N142">
        <v>5562</v>
      </c>
      <c r="O142">
        <v>18.086628511966701</v>
      </c>
      <c r="P142" t="s">
        <v>372</v>
      </c>
      <c r="Q142" t="s">
        <v>364</v>
      </c>
      <c r="R142">
        <f>_xlfn.RANK.EQ(O142,Table2_1[Engagement_Rate],0)</f>
        <v>18</v>
      </c>
    </row>
    <row r="143" spans="1:18">
      <c r="A143" t="s">
        <v>120</v>
      </c>
      <c r="B143" t="s">
        <v>13</v>
      </c>
      <c r="C143" s="39">
        <v>45630</v>
      </c>
      <c r="D143" t="s">
        <v>14</v>
      </c>
      <c r="E143" t="s">
        <v>25</v>
      </c>
      <c r="F143">
        <v>2601</v>
      </c>
      <c r="G143">
        <v>336</v>
      </c>
      <c r="H143">
        <v>260</v>
      </c>
      <c r="I143">
        <v>32368</v>
      </c>
      <c r="J143">
        <v>49028</v>
      </c>
      <c r="K143">
        <v>120</v>
      </c>
      <c r="L143" t="s">
        <v>399</v>
      </c>
      <c r="M143" t="s">
        <v>16</v>
      </c>
      <c r="N143">
        <v>3197</v>
      </c>
      <c r="O143">
        <v>9.8770390509144832</v>
      </c>
      <c r="P143" t="s">
        <v>373</v>
      </c>
      <c r="Q143" t="s">
        <v>365</v>
      </c>
      <c r="R143">
        <f>_xlfn.RANK.EQ(O143,Table2_1[Engagement_Rate],0)</f>
        <v>174</v>
      </c>
    </row>
    <row r="144" spans="1:18">
      <c r="A144" t="s">
        <v>120</v>
      </c>
      <c r="B144" t="s">
        <v>13</v>
      </c>
      <c r="C144" s="39">
        <v>45630</v>
      </c>
      <c r="D144" t="s">
        <v>14</v>
      </c>
      <c r="E144" t="s">
        <v>25</v>
      </c>
      <c r="F144">
        <v>2601</v>
      </c>
      <c r="G144">
        <v>336</v>
      </c>
      <c r="H144">
        <v>260</v>
      </c>
      <c r="I144">
        <v>32368</v>
      </c>
      <c r="J144">
        <v>49028</v>
      </c>
      <c r="K144">
        <v>120</v>
      </c>
      <c r="L144" t="s">
        <v>399</v>
      </c>
      <c r="M144" t="s">
        <v>16</v>
      </c>
      <c r="N144">
        <v>3197</v>
      </c>
      <c r="O144">
        <v>9.8770390509144832</v>
      </c>
      <c r="P144" t="s">
        <v>372</v>
      </c>
      <c r="Q144" t="s">
        <v>364</v>
      </c>
      <c r="R144">
        <f>_xlfn.RANK.EQ(O144,Table2_1[Engagement_Rate],0)</f>
        <v>174</v>
      </c>
    </row>
    <row r="145" spans="1:18">
      <c r="A145" t="s">
        <v>121</v>
      </c>
      <c r="B145" t="s">
        <v>21</v>
      </c>
      <c r="C145" s="39">
        <v>45495</v>
      </c>
      <c r="D145" t="s">
        <v>22</v>
      </c>
      <c r="E145" t="s">
        <v>25</v>
      </c>
      <c r="F145">
        <v>3336</v>
      </c>
      <c r="G145">
        <v>229</v>
      </c>
      <c r="H145">
        <v>337</v>
      </c>
      <c r="I145">
        <v>22117</v>
      </c>
      <c r="J145">
        <v>26205</v>
      </c>
      <c r="K145">
        <v>160</v>
      </c>
      <c r="L145" t="s">
        <v>400</v>
      </c>
      <c r="M145" t="s">
        <v>16</v>
      </c>
      <c r="N145">
        <v>3902</v>
      </c>
      <c r="O145">
        <v>17.642537414658406</v>
      </c>
      <c r="P145" t="s">
        <v>372</v>
      </c>
      <c r="Q145" t="s">
        <v>367</v>
      </c>
      <c r="R145">
        <f>_xlfn.RANK.EQ(O145,Table2_1[Engagement_Rate],0)</f>
        <v>24</v>
      </c>
    </row>
    <row r="146" spans="1:18">
      <c r="A146" t="s">
        <v>121</v>
      </c>
      <c r="B146" t="s">
        <v>21</v>
      </c>
      <c r="C146" s="39">
        <v>45495</v>
      </c>
      <c r="D146" t="s">
        <v>22</v>
      </c>
      <c r="E146" t="s">
        <v>25</v>
      </c>
      <c r="F146">
        <v>3336</v>
      </c>
      <c r="G146">
        <v>229</v>
      </c>
      <c r="H146">
        <v>337</v>
      </c>
      <c r="I146">
        <v>22117</v>
      </c>
      <c r="J146">
        <v>26205</v>
      </c>
      <c r="K146">
        <v>160</v>
      </c>
      <c r="L146" t="s">
        <v>400</v>
      </c>
      <c r="M146" t="s">
        <v>16</v>
      </c>
      <c r="N146">
        <v>3902</v>
      </c>
      <c r="O146">
        <v>17.642537414658406</v>
      </c>
      <c r="P146" t="s">
        <v>373</v>
      </c>
      <c r="Q146" t="s">
        <v>365</v>
      </c>
      <c r="R146">
        <f>_xlfn.RANK.EQ(O146,Table2_1[Engagement_Rate],0)</f>
        <v>24</v>
      </c>
    </row>
    <row r="147" spans="1:18">
      <c r="A147" t="s">
        <v>122</v>
      </c>
      <c r="B147" t="s">
        <v>21</v>
      </c>
      <c r="C147" s="39">
        <v>45774</v>
      </c>
      <c r="D147" t="s">
        <v>14</v>
      </c>
      <c r="E147" t="s">
        <v>18</v>
      </c>
      <c r="F147">
        <v>1165</v>
      </c>
      <c r="G147">
        <v>294</v>
      </c>
      <c r="H147">
        <v>163</v>
      </c>
      <c r="I147">
        <v>20659</v>
      </c>
      <c r="J147">
        <v>45926</v>
      </c>
      <c r="K147">
        <v>111</v>
      </c>
      <c r="L147" t="s">
        <v>371</v>
      </c>
      <c r="M147" t="s">
        <v>19</v>
      </c>
      <c r="N147">
        <v>1622</v>
      </c>
      <c r="O147">
        <v>7.8512996756861426</v>
      </c>
      <c r="P147" t="s">
        <v>372</v>
      </c>
      <c r="Q147" t="s">
        <v>371</v>
      </c>
      <c r="R147">
        <f>_xlfn.RANK.EQ(O147,Table2_1[Engagement_Rate],0)</f>
        <v>289</v>
      </c>
    </row>
    <row r="148" spans="1:18">
      <c r="A148" t="s">
        <v>123</v>
      </c>
      <c r="B148" t="s">
        <v>27</v>
      </c>
      <c r="C148" s="39">
        <v>45376</v>
      </c>
      <c r="D148" t="s">
        <v>49</v>
      </c>
      <c r="E148" t="s">
        <v>18</v>
      </c>
      <c r="F148">
        <v>1948</v>
      </c>
      <c r="G148">
        <v>155</v>
      </c>
      <c r="H148">
        <v>315</v>
      </c>
      <c r="I148">
        <v>30321</v>
      </c>
      <c r="J148">
        <v>57121</v>
      </c>
      <c r="K148">
        <v>82</v>
      </c>
      <c r="L148" t="s">
        <v>403</v>
      </c>
      <c r="M148" t="s">
        <v>50</v>
      </c>
      <c r="N148">
        <v>2418</v>
      </c>
      <c r="O148">
        <v>7.974671020085089</v>
      </c>
      <c r="P148" t="s">
        <v>372</v>
      </c>
      <c r="Q148" t="s">
        <v>368</v>
      </c>
      <c r="R148">
        <f>_xlfn.RANK.EQ(O148,Table2_1[Engagement_Rate],0)</f>
        <v>287</v>
      </c>
    </row>
    <row r="149" spans="1:18">
      <c r="A149" t="s">
        <v>123</v>
      </c>
      <c r="B149" t="s">
        <v>27</v>
      </c>
      <c r="C149" s="39">
        <v>45376</v>
      </c>
      <c r="D149" t="s">
        <v>49</v>
      </c>
      <c r="E149" t="s">
        <v>18</v>
      </c>
      <c r="F149">
        <v>1948</v>
      </c>
      <c r="G149">
        <v>155</v>
      </c>
      <c r="H149">
        <v>315</v>
      </c>
      <c r="I149">
        <v>30321</v>
      </c>
      <c r="J149">
        <v>57121</v>
      </c>
      <c r="K149">
        <v>82</v>
      </c>
      <c r="L149" t="s">
        <v>403</v>
      </c>
      <c r="M149" t="s">
        <v>50</v>
      </c>
      <c r="N149">
        <v>2418</v>
      </c>
      <c r="O149">
        <v>7.974671020085089</v>
      </c>
      <c r="P149" t="s">
        <v>373</v>
      </c>
      <c r="Q149" t="s">
        <v>371</v>
      </c>
      <c r="R149">
        <f>_xlfn.RANK.EQ(O149,Table2_1[Engagement_Rate],0)</f>
        <v>287</v>
      </c>
    </row>
    <row r="150" spans="1:18">
      <c r="A150" t="s">
        <v>124</v>
      </c>
      <c r="B150" t="s">
        <v>13</v>
      </c>
      <c r="C150" s="39">
        <v>45351</v>
      </c>
      <c r="D150" t="s">
        <v>14</v>
      </c>
      <c r="E150" t="s">
        <v>41</v>
      </c>
      <c r="F150">
        <v>1100</v>
      </c>
      <c r="G150">
        <v>229</v>
      </c>
      <c r="H150">
        <v>312</v>
      </c>
      <c r="I150">
        <v>25641</v>
      </c>
      <c r="J150">
        <v>34601</v>
      </c>
      <c r="K150">
        <v>169</v>
      </c>
      <c r="L150" t="s">
        <v>366</v>
      </c>
      <c r="M150" t="s">
        <v>19</v>
      </c>
      <c r="N150">
        <v>1641</v>
      </c>
      <c r="O150">
        <v>6.3999063999063992</v>
      </c>
      <c r="P150" t="s">
        <v>372</v>
      </c>
      <c r="Q150" t="s">
        <v>366</v>
      </c>
      <c r="R150">
        <f>_xlfn.RANK.EQ(O150,Table2_1[Engagement_Rate],0)</f>
        <v>343</v>
      </c>
    </row>
    <row r="151" spans="1:18">
      <c r="A151" t="s">
        <v>125</v>
      </c>
      <c r="B151" t="s">
        <v>21</v>
      </c>
      <c r="C151" s="39">
        <v>45609</v>
      </c>
      <c r="D151" t="s">
        <v>22</v>
      </c>
      <c r="E151" t="s">
        <v>35</v>
      </c>
      <c r="F151">
        <v>4628</v>
      </c>
      <c r="G151">
        <v>257</v>
      </c>
      <c r="H151">
        <v>397</v>
      </c>
      <c r="I151">
        <v>36686</v>
      </c>
      <c r="J151">
        <v>54683</v>
      </c>
      <c r="K151">
        <v>98</v>
      </c>
      <c r="L151" t="s">
        <v>399</v>
      </c>
      <c r="M151" t="s">
        <v>16</v>
      </c>
      <c r="N151">
        <v>5282</v>
      </c>
      <c r="O151">
        <v>14.397862944992641</v>
      </c>
      <c r="P151" t="s">
        <v>373</v>
      </c>
      <c r="Q151" t="s">
        <v>365</v>
      </c>
      <c r="R151">
        <f>_xlfn.RANK.EQ(O151,Table2_1[Engagement_Rate],0)</f>
        <v>64</v>
      </c>
    </row>
    <row r="152" spans="1:18">
      <c r="A152" t="s">
        <v>125</v>
      </c>
      <c r="B152" t="s">
        <v>21</v>
      </c>
      <c r="C152" s="39">
        <v>45609</v>
      </c>
      <c r="D152" t="s">
        <v>22</v>
      </c>
      <c r="E152" t="s">
        <v>35</v>
      </c>
      <c r="F152">
        <v>4628</v>
      </c>
      <c r="G152">
        <v>257</v>
      </c>
      <c r="H152">
        <v>397</v>
      </c>
      <c r="I152">
        <v>36686</v>
      </c>
      <c r="J152">
        <v>54683</v>
      </c>
      <c r="K152">
        <v>98</v>
      </c>
      <c r="L152" t="s">
        <v>399</v>
      </c>
      <c r="M152" t="s">
        <v>16</v>
      </c>
      <c r="N152">
        <v>5282</v>
      </c>
      <c r="O152">
        <v>14.397862944992641</v>
      </c>
      <c r="P152" t="s">
        <v>372</v>
      </c>
      <c r="Q152" t="s">
        <v>364</v>
      </c>
      <c r="R152">
        <f>_xlfn.RANK.EQ(O152,Table2_1[Engagement_Rate],0)</f>
        <v>64</v>
      </c>
    </row>
    <row r="153" spans="1:18">
      <c r="A153" t="s">
        <v>126</v>
      </c>
      <c r="B153" t="s">
        <v>13</v>
      </c>
      <c r="C153" s="39">
        <v>45373</v>
      </c>
      <c r="D153" t="s">
        <v>22</v>
      </c>
      <c r="E153" t="s">
        <v>15</v>
      </c>
      <c r="F153">
        <v>2319</v>
      </c>
      <c r="G153">
        <v>484</v>
      </c>
      <c r="H153">
        <v>193</v>
      </c>
      <c r="I153">
        <v>21202</v>
      </c>
      <c r="J153">
        <v>18091</v>
      </c>
      <c r="K153">
        <v>241</v>
      </c>
      <c r="L153" t="s">
        <v>365</v>
      </c>
      <c r="M153" t="s">
        <v>47</v>
      </c>
      <c r="N153">
        <v>2996</v>
      </c>
      <c r="O153">
        <v>14.130742382794075</v>
      </c>
      <c r="P153" t="s">
        <v>372</v>
      </c>
      <c r="Q153" t="s">
        <v>365</v>
      </c>
      <c r="R153">
        <f>_xlfn.RANK.EQ(O153,Table2_1[Engagement_Rate],0)</f>
        <v>68</v>
      </c>
    </row>
    <row r="154" spans="1:18">
      <c r="A154" t="s">
        <v>127</v>
      </c>
      <c r="B154" t="s">
        <v>21</v>
      </c>
      <c r="C154" s="39">
        <v>45367</v>
      </c>
      <c r="D154" t="s">
        <v>22</v>
      </c>
      <c r="E154" t="s">
        <v>25</v>
      </c>
      <c r="F154">
        <v>2895</v>
      </c>
      <c r="G154">
        <v>292</v>
      </c>
      <c r="H154">
        <v>90</v>
      </c>
      <c r="I154">
        <v>24223</v>
      </c>
      <c r="J154">
        <v>54626</v>
      </c>
      <c r="K154">
        <v>114</v>
      </c>
      <c r="L154" t="s">
        <v>399</v>
      </c>
      <c r="M154" t="s">
        <v>16</v>
      </c>
      <c r="N154">
        <v>3277</v>
      </c>
      <c r="O154">
        <v>13.528464682326714</v>
      </c>
      <c r="P154" t="s">
        <v>372</v>
      </c>
      <c r="Q154" t="s">
        <v>364</v>
      </c>
      <c r="R154">
        <f>_xlfn.RANK.EQ(O154,Table2_1[Engagement_Rate],0)</f>
        <v>75</v>
      </c>
    </row>
    <row r="155" spans="1:18">
      <c r="A155" t="s">
        <v>127</v>
      </c>
      <c r="B155" t="s">
        <v>21</v>
      </c>
      <c r="C155" s="39">
        <v>45367</v>
      </c>
      <c r="D155" t="s">
        <v>22</v>
      </c>
      <c r="E155" t="s">
        <v>25</v>
      </c>
      <c r="F155">
        <v>2895</v>
      </c>
      <c r="G155">
        <v>292</v>
      </c>
      <c r="H155">
        <v>90</v>
      </c>
      <c r="I155">
        <v>24223</v>
      </c>
      <c r="J155">
        <v>54626</v>
      </c>
      <c r="K155">
        <v>114</v>
      </c>
      <c r="L155" t="s">
        <v>399</v>
      </c>
      <c r="M155" t="s">
        <v>16</v>
      </c>
      <c r="N155">
        <v>3277</v>
      </c>
      <c r="O155">
        <v>13.528464682326714</v>
      </c>
      <c r="P155" t="s">
        <v>373</v>
      </c>
      <c r="Q155" t="s">
        <v>365</v>
      </c>
      <c r="R155">
        <f>_xlfn.RANK.EQ(O155,Table2_1[Engagement_Rate],0)</f>
        <v>75</v>
      </c>
    </row>
    <row r="156" spans="1:18">
      <c r="A156" t="s">
        <v>128</v>
      </c>
      <c r="B156" t="s">
        <v>13</v>
      </c>
      <c r="C156" s="39">
        <v>45317</v>
      </c>
      <c r="D156" t="s">
        <v>14</v>
      </c>
      <c r="E156" t="s">
        <v>30</v>
      </c>
      <c r="F156">
        <v>3878</v>
      </c>
      <c r="G156">
        <v>431</v>
      </c>
      <c r="H156">
        <v>97</v>
      </c>
      <c r="I156">
        <v>41763</v>
      </c>
      <c r="J156">
        <v>29729</v>
      </c>
      <c r="K156">
        <v>191</v>
      </c>
      <c r="L156" t="s">
        <v>366</v>
      </c>
      <c r="M156" t="s">
        <v>19</v>
      </c>
      <c r="N156">
        <v>4406</v>
      </c>
      <c r="O156">
        <v>10.550008380623996</v>
      </c>
      <c r="P156" t="s">
        <v>372</v>
      </c>
      <c r="Q156" t="s">
        <v>366</v>
      </c>
      <c r="R156">
        <f>_xlfn.RANK.EQ(O156,Table2_1[Engagement_Rate],0)</f>
        <v>153</v>
      </c>
    </row>
    <row r="157" spans="1:18">
      <c r="A157" t="s">
        <v>129</v>
      </c>
      <c r="B157" t="s">
        <v>21</v>
      </c>
      <c r="C157" s="39">
        <v>45366</v>
      </c>
      <c r="D157" t="s">
        <v>22</v>
      </c>
      <c r="E157" t="s">
        <v>32</v>
      </c>
      <c r="F157">
        <v>4969</v>
      </c>
      <c r="G157">
        <v>433</v>
      </c>
      <c r="H157">
        <v>237</v>
      </c>
      <c r="I157">
        <v>59552</v>
      </c>
      <c r="J157">
        <v>23885</v>
      </c>
      <c r="K157">
        <v>157</v>
      </c>
      <c r="L157" t="s">
        <v>402</v>
      </c>
      <c r="M157" t="s">
        <v>16</v>
      </c>
      <c r="N157">
        <v>5639</v>
      </c>
      <c r="O157">
        <v>9.4690354648038682</v>
      </c>
      <c r="P157" t="s">
        <v>373</v>
      </c>
      <c r="Q157" t="s">
        <v>370</v>
      </c>
      <c r="R157">
        <f>_xlfn.RANK.EQ(O157,Table2_1[Engagement_Rate],0)</f>
        <v>193</v>
      </c>
    </row>
    <row r="158" spans="1:18">
      <c r="A158" t="s">
        <v>129</v>
      </c>
      <c r="B158" t="s">
        <v>21</v>
      </c>
      <c r="C158" s="39">
        <v>45366</v>
      </c>
      <c r="D158" t="s">
        <v>22</v>
      </c>
      <c r="E158" t="s">
        <v>32</v>
      </c>
      <c r="F158">
        <v>4969</v>
      </c>
      <c r="G158">
        <v>433</v>
      </c>
      <c r="H158">
        <v>237</v>
      </c>
      <c r="I158">
        <v>59552</v>
      </c>
      <c r="J158">
        <v>23885</v>
      </c>
      <c r="K158">
        <v>157</v>
      </c>
      <c r="L158" t="s">
        <v>402</v>
      </c>
      <c r="M158" t="s">
        <v>16</v>
      </c>
      <c r="N158">
        <v>5639</v>
      </c>
      <c r="O158">
        <v>9.4690354648038682</v>
      </c>
      <c r="P158" t="s">
        <v>372</v>
      </c>
      <c r="Q158" t="s">
        <v>368</v>
      </c>
      <c r="R158">
        <f>_xlfn.RANK.EQ(O158,Table2_1[Engagement_Rate],0)</f>
        <v>193</v>
      </c>
    </row>
    <row r="159" spans="1:18">
      <c r="A159" t="s">
        <v>130</v>
      </c>
      <c r="B159" t="s">
        <v>21</v>
      </c>
      <c r="C159" s="39">
        <v>45580</v>
      </c>
      <c r="D159" t="s">
        <v>14</v>
      </c>
      <c r="E159" t="s">
        <v>25</v>
      </c>
      <c r="F159">
        <v>1984</v>
      </c>
      <c r="G159">
        <v>481</v>
      </c>
      <c r="H159">
        <v>356</v>
      </c>
      <c r="I159">
        <v>40681</v>
      </c>
      <c r="J159">
        <v>63111</v>
      </c>
      <c r="K159">
        <v>258</v>
      </c>
      <c r="L159" t="s">
        <v>365</v>
      </c>
      <c r="M159" t="s">
        <v>16</v>
      </c>
      <c r="N159">
        <v>2821</v>
      </c>
      <c r="O159">
        <v>6.9344411395983379</v>
      </c>
      <c r="P159" t="s">
        <v>372</v>
      </c>
      <c r="Q159" t="s">
        <v>365</v>
      </c>
      <c r="R159">
        <f>_xlfn.RANK.EQ(O159,Table2_1[Engagement_Rate],0)</f>
        <v>328</v>
      </c>
    </row>
    <row r="160" spans="1:18">
      <c r="A160" t="s">
        <v>131</v>
      </c>
      <c r="B160" t="s">
        <v>13</v>
      </c>
      <c r="C160" s="39">
        <v>45494</v>
      </c>
      <c r="D160" t="s">
        <v>14</v>
      </c>
      <c r="E160" t="s">
        <v>15</v>
      </c>
      <c r="F160">
        <v>3004</v>
      </c>
      <c r="G160">
        <v>415</v>
      </c>
      <c r="H160">
        <v>218</v>
      </c>
      <c r="I160">
        <v>36090</v>
      </c>
      <c r="J160">
        <v>37073</v>
      </c>
      <c r="K160">
        <v>181</v>
      </c>
      <c r="L160" t="s">
        <v>366</v>
      </c>
      <c r="M160" t="s">
        <v>19</v>
      </c>
      <c r="N160">
        <v>3637</v>
      </c>
      <c r="O160">
        <v>10.077583818232197</v>
      </c>
      <c r="P160" t="s">
        <v>372</v>
      </c>
      <c r="Q160" t="s">
        <v>366</v>
      </c>
      <c r="R160">
        <f>_xlfn.RANK.EQ(O160,Table2_1[Engagement_Rate],0)</f>
        <v>172</v>
      </c>
    </row>
    <row r="161" spans="1:18">
      <c r="A161" t="s">
        <v>132</v>
      </c>
      <c r="B161" t="s">
        <v>21</v>
      </c>
      <c r="C161" s="39">
        <v>45577</v>
      </c>
      <c r="D161" t="s">
        <v>14</v>
      </c>
      <c r="E161" t="s">
        <v>32</v>
      </c>
      <c r="F161">
        <v>3169</v>
      </c>
      <c r="G161">
        <v>386</v>
      </c>
      <c r="H161">
        <v>175</v>
      </c>
      <c r="I161">
        <v>45012</v>
      </c>
      <c r="J161">
        <v>38508</v>
      </c>
      <c r="K161">
        <v>218</v>
      </c>
      <c r="L161" t="s">
        <v>365</v>
      </c>
      <c r="M161" t="s">
        <v>16</v>
      </c>
      <c r="N161">
        <v>3730</v>
      </c>
      <c r="O161">
        <v>8.2866791077934785</v>
      </c>
      <c r="P161" t="s">
        <v>372</v>
      </c>
      <c r="Q161" t="s">
        <v>365</v>
      </c>
      <c r="R161">
        <f>_xlfn.RANK.EQ(O161,Table2_1[Engagement_Rate],0)</f>
        <v>262</v>
      </c>
    </row>
    <row r="162" spans="1:18">
      <c r="A162" t="s">
        <v>133</v>
      </c>
      <c r="B162" t="s">
        <v>21</v>
      </c>
      <c r="C162" s="39">
        <v>45591</v>
      </c>
      <c r="D162" t="s">
        <v>14</v>
      </c>
      <c r="E162" t="s">
        <v>15</v>
      </c>
      <c r="F162">
        <v>3036</v>
      </c>
      <c r="G162">
        <v>293</v>
      </c>
      <c r="H162">
        <v>115</v>
      </c>
      <c r="I162">
        <v>23776</v>
      </c>
      <c r="J162">
        <v>46386</v>
      </c>
      <c r="K162">
        <v>282</v>
      </c>
      <c r="L162" t="s">
        <v>365</v>
      </c>
      <c r="M162" t="s">
        <v>16</v>
      </c>
      <c r="N162">
        <v>3444</v>
      </c>
      <c r="O162">
        <v>14.485195154777927</v>
      </c>
      <c r="P162" t="s">
        <v>372</v>
      </c>
      <c r="Q162" t="s">
        <v>365</v>
      </c>
      <c r="R162">
        <f>_xlfn.RANK.EQ(O162,Table2_1[Engagement_Rate],0)</f>
        <v>62</v>
      </c>
    </row>
    <row r="163" spans="1:18">
      <c r="A163" t="s">
        <v>134</v>
      </c>
      <c r="B163" t="s">
        <v>13</v>
      </c>
      <c r="C163" s="39">
        <v>45336</v>
      </c>
      <c r="D163" t="s">
        <v>14</v>
      </c>
      <c r="E163" t="s">
        <v>28</v>
      </c>
      <c r="F163">
        <v>1830</v>
      </c>
      <c r="G163">
        <v>112</v>
      </c>
      <c r="H163">
        <v>181</v>
      </c>
      <c r="I163">
        <v>31870</v>
      </c>
      <c r="J163">
        <v>55742</v>
      </c>
      <c r="K163">
        <v>263</v>
      </c>
      <c r="L163" t="s">
        <v>399</v>
      </c>
      <c r="M163" t="s">
        <v>16</v>
      </c>
      <c r="N163">
        <v>2123</v>
      </c>
      <c r="O163">
        <v>6.6614370881706932</v>
      </c>
      <c r="P163" t="s">
        <v>372</v>
      </c>
      <c r="Q163" t="s">
        <v>364</v>
      </c>
      <c r="R163">
        <f>_xlfn.RANK.EQ(O163,Table2_1[Engagement_Rate],0)</f>
        <v>332</v>
      </c>
    </row>
    <row r="164" spans="1:18">
      <c r="A164" t="s">
        <v>134</v>
      </c>
      <c r="B164" t="s">
        <v>13</v>
      </c>
      <c r="C164" s="39">
        <v>45336</v>
      </c>
      <c r="D164" t="s">
        <v>14</v>
      </c>
      <c r="E164" t="s">
        <v>28</v>
      </c>
      <c r="F164">
        <v>1830</v>
      </c>
      <c r="G164">
        <v>112</v>
      </c>
      <c r="H164">
        <v>181</v>
      </c>
      <c r="I164">
        <v>31870</v>
      </c>
      <c r="J164">
        <v>55742</v>
      </c>
      <c r="K164">
        <v>263</v>
      </c>
      <c r="L164" t="s">
        <v>399</v>
      </c>
      <c r="M164" t="s">
        <v>16</v>
      </c>
      <c r="N164">
        <v>2123</v>
      </c>
      <c r="O164">
        <v>6.6614370881706932</v>
      </c>
      <c r="P164" t="s">
        <v>373</v>
      </c>
      <c r="Q164" t="s">
        <v>365</v>
      </c>
      <c r="R164">
        <f>_xlfn.RANK.EQ(O164,Table2_1[Engagement_Rate],0)</f>
        <v>332</v>
      </c>
    </row>
    <row r="165" spans="1:18">
      <c r="A165" t="s">
        <v>135</v>
      </c>
      <c r="B165" t="s">
        <v>21</v>
      </c>
      <c r="C165" s="39">
        <v>45413</v>
      </c>
      <c r="D165" t="s">
        <v>22</v>
      </c>
      <c r="E165" t="s">
        <v>30</v>
      </c>
      <c r="F165">
        <v>2587</v>
      </c>
      <c r="G165">
        <v>447</v>
      </c>
      <c r="H165">
        <v>183</v>
      </c>
      <c r="I165">
        <v>36266</v>
      </c>
      <c r="J165">
        <v>32877</v>
      </c>
      <c r="K165">
        <v>132</v>
      </c>
      <c r="L165" t="s">
        <v>402</v>
      </c>
      <c r="M165" t="s">
        <v>16</v>
      </c>
      <c r="N165">
        <v>3217</v>
      </c>
      <c r="O165">
        <v>8.8705674736667941</v>
      </c>
      <c r="P165" t="s">
        <v>373</v>
      </c>
      <c r="Q165" t="s">
        <v>370</v>
      </c>
      <c r="R165">
        <f>_xlfn.RANK.EQ(O165,Table2_1[Engagement_Rate],0)</f>
        <v>224</v>
      </c>
    </row>
    <row r="166" spans="1:18">
      <c r="A166" t="s">
        <v>135</v>
      </c>
      <c r="B166" t="s">
        <v>21</v>
      </c>
      <c r="C166" s="39">
        <v>45413</v>
      </c>
      <c r="D166" t="s">
        <v>22</v>
      </c>
      <c r="E166" t="s">
        <v>30</v>
      </c>
      <c r="F166">
        <v>2587</v>
      </c>
      <c r="G166">
        <v>447</v>
      </c>
      <c r="H166">
        <v>183</v>
      </c>
      <c r="I166">
        <v>36266</v>
      </c>
      <c r="J166">
        <v>32877</v>
      </c>
      <c r="K166">
        <v>132</v>
      </c>
      <c r="L166" t="s">
        <v>402</v>
      </c>
      <c r="M166" t="s">
        <v>16</v>
      </c>
      <c r="N166">
        <v>3217</v>
      </c>
      <c r="O166">
        <v>8.8705674736667941</v>
      </c>
      <c r="P166" t="s">
        <v>372</v>
      </c>
      <c r="Q166" t="s">
        <v>368</v>
      </c>
      <c r="R166">
        <f>_xlfn.RANK.EQ(O166,Table2_1[Engagement_Rate],0)</f>
        <v>224</v>
      </c>
    </row>
    <row r="167" spans="1:18">
      <c r="A167" t="s">
        <v>136</v>
      </c>
      <c r="B167" t="s">
        <v>21</v>
      </c>
      <c r="C167" s="39">
        <v>45553</v>
      </c>
      <c r="D167" t="s">
        <v>14</v>
      </c>
      <c r="E167" t="s">
        <v>15</v>
      </c>
      <c r="F167">
        <v>2878</v>
      </c>
      <c r="G167">
        <v>265</v>
      </c>
      <c r="H167">
        <v>91</v>
      </c>
      <c r="I167">
        <v>52090</v>
      </c>
      <c r="J167">
        <v>28924</v>
      </c>
      <c r="K167">
        <v>133</v>
      </c>
      <c r="L167" t="s">
        <v>365</v>
      </c>
      <c r="M167" t="s">
        <v>16</v>
      </c>
      <c r="N167">
        <v>3234</v>
      </c>
      <c r="O167">
        <v>6.2084853138798231</v>
      </c>
      <c r="P167" t="s">
        <v>372</v>
      </c>
      <c r="Q167" t="s">
        <v>365</v>
      </c>
      <c r="R167">
        <f>_xlfn.RANK.EQ(O167,Table2_1[Engagement_Rate],0)</f>
        <v>349</v>
      </c>
    </row>
    <row r="168" spans="1:18">
      <c r="A168" t="s">
        <v>137</v>
      </c>
      <c r="B168" t="s">
        <v>21</v>
      </c>
      <c r="C168" s="39">
        <v>45677</v>
      </c>
      <c r="D168" t="s">
        <v>22</v>
      </c>
      <c r="E168" t="s">
        <v>23</v>
      </c>
      <c r="F168">
        <v>4619</v>
      </c>
      <c r="G168">
        <v>272</v>
      </c>
      <c r="H168">
        <v>57</v>
      </c>
      <c r="I168">
        <v>21334</v>
      </c>
      <c r="J168">
        <v>46292</v>
      </c>
      <c r="K168">
        <v>91</v>
      </c>
      <c r="L168" t="s">
        <v>399</v>
      </c>
      <c r="M168" t="s">
        <v>16</v>
      </c>
      <c r="N168">
        <v>4948</v>
      </c>
      <c r="O168">
        <v>23.193025217961939</v>
      </c>
      <c r="P168" t="s">
        <v>372</v>
      </c>
      <c r="Q168" t="s">
        <v>364</v>
      </c>
      <c r="R168">
        <f>_xlfn.RANK.EQ(O168,Table2_1[Engagement_Rate],0)</f>
        <v>3</v>
      </c>
    </row>
    <row r="169" spans="1:18">
      <c r="A169" t="s">
        <v>137</v>
      </c>
      <c r="B169" t="s">
        <v>21</v>
      </c>
      <c r="C169" s="39">
        <v>45677</v>
      </c>
      <c r="D169" t="s">
        <v>22</v>
      </c>
      <c r="E169" t="s">
        <v>23</v>
      </c>
      <c r="F169">
        <v>4619</v>
      </c>
      <c r="G169">
        <v>272</v>
      </c>
      <c r="H169">
        <v>57</v>
      </c>
      <c r="I169">
        <v>21334</v>
      </c>
      <c r="J169">
        <v>46292</v>
      </c>
      <c r="K169">
        <v>91</v>
      </c>
      <c r="L169" t="s">
        <v>399</v>
      </c>
      <c r="M169" t="s">
        <v>16</v>
      </c>
      <c r="N169">
        <v>4948</v>
      </c>
      <c r="O169">
        <v>23.193025217961939</v>
      </c>
      <c r="P169" t="s">
        <v>373</v>
      </c>
      <c r="Q169" t="s">
        <v>365</v>
      </c>
      <c r="R169">
        <f>_xlfn.RANK.EQ(O169,Table2_1[Engagement_Rate],0)</f>
        <v>3</v>
      </c>
    </row>
    <row r="170" spans="1:18">
      <c r="A170" t="s">
        <v>138</v>
      </c>
      <c r="B170" t="s">
        <v>21</v>
      </c>
      <c r="C170" s="39">
        <v>45670</v>
      </c>
      <c r="D170" t="s">
        <v>14</v>
      </c>
      <c r="E170" t="s">
        <v>28</v>
      </c>
      <c r="F170">
        <v>4090</v>
      </c>
      <c r="G170">
        <v>209</v>
      </c>
      <c r="H170">
        <v>278</v>
      </c>
      <c r="I170">
        <v>52853</v>
      </c>
      <c r="J170">
        <v>57084</v>
      </c>
      <c r="K170">
        <v>102</v>
      </c>
      <c r="L170" t="s">
        <v>371</v>
      </c>
      <c r="M170" t="s">
        <v>19</v>
      </c>
      <c r="N170">
        <v>4577</v>
      </c>
      <c r="O170">
        <v>8.659867935594951</v>
      </c>
      <c r="P170" t="s">
        <v>372</v>
      </c>
      <c r="Q170" t="s">
        <v>371</v>
      </c>
      <c r="R170">
        <f>_xlfn.RANK.EQ(O170,Table2_1[Engagement_Rate],0)</f>
        <v>238</v>
      </c>
    </row>
    <row r="171" spans="1:18">
      <c r="A171" t="s">
        <v>139</v>
      </c>
      <c r="B171" t="s">
        <v>27</v>
      </c>
      <c r="C171" s="39">
        <v>45542</v>
      </c>
      <c r="D171" t="s">
        <v>49</v>
      </c>
      <c r="E171" t="s">
        <v>28</v>
      </c>
      <c r="F171">
        <v>3882</v>
      </c>
      <c r="G171">
        <v>342</v>
      </c>
      <c r="H171">
        <v>374</v>
      </c>
      <c r="I171">
        <v>41991</v>
      </c>
      <c r="J171">
        <v>48554</v>
      </c>
      <c r="K171">
        <v>118</v>
      </c>
      <c r="L171" t="s">
        <v>403</v>
      </c>
      <c r="M171" t="s">
        <v>50</v>
      </c>
      <c r="N171">
        <v>4598</v>
      </c>
      <c r="O171">
        <v>10.949965468790932</v>
      </c>
      <c r="P171" t="s">
        <v>372</v>
      </c>
      <c r="Q171" t="s">
        <v>368</v>
      </c>
      <c r="R171">
        <f>_xlfn.RANK.EQ(O171,Table2_1[Engagement_Rate],0)</f>
        <v>134</v>
      </c>
    </row>
    <row r="172" spans="1:18">
      <c r="A172" t="s">
        <v>139</v>
      </c>
      <c r="B172" t="s">
        <v>27</v>
      </c>
      <c r="C172" s="39">
        <v>45542</v>
      </c>
      <c r="D172" t="s">
        <v>49</v>
      </c>
      <c r="E172" t="s">
        <v>28</v>
      </c>
      <c r="F172">
        <v>3882</v>
      </c>
      <c r="G172">
        <v>342</v>
      </c>
      <c r="H172">
        <v>374</v>
      </c>
      <c r="I172">
        <v>41991</v>
      </c>
      <c r="J172">
        <v>48554</v>
      </c>
      <c r="K172">
        <v>118</v>
      </c>
      <c r="L172" t="s">
        <v>403</v>
      </c>
      <c r="M172" t="s">
        <v>50</v>
      </c>
      <c r="N172">
        <v>4598</v>
      </c>
      <c r="O172">
        <v>10.949965468790932</v>
      </c>
      <c r="P172" t="s">
        <v>373</v>
      </c>
      <c r="Q172" t="s">
        <v>371</v>
      </c>
      <c r="R172">
        <f>_xlfn.RANK.EQ(O172,Table2_1[Engagement_Rate],0)</f>
        <v>134</v>
      </c>
    </row>
    <row r="173" spans="1:18">
      <c r="A173" t="s">
        <v>140</v>
      </c>
      <c r="B173" t="s">
        <v>13</v>
      </c>
      <c r="C173" s="39">
        <v>45617</v>
      </c>
      <c r="D173" t="s">
        <v>14</v>
      </c>
      <c r="E173" t="s">
        <v>28</v>
      </c>
      <c r="F173">
        <v>4581</v>
      </c>
      <c r="G173">
        <v>181</v>
      </c>
      <c r="H173">
        <v>112</v>
      </c>
      <c r="I173">
        <v>35221</v>
      </c>
      <c r="J173">
        <v>28797</v>
      </c>
      <c r="K173">
        <v>164</v>
      </c>
      <c r="L173" t="s">
        <v>399</v>
      </c>
      <c r="M173" t="s">
        <v>16</v>
      </c>
      <c r="N173">
        <v>4874</v>
      </c>
      <c r="O173">
        <v>13.838335084182733</v>
      </c>
      <c r="P173" t="s">
        <v>373</v>
      </c>
      <c r="Q173" t="s">
        <v>365</v>
      </c>
      <c r="R173">
        <f>_xlfn.RANK.EQ(O173,Table2_1[Engagement_Rate],0)</f>
        <v>73</v>
      </c>
    </row>
    <row r="174" spans="1:18">
      <c r="A174" t="s">
        <v>140</v>
      </c>
      <c r="B174" t="s">
        <v>13</v>
      </c>
      <c r="C174" s="39">
        <v>45617</v>
      </c>
      <c r="D174" t="s">
        <v>14</v>
      </c>
      <c r="E174" t="s">
        <v>28</v>
      </c>
      <c r="F174">
        <v>4581</v>
      </c>
      <c r="G174">
        <v>181</v>
      </c>
      <c r="H174">
        <v>112</v>
      </c>
      <c r="I174">
        <v>35221</v>
      </c>
      <c r="J174">
        <v>28797</v>
      </c>
      <c r="K174">
        <v>164</v>
      </c>
      <c r="L174" t="s">
        <v>399</v>
      </c>
      <c r="M174" t="s">
        <v>16</v>
      </c>
      <c r="N174">
        <v>4874</v>
      </c>
      <c r="O174">
        <v>13.838335084182733</v>
      </c>
      <c r="P174" t="s">
        <v>372</v>
      </c>
      <c r="Q174" t="s">
        <v>364</v>
      </c>
      <c r="R174">
        <f>_xlfn.RANK.EQ(O174,Table2_1[Engagement_Rate],0)</f>
        <v>73</v>
      </c>
    </row>
    <row r="175" spans="1:18">
      <c r="A175" t="s">
        <v>141</v>
      </c>
      <c r="B175" t="s">
        <v>13</v>
      </c>
      <c r="C175" s="39">
        <v>45469</v>
      </c>
      <c r="D175" t="s">
        <v>14</v>
      </c>
      <c r="E175" t="s">
        <v>23</v>
      </c>
      <c r="F175">
        <v>3253</v>
      </c>
      <c r="G175">
        <v>483</v>
      </c>
      <c r="H175">
        <v>336</v>
      </c>
      <c r="I175">
        <v>25397</v>
      </c>
      <c r="J175">
        <v>51485</v>
      </c>
      <c r="K175">
        <v>131</v>
      </c>
      <c r="L175" t="s">
        <v>366</v>
      </c>
      <c r="M175" t="s">
        <v>19</v>
      </c>
      <c r="N175">
        <v>4072</v>
      </c>
      <c r="O175">
        <v>16.033389770445329</v>
      </c>
      <c r="P175" t="s">
        <v>372</v>
      </c>
      <c r="Q175" t="s">
        <v>366</v>
      </c>
      <c r="R175">
        <f>_xlfn.RANK.EQ(O175,Table2_1[Engagement_Rate],0)</f>
        <v>47</v>
      </c>
    </row>
    <row r="176" spans="1:18">
      <c r="A176" t="s">
        <v>142</v>
      </c>
      <c r="B176" t="s">
        <v>27</v>
      </c>
      <c r="C176" s="39">
        <v>45493</v>
      </c>
      <c r="D176" t="s">
        <v>49</v>
      </c>
      <c r="E176" t="s">
        <v>28</v>
      </c>
      <c r="F176">
        <v>4955</v>
      </c>
      <c r="G176">
        <v>299</v>
      </c>
      <c r="H176">
        <v>345</v>
      </c>
      <c r="I176">
        <v>33644</v>
      </c>
      <c r="J176">
        <v>43547</v>
      </c>
      <c r="K176">
        <v>194</v>
      </c>
      <c r="L176" t="s">
        <v>403</v>
      </c>
      <c r="M176" t="s">
        <v>50</v>
      </c>
      <c r="N176">
        <v>5599</v>
      </c>
      <c r="O176">
        <v>16.641897515158721</v>
      </c>
      <c r="P176" t="s">
        <v>373</v>
      </c>
      <c r="Q176" t="s">
        <v>371</v>
      </c>
      <c r="R176">
        <f>_xlfn.RANK.EQ(O176,Table2_1[Engagement_Rate],0)</f>
        <v>31</v>
      </c>
    </row>
    <row r="177" spans="1:18">
      <c r="A177" t="s">
        <v>142</v>
      </c>
      <c r="B177" t="s">
        <v>27</v>
      </c>
      <c r="C177" s="39">
        <v>45493</v>
      </c>
      <c r="D177" t="s">
        <v>49</v>
      </c>
      <c r="E177" t="s">
        <v>28</v>
      </c>
      <c r="F177">
        <v>4955</v>
      </c>
      <c r="G177">
        <v>299</v>
      </c>
      <c r="H177">
        <v>345</v>
      </c>
      <c r="I177">
        <v>33644</v>
      </c>
      <c r="J177">
        <v>43547</v>
      </c>
      <c r="K177">
        <v>194</v>
      </c>
      <c r="L177" t="s">
        <v>403</v>
      </c>
      <c r="M177" t="s">
        <v>50</v>
      </c>
      <c r="N177">
        <v>5599</v>
      </c>
      <c r="O177">
        <v>16.641897515158721</v>
      </c>
      <c r="P177" t="s">
        <v>372</v>
      </c>
      <c r="Q177" t="s">
        <v>368</v>
      </c>
      <c r="R177">
        <f>_xlfn.RANK.EQ(O177,Table2_1[Engagement_Rate],0)</f>
        <v>31</v>
      </c>
    </row>
    <row r="178" spans="1:18">
      <c r="A178" t="s">
        <v>143</v>
      </c>
      <c r="B178" t="s">
        <v>13</v>
      </c>
      <c r="C178" s="39">
        <v>45704</v>
      </c>
      <c r="D178" t="s">
        <v>14</v>
      </c>
      <c r="E178" t="s">
        <v>43</v>
      </c>
      <c r="F178">
        <v>1333</v>
      </c>
      <c r="G178">
        <v>286</v>
      </c>
      <c r="H178">
        <v>298</v>
      </c>
      <c r="I178">
        <v>36174</v>
      </c>
      <c r="J178">
        <v>34517</v>
      </c>
      <c r="K178">
        <v>170</v>
      </c>
      <c r="L178" t="s">
        <v>399</v>
      </c>
      <c r="M178" t="s">
        <v>16</v>
      </c>
      <c r="N178">
        <v>1917</v>
      </c>
      <c r="O178">
        <v>5.2993862995521646</v>
      </c>
      <c r="P178" t="s">
        <v>372</v>
      </c>
      <c r="Q178" t="s">
        <v>364</v>
      </c>
      <c r="R178">
        <f>_xlfn.RANK.EQ(O178,Table2_1[Engagement_Rate],0)</f>
        <v>391</v>
      </c>
    </row>
    <row r="179" spans="1:18">
      <c r="A179" t="s">
        <v>143</v>
      </c>
      <c r="B179" t="s">
        <v>13</v>
      </c>
      <c r="C179" s="39">
        <v>45704</v>
      </c>
      <c r="D179" t="s">
        <v>14</v>
      </c>
      <c r="E179" t="s">
        <v>43</v>
      </c>
      <c r="F179">
        <v>1333</v>
      </c>
      <c r="G179">
        <v>286</v>
      </c>
      <c r="H179">
        <v>298</v>
      </c>
      <c r="I179">
        <v>36174</v>
      </c>
      <c r="J179">
        <v>34517</v>
      </c>
      <c r="K179">
        <v>170</v>
      </c>
      <c r="L179" t="s">
        <v>399</v>
      </c>
      <c r="M179" t="s">
        <v>16</v>
      </c>
      <c r="N179">
        <v>1917</v>
      </c>
      <c r="O179">
        <v>5.2993862995521646</v>
      </c>
      <c r="P179" t="s">
        <v>373</v>
      </c>
      <c r="Q179" t="s">
        <v>365</v>
      </c>
      <c r="R179">
        <f>_xlfn.RANK.EQ(O179,Table2_1[Engagement_Rate],0)</f>
        <v>391</v>
      </c>
    </row>
    <row r="180" spans="1:18">
      <c r="A180" t="s">
        <v>144</v>
      </c>
      <c r="B180" t="s">
        <v>13</v>
      </c>
      <c r="C180" s="39">
        <v>45544</v>
      </c>
      <c r="D180" t="s">
        <v>14</v>
      </c>
      <c r="E180" t="s">
        <v>23</v>
      </c>
      <c r="F180">
        <v>1616</v>
      </c>
      <c r="G180">
        <v>360</v>
      </c>
      <c r="H180">
        <v>180</v>
      </c>
      <c r="I180">
        <v>54342</v>
      </c>
      <c r="J180">
        <v>18796</v>
      </c>
      <c r="K180">
        <v>282</v>
      </c>
      <c r="L180" t="s">
        <v>399</v>
      </c>
      <c r="M180" t="s">
        <v>16</v>
      </c>
      <c r="N180">
        <v>2156</v>
      </c>
      <c r="O180">
        <v>3.967465312281476</v>
      </c>
      <c r="P180" t="s">
        <v>372</v>
      </c>
      <c r="Q180" t="s">
        <v>364</v>
      </c>
      <c r="R180">
        <f>_xlfn.RANK.EQ(O180,Table2_1[Engagement_Rate],0)</f>
        <v>446</v>
      </c>
    </row>
    <row r="181" spans="1:18">
      <c r="A181" t="s">
        <v>144</v>
      </c>
      <c r="B181" t="s">
        <v>13</v>
      </c>
      <c r="C181" s="39">
        <v>45544</v>
      </c>
      <c r="D181" t="s">
        <v>14</v>
      </c>
      <c r="E181" t="s">
        <v>23</v>
      </c>
      <c r="F181">
        <v>1616</v>
      </c>
      <c r="G181">
        <v>360</v>
      </c>
      <c r="H181">
        <v>180</v>
      </c>
      <c r="I181">
        <v>54342</v>
      </c>
      <c r="J181">
        <v>18796</v>
      </c>
      <c r="K181">
        <v>282</v>
      </c>
      <c r="L181" t="s">
        <v>399</v>
      </c>
      <c r="M181" t="s">
        <v>16</v>
      </c>
      <c r="N181">
        <v>2156</v>
      </c>
      <c r="O181">
        <v>3.967465312281476</v>
      </c>
      <c r="P181" t="s">
        <v>373</v>
      </c>
      <c r="Q181" t="s">
        <v>365</v>
      </c>
      <c r="R181">
        <f>_xlfn.RANK.EQ(O181,Table2_1[Engagement_Rate],0)</f>
        <v>446</v>
      </c>
    </row>
    <row r="182" spans="1:18">
      <c r="A182" t="s">
        <v>145</v>
      </c>
      <c r="B182" t="s">
        <v>21</v>
      </c>
      <c r="C182" s="39">
        <v>45489</v>
      </c>
      <c r="D182" t="s">
        <v>14</v>
      </c>
      <c r="E182" t="s">
        <v>35</v>
      </c>
      <c r="F182">
        <v>1803</v>
      </c>
      <c r="G182">
        <v>273</v>
      </c>
      <c r="H182">
        <v>287</v>
      </c>
      <c r="I182">
        <v>46176</v>
      </c>
      <c r="J182">
        <v>25488</v>
      </c>
      <c r="K182">
        <v>141</v>
      </c>
      <c r="L182" t="s">
        <v>365</v>
      </c>
      <c r="M182" t="s">
        <v>16</v>
      </c>
      <c r="N182">
        <v>2363</v>
      </c>
      <c r="O182">
        <v>5.1173769923769923</v>
      </c>
      <c r="P182" t="s">
        <v>372</v>
      </c>
      <c r="Q182" t="s">
        <v>365</v>
      </c>
      <c r="R182">
        <f>_xlfn.RANK.EQ(O182,Table2_1[Engagement_Rate],0)</f>
        <v>409</v>
      </c>
    </row>
    <row r="183" spans="1:18">
      <c r="A183" t="s">
        <v>146</v>
      </c>
      <c r="B183" t="s">
        <v>13</v>
      </c>
      <c r="C183" s="39">
        <v>45762</v>
      </c>
      <c r="D183" t="s">
        <v>14</v>
      </c>
      <c r="E183" t="s">
        <v>18</v>
      </c>
      <c r="F183">
        <v>4177</v>
      </c>
      <c r="G183">
        <v>489</v>
      </c>
      <c r="H183">
        <v>331</v>
      </c>
      <c r="I183">
        <v>57451</v>
      </c>
      <c r="J183">
        <v>73793</v>
      </c>
      <c r="K183">
        <v>251</v>
      </c>
      <c r="L183" t="s">
        <v>366</v>
      </c>
      <c r="M183" t="s">
        <v>19</v>
      </c>
      <c r="N183">
        <v>4997</v>
      </c>
      <c r="O183">
        <v>8.6978468608031196</v>
      </c>
      <c r="P183" t="s">
        <v>372</v>
      </c>
      <c r="Q183" t="s">
        <v>366</v>
      </c>
      <c r="R183">
        <f>_xlfn.RANK.EQ(O183,Table2_1[Engagement_Rate],0)</f>
        <v>236</v>
      </c>
    </row>
    <row r="184" spans="1:18">
      <c r="A184" t="s">
        <v>147</v>
      </c>
      <c r="B184" t="s">
        <v>13</v>
      </c>
      <c r="C184" s="39">
        <v>45781</v>
      </c>
      <c r="D184" t="s">
        <v>22</v>
      </c>
      <c r="E184" t="s">
        <v>23</v>
      </c>
      <c r="F184">
        <v>1311</v>
      </c>
      <c r="G184">
        <v>181</v>
      </c>
      <c r="H184">
        <v>361</v>
      </c>
      <c r="I184">
        <v>37148</v>
      </c>
      <c r="J184">
        <v>44875</v>
      </c>
      <c r="K184">
        <v>245</v>
      </c>
      <c r="L184" t="s">
        <v>365</v>
      </c>
      <c r="M184" t="s">
        <v>47</v>
      </c>
      <c r="N184">
        <v>1853</v>
      </c>
      <c r="O184">
        <v>4.9881554861634543</v>
      </c>
      <c r="P184" t="s">
        <v>372</v>
      </c>
      <c r="Q184" t="s">
        <v>365</v>
      </c>
      <c r="R184">
        <f>_xlfn.RANK.EQ(O184,Table2_1[Engagement_Rate],0)</f>
        <v>414</v>
      </c>
    </row>
    <row r="185" spans="1:18">
      <c r="A185" t="s">
        <v>148</v>
      </c>
      <c r="B185" t="s">
        <v>13</v>
      </c>
      <c r="C185" s="39">
        <v>45340</v>
      </c>
      <c r="D185" t="s">
        <v>22</v>
      </c>
      <c r="E185" t="s">
        <v>41</v>
      </c>
      <c r="F185">
        <v>1516</v>
      </c>
      <c r="G185">
        <v>215</v>
      </c>
      <c r="H185">
        <v>332</v>
      </c>
      <c r="I185">
        <v>58981</v>
      </c>
      <c r="J185">
        <v>36118</v>
      </c>
      <c r="K185">
        <v>211</v>
      </c>
      <c r="L185" t="s">
        <v>365</v>
      </c>
      <c r="M185" t="s">
        <v>47</v>
      </c>
      <c r="N185">
        <v>2063</v>
      </c>
      <c r="O185">
        <v>3.4977365592309386</v>
      </c>
      <c r="P185" t="s">
        <v>372</v>
      </c>
      <c r="Q185" t="s">
        <v>365</v>
      </c>
      <c r="R185">
        <f>_xlfn.RANK.EQ(O185,Table2_1[Engagement_Rate],0)</f>
        <v>462</v>
      </c>
    </row>
    <row r="186" spans="1:18">
      <c r="A186" t="s">
        <v>149</v>
      </c>
      <c r="B186" t="s">
        <v>21</v>
      </c>
      <c r="C186" s="39">
        <v>45428</v>
      </c>
      <c r="D186" t="s">
        <v>22</v>
      </c>
      <c r="E186" t="s">
        <v>28</v>
      </c>
      <c r="F186">
        <v>2023</v>
      </c>
      <c r="G186">
        <v>124</v>
      </c>
      <c r="H186">
        <v>99</v>
      </c>
      <c r="I186">
        <v>54524</v>
      </c>
      <c r="J186">
        <v>34790</v>
      </c>
      <c r="K186">
        <v>195</v>
      </c>
      <c r="L186" t="s">
        <v>402</v>
      </c>
      <c r="M186" t="s">
        <v>16</v>
      </c>
      <c r="N186">
        <v>2246</v>
      </c>
      <c r="O186">
        <v>4.119286919521679</v>
      </c>
      <c r="P186" t="s">
        <v>373</v>
      </c>
      <c r="Q186" t="s">
        <v>370</v>
      </c>
      <c r="R186">
        <f>_xlfn.RANK.EQ(O186,Table2_1[Engagement_Rate],0)</f>
        <v>438</v>
      </c>
    </row>
    <row r="187" spans="1:18">
      <c r="A187" t="s">
        <v>149</v>
      </c>
      <c r="B187" t="s">
        <v>21</v>
      </c>
      <c r="C187" s="39">
        <v>45428</v>
      </c>
      <c r="D187" t="s">
        <v>22</v>
      </c>
      <c r="E187" t="s">
        <v>28</v>
      </c>
      <c r="F187">
        <v>2023</v>
      </c>
      <c r="G187">
        <v>124</v>
      </c>
      <c r="H187">
        <v>99</v>
      </c>
      <c r="I187">
        <v>54524</v>
      </c>
      <c r="J187">
        <v>34790</v>
      </c>
      <c r="K187">
        <v>195</v>
      </c>
      <c r="L187" t="s">
        <v>402</v>
      </c>
      <c r="M187" t="s">
        <v>16</v>
      </c>
      <c r="N187">
        <v>2246</v>
      </c>
      <c r="O187">
        <v>4.119286919521679</v>
      </c>
      <c r="P187" t="s">
        <v>372</v>
      </c>
      <c r="Q187" t="s">
        <v>368</v>
      </c>
      <c r="R187">
        <f>_xlfn.RANK.EQ(O187,Table2_1[Engagement_Rate],0)</f>
        <v>438</v>
      </c>
    </row>
    <row r="188" spans="1:18">
      <c r="A188" t="s">
        <v>150</v>
      </c>
      <c r="B188" t="s">
        <v>21</v>
      </c>
      <c r="C188" s="39">
        <v>45806</v>
      </c>
      <c r="D188" t="s">
        <v>22</v>
      </c>
      <c r="E188" t="s">
        <v>28</v>
      </c>
      <c r="F188">
        <v>2134</v>
      </c>
      <c r="G188">
        <v>322</v>
      </c>
      <c r="H188">
        <v>114</v>
      </c>
      <c r="I188">
        <v>44338</v>
      </c>
      <c r="J188">
        <v>52165</v>
      </c>
      <c r="K188">
        <v>176</v>
      </c>
      <c r="L188" t="s">
        <v>400</v>
      </c>
      <c r="M188" t="s">
        <v>16</v>
      </c>
      <c r="N188">
        <v>2570</v>
      </c>
      <c r="O188">
        <v>5.7963823356939868</v>
      </c>
      <c r="P188" t="s">
        <v>372</v>
      </c>
      <c r="Q188" t="s">
        <v>367</v>
      </c>
      <c r="R188">
        <f>_xlfn.RANK.EQ(O188,Table2_1[Engagement_Rate],0)</f>
        <v>368</v>
      </c>
    </row>
    <row r="189" spans="1:18">
      <c r="A189" t="s">
        <v>150</v>
      </c>
      <c r="B189" t="s">
        <v>21</v>
      </c>
      <c r="C189" s="39">
        <v>45806</v>
      </c>
      <c r="D189" t="s">
        <v>22</v>
      </c>
      <c r="E189" t="s">
        <v>28</v>
      </c>
      <c r="F189">
        <v>2134</v>
      </c>
      <c r="G189">
        <v>322</v>
      </c>
      <c r="H189">
        <v>114</v>
      </c>
      <c r="I189">
        <v>44338</v>
      </c>
      <c r="J189">
        <v>52165</v>
      </c>
      <c r="K189">
        <v>176</v>
      </c>
      <c r="L189" t="s">
        <v>400</v>
      </c>
      <c r="M189" t="s">
        <v>16</v>
      </c>
      <c r="N189">
        <v>2570</v>
      </c>
      <c r="O189">
        <v>5.7963823356939868</v>
      </c>
      <c r="P189" t="s">
        <v>373</v>
      </c>
      <c r="Q189" t="s">
        <v>365</v>
      </c>
      <c r="R189">
        <f>_xlfn.RANK.EQ(O189,Table2_1[Engagement_Rate],0)</f>
        <v>368</v>
      </c>
    </row>
    <row r="190" spans="1:18">
      <c r="A190" t="s">
        <v>151</v>
      </c>
      <c r="B190" t="s">
        <v>13</v>
      </c>
      <c r="C190" s="39">
        <v>45674</v>
      </c>
      <c r="D190" t="s">
        <v>14</v>
      </c>
      <c r="E190" t="s">
        <v>35</v>
      </c>
      <c r="F190">
        <v>2266</v>
      </c>
      <c r="G190">
        <v>126</v>
      </c>
      <c r="H190">
        <v>140</v>
      </c>
      <c r="I190">
        <v>53759</v>
      </c>
      <c r="J190">
        <v>46834</v>
      </c>
      <c r="K190">
        <v>277</v>
      </c>
      <c r="L190" t="s">
        <v>366</v>
      </c>
      <c r="M190" t="s">
        <v>19</v>
      </c>
      <c r="N190">
        <v>2532</v>
      </c>
      <c r="O190">
        <v>4.7099090384865789</v>
      </c>
      <c r="P190" t="s">
        <v>372</v>
      </c>
      <c r="Q190" t="s">
        <v>366</v>
      </c>
      <c r="R190">
        <f>_xlfn.RANK.EQ(O190,Table2_1[Engagement_Rate],0)</f>
        <v>422</v>
      </c>
    </row>
    <row r="191" spans="1:18">
      <c r="A191" t="s">
        <v>152</v>
      </c>
      <c r="B191" t="s">
        <v>13</v>
      </c>
      <c r="C191" s="39">
        <v>45777</v>
      </c>
      <c r="D191" t="s">
        <v>22</v>
      </c>
      <c r="E191" t="s">
        <v>23</v>
      </c>
      <c r="F191">
        <v>3916</v>
      </c>
      <c r="G191">
        <v>459</v>
      </c>
      <c r="H191">
        <v>229</v>
      </c>
      <c r="I191">
        <v>48989</v>
      </c>
      <c r="J191">
        <v>39768</v>
      </c>
      <c r="K191">
        <v>200</v>
      </c>
      <c r="L191" t="s">
        <v>365</v>
      </c>
      <c r="M191" t="s">
        <v>47</v>
      </c>
      <c r="N191">
        <v>4604</v>
      </c>
      <c r="O191">
        <v>9.3980281287635989</v>
      </c>
      <c r="P191" t="s">
        <v>372</v>
      </c>
      <c r="Q191" t="s">
        <v>365</v>
      </c>
      <c r="R191">
        <f>_xlfn.RANK.EQ(O191,Table2_1[Engagement_Rate],0)</f>
        <v>202</v>
      </c>
    </row>
    <row r="192" spans="1:18">
      <c r="A192" t="s">
        <v>153</v>
      </c>
      <c r="B192" t="s">
        <v>21</v>
      </c>
      <c r="C192" s="39">
        <v>45346</v>
      </c>
      <c r="D192" t="s">
        <v>22</v>
      </c>
      <c r="E192" t="s">
        <v>28</v>
      </c>
      <c r="F192">
        <v>1022</v>
      </c>
      <c r="G192">
        <v>463</v>
      </c>
      <c r="H192">
        <v>360</v>
      </c>
      <c r="I192">
        <v>51468</v>
      </c>
      <c r="J192">
        <v>24279</v>
      </c>
      <c r="K192">
        <v>230</v>
      </c>
      <c r="L192" t="s">
        <v>402</v>
      </c>
      <c r="M192" t="s">
        <v>16</v>
      </c>
      <c r="N192">
        <v>1845</v>
      </c>
      <c r="O192">
        <v>3.5847516903707159</v>
      </c>
      <c r="P192" t="s">
        <v>372</v>
      </c>
      <c r="Q192" t="s">
        <v>368</v>
      </c>
      <c r="R192">
        <f>_xlfn.RANK.EQ(O192,Table2_1[Engagement_Rate],0)</f>
        <v>453</v>
      </c>
    </row>
    <row r="193" spans="1:18">
      <c r="A193" t="s">
        <v>153</v>
      </c>
      <c r="B193" t="s">
        <v>21</v>
      </c>
      <c r="C193" s="39">
        <v>45346</v>
      </c>
      <c r="D193" t="s">
        <v>22</v>
      </c>
      <c r="E193" t="s">
        <v>28</v>
      </c>
      <c r="F193">
        <v>1022</v>
      </c>
      <c r="G193">
        <v>463</v>
      </c>
      <c r="H193">
        <v>360</v>
      </c>
      <c r="I193">
        <v>51468</v>
      </c>
      <c r="J193">
        <v>24279</v>
      </c>
      <c r="K193">
        <v>230</v>
      </c>
      <c r="L193" t="s">
        <v>402</v>
      </c>
      <c r="M193" t="s">
        <v>16</v>
      </c>
      <c r="N193">
        <v>1845</v>
      </c>
      <c r="O193">
        <v>3.5847516903707159</v>
      </c>
      <c r="P193" t="s">
        <v>373</v>
      </c>
      <c r="Q193" t="s">
        <v>370</v>
      </c>
      <c r="R193">
        <f>_xlfn.RANK.EQ(O193,Table2_1[Engagement_Rate],0)</f>
        <v>453</v>
      </c>
    </row>
    <row r="194" spans="1:18">
      <c r="A194" t="s">
        <v>154</v>
      </c>
      <c r="B194" t="s">
        <v>27</v>
      </c>
      <c r="C194" s="39">
        <v>45424</v>
      </c>
      <c r="D194" t="s">
        <v>14</v>
      </c>
      <c r="E194" t="s">
        <v>41</v>
      </c>
      <c r="F194">
        <v>2911</v>
      </c>
      <c r="G194">
        <v>467</v>
      </c>
      <c r="H194">
        <v>94</v>
      </c>
      <c r="I194">
        <v>59083</v>
      </c>
      <c r="J194">
        <v>49762</v>
      </c>
      <c r="K194">
        <v>236</v>
      </c>
      <c r="L194" t="s">
        <v>401</v>
      </c>
      <c r="M194" t="s">
        <v>19</v>
      </c>
      <c r="N194">
        <v>3472</v>
      </c>
      <c r="O194">
        <v>5.8764788517847775</v>
      </c>
      <c r="P194" t="s">
        <v>372</v>
      </c>
      <c r="Q194" t="s">
        <v>368</v>
      </c>
      <c r="R194">
        <f>_xlfn.RANK.EQ(O194,Table2_1[Engagement_Rate],0)</f>
        <v>362</v>
      </c>
    </row>
    <row r="195" spans="1:18">
      <c r="A195" t="s">
        <v>154</v>
      </c>
      <c r="B195" t="s">
        <v>27</v>
      </c>
      <c r="C195" s="39">
        <v>45424</v>
      </c>
      <c r="D195" t="s">
        <v>14</v>
      </c>
      <c r="E195" t="s">
        <v>41</v>
      </c>
      <c r="F195">
        <v>2911</v>
      </c>
      <c r="G195">
        <v>467</v>
      </c>
      <c r="H195">
        <v>94</v>
      </c>
      <c r="I195">
        <v>59083</v>
      </c>
      <c r="J195">
        <v>49762</v>
      </c>
      <c r="K195">
        <v>236</v>
      </c>
      <c r="L195" t="s">
        <v>401</v>
      </c>
      <c r="M195" t="s">
        <v>19</v>
      </c>
      <c r="N195">
        <v>3472</v>
      </c>
      <c r="O195">
        <v>5.8764788517847775</v>
      </c>
      <c r="P195" t="s">
        <v>373</v>
      </c>
      <c r="Q195" t="s">
        <v>369</v>
      </c>
      <c r="R195">
        <f>_xlfn.RANK.EQ(O195,Table2_1[Engagement_Rate],0)</f>
        <v>362</v>
      </c>
    </row>
    <row r="196" spans="1:18">
      <c r="A196" t="s">
        <v>155</v>
      </c>
      <c r="B196" t="s">
        <v>21</v>
      </c>
      <c r="C196" s="39">
        <v>45421</v>
      </c>
      <c r="D196" t="s">
        <v>22</v>
      </c>
      <c r="E196" t="s">
        <v>23</v>
      </c>
      <c r="F196">
        <v>3277</v>
      </c>
      <c r="G196">
        <v>423</v>
      </c>
      <c r="H196">
        <v>259</v>
      </c>
      <c r="I196">
        <v>46328</v>
      </c>
      <c r="J196">
        <v>44293</v>
      </c>
      <c r="K196">
        <v>299</v>
      </c>
      <c r="L196" t="s">
        <v>399</v>
      </c>
      <c r="M196" t="s">
        <v>16</v>
      </c>
      <c r="N196">
        <v>3959</v>
      </c>
      <c r="O196">
        <v>8.545587981350371</v>
      </c>
      <c r="P196" t="s">
        <v>373</v>
      </c>
      <c r="Q196" t="s">
        <v>365</v>
      </c>
      <c r="R196">
        <f>_xlfn.RANK.EQ(O196,Table2_1[Engagement_Rate],0)</f>
        <v>246</v>
      </c>
    </row>
    <row r="197" spans="1:18">
      <c r="A197" t="s">
        <v>155</v>
      </c>
      <c r="B197" t="s">
        <v>21</v>
      </c>
      <c r="C197" s="39">
        <v>45421</v>
      </c>
      <c r="D197" t="s">
        <v>22</v>
      </c>
      <c r="E197" t="s">
        <v>23</v>
      </c>
      <c r="F197">
        <v>3277</v>
      </c>
      <c r="G197">
        <v>423</v>
      </c>
      <c r="H197">
        <v>259</v>
      </c>
      <c r="I197">
        <v>46328</v>
      </c>
      <c r="J197">
        <v>44293</v>
      </c>
      <c r="K197">
        <v>299</v>
      </c>
      <c r="L197" t="s">
        <v>399</v>
      </c>
      <c r="M197" t="s">
        <v>16</v>
      </c>
      <c r="N197">
        <v>3959</v>
      </c>
      <c r="O197">
        <v>8.545587981350371</v>
      </c>
      <c r="P197" t="s">
        <v>372</v>
      </c>
      <c r="Q197" t="s">
        <v>364</v>
      </c>
      <c r="R197">
        <f>_xlfn.RANK.EQ(O197,Table2_1[Engagement_Rate],0)</f>
        <v>246</v>
      </c>
    </row>
    <row r="198" spans="1:18">
      <c r="A198" t="s">
        <v>156</v>
      </c>
      <c r="B198" t="s">
        <v>21</v>
      </c>
      <c r="C198" s="39">
        <v>45602</v>
      </c>
      <c r="D198" t="s">
        <v>14</v>
      </c>
      <c r="E198" t="s">
        <v>41</v>
      </c>
      <c r="F198">
        <v>2956</v>
      </c>
      <c r="G198">
        <v>381</v>
      </c>
      <c r="H198">
        <v>345</v>
      </c>
      <c r="I198">
        <v>33347</v>
      </c>
      <c r="J198">
        <v>22558</v>
      </c>
      <c r="K198">
        <v>173</v>
      </c>
      <c r="L198" t="s">
        <v>365</v>
      </c>
      <c r="M198" t="s">
        <v>16</v>
      </c>
      <c r="N198">
        <v>3682</v>
      </c>
      <c r="O198">
        <v>11.041472996071612</v>
      </c>
      <c r="P198" t="s">
        <v>372</v>
      </c>
      <c r="Q198" t="s">
        <v>365</v>
      </c>
      <c r="R198">
        <f>_xlfn.RANK.EQ(O198,Table2_1[Engagement_Rate],0)</f>
        <v>130</v>
      </c>
    </row>
    <row r="199" spans="1:18">
      <c r="A199" t="s">
        <v>157</v>
      </c>
      <c r="B199" t="s">
        <v>21</v>
      </c>
      <c r="C199" s="39">
        <v>45295</v>
      </c>
      <c r="D199" t="s">
        <v>22</v>
      </c>
      <c r="E199" t="s">
        <v>30</v>
      </c>
      <c r="F199">
        <v>3208</v>
      </c>
      <c r="G199">
        <v>476</v>
      </c>
      <c r="H199">
        <v>277</v>
      </c>
      <c r="I199">
        <v>56072</v>
      </c>
      <c r="J199">
        <v>21061</v>
      </c>
      <c r="K199">
        <v>113</v>
      </c>
      <c r="L199" t="s">
        <v>400</v>
      </c>
      <c r="M199" t="s">
        <v>16</v>
      </c>
      <c r="N199">
        <v>3961</v>
      </c>
      <c r="O199">
        <v>7.064131830503638</v>
      </c>
      <c r="P199" t="s">
        <v>372</v>
      </c>
      <c r="Q199" t="s">
        <v>367</v>
      </c>
      <c r="R199">
        <f>_xlfn.RANK.EQ(O199,Table2_1[Engagement_Rate],0)</f>
        <v>319</v>
      </c>
    </row>
    <row r="200" spans="1:18">
      <c r="A200" t="s">
        <v>157</v>
      </c>
      <c r="B200" t="s">
        <v>21</v>
      </c>
      <c r="C200" s="39">
        <v>45295</v>
      </c>
      <c r="D200" t="s">
        <v>22</v>
      </c>
      <c r="E200" t="s">
        <v>30</v>
      </c>
      <c r="F200">
        <v>3208</v>
      </c>
      <c r="G200">
        <v>476</v>
      </c>
      <c r="H200">
        <v>277</v>
      </c>
      <c r="I200">
        <v>56072</v>
      </c>
      <c r="J200">
        <v>21061</v>
      </c>
      <c r="K200">
        <v>113</v>
      </c>
      <c r="L200" t="s">
        <v>400</v>
      </c>
      <c r="M200" t="s">
        <v>16</v>
      </c>
      <c r="N200">
        <v>3961</v>
      </c>
      <c r="O200">
        <v>7.064131830503638</v>
      </c>
      <c r="P200" t="s">
        <v>373</v>
      </c>
      <c r="Q200" t="s">
        <v>365</v>
      </c>
      <c r="R200">
        <f>_xlfn.RANK.EQ(O200,Table2_1[Engagement_Rate],0)</f>
        <v>319</v>
      </c>
    </row>
    <row r="201" spans="1:18">
      <c r="A201" t="s">
        <v>158</v>
      </c>
      <c r="B201" t="s">
        <v>21</v>
      </c>
      <c r="C201" s="39">
        <v>45319</v>
      </c>
      <c r="D201" t="s">
        <v>14</v>
      </c>
      <c r="E201" t="s">
        <v>28</v>
      </c>
      <c r="F201">
        <v>1456</v>
      </c>
      <c r="G201">
        <v>265</v>
      </c>
      <c r="H201">
        <v>137</v>
      </c>
      <c r="I201">
        <v>53485</v>
      </c>
      <c r="J201">
        <v>59729</v>
      </c>
      <c r="K201">
        <v>145</v>
      </c>
      <c r="L201" t="s">
        <v>371</v>
      </c>
      <c r="M201" t="s">
        <v>19</v>
      </c>
      <c r="N201">
        <v>1858</v>
      </c>
      <c r="O201">
        <v>3.4738711788351875</v>
      </c>
      <c r="P201" t="s">
        <v>372</v>
      </c>
      <c r="Q201" t="s">
        <v>371</v>
      </c>
      <c r="R201">
        <f>_xlfn.RANK.EQ(O201,Table2_1[Engagement_Rate],0)</f>
        <v>463</v>
      </c>
    </row>
    <row r="202" spans="1:18">
      <c r="A202" t="s">
        <v>159</v>
      </c>
      <c r="B202" t="s">
        <v>13</v>
      </c>
      <c r="C202" s="39">
        <v>45344</v>
      </c>
      <c r="D202" t="s">
        <v>14</v>
      </c>
      <c r="E202" t="s">
        <v>23</v>
      </c>
      <c r="F202">
        <v>1902</v>
      </c>
      <c r="G202">
        <v>394</v>
      </c>
      <c r="H202">
        <v>279</v>
      </c>
      <c r="I202">
        <v>24615</v>
      </c>
      <c r="J202">
        <v>51330</v>
      </c>
      <c r="K202">
        <v>176</v>
      </c>
      <c r="L202" t="s">
        <v>399</v>
      </c>
      <c r="M202" t="s">
        <v>16</v>
      </c>
      <c r="N202">
        <v>2575</v>
      </c>
      <c r="O202">
        <v>10.461100954702417</v>
      </c>
      <c r="P202" t="s">
        <v>372</v>
      </c>
      <c r="Q202" t="s">
        <v>364</v>
      </c>
      <c r="R202">
        <f>_xlfn.RANK.EQ(O202,Table2_1[Engagement_Rate],0)</f>
        <v>158</v>
      </c>
    </row>
    <row r="203" spans="1:18">
      <c r="A203" t="s">
        <v>159</v>
      </c>
      <c r="B203" t="s">
        <v>13</v>
      </c>
      <c r="C203" s="39">
        <v>45344</v>
      </c>
      <c r="D203" t="s">
        <v>14</v>
      </c>
      <c r="E203" t="s">
        <v>23</v>
      </c>
      <c r="F203">
        <v>1902</v>
      </c>
      <c r="G203">
        <v>394</v>
      </c>
      <c r="H203">
        <v>279</v>
      </c>
      <c r="I203">
        <v>24615</v>
      </c>
      <c r="J203">
        <v>51330</v>
      </c>
      <c r="K203">
        <v>176</v>
      </c>
      <c r="L203" t="s">
        <v>399</v>
      </c>
      <c r="M203" t="s">
        <v>16</v>
      </c>
      <c r="N203">
        <v>2575</v>
      </c>
      <c r="O203">
        <v>10.461100954702417</v>
      </c>
      <c r="P203" t="s">
        <v>373</v>
      </c>
      <c r="Q203" t="s">
        <v>365</v>
      </c>
      <c r="R203">
        <f>_xlfn.RANK.EQ(O203,Table2_1[Engagement_Rate],0)</f>
        <v>158</v>
      </c>
    </row>
    <row r="204" spans="1:18">
      <c r="A204" t="s">
        <v>160</v>
      </c>
      <c r="B204" t="s">
        <v>21</v>
      </c>
      <c r="C204" s="39">
        <v>45839</v>
      </c>
      <c r="D204" t="s">
        <v>22</v>
      </c>
      <c r="E204" t="s">
        <v>18</v>
      </c>
      <c r="F204">
        <v>3219</v>
      </c>
      <c r="G204">
        <v>424</v>
      </c>
      <c r="H204">
        <v>267</v>
      </c>
      <c r="I204">
        <v>48879</v>
      </c>
      <c r="J204">
        <v>37691</v>
      </c>
      <c r="K204">
        <v>224</v>
      </c>
      <c r="L204" t="s">
        <v>402</v>
      </c>
      <c r="M204" t="s">
        <v>16</v>
      </c>
      <c r="N204">
        <v>3910</v>
      </c>
      <c r="O204">
        <v>7.9993453221219744</v>
      </c>
      <c r="P204" t="s">
        <v>372</v>
      </c>
      <c r="Q204" t="s">
        <v>368</v>
      </c>
      <c r="R204">
        <f>_xlfn.RANK.EQ(O204,Table2_1[Engagement_Rate],0)</f>
        <v>283</v>
      </c>
    </row>
    <row r="205" spans="1:18">
      <c r="A205" t="s">
        <v>160</v>
      </c>
      <c r="B205" t="s">
        <v>21</v>
      </c>
      <c r="C205" s="39">
        <v>45839</v>
      </c>
      <c r="D205" t="s">
        <v>22</v>
      </c>
      <c r="E205" t="s">
        <v>18</v>
      </c>
      <c r="F205">
        <v>3219</v>
      </c>
      <c r="G205">
        <v>424</v>
      </c>
      <c r="H205">
        <v>267</v>
      </c>
      <c r="I205">
        <v>48879</v>
      </c>
      <c r="J205">
        <v>37691</v>
      </c>
      <c r="K205">
        <v>224</v>
      </c>
      <c r="L205" t="s">
        <v>402</v>
      </c>
      <c r="M205" t="s">
        <v>16</v>
      </c>
      <c r="N205">
        <v>3910</v>
      </c>
      <c r="O205">
        <v>7.9993453221219744</v>
      </c>
      <c r="P205" t="s">
        <v>373</v>
      </c>
      <c r="Q205" t="s">
        <v>370</v>
      </c>
      <c r="R205">
        <f>_xlfn.RANK.EQ(O205,Table2_1[Engagement_Rate],0)</f>
        <v>283</v>
      </c>
    </row>
    <row r="206" spans="1:18">
      <c r="A206" t="s">
        <v>161</v>
      </c>
      <c r="B206" t="s">
        <v>27</v>
      </c>
      <c r="C206" s="39">
        <v>45301</v>
      </c>
      <c r="D206" t="s">
        <v>14</v>
      </c>
      <c r="E206" t="s">
        <v>18</v>
      </c>
      <c r="F206">
        <v>1261</v>
      </c>
      <c r="G206">
        <v>190</v>
      </c>
      <c r="H206">
        <v>233</v>
      </c>
      <c r="I206">
        <v>59888</v>
      </c>
      <c r="J206">
        <v>51449</v>
      </c>
      <c r="K206">
        <v>205</v>
      </c>
      <c r="L206" t="s">
        <v>401</v>
      </c>
      <c r="M206" t="s">
        <v>19</v>
      </c>
      <c r="N206">
        <v>1684</v>
      </c>
      <c r="O206">
        <v>2.8119155757413838</v>
      </c>
      <c r="P206" t="s">
        <v>372</v>
      </c>
      <c r="Q206" t="s">
        <v>368</v>
      </c>
      <c r="R206">
        <f>_xlfn.RANK.EQ(O206,Table2_1[Engagement_Rate],0)</f>
        <v>478</v>
      </c>
    </row>
    <row r="207" spans="1:18">
      <c r="A207" t="s">
        <v>161</v>
      </c>
      <c r="B207" t="s">
        <v>27</v>
      </c>
      <c r="C207" s="39">
        <v>45301</v>
      </c>
      <c r="D207" t="s">
        <v>14</v>
      </c>
      <c r="E207" t="s">
        <v>18</v>
      </c>
      <c r="F207">
        <v>1261</v>
      </c>
      <c r="G207">
        <v>190</v>
      </c>
      <c r="H207">
        <v>233</v>
      </c>
      <c r="I207">
        <v>59888</v>
      </c>
      <c r="J207">
        <v>51449</v>
      </c>
      <c r="K207">
        <v>205</v>
      </c>
      <c r="L207" t="s">
        <v>401</v>
      </c>
      <c r="M207" t="s">
        <v>19</v>
      </c>
      <c r="N207">
        <v>1684</v>
      </c>
      <c r="O207">
        <v>2.8119155757413838</v>
      </c>
      <c r="P207" t="s">
        <v>373</v>
      </c>
      <c r="Q207" t="s">
        <v>369</v>
      </c>
      <c r="R207">
        <f>_xlfn.RANK.EQ(O207,Table2_1[Engagement_Rate],0)</f>
        <v>478</v>
      </c>
    </row>
    <row r="208" spans="1:18">
      <c r="A208" t="s">
        <v>162</v>
      </c>
      <c r="B208" t="s">
        <v>21</v>
      </c>
      <c r="C208" s="39">
        <v>45736</v>
      </c>
      <c r="D208" t="s">
        <v>14</v>
      </c>
      <c r="E208" t="s">
        <v>43</v>
      </c>
      <c r="F208">
        <v>1564</v>
      </c>
      <c r="G208">
        <v>362</v>
      </c>
      <c r="H208">
        <v>371</v>
      </c>
      <c r="I208">
        <v>42075</v>
      </c>
      <c r="J208">
        <v>66659</v>
      </c>
      <c r="K208">
        <v>205</v>
      </c>
      <c r="L208" t="s">
        <v>371</v>
      </c>
      <c r="M208" t="s">
        <v>19</v>
      </c>
      <c r="N208">
        <v>2297</v>
      </c>
      <c r="O208">
        <v>5.4592988710635764</v>
      </c>
      <c r="P208" t="s">
        <v>372</v>
      </c>
      <c r="Q208" t="s">
        <v>371</v>
      </c>
      <c r="R208">
        <f>_xlfn.RANK.EQ(O208,Table2_1[Engagement_Rate],0)</f>
        <v>382</v>
      </c>
    </row>
    <row r="209" spans="1:18">
      <c r="A209" t="s">
        <v>163</v>
      </c>
      <c r="B209" t="s">
        <v>21</v>
      </c>
      <c r="C209" s="39">
        <v>45563</v>
      </c>
      <c r="D209" t="s">
        <v>14</v>
      </c>
      <c r="E209" t="s">
        <v>30</v>
      </c>
      <c r="F209">
        <v>4006</v>
      </c>
      <c r="G209">
        <v>420</v>
      </c>
      <c r="H209">
        <v>194</v>
      </c>
      <c r="I209">
        <v>49964</v>
      </c>
      <c r="J209">
        <v>20685</v>
      </c>
      <c r="K209">
        <v>148</v>
      </c>
      <c r="L209" t="s">
        <v>365</v>
      </c>
      <c r="M209" t="s">
        <v>16</v>
      </c>
      <c r="N209">
        <v>4620</v>
      </c>
      <c r="O209">
        <v>9.2466575934672957</v>
      </c>
      <c r="P209" t="s">
        <v>372</v>
      </c>
      <c r="Q209" t="s">
        <v>365</v>
      </c>
      <c r="R209">
        <f>_xlfn.RANK.EQ(O209,Table2_1[Engagement_Rate],0)</f>
        <v>211</v>
      </c>
    </row>
    <row r="210" spans="1:18">
      <c r="A210" t="s">
        <v>164</v>
      </c>
      <c r="B210" t="s">
        <v>27</v>
      </c>
      <c r="C210" s="39">
        <v>45318</v>
      </c>
      <c r="D210" t="s">
        <v>14</v>
      </c>
      <c r="E210" t="s">
        <v>43</v>
      </c>
      <c r="F210">
        <v>1976</v>
      </c>
      <c r="G210">
        <v>262</v>
      </c>
      <c r="H210">
        <v>218</v>
      </c>
      <c r="I210">
        <v>51696</v>
      </c>
      <c r="J210">
        <v>44846</v>
      </c>
      <c r="K210">
        <v>139</v>
      </c>
      <c r="L210" t="s">
        <v>401</v>
      </c>
      <c r="M210" t="s">
        <v>19</v>
      </c>
      <c r="N210">
        <v>2456</v>
      </c>
      <c r="O210">
        <v>4.7508511296812133</v>
      </c>
      <c r="P210" t="s">
        <v>372</v>
      </c>
      <c r="Q210" t="s">
        <v>368</v>
      </c>
      <c r="R210">
        <f>_xlfn.RANK.EQ(O210,Table2_1[Engagement_Rate],0)</f>
        <v>419</v>
      </c>
    </row>
    <row r="211" spans="1:18">
      <c r="A211" t="s">
        <v>164</v>
      </c>
      <c r="B211" t="s">
        <v>27</v>
      </c>
      <c r="C211" s="39">
        <v>45318</v>
      </c>
      <c r="D211" t="s">
        <v>14</v>
      </c>
      <c r="E211" t="s">
        <v>43</v>
      </c>
      <c r="F211">
        <v>1976</v>
      </c>
      <c r="G211">
        <v>262</v>
      </c>
      <c r="H211">
        <v>218</v>
      </c>
      <c r="I211">
        <v>51696</v>
      </c>
      <c r="J211">
        <v>44846</v>
      </c>
      <c r="K211">
        <v>139</v>
      </c>
      <c r="L211" t="s">
        <v>401</v>
      </c>
      <c r="M211" t="s">
        <v>19</v>
      </c>
      <c r="N211">
        <v>2456</v>
      </c>
      <c r="O211">
        <v>4.7508511296812133</v>
      </c>
      <c r="P211" t="s">
        <v>373</v>
      </c>
      <c r="Q211" t="s">
        <v>369</v>
      </c>
      <c r="R211">
        <f>_xlfn.RANK.EQ(O211,Table2_1[Engagement_Rate],0)</f>
        <v>419</v>
      </c>
    </row>
    <row r="212" spans="1:18">
      <c r="A212" t="s">
        <v>165</v>
      </c>
      <c r="B212" t="s">
        <v>21</v>
      </c>
      <c r="C212" s="39">
        <v>45792</v>
      </c>
      <c r="D212" t="s">
        <v>14</v>
      </c>
      <c r="E212" t="s">
        <v>23</v>
      </c>
      <c r="F212">
        <v>1583</v>
      </c>
      <c r="G212">
        <v>433</v>
      </c>
      <c r="H212">
        <v>249</v>
      </c>
      <c r="I212">
        <v>30256</v>
      </c>
      <c r="J212">
        <v>47066</v>
      </c>
      <c r="K212">
        <v>196</v>
      </c>
      <c r="L212" t="s">
        <v>365</v>
      </c>
      <c r="M212" t="s">
        <v>16</v>
      </c>
      <c r="N212">
        <v>2265</v>
      </c>
      <c r="O212">
        <v>7.4861184558434681</v>
      </c>
      <c r="P212" t="s">
        <v>372</v>
      </c>
      <c r="Q212" t="s">
        <v>365</v>
      </c>
      <c r="R212">
        <f>_xlfn.RANK.EQ(O212,Table2_1[Engagement_Rate],0)</f>
        <v>300</v>
      </c>
    </row>
    <row r="213" spans="1:18">
      <c r="A213" t="s">
        <v>166</v>
      </c>
      <c r="B213" t="s">
        <v>21</v>
      </c>
      <c r="C213" s="39">
        <v>45569</v>
      </c>
      <c r="D213" t="s">
        <v>22</v>
      </c>
      <c r="E213" t="s">
        <v>18</v>
      </c>
      <c r="F213">
        <v>2870</v>
      </c>
      <c r="G213">
        <v>380</v>
      </c>
      <c r="H213">
        <v>393</v>
      </c>
      <c r="I213">
        <v>37621</v>
      </c>
      <c r="J213">
        <v>71794</v>
      </c>
      <c r="K213">
        <v>127</v>
      </c>
      <c r="L213" t="s">
        <v>400</v>
      </c>
      <c r="M213" t="s">
        <v>16</v>
      </c>
      <c r="N213">
        <v>3643</v>
      </c>
      <c r="O213">
        <v>9.6834214933149045</v>
      </c>
      <c r="P213" t="s">
        <v>373</v>
      </c>
      <c r="Q213" t="s">
        <v>365</v>
      </c>
      <c r="R213">
        <f>_xlfn.RANK.EQ(O213,Table2_1[Engagement_Rate],0)</f>
        <v>187</v>
      </c>
    </row>
    <row r="214" spans="1:18">
      <c r="A214" t="s">
        <v>166</v>
      </c>
      <c r="B214" t="s">
        <v>21</v>
      </c>
      <c r="C214" s="39">
        <v>45569</v>
      </c>
      <c r="D214" t="s">
        <v>22</v>
      </c>
      <c r="E214" t="s">
        <v>18</v>
      </c>
      <c r="F214">
        <v>2870</v>
      </c>
      <c r="G214">
        <v>380</v>
      </c>
      <c r="H214">
        <v>393</v>
      </c>
      <c r="I214">
        <v>37621</v>
      </c>
      <c r="J214">
        <v>71794</v>
      </c>
      <c r="K214">
        <v>127</v>
      </c>
      <c r="L214" t="s">
        <v>400</v>
      </c>
      <c r="M214" t="s">
        <v>16</v>
      </c>
      <c r="N214">
        <v>3643</v>
      </c>
      <c r="O214">
        <v>9.6834214933149045</v>
      </c>
      <c r="P214" t="s">
        <v>372</v>
      </c>
      <c r="Q214" t="s">
        <v>367</v>
      </c>
      <c r="R214">
        <f>_xlfn.RANK.EQ(O214,Table2_1[Engagement_Rate],0)</f>
        <v>187</v>
      </c>
    </row>
    <row r="215" spans="1:18">
      <c r="A215" t="s">
        <v>167</v>
      </c>
      <c r="B215" t="s">
        <v>21</v>
      </c>
      <c r="C215" s="39">
        <v>45615</v>
      </c>
      <c r="D215" t="s">
        <v>14</v>
      </c>
      <c r="E215" t="s">
        <v>35</v>
      </c>
      <c r="F215">
        <v>3728</v>
      </c>
      <c r="G215">
        <v>271</v>
      </c>
      <c r="H215">
        <v>275</v>
      </c>
      <c r="I215">
        <v>22827</v>
      </c>
      <c r="J215">
        <v>37034</v>
      </c>
      <c r="K215">
        <v>199</v>
      </c>
      <c r="L215" t="s">
        <v>365</v>
      </c>
      <c r="M215" t="s">
        <v>16</v>
      </c>
      <c r="N215">
        <v>4274</v>
      </c>
      <c r="O215">
        <v>18.723441538528935</v>
      </c>
      <c r="P215" t="s">
        <v>372</v>
      </c>
      <c r="Q215" t="s">
        <v>365</v>
      </c>
      <c r="R215">
        <f>_xlfn.RANK.EQ(O215,Table2_1[Engagement_Rate],0)</f>
        <v>16</v>
      </c>
    </row>
    <row r="216" spans="1:18">
      <c r="A216" t="s">
        <v>168</v>
      </c>
      <c r="B216" t="s">
        <v>21</v>
      </c>
      <c r="C216" s="39">
        <v>45387</v>
      </c>
      <c r="D216" t="s">
        <v>22</v>
      </c>
      <c r="E216" t="s">
        <v>23</v>
      </c>
      <c r="F216">
        <v>4965</v>
      </c>
      <c r="G216">
        <v>175</v>
      </c>
      <c r="H216">
        <v>307</v>
      </c>
      <c r="I216">
        <v>32793</v>
      </c>
      <c r="J216">
        <v>43412</v>
      </c>
      <c r="K216">
        <v>296</v>
      </c>
      <c r="L216" t="s">
        <v>399</v>
      </c>
      <c r="M216" t="s">
        <v>16</v>
      </c>
      <c r="N216">
        <v>5447</v>
      </c>
      <c r="O216">
        <v>16.610252187966946</v>
      </c>
      <c r="P216" t="s">
        <v>373</v>
      </c>
      <c r="Q216" t="s">
        <v>365</v>
      </c>
      <c r="R216">
        <f>_xlfn.RANK.EQ(O216,Table2_1[Engagement_Rate],0)</f>
        <v>33</v>
      </c>
    </row>
    <row r="217" spans="1:18">
      <c r="A217" t="s">
        <v>168</v>
      </c>
      <c r="B217" t="s">
        <v>21</v>
      </c>
      <c r="C217" s="39">
        <v>45387</v>
      </c>
      <c r="D217" t="s">
        <v>22</v>
      </c>
      <c r="E217" t="s">
        <v>23</v>
      </c>
      <c r="F217">
        <v>4965</v>
      </c>
      <c r="G217">
        <v>175</v>
      </c>
      <c r="H217">
        <v>307</v>
      </c>
      <c r="I217">
        <v>32793</v>
      </c>
      <c r="J217">
        <v>43412</v>
      </c>
      <c r="K217">
        <v>296</v>
      </c>
      <c r="L217" t="s">
        <v>399</v>
      </c>
      <c r="M217" t="s">
        <v>16</v>
      </c>
      <c r="N217">
        <v>5447</v>
      </c>
      <c r="O217">
        <v>16.610252187966946</v>
      </c>
      <c r="P217" t="s">
        <v>372</v>
      </c>
      <c r="Q217" t="s">
        <v>364</v>
      </c>
      <c r="R217">
        <f>_xlfn.RANK.EQ(O217,Table2_1[Engagement_Rate],0)</f>
        <v>33</v>
      </c>
    </row>
    <row r="218" spans="1:18">
      <c r="A218" t="s">
        <v>169</v>
      </c>
      <c r="B218" t="s">
        <v>21</v>
      </c>
      <c r="C218" s="39">
        <v>45624</v>
      </c>
      <c r="D218" t="s">
        <v>22</v>
      </c>
      <c r="E218" t="s">
        <v>23</v>
      </c>
      <c r="F218">
        <v>1131</v>
      </c>
      <c r="G218">
        <v>100</v>
      </c>
      <c r="H218">
        <v>116</v>
      </c>
      <c r="I218">
        <v>48437</v>
      </c>
      <c r="J218">
        <v>72704</v>
      </c>
      <c r="K218">
        <v>236</v>
      </c>
      <c r="L218" t="s">
        <v>402</v>
      </c>
      <c r="M218" t="s">
        <v>16</v>
      </c>
      <c r="N218">
        <v>1347</v>
      </c>
      <c r="O218">
        <v>2.7809319322005903</v>
      </c>
      <c r="P218" t="s">
        <v>373</v>
      </c>
      <c r="Q218" t="s">
        <v>370</v>
      </c>
      <c r="R218">
        <f>_xlfn.RANK.EQ(O218,Table2_1[Engagement_Rate],0)</f>
        <v>480</v>
      </c>
    </row>
    <row r="219" spans="1:18">
      <c r="A219" t="s">
        <v>169</v>
      </c>
      <c r="B219" t="s">
        <v>21</v>
      </c>
      <c r="C219" s="39">
        <v>45624</v>
      </c>
      <c r="D219" t="s">
        <v>22</v>
      </c>
      <c r="E219" t="s">
        <v>23</v>
      </c>
      <c r="F219">
        <v>1131</v>
      </c>
      <c r="G219">
        <v>100</v>
      </c>
      <c r="H219">
        <v>116</v>
      </c>
      <c r="I219">
        <v>48437</v>
      </c>
      <c r="J219">
        <v>72704</v>
      </c>
      <c r="K219">
        <v>236</v>
      </c>
      <c r="L219" t="s">
        <v>402</v>
      </c>
      <c r="M219" t="s">
        <v>16</v>
      </c>
      <c r="N219">
        <v>1347</v>
      </c>
      <c r="O219">
        <v>2.7809319322005903</v>
      </c>
      <c r="P219" t="s">
        <v>372</v>
      </c>
      <c r="Q219" t="s">
        <v>368</v>
      </c>
      <c r="R219">
        <f>_xlfn.RANK.EQ(O219,Table2_1[Engagement_Rate],0)</f>
        <v>480</v>
      </c>
    </row>
    <row r="220" spans="1:18">
      <c r="A220" t="s">
        <v>170</v>
      </c>
      <c r="B220" t="s">
        <v>21</v>
      </c>
      <c r="C220" s="39">
        <v>45725</v>
      </c>
      <c r="D220" t="s">
        <v>14</v>
      </c>
      <c r="E220" t="s">
        <v>43</v>
      </c>
      <c r="F220">
        <v>2754</v>
      </c>
      <c r="G220">
        <v>215</v>
      </c>
      <c r="H220">
        <v>264</v>
      </c>
      <c r="I220">
        <v>27762</v>
      </c>
      <c r="J220">
        <v>70203</v>
      </c>
      <c r="K220">
        <v>289</v>
      </c>
      <c r="L220" t="s">
        <v>365</v>
      </c>
      <c r="M220" t="s">
        <v>16</v>
      </c>
      <c r="N220">
        <v>3233</v>
      </c>
      <c r="O220">
        <v>11.645414595490239</v>
      </c>
      <c r="P220" t="s">
        <v>372</v>
      </c>
      <c r="Q220" t="s">
        <v>365</v>
      </c>
      <c r="R220">
        <f>_xlfn.RANK.EQ(O220,Table2_1[Engagement_Rate],0)</f>
        <v>109</v>
      </c>
    </row>
    <row r="221" spans="1:18">
      <c r="A221" t="s">
        <v>171</v>
      </c>
      <c r="B221" t="s">
        <v>21</v>
      </c>
      <c r="C221" s="39">
        <v>45531</v>
      </c>
      <c r="D221" t="s">
        <v>22</v>
      </c>
      <c r="E221" t="s">
        <v>23</v>
      </c>
      <c r="F221">
        <v>1856</v>
      </c>
      <c r="G221">
        <v>357</v>
      </c>
      <c r="H221">
        <v>348</v>
      </c>
      <c r="I221">
        <v>29428</v>
      </c>
      <c r="J221">
        <v>70206</v>
      </c>
      <c r="K221">
        <v>236</v>
      </c>
      <c r="L221" t="s">
        <v>400</v>
      </c>
      <c r="M221" t="s">
        <v>16</v>
      </c>
      <c r="N221">
        <v>2561</v>
      </c>
      <c r="O221">
        <v>8.7025961669158622</v>
      </c>
      <c r="P221" t="s">
        <v>372</v>
      </c>
      <c r="Q221" t="s">
        <v>367</v>
      </c>
      <c r="R221">
        <f>_xlfn.RANK.EQ(O221,Table2_1[Engagement_Rate],0)</f>
        <v>234</v>
      </c>
    </row>
    <row r="222" spans="1:18">
      <c r="A222" t="s">
        <v>171</v>
      </c>
      <c r="B222" t="s">
        <v>21</v>
      </c>
      <c r="C222" s="39">
        <v>45531</v>
      </c>
      <c r="D222" t="s">
        <v>22</v>
      </c>
      <c r="E222" t="s">
        <v>23</v>
      </c>
      <c r="F222">
        <v>1856</v>
      </c>
      <c r="G222">
        <v>357</v>
      </c>
      <c r="H222">
        <v>348</v>
      </c>
      <c r="I222">
        <v>29428</v>
      </c>
      <c r="J222">
        <v>70206</v>
      </c>
      <c r="K222">
        <v>236</v>
      </c>
      <c r="L222" t="s">
        <v>400</v>
      </c>
      <c r="M222" t="s">
        <v>16</v>
      </c>
      <c r="N222">
        <v>2561</v>
      </c>
      <c r="O222">
        <v>8.7025961669158622</v>
      </c>
      <c r="P222" t="s">
        <v>373</v>
      </c>
      <c r="Q222" t="s">
        <v>365</v>
      </c>
      <c r="R222">
        <f>_xlfn.RANK.EQ(O222,Table2_1[Engagement_Rate],0)</f>
        <v>234</v>
      </c>
    </row>
    <row r="223" spans="1:18">
      <c r="A223" t="s">
        <v>172</v>
      </c>
      <c r="B223" t="s">
        <v>27</v>
      </c>
      <c r="C223" s="39">
        <v>45566</v>
      </c>
      <c r="D223" t="s">
        <v>49</v>
      </c>
      <c r="E223" t="s">
        <v>18</v>
      </c>
      <c r="F223">
        <v>3543</v>
      </c>
      <c r="G223">
        <v>334</v>
      </c>
      <c r="H223">
        <v>218</v>
      </c>
      <c r="I223">
        <v>58007</v>
      </c>
      <c r="J223">
        <v>24792</v>
      </c>
      <c r="K223">
        <v>273</v>
      </c>
      <c r="L223" t="s">
        <v>403</v>
      </c>
      <c r="M223" t="s">
        <v>50</v>
      </c>
      <c r="N223">
        <v>4095</v>
      </c>
      <c r="O223">
        <v>7.059492819832089</v>
      </c>
      <c r="P223" t="s">
        <v>373</v>
      </c>
      <c r="Q223" t="s">
        <v>371</v>
      </c>
      <c r="R223">
        <f>_xlfn.RANK.EQ(O223,Table2_1[Engagement_Rate],0)</f>
        <v>321</v>
      </c>
    </row>
    <row r="224" spans="1:18">
      <c r="A224" t="s">
        <v>172</v>
      </c>
      <c r="B224" t="s">
        <v>27</v>
      </c>
      <c r="C224" s="39">
        <v>45566</v>
      </c>
      <c r="D224" t="s">
        <v>49</v>
      </c>
      <c r="E224" t="s">
        <v>18</v>
      </c>
      <c r="F224">
        <v>3543</v>
      </c>
      <c r="G224">
        <v>334</v>
      </c>
      <c r="H224">
        <v>218</v>
      </c>
      <c r="I224">
        <v>58007</v>
      </c>
      <c r="J224">
        <v>24792</v>
      </c>
      <c r="K224">
        <v>273</v>
      </c>
      <c r="L224" t="s">
        <v>403</v>
      </c>
      <c r="M224" t="s">
        <v>50</v>
      </c>
      <c r="N224">
        <v>4095</v>
      </c>
      <c r="O224">
        <v>7.059492819832089</v>
      </c>
      <c r="P224" t="s">
        <v>372</v>
      </c>
      <c r="Q224" t="s">
        <v>368</v>
      </c>
      <c r="R224">
        <f>_xlfn.RANK.EQ(O224,Table2_1[Engagement_Rate],0)</f>
        <v>321</v>
      </c>
    </row>
    <row r="225" spans="1:18">
      <c r="A225" t="s">
        <v>173</v>
      </c>
      <c r="B225" t="s">
        <v>13</v>
      </c>
      <c r="C225" s="39">
        <v>45647</v>
      </c>
      <c r="D225" t="s">
        <v>22</v>
      </c>
      <c r="E225" t="s">
        <v>23</v>
      </c>
      <c r="F225">
        <v>4563</v>
      </c>
      <c r="G225">
        <v>398</v>
      </c>
      <c r="H225">
        <v>163</v>
      </c>
      <c r="I225">
        <v>43679</v>
      </c>
      <c r="J225">
        <v>48760</v>
      </c>
      <c r="K225">
        <v>92</v>
      </c>
      <c r="L225" t="s">
        <v>365</v>
      </c>
      <c r="M225" t="s">
        <v>47</v>
      </c>
      <c r="N225">
        <v>5124</v>
      </c>
      <c r="O225">
        <v>11.731037798484397</v>
      </c>
      <c r="P225" t="s">
        <v>372</v>
      </c>
      <c r="Q225" t="s">
        <v>365</v>
      </c>
      <c r="R225">
        <f>_xlfn.RANK.EQ(O225,Table2_1[Engagement_Rate],0)</f>
        <v>107</v>
      </c>
    </row>
    <row r="226" spans="1:18">
      <c r="A226" t="s">
        <v>174</v>
      </c>
      <c r="B226" t="s">
        <v>13</v>
      </c>
      <c r="C226" s="39">
        <v>45460</v>
      </c>
      <c r="D226" t="s">
        <v>14</v>
      </c>
      <c r="E226" t="s">
        <v>15</v>
      </c>
      <c r="F226">
        <v>4283</v>
      </c>
      <c r="G226">
        <v>471</v>
      </c>
      <c r="H226">
        <v>156</v>
      </c>
      <c r="I226">
        <v>53004</v>
      </c>
      <c r="J226">
        <v>25678</v>
      </c>
      <c r="K226">
        <v>105</v>
      </c>
      <c r="L226" t="s">
        <v>366</v>
      </c>
      <c r="M226" t="s">
        <v>19</v>
      </c>
      <c r="N226">
        <v>4910</v>
      </c>
      <c r="O226">
        <v>9.2634518149573619</v>
      </c>
      <c r="P226" t="s">
        <v>372</v>
      </c>
      <c r="Q226" t="s">
        <v>366</v>
      </c>
      <c r="R226">
        <f>_xlfn.RANK.EQ(O226,Table2_1[Engagement_Rate],0)</f>
        <v>210</v>
      </c>
    </row>
    <row r="227" spans="1:18">
      <c r="A227" t="s">
        <v>175</v>
      </c>
      <c r="B227" t="s">
        <v>13</v>
      </c>
      <c r="C227" s="39">
        <v>45702</v>
      </c>
      <c r="D227" t="s">
        <v>14</v>
      </c>
      <c r="E227" t="s">
        <v>15</v>
      </c>
      <c r="F227">
        <v>2329</v>
      </c>
      <c r="G227">
        <v>373</v>
      </c>
      <c r="H227">
        <v>291</v>
      </c>
      <c r="I227">
        <v>49577</v>
      </c>
      <c r="J227">
        <v>28002</v>
      </c>
      <c r="K227">
        <v>82</v>
      </c>
      <c r="L227" t="s">
        <v>399</v>
      </c>
      <c r="M227" t="s">
        <v>16</v>
      </c>
      <c r="N227">
        <v>2993</v>
      </c>
      <c r="O227">
        <v>6.0370736430199488</v>
      </c>
      <c r="P227" t="s">
        <v>373</v>
      </c>
      <c r="Q227" t="s">
        <v>365</v>
      </c>
      <c r="R227">
        <f>_xlfn.RANK.EQ(O227,Table2_1[Engagement_Rate],0)</f>
        <v>355</v>
      </c>
    </row>
    <row r="228" spans="1:18">
      <c r="A228" t="s">
        <v>175</v>
      </c>
      <c r="B228" t="s">
        <v>13</v>
      </c>
      <c r="C228" s="39">
        <v>45702</v>
      </c>
      <c r="D228" t="s">
        <v>14</v>
      </c>
      <c r="E228" t="s">
        <v>15</v>
      </c>
      <c r="F228">
        <v>2329</v>
      </c>
      <c r="G228">
        <v>373</v>
      </c>
      <c r="H228">
        <v>291</v>
      </c>
      <c r="I228">
        <v>49577</v>
      </c>
      <c r="J228">
        <v>28002</v>
      </c>
      <c r="K228">
        <v>82</v>
      </c>
      <c r="L228" t="s">
        <v>399</v>
      </c>
      <c r="M228" t="s">
        <v>16</v>
      </c>
      <c r="N228">
        <v>2993</v>
      </c>
      <c r="O228">
        <v>6.0370736430199488</v>
      </c>
      <c r="P228" t="s">
        <v>372</v>
      </c>
      <c r="Q228" t="s">
        <v>364</v>
      </c>
      <c r="R228">
        <f>_xlfn.RANK.EQ(O228,Table2_1[Engagement_Rate],0)</f>
        <v>355</v>
      </c>
    </row>
    <row r="229" spans="1:18">
      <c r="A229" t="s">
        <v>176</v>
      </c>
      <c r="B229" t="s">
        <v>21</v>
      </c>
      <c r="C229" s="39">
        <v>45805</v>
      </c>
      <c r="D229" t="s">
        <v>22</v>
      </c>
      <c r="E229" t="s">
        <v>35</v>
      </c>
      <c r="F229">
        <v>4287</v>
      </c>
      <c r="G229">
        <v>273</v>
      </c>
      <c r="H229">
        <v>122</v>
      </c>
      <c r="I229">
        <v>40792</v>
      </c>
      <c r="J229">
        <v>23878</v>
      </c>
      <c r="K229">
        <v>277</v>
      </c>
      <c r="L229" t="s">
        <v>400</v>
      </c>
      <c r="M229" t="s">
        <v>16</v>
      </c>
      <c r="N229">
        <v>4682</v>
      </c>
      <c r="O229">
        <v>11.477740733477154</v>
      </c>
      <c r="P229" t="s">
        <v>372</v>
      </c>
      <c r="Q229" t="s">
        <v>367</v>
      </c>
      <c r="R229">
        <f>_xlfn.RANK.EQ(O229,Table2_1[Engagement_Rate],0)</f>
        <v>112</v>
      </c>
    </row>
    <row r="230" spans="1:18">
      <c r="A230" t="s">
        <v>176</v>
      </c>
      <c r="B230" t="s">
        <v>21</v>
      </c>
      <c r="C230" s="39">
        <v>45805</v>
      </c>
      <c r="D230" t="s">
        <v>22</v>
      </c>
      <c r="E230" t="s">
        <v>35</v>
      </c>
      <c r="F230">
        <v>4287</v>
      </c>
      <c r="G230">
        <v>273</v>
      </c>
      <c r="H230">
        <v>122</v>
      </c>
      <c r="I230">
        <v>40792</v>
      </c>
      <c r="J230">
        <v>23878</v>
      </c>
      <c r="K230">
        <v>277</v>
      </c>
      <c r="L230" t="s">
        <v>400</v>
      </c>
      <c r="M230" t="s">
        <v>16</v>
      </c>
      <c r="N230">
        <v>4682</v>
      </c>
      <c r="O230">
        <v>11.477740733477154</v>
      </c>
      <c r="P230" t="s">
        <v>373</v>
      </c>
      <c r="Q230" t="s">
        <v>365</v>
      </c>
      <c r="R230">
        <f>_xlfn.RANK.EQ(O230,Table2_1[Engagement_Rate],0)</f>
        <v>112</v>
      </c>
    </row>
    <row r="231" spans="1:18">
      <c r="A231" t="s">
        <v>177</v>
      </c>
      <c r="B231" t="s">
        <v>13</v>
      </c>
      <c r="C231" s="39">
        <v>45799</v>
      </c>
      <c r="D231" t="s">
        <v>14</v>
      </c>
      <c r="E231" t="s">
        <v>15</v>
      </c>
      <c r="F231">
        <v>2633</v>
      </c>
      <c r="G231">
        <v>318</v>
      </c>
      <c r="H231">
        <v>380</v>
      </c>
      <c r="I231">
        <v>40869</v>
      </c>
      <c r="J231">
        <v>64474</v>
      </c>
      <c r="K231">
        <v>245</v>
      </c>
      <c r="L231" t="s">
        <v>366</v>
      </c>
      <c r="M231" t="s">
        <v>19</v>
      </c>
      <c r="N231">
        <v>3331</v>
      </c>
      <c r="O231">
        <v>8.1504318676747669</v>
      </c>
      <c r="P231" t="s">
        <v>372</v>
      </c>
      <c r="Q231" t="s">
        <v>366</v>
      </c>
      <c r="R231">
        <f>_xlfn.RANK.EQ(O231,Table2_1[Engagement_Rate],0)</f>
        <v>272</v>
      </c>
    </row>
    <row r="232" spans="1:18">
      <c r="A232" t="s">
        <v>178</v>
      </c>
      <c r="B232" t="s">
        <v>21</v>
      </c>
      <c r="C232" s="39">
        <v>45312</v>
      </c>
      <c r="D232" t="s">
        <v>22</v>
      </c>
      <c r="E232" t="s">
        <v>15</v>
      </c>
      <c r="F232">
        <v>2383</v>
      </c>
      <c r="G232">
        <v>136</v>
      </c>
      <c r="H232">
        <v>302</v>
      </c>
      <c r="I232">
        <v>39187</v>
      </c>
      <c r="J232">
        <v>22133</v>
      </c>
      <c r="K232">
        <v>208</v>
      </c>
      <c r="L232" t="s">
        <v>400</v>
      </c>
      <c r="M232" t="s">
        <v>16</v>
      </c>
      <c r="N232">
        <v>2821</v>
      </c>
      <c r="O232">
        <v>7.1988159338556148</v>
      </c>
      <c r="P232" t="s">
        <v>372</v>
      </c>
      <c r="Q232" t="s">
        <v>367</v>
      </c>
      <c r="R232">
        <f>_xlfn.RANK.EQ(O232,Table2_1[Engagement_Rate],0)</f>
        <v>312</v>
      </c>
    </row>
    <row r="233" spans="1:18">
      <c r="A233" t="s">
        <v>178</v>
      </c>
      <c r="B233" t="s">
        <v>21</v>
      </c>
      <c r="C233" s="39">
        <v>45312</v>
      </c>
      <c r="D233" t="s">
        <v>22</v>
      </c>
      <c r="E233" t="s">
        <v>15</v>
      </c>
      <c r="F233">
        <v>2383</v>
      </c>
      <c r="G233">
        <v>136</v>
      </c>
      <c r="H233">
        <v>302</v>
      </c>
      <c r="I233">
        <v>39187</v>
      </c>
      <c r="J233">
        <v>22133</v>
      </c>
      <c r="K233">
        <v>208</v>
      </c>
      <c r="L233" t="s">
        <v>400</v>
      </c>
      <c r="M233" t="s">
        <v>16</v>
      </c>
      <c r="N233">
        <v>2821</v>
      </c>
      <c r="O233">
        <v>7.1988159338556148</v>
      </c>
      <c r="P233" t="s">
        <v>373</v>
      </c>
      <c r="Q233" t="s">
        <v>365</v>
      </c>
      <c r="R233">
        <f>_xlfn.RANK.EQ(O233,Table2_1[Engagement_Rate],0)</f>
        <v>312</v>
      </c>
    </row>
    <row r="234" spans="1:18">
      <c r="A234" t="s">
        <v>179</v>
      </c>
      <c r="B234" t="s">
        <v>21</v>
      </c>
      <c r="C234" s="39">
        <v>45696</v>
      </c>
      <c r="D234" t="s">
        <v>22</v>
      </c>
      <c r="E234" t="s">
        <v>43</v>
      </c>
      <c r="F234">
        <v>4752</v>
      </c>
      <c r="G234">
        <v>334</v>
      </c>
      <c r="H234">
        <v>56</v>
      </c>
      <c r="I234">
        <v>48017</v>
      </c>
      <c r="J234">
        <v>55534</v>
      </c>
      <c r="K234">
        <v>270</v>
      </c>
      <c r="L234" t="s">
        <v>402</v>
      </c>
      <c r="M234" t="s">
        <v>16</v>
      </c>
      <c r="N234">
        <v>5142</v>
      </c>
      <c r="O234">
        <v>10.708707332819627</v>
      </c>
      <c r="P234" t="s">
        <v>373</v>
      </c>
      <c r="Q234" t="s">
        <v>370</v>
      </c>
      <c r="R234">
        <f>_xlfn.RANK.EQ(O234,Table2_1[Engagement_Rate],0)</f>
        <v>148</v>
      </c>
    </row>
    <row r="235" spans="1:18">
      <c r="A235" t="s">
        <v>179</v>
      </c>
      <c r="B235" t="s">
        <v>21</v>
      </c>
      <c r="C235" s="39">
        <v>45696</v>
      </c>
      <c r="D235" t="s">
        <v>22</v>
      </c>
      <c r="E235" t="s">
        <v>43</v>
      </c>
      <c r="F235">
        <v>4752</v>
      </c>
      <c r="G235">
        <v>334</v>
      </c>
      <c r="H235">
        <v>56</v>
      </c>
      <c r="I235">
        <v>48017</v>
      </c>
      <c r="J235">
        <v>55534</v>
      </c>
      <c r="K235">
        <v>270</v>
      </c>
      <c r="L235" t="s">
        <v>402</v>
      </c>
      <c r="M235" t="s">
        <v>16</v>
      </c>
      <c r="N235">
        <v>5142</v>
      </c>
      <c r="O235">
        <v>10.708707332819627</v>
      </c>
      <c r="P235" t="s">
        <v>372</v>
      </c>
      <c r="Q235" t="s">
        <v>368</v>
      </c>
      <c r="R235">
        <f>_xlfn.RANK.EQ(O235,Table2_1[Engagement_Rate],0)</f>
        <v>148</v>
      </c>
    </row>
    <row r="236" spans="1:18">
      <c r="A236" t="s">
        <v>180</v>
      </c>
      <c r="B236" t="s">
        <v>21</v>
      </c>
      <c r="C236" s="39">
        <v>45760</v>
      </c>
      <c r="D236" t="s">
        <v>14</v>
      </c>
      <c r="E236" t="s">
        <v>41</v>
      </c>
      <c r="F236">
        <v>3890</v>
      </c>
      <c r="G236">
        <v>408</v>
      </c>
      <c r="H236">
        <v>338</v>
      </c>
      <c r="I236">
        <v>56994</v>
      </c>
      <c r="J236">
        <v>32621</v>
      </c>
      <c r="K236">
        <v>286</v>
      </c>
      <c r="L236" t="s">
        <v>371</v>
      </c>
      <c r="M236" t="s">
        <v>19</v>
      </c>
      <c r="N236">
        <v>4636</v>
      </c>
      <c r="O236">
        <v>8.1341895638137345</v>
      </c>
      <c r="P236" t="s">
        <v>372</v>
      </c>
      <c r="Q236" t="s">
        <v>371</v>
      </c>
      <c r="R236">
        <f>_xlfn.RANK.EQ(O236,Table2_1[Engagement_Rate],0)</f>
        <v>273</v>
      </c>
    </row>
    <row r="237" spans="1:18">
      <c r="A237" t="s">
        <v>181</v>
      </c>
      <c r="B237" t="s">
        <v>21</v>
      </c>
      <c r="C237" s="39">
        <v>45442</v>
      </c>
      <c r="D237" t="s">
        <v>22</v>
      </c>
      <c r="E237" t="s">
        <v>43</v>
      </c>
      <c r="F237">
        <v>2311</v>
      </c>
      <c r="G237">
        <v>207</v>
      </c>
      <c r="H237">
        <v>363</v>
      </c>
      <c r="I237">
        <v>30349</v>
      </c>
      <c r="J237">
        <v>32925</v>
      </c>
      <c r="K237">
        <v>88</v>
      </c>
      <c r="L237" t="s">
        <v>400</v>
      </c>
      <c r="M237" t="s">
        <v>16</v>
      </c>
      <c r="N237">
        <v>2881</v>
      </c>
      <c r="O237">
        <v>9.4928992718046725</v>
      </c>
      <c r="P237" t="s">
        <v>373</v>
      </c>
      <c r="Q237" t="s">
        <v>365</v>
      </c>
      <c r="R237">
        <f>_xlfn.RANK.EQ(O237,Table2_1[Engagement_Rate],0)</f>
        <v>191</v>
      </c>
    </row>
    <row r="238" spans="1:18">
      <c r="A238" t="s">
        <v>181</v>
      </c>
      <c r="B238" t="s">
        <v>21</v>
      </c>
      <c r="C238" s="39">
        <v>45442</v>
      </c>
      <c r="D238" t="s">
        <v>22</v>
      </c>
      <c r="E238" t="s">
        <v>43</v>
      </c>
      <c r="F238">
        <v>2311</v>
      </c>
      <c r="G238">
        <v>207</v>
      </c>
      <c r="H238">
        <v>363</v>
      </c>
      <c r="I238">
        <v>30349</v>
      </c>
      <c r="J238">
        <v>32925</v>
      </c>
      <c r="K238">
        <v>88</v>
      </c>
      <c r="L238" t="s">
        <v>400</v>
      </c>
      <c r="M238" t="s">
        <v>16</v>
      </c>
      <c r="N238">
        <v>2881</v>
      </c>
      <c r="O238">
        <v>9.4928992718046725</v>
      </c>
      <c r="P238" t="s">
        <v>372</v>
      </c>
      <c r="Q238" t="s">
        <v>367</v>
      </c>
      <c r="R238">
        <f>_xlfn.RANK.EQ(O238,Table2_1[Engagement_Rate],0)</f>
        <v>191</v>
      </c>
    </row>
    <row r="239" spans="1:18">
      <c r="A239" t="s">
        <v>182</v>
      </c>
      <c r="B239" t="s">
        <v>13</v>
      </c>
      <c r="C239" s="39">
        <v>45516</v>
      </c>
      <c r="D239" t="s">
        <v>22</v>
      </c>
      <c r="E239" t="s">
        <v>15</v>
      </c>
      <c r="F239">
        <v>2962</v>
      </c>
      <c r="G239">
        <v>400</v>
      </c>
      <c r="H239">
        <v>280</v>
      </c>
      <c r="I239">
        <v>52508</v>
      </c>
      <c r="J239">
        <v>58329</v>
      </c>
      <c r="K239">
        <v>219</v>
      </c>
      <c r="L239" t="s">
        <v>365</v>
      </c>
      <c r="M239" t="s">
        <v>47</v>
      </c>
      <c r="N239">
        <v>3642</v>
      </c>
      <c r="O239">
        <v>6.9360859297630837</v>
      </c>
      <c r="P239" t="s">
        <v>372</v>
      </c>
      <c r="Q239" t="s">
        <v>365</v>
      </c>
      <c r="R239">
        <f>_xlfn.RANK.EQ(O239,Table2_1[Engagement_Rate],0)</f>
        <v>327</v>
      </c>
    </row>
    <row r="240" spans="1:18">
      <c r="A240" t="s">
        <v>183</v>
      </c>
      <c r="B240" t="s">
        <v>13</v>
      </c>
      <c r="C240" s="39">
        <v>45562</v>
      </c>
      <c r="D240" t="s">
        <v>14</v>
      </c>
      <c r="E240" t="s">
        <v>15</v>
      </c>
      <c r="F240">
        <v>3118</v>
      </c>
      <c r="G240">
        <v>116</v>
      </c>
      <c r="H240">
        <v>195</v>
      </c>
      <c r="I240">
        <v>37100</v>
      </c>
      <c r="J240">
        <v>62629</v>
      </c>
      <c r="K240">
        <v>272</v>
      </c>
      <c r="L240" t="s">
        <v>366</v>
      </c>
      <c r="M240" t="s">
        <v>19</v>
      </c>
      <c r="N240">
        <v>3429</v>
      </c>
      <c r="O240">
        <v>9.2425876010781671</v>
      </c>
      <c r="P240" t="s">
        <v>372</v>
      </c>
      <c r="Q240" t="s">
        <v>366</v>
      </c>
      <c r="R240">
        <f>_xlfn.RANK.EQ(O240,Table2_1[Engagement_Rate],0)</f>
        <v>212</v>
      </c>
    </row>
    <row r="241" spans="1:18">
      <c r="A241" t="s">
        <v>184</v>
      </c>
      <c r="B241" t="s">
        <v>21</v>
      </c>
      <c r="C241" s="39">
        <v>45819</v>
      </c>
      <c r="D241" t="s">
        <v>22</v>
      </c>
      <c r="E241" t="s">
        <v>18</v>
      </c>
      <c r="F241">
        <v>3805</v>
      </c>
      <c r="G241">
        <v>453</v>
      </c>
      <c r="H241">
        <v>63</v>
      </c>
      <c r="I241">
        <v>52395</v>
      </c>
      <c r="J241">
        <v>72934</v>
      </c>
      <c r="K241">
        <v>87</v>
      </c>
      <c r="L241" t="s">
        <v>402</v>
      </c>
      <c r="M241" t="s">
        <v>16</v>
      </c>
      <c r="N241">
        <v>4321</v>
      </c>
      <c r="O241">
        <v>8.2469701307376653</v>
      </c>
      <c r="P241" t="s">
        <v>372</v>
      </c>
      <c r="Q241" t="s">
        <v>368</v>
      </c>
      <c r="R241">
        <f>_xlfn.RANK.EQ(O241,Table2_1[Engagement_Rate],0)</f>
        <v>266</v>
      </c>
    </row>
    <row r="242" spans="1:18">
      <c r="A242" t="s">
        <v>184</v>
      </c>
      <c r="B242" t="s">
        <v>21</v>
      </c>
      <c r="C242" s="39">
        <v>45819</v>
      </c>
      <c r="D242" t="s">
        <v>22</v>
      </c>
      <c r="E242" t="s">
        <v>18</v>
      </c>
      <c r="F242">
        <v>3805</v>
      </c>
      <c r="G242">
        <v>453</v>
      </c>
      <c r="H242">
        <v>63</v>
      </c>
      <c r="I242">
        <v>52395</v>
      </c>
      <c r="J242">
        <v>72934</v>
      </c>
      <c r="K242">
        <v>87</v>
      </c>
      <c r="L242" t="s">
        <v>402</v>
      </c>
      <c r="M242" t="s">
        <v>16</v>
      </c>
      <c r="N242">
        <v>4321</v>
      </c>
      <c r="O242">
        <v>8.2469701307376653</v>
      </c>
      <c r="P242" t="s">
        <v>373</v>
      </c>
      <c r="Q242" t="s">
        <v>370</v>
      </c>
      <c r="R242">
        <f>_xlfn.RANK.EQ(O242,Table2_1[Engagement_Rate],0)</f>
        <v>266</v>
      </c>
    </row>
    <row r="243" spans="1:18">
      <c r="A243" t="s">
        <v>185</v>
      </c>
      <c r="B243" t="s">
        <v>13</v>
      </c>
      <c r="C243" s="39">
        <v>45615</v>
      </c>
      <c r="D243" t="s">
        <v>14</v>
      </c>
      <c r="E243" t="s">
        <v>30</v>
      </c>
      <c r="F243">
        <v>2525</v>
      </c>
      <c r="G243">
        <v>272</v>
      </c>
      <c r="H243">
        <v>294</v>
      </c>
      <c r="I243">
        <v>51875</v>
      </c>
      <c r="J243">
        <v>24732</v>
      </c>
      <c r="K243">
        <v>92</v>
      </c>
      <c r="L243" t="s">
        <v>366</v>
      </c>
      <c r="M243" t="s">
        <v>19</v>
      </c>
      <c r="N243">
        <v>3091</v>
      </c>
      <c r="O243">
        <v>5.9585542168674701</v>
      </c>
      <c r="P243" t="s">
        <v>372</v>
      </c>
      <c r="Q243" t="s">
        <v>366</v>
      </c>
      <c r="R243">
        <f>_xlfn.RANK.EQ(O243,Table2_1[Engagement_Rate],0)</f>
        <v>360</v>
      </c>
    </row>
    <row r="244" spans="1:18">
      <c r="A244" t="s">
        <v>186</v>
      </c>
      <c r="B244" t="s">
        <v>13</v>
      </c>
      <c r="C244" s="39">
        <v>45407</v>
      </c>
      <c r="D244" t="s">
        <v>14</v>
      </c>
      <c r="E244" t="s">
        <v>28</v>
      </c>
      <c r="F244">
        <v>3563</v>
      </c>
      <c r="G244">
        <v>483</v>
      </c>
      <c r="H244">
        <v>227</v>
      </c>
      <c r="I244">
        <v>41085</v>
      </c>
      <c r="J244">
        <v>26393</v>
      </c>
      <c r="K244">
        <v>236</v>
      </c>
      <c r="L244" t="s">
        <v>399</v>
      </c>
      <c r="M244" t="s">
        <v>16</v>
      </c>
      <c r="N244">
        <v>4273</v>
      </c>
      <c r="O244">
        <v>10.400389436534015</v>
      </c>
      <c r="P244" t="s">
        <v>372</v>
      </c>
      <c r="Q244" t="s">
        <v>364</v>
      </c>
      <c r="R244">
        <f>_xlfn.RANK.EQ(O244,Table2_1[Engagement_Rate],0)</f>
        <v>160</v>
      </c>
    </row>
    <row r="245" spans="1:18">
      <c r="A245" t="s">
        <v>186</v>
      </c>
      <c r="B245" t="s">
        <v>13</v>
      </c>
      <c r="C245" s="39">
        <v>45407</v>
      </c>
      <c r="D245" t="s">
        <v>14</v>
      </c>
      <c r="E245" t="s">
        <v>28</v>
      </c>
      <c r="F245">
        <v>3563</v>
      </c>
      <c r="G245">
        <v>483</v>
      </c>
      <c r="H245">
        <v>227</v>
      </c>
      <c r="I245">
        <v>41085</v>
      </c>
      <c r="J245">
        <v>26393</v>
      </c>
      <c r="K245">
        <v>236</v>
      </c>
      <c r="L245" t="s">
        <v>399</v>
      </c>
      <c r="M245" t="s">
        <v>16</v>
      </c>
      <c r="N245">
        <v>4273</v>
      </c>
      <c r="O245">
        <v>10.400389436534015</v>
      </c>
      <c r="P245" t="s">
        <v>373</v>
      </c>
      <c r="Q245" t="s">
        <v>365</v>
      </c>
      <c r="R245">
        <f>_xlfn.RANK.EQ(O245,Table2_1[Engagement_Rate],0)</f>
        <v>160</v>
      </c>
    </row>
    <row r="246" spans="1:18">
      <c r="A246" t="s">
        <v>187</v>
      </c>
      <c r="B246" t="s">
        <v>27</v>
      </c>
      <c r="C246" s="39">
        <v>45538</v>
      </c>
      <c r="D246" t="s">
        <v>49</v>
      </c>
      <c r="E246" t="s">
        <v>30</v>
      </c>
      <c r="F246">
        <v>1437</v>
      </c>
      <c r="G246">
        <v>494</v>
      </c>
      <c r="H246">
        <v>129</v>
      </c>
      <c r="I246">
        <v>53048</v>
      </c>
      <c r="J246">
        <v>44090</v>
      </c>
      <c r="K246">
        <v>230</v>
      </c>
      <c r="L246" t="s">
        <v>403</v>
      </c>
      <c r="M246" t="s">
        <v>50</v>
      </c>
      <c r="N246">
        <v>2060</v>
      </c>
      <c r="O246">
        <v>3.8832755240536874</v>
      </c>
      <c r="P246" t="s">
        <v>373</v>
      </c>
      <c r="Q246" t="s">
        <v>371</v>
      </c>
      <c r="R246">
        <f>_xlfn.RANK.EQ(O246,Table2_1[Engagement_Rate],0)</f>
        <v>450</v>
      </c>
    </row>
    <row r="247" spans="1:18">
      <c r="A247" t="s">
        <v>187</v>
      </c>
      <c r="B247" t="s">
        <v>27</v>
      </c>
      <c r="C247" s="39">
        <v>45538</v>
      </c>
      <c r="D247" t="s">
        <v>49</v>
      </c>
      <c r="E247" t="s">
        <v>30</v>
      </c>
      <c r="F247">
        <v>1437</v>
      </c>
      <c r="G247">
        <v>494</v>
      </c>
      <c r="H247">
        <v>129</v>
      </c>
      <c r="I247">
        <v>53048</v>
      </c>
      <c r="J247">
        <v>44090</v>
      </c>
      <c r="K247">
        <v>230</v>
      </c>
      <c r="L247" t="s">
        <v>403</v>
      </c>
      <c r="M247" t="s">
        <v>50</v>
      </c>
      <c r="N247">
        <v>2060</v>
      </c>
      <c r="O247">
        <v>3.8832755240536874</v>
      </c>
      <c r="P247" t="s">
        <v>372</v>
      </c>
      <c r="Q247" t="s">
        <v>368</v>
      </c>
      <c r="R247">
        <f>_xlfn.RANK.EQ(O247,Table2_1[Engagement_Rate],0)</f>
        <v>450</v>
      </c>
    </row>
    <row r="248" spans="1:18">
      <c r="A248" t="s">
        <v>188</v>
      </c>
      <c r="B248" t="s">
        <v>27</v>
      </c>
      <c r="C248" s="39">
        <v>45718</v>
      </c>
      <c r="D248" t="s">
        <v>14</v>
      </c>
      <c r="E248" t="s">
        <v>41</v>
      </c>
      <c r="F248">
        <v>4425</v>
      </c>
      <c r="G248">
        <v>185</v>
      </c>
      <c r="H248">
        <v>162</v>
      </c>
      <c r="I248">
        <v>24610</v>
      </c>
      <c r="J248">
        <v>21342</v>
      </c>
      <c r="K248">
        <v>158</v>
      </c>
      <c r="L248" t="s">
        <v>401</v>
      </c>
      <c r="M248" t="s">
        <v>19</v>
      </c>
      <c r="N248">
        <v>4772</v>
      </c>
      <c r="O248">
        <v>19.390491670052825</v>
      </c>
      <c r="P248" t="s">
        <v>372</v>
      </c>
      <c r="Q248" t="s">
        <v>368</v>
      </c>
      <c r="R248">
        <f>_xlfn.RANK.EQ(O248,Table2_1[Engagement_Rate],0)</f>
        <v>12</v>
      </c>
    </row>
    <row r="249" spans="1:18">
      <c r="A249" t="s">
        <v>188</v>
      </c>
      <c r="B249" t="s">
        <v>27</v>
      </c>
      <c r="C249" s="39">
        <v>45718</v>
      </c>
      <c r="D249" t="s">
        <v>14</v>
      </c>
      <c r="E249" t="s">
        <v>41</v>
      </c>
      <c r="F249">
        <v>4425</v>
      </c>
      <c r="G249">
        <v>185</v>
      </c>
      <c r="H249">
        <v>162</v>
      </c>
      <c r="I249">
        <v>24610</v>
      </c>
      <c r="J249">
        <v>21342</v>
      </c>
      <c r="K249">
        <v>158</v>
      </c>
      <c r="L249" t="s">
        <v>401</v>
      </c>
      <c r="M249" t="s">
        <v>19</v>
      </c>
      <c r="N249">
        <v>4772</v>
      </c>
      <c r="O249">
        <v>19.390491670052825</v>
      </c>
      <c r="P249" t="s">
        <v>373</v>
      </c>
      <c r="Q249" t="s">
        <v>369</v>
      </c>
      <c r="R249">
        <f>_xlfn.RANK.EQ(O249,Table2_1[Engagement_Rate],0)</f>
        <v>12</v>
      </c>
    </row>
    <row r="250" spans="1:18">
      <c r="A250" t="s">
        <v>189</v>
      </c>
      <c r="B250" t="s">
        <v>21</v>
      </c>
      <c r="C250" s="39">
        <v>45737</v>
      </c>
      <c r="D250" t="s">
        <v>22</v>
      </c>
      <c r="E250" t="s">
        <v>23</v>
      </c>
      <c r="F250">
        <v>4609</v>
      </c>
      <c r="G250">
        <v>427</v>
      </c>
      <c r="H250">
        <v>395</v>
      </c>
      <c r="I250">
        <v>33698</v>
      </c>
      <c r="J250">
        <v>29259</v>
      </c>
      <c r="K250">
        <v>216</v>
      </c>
      <c r="L250" t="s">
        <v>402</v>
      </c>
      <c r="M250" t="s">
        <v>16</v>
      </c>
      <c r="N250">
        <v>5431</v>
      </c>
      <c r="O250">
        <v>16.116683482699269</v>
      </c>
      <c r="P250" t="s">
        <v>373</v>
      </c>
      <c r="Q250" t="s">
        <v>370</v>
      </c>
      <c r="R250">
        <f>_xlfn.RANK.EQ(O250,Table2_1[Engagement_Rate],0)</f>
        <v>44</v>
      </c>
    </row>
    <row r="251" spans="1:18">
      <c r="A251" t="s">
        <v>189</v>
      </c>
      <c r="B251" t="s">
        <v>21</v>
      </c>
      <c r="C251" s="39">
        <v>45737</v>
      </c>
      <c r="D251" t="s">
        <v>22</v>
      </c>
      <c r="E251" t="s">
        <v>23</v>
      </c>
      <c r="F251">
        <v>4609</v>
      </c>
      <c r="G251">
        <v>427</v>
      </c>
      <c r="H251">
        <v>395</v>
      </c>
      <c r="I251">
        <v>33698</v>
      </c>
      <c r="J251">
        <v>29259</v>
      </c>
      <c r="K251">
        <v>216</v>
      </c>
      <c r="L251" t="s">
        <v>402</v>
      </c>
      <c r="M251" t="s">
        <v>16</v>
      </c>
      <c r="N251">
        <v>5431</v>
      </c>
      <c r="O251">
        <v>16.116683482699269</v>
      </c>
      <c r="P251" t="s">
        <v>372</v>
      </c>
      <c r="Q251" t="s">
        <v>368</v>
      </c>
      <c r="R251">
        <f>_xlfn.RANK.EQ(O251,Table2_1[Engagement_Rate],0)</f>
        <v>44</v>
      </c>
    </row>
    <row r="252" spans="1:18">
      <c r="A252" t="s">
        <v>190</v>
      </c>
      <c r="B252" t="s">
        <v>13</v>
      </c>
      <c r="C252" s="39">
        <v>45394</v>
      </c>
      <c r="D252" t="s">
        <v>22</v>
      </c>
      <c r="E252" t="s">
        <v>32</v>
      </c>
      <c r="F252">
        <v>1558</v>
      </c>
      <c r="G252">
        <v>352</v>
      </c>
      <c r="H252">
        <v>202</v>
      </c>
      <c r="I252">
        <v>25405</v>
      </c>
      <c r="J252">
        <v>69941</v>
      </c>
      <c r="K252">
        <v>219</v>
      </c>
      <c r="L252" t="s">
        <v>365</v>
      </c>
      <c r="M252" t="s">
        <v>47</v>
      </c>
      <c r="N252">
        <v>2112</v>
      </c>
      <c r="O252">
        <v>8.3133241487896079</v>
      </c>
      <c r="P252" t="s">
        <v>372</v>
      </c>
      <c r="Q252" t="s">
        <v>365</v>
      </c>
      <c r="R252">
        <f>_xlfn.RANK.EQ(O252,Table2_1[Engagement_Rate],0)</f>
        <v>261</v>
      </c>
    </row>
    <row r="253" spans="1:18">
      <c r="A253" t="s">
        <v>191</v>
      </c>
      <c r="B253" t="s">
        <v>27</v>
      </c>
      <c r="C253" s="39">
        <v>45330</v>
      </c>
      <c r="D253" t="s">
        <v>49</v>
      </c>
      <c r="E253" t="s">
        <v>35</v>
      </c>
      <c r="F253">
        <v>1889</v>
      </c>
      <c r="G253">
        <v>298</v>
      </c>
      <c r="H253">
        <v>122</v>
      </c>
      <c r="I253">
        <v>46225</v>
      </c>
      <c r="J253">
        <v>74305</v>
      </c>
      <c r="K253">
        <v>293</v>
      </c>
      <c r="L253" t="s">
        <v>403</v>
      </c>
      <c r="M253" t="s">
        <v>50</v>
      </c>
      <c r="N253">
        <v>2309</v>
      </c>
      <c r="O253">
        <v>4.9951325040562464</v>
      </c>
      <c r="P253" t="s">
        <v>372</v>
      </c>
      <c r="Q253" t="s">
        <v>368</v>
      </c>
      <c r="R253">
        <f>_xlfn.RANK.EQ(O253,Table2_1[Engagement_Rate],0)</f>
        <v>412</v>
      </c>
    </row>
    <row r="254" spans="1:18">
      <c r="A254" t="s">
        <v>191</v>
      </c>
      <c r="B254" t="s">
        <v>27</v>
      </c>
      <c r="C254" s="39">
        <v>45330</v>
      </c>
      <c r="D254" t="s">
        <v>49</v>
      </c>
      <c r="E254" t="s">
        <v>35</v>
      </c>
      <c r="F254">
        <v>1889</v>
      </c>
      <c r="G254">
        <v>298</v>
      </c>
      <c r="H254">
        <v>122</v>
      </c>
      <c r="I254">
        <v>46225</v>
      </c>
      <c r="J254">
        <v>74305</v>
      </c>
      <c r="K254">
        <v>293</v>
      </c>
      <c r="L254" t="s">
        <v>403</v>
      </c>
      <c r="M254" t="s">
        <v>50</v>
      </c>
      <c r="N254">
        <v>2309</v>
      </c>
      <c r="O254">
        <v>4.9951325040562464</v>
      </c>
      <c r="P254" t="s">
        <v>373</v>
      </c>
      <c r="Q254" t="s">
        <v>371</v>
      </c>
      <c r="R254">
        <f>_xlfn.RANK.EQ(O254,Table2_1[Engagement_Rate],0)</f>
        <v>412</v>
      </c>
    </row>
    <row r="255" spans="1:18">
      <c r="A255" t="s">
        <v>192</v>
      </c>
      <c r="B255" t="s">
        <v>13</v>
      </c>
      <c r="C255" s="39">
        <v>45803</v>
      </c>
      <c r="D255" t="s">
        <v>14</v>
      </c>
      <c r="E255" t="s">
        <v>15</v>
      </c>
      <c r="F255">
        <v>3086</v>
      </c>
      <c r="G255">
        <v>148</v>
      </c>
      <c r="H255">
        <v>310</v>
      </c>
      <c r="I255">
        <v>22824</v>
      </c>
      <c r="J255">
        <v>58103</v>
      </c>
      <c r="K255">
        <v>275</v>
      </c>
      <c r="L255" t="s">
        <v>366</v>
      </c>
      <c r="M255" t="s">
        <v>19</v>
      </c>
      <c r="N255">
        <v>3544</v>
      </c>
      <c r="O255">
        <v>15.527514896600071</v>
      </c>
      <c r="P255" t="s">
        <v>372</v>
      </c>
      <c r="Q255" t="s">
        <v>366</v>
      </c>
      <c r="R255">
        <f>_xlfn.RANK.EQ(O255,Table2_1[Engagement_Rate],0)</f>
        <v>50</v>
      </c>
    </row>
    <row r="256" spans="1:18">
      <c r="A256" t="s">
        <v>193</v>
      </c>
      <c r="B256" t="s">
        <v>13</v>
      </c>
      <c r="C256" s="39">
        <v>45610</v>
      </c>
      <c r="D256" t="s">
        <v>14</v>
      </c>
      <c r="E256" t="s">
        <v>28</v>
      </c>
      <c r="F256">
        <v>2422</v>
      </c>
      <c r="G256">
        <v>318</v>
      </c>
      <c r="H256">
        <v>118</v>
      </c>
      <c r="I256">
        <v>25386</v>
      </c>
      <c r="J256">
        <v>20873</v>
      </c>
      <c r="K256">
        <v>100</v>
      </c>
      <c r="L256" t="s">
        <v>399</v>
      </c>
      <c r="M256" t="s">
        <v>16</v>
      </c>
      <c r="N256">
        <v>2858</v>
      </c>
      <c r="O256">
        <v>11.258173796580792</v>
      </c>
      <c r="P256" t="s">
        <v>372</v>
      </c>
      <c r="Q256" t="s">
        <v>364</v>
      </c>
      <c r="R256">
        <f>_xlfn.RANK.EQ(O256,Table2_1[Engagement_Rate],0)</f>
        <v>120</v>
      </c>
    </row>
    <row r="257" spans="1:18">
      <c r="A257" t="s">
        <v>193</v>
      </c>
      <c r="B257" t="s">
        <v>13</v>
      </c>
      <c r="C257" s="39">
        <v>45610</v>
      </c>
      <c r="D257" t="s">
        <v>14</v>
      </c>
      <c r="E257" t="s">
        <v>28</v>
      </c>
      <c r="F257">
        <v>2422</v>
      </c>
      <c r="G257">
        <v>318</v>
      </c>
      <c r="H257">
        <v>118</v>
      </c>
      <c r="I257">
        <v>25386</v>
      </c>
      <c r="J257">
        <v>20873</v>
      </c>
      <c r="K257">
        <v>100</v>
      </c>
      <c r="L257" t="s">
        <v>399</v>
      </c>
      <c r="M257" t="s">
        <v>16</v>
      </c>
      <c r="N257">
        <v>2858</v>
      </c>
      <c r="O257">
        <v>11.258173796580792</v>
      </c>
      <c r="P257" t="s">
        <v>373</v>
      </c>
      <c r="Q257" t="s">
        <v>365</v>
      </c>
      <c r="R257">
        <f>_xlfn.RANK.EQ(O257,Table2_1[Engagement_Rate],0)</f>
        <v>120</v>
      </c>
    </row>
    <row r="258" spans="1:18">
      <c r="A258" t="s">
        <v>194</v>
      </c>
      <c r="B258" t="s">
        <v>27</v>
      </c>
      <c r="C258" s="39">
        <v>45513</v>
      </c>
      <c r="D258" t="s">
        <v>49</v>
      </c>
      <c r="E258" t="s">
        <v>41</v>
      </c>
      <c r="F258">
        <v>3414</v>
      </c>
      <c r="G258">
        <v>154</v>
      </c>
      <c r="H258">
        <v>204</v>
      </c>
      <c r="I258">
        <v>34146</v>
      </c>
      <c r="J258">
        <v>44633</v>
      </c>
      <c r="K258">
        <v>256</v>
      </c>
      <c r="L258" t="s">
        <v>403</v>
      </c>
      <c r="M258" t="s">
        <v>50</v>
      </c>
      <c r="N258">
        <v>3772</v>
      </c>
      <c r="O258">
        <v>11.046681895390382</v>
      </c>
      <c r="P258" t="s">
        <v>372</v>
      </c>
      <c r="Q258" t="s">
        <v>368</v>
      </c>
      <c r="R258">
        <f>_xlfn.RANK.EQ(O258,Table2_1[Engagement_Rate],0)</f>
        <v>128</v>
      </c>
    </row>
    <row r="259" spans="1:18">
      <c r="A259" t="s">
        <v>194</v>
      </c>
      <c r="B259" t="s">
        <v>27</v>
      </c>
      <c r="C259" s="39">
        <v>45513</v>
      </c>
      <c r="D259" t="s">
        <v>49</v>
      </c>
      <c r="E259" t="s">
        <v>41</v>
      </c>
      <c r="F259">
        <v>3414</v>
      </c>
      <c r="G259">
        <v>154</v>
      </c>
      <c r="H259">
        <v>204</v>
      </c>
      <c r="I259">
        <v>34146</v>
      </c>
      <c r="J259">
        <v>44633</v>
      </c>
      <c r="K259">
        <v>256</v>
      </c>
      <c r="L259" t="s">
        <v>403</v>
      </c>
      <c r="M259" t="s">
        <v>50</v>
      </c>
      <c r="N259">
        <v>3772</v>
      </c>
      <c r="O259">
        <v>11.046681895390382</v>
      </c>
      <c r="P259" t="s">
        <v>373</v>
      </c>
      <c r="Q259" t="s">
        <v>371</v>
      </c>
      <c r="R259">
        <f>_xlfn.RANK.EQ(O259,Table2_1[Engagement_Rate],0)</f>
        <v>128</v>
      </c>
    </row>
    <row r="260" spans="1:18">
      <c r="A260" t="s">
        <v>195</v>
      </c>
      <c r="B260" t="s">
        <v>13</v>
      </c>
      <c r="C260" s="39">
        <v>45835</v>
      </c>
      <c r="D260" t="s">
        <v>22</v>
      </c>
      <c r="E260" t="s">
        <v>30</v>
      </c>
      <c r="F260">
        <v>1342</v>
      </c>
      <c r="G260">
        <v>332</v>
      </c>
      <c r="H260">
        <v>163</v>
      </c>
      <c r="I260">
        <v>51712</v>
      </c>
      <c r="J260">
        <v>57922</v>
      </c>
      <c r="K260">
        <v>168</v>
      </c>
      <c r="L260" t="s">
        <v>365</v>
      </c>
      <c r="M260" t="s">
        <v>47</v>
      </c>
      <c r="N260">
        <v>1837</v>
      </c>
      <c r="O260">
        <v>3.5523669554455446</v>
      </c>
      <c r="P260" t="s">
        <v>372</v>
      </c>
      <c r="Q260" t="s">
        <v>365</v>
      </c>
      <c r="R260">
        <f>_xlfn.RANK.EQ(O260,Table2_1[Engagement_Rate],0)</f>
        <v>459</v>
      </c>
    </row>
    <row r="261" spans="1:18">
      <c r="A261" t="s">
        <v>196</v>
      </c>
      <c r="B261" t="s">
        <v>13</v>
      </c>
      <c r="C261" s="39">
        <v>45420</v>
      </c>
      <c r="D261" t="s">
        <v>22</v>
      </c>
      <c r="E261" t="s">
        <v>28</v>
      </c>
      <c r="F261">
        <v>2414</v>
      </c>
      <c r="G261">
        <v>220</v>
      </c>
      <c r="H261">
        <v>280</v>
      </c>
      <c r="I261">
        <v>27355</v>
      </c>
      <c r="J261">
        <v>50562</v>
      </c>
      <c r="K261">
        <v>258</v>
      </c>
      <c r="L261" t="s">
        <v>365</v>
      </c>
      <c r="M261" t="s">
        <v>47</v>
      </c>
      <c r="N261">
        <v>2914</v>
      </c>
      <c r="O261">
        <v>10.652531529884847</v>
      </c>
      <c r="P261" t="s">
        <v>372</v>
      </c>
      <c r="Q261" t="s">
        <v>365</v>
      </c>
      <c r="R261">
        <f>_xlfn.RANK.EQ(O261,Table2_1[Engagement_Rate],0)</f>
        <v>151</v>
      </c>
    </row>
    <row r="262" spans="1:18">
      <c r="A262" t="s">
        <v>197</v>
      </c>
      <c r="B262" t="s">
        <v>13</v>
      </c>
      <c r="C262" s="39">
        <v>45387</v>
      </c>
      <c r="D262" t="s">
        <v>14</v>
      </c>
      <c r="E262" t="s">
        <v>23</v>
      </c>
      <c r="F262">
        <v>4383</v>
      </c>
      <c r="G262">
        <v>352</v>
      </c>
      <c r="H262">
        <v>176</v>
      </c>
      <c r="I262">
        <v>53239</v>
      </c>
      <c r="J262">
        <v>34168</v>
      </c>
      <c r="K262">
        <v>288</v>
      </c>
      <c r="L262" t="s">
        <v>366</v>
      </c>
      <c r="M262" t="s">
        <v>19</v>
      </c>
      <c r="N262">
        <v>4911</v>
      </c>
      <c r="O262">
        <v>9.2244407295403743</v>
      </c>
      <c r="P262" t="s">
        <v>372</v>
      </c>
      <c r="Q262" t="s">
        <v>366</v>
      </c>
      <c r="R262">
        <f>_xlfn.RANK.EQ(O262,Table2_1[Engagement_Rate],0)</f>
        <v>213</v>
      </c>
    </row>
    <row r="263" spans="1:18">
      <c r="A263" t="s">
        <v>198</v>
      </c>
      <c r="B263" t="s">
        <v>27</v>
      </c>
      <c r="C263" s="39">
        <v>45684</v>
      </c>
      <c r="D263" t="s">
        <v>14</v>
      </c>
      <c r="E263" t="s">
        <v>25</v>
      </c>
      <c r="F263">
        <v>4294</v>
      </c>
      <c r="G263">
        <v>423</v>
      </c>
      <c r="H263">
        <v>93</v>
      </c>
      <c r="I263">
        <v>29828</v>
      </c>
      <c r="J263">
        <v>73144</v>
      </c>
      <c r="K263">
        <v>298</v>
      </c>
      <c r="L263" t="s">
        <v>401</v>
      </c>
      <c r="M263" t="s">
        <v>19</v>
      </c>
      <c r="N263">
        <v>4810</v>
      </c>
      <c r="O263">
        <v>16.125787850341961</v>
      </c>
      <c r="P263" t="s">
        <v>373</v>
      </c>
      <c r="Q263" t="s">
        <v>369</v>
      </c>
      <c r="R263">
        <f>_xlfn.RANK.EQ(O263,Table2_1[Engagement_Rate],0)</f>
        <v>42</v>
      </c>
    </row>
    <row r="264" spans="1:18">
      <c r="A264" t="s">
        <v>198</v>
      </c>
      <c r="B264" t="s">
        <v>27</v>
      </c>
      <c r="C264" s="39">
        <v>45684</v>
      </c>
      <c r="D264" t="s">
        <v>14</v>
      </c>
      <c r="E264" t="s">
        <v>25</v>
      </c>
      <c r="F264">
        <v>4294</v>
      </c>
      <c r="G264">
        <v>423</v>
      </c>
      <c r="H264">
        <v>93</v>
      </c>
      <c r="I264">
        <v>29828</v>
      </c>
      <c r="J264">
        <v>73144</v>
      </c>
      <c r="K264">
        <v>298</v>
      </c>
      <c r="L264" t="s">
        <v>401</v>
      </c>
      <c r="M264" t="s">
        <v>19</v>
      </c>
      <c r="N264">
        <v>4810</v>
      </c>
      <c r="O264">
        <v>16.125787850341961</v>
      </c>
      <c r="P264" t="s">
        <v>372</v>
      </c>
      <c r="Q264" t="s">
        <v>368</v>
      </c>
      <c r="R264">
        <f>_xlfn.RANK.EQ(O264,Table2_1[Engagement_Rate],0)</f>
        <v>42</v>
      </c>
    </row>
    <row r="265" spans="1:18">
      <c r="A265" t="s">
        <v>199</v>
      </c>
      <c r="B265" t="s">
        <v>13</v>
      </c>
      <c r="C265" s="39">
        <v>45385</v>
      </c>
      <c r="D265" t="s">
        <v>14</v>
      </c>
      <c r="E265" t="s">
        <v>35</v>
      </c>
      <c r="F265">
        <v>2762</v>
      </c>
      <c r="G265">
        <v>339</v>
      </c>
      <c r="H265">
        <v>323</v>
      </c>
      <c r="I265">
        <v>33757</v>
      </c>
      <c r="J265">
        <v>68511</v>
      </c>
      <c r="K265">
        <v>121</v>
      </c>
      <c r="L265" t="s">
        <v>399</v>
      </c>
      <c r="M265" t="s">
        <v>16</v>
      </c>
      <c r="N265">
        <v>3424</v>
      </c>
      <c r="O265">
        <v>10.143081434961637</v>
      </c>
      <c r="P265" t="s">
        <v>373</v>
      </c>
      <c r="Q265" t="s">
        <v>365</v>
      </c>
      <c r="R265">
        <f>_xlfn.RANK.EQ(O265,Table2_1[Engagement_Rate],0)</f>
        <v>170</v>
      </c>
    </row>
    <row r="266" spans="1:18">
      <c r="A266" t="s">
        <v>199</v>
      </c>
      <c r="B266" t="s">
        <v>13</v>
      </c>
      <c r="C266" s="39">
        <v>45385</v>
      </c>
      <c r="D266" t="s">
        <v>14</v>
      </c>
      <c r="E266" t="s">
        <v>35</v>
      </c>
      <c r="F266">
        <v>2762</v>
      </c>
      <c r="G266">
        <v>339</v>
      </c>
      <c r="H266">
        <v>323</v>
      </c>
      <c r="I266">
        <v>33757</v>
      </c>
      <c r="J266">
        <v>68511</v>
      </c>
      <c r="K266">
        <v>121</v>
      </c>
      <c r="L266" t="s">
        <v>399</v>
      </c>
      <c r="M266" t="s">
        <v>16</v>
      </c>
      <c r="N266">
        <v>3424</v>
      </c>
      <c r="O266">
        <v>10.143081434961637</v>
      </c>
      <c r="P266" t="s">
        <v>372</v>
      </c>
      <c r="Q266" t="s">
        <v>364</v>
      </c>
      <c r="R266">
        <f>_xlfn.RANK.EQ(O266,Table2_1[Engagement_Rate],0)</f>
        <v>170</v>
      </c>
    </row>
    <row r="267" spans="1:18">
      <c r="A267" t="s">
        <v>200</v>
      </c>
      <c r="B267" t="s">
        <v>27</v>
      </c>
      <c r="C267" s="39">
        <v>45660</v>
      </c>
      <c r="D267" t="s">
        <v>14</v>
      </c>
      <c r="E267" t="s">
        <v>23</v>
      </c>
      <c r="F267">
        <v>3782</v>
      </c>
      <c r="G267">
        <v>484</v>
      </c>
      <c r="H267">
        <v>144</v>
      </c>
      <c r="I267">
        <v>52172</v>
      </c>
      <c r="J267">
        <v>59386</v>
      </c>
      <c r="K267">
        <v>175</v>
      </c>
      <c r="L267" t="s">
        <v>401</v>
      </c>
      <c r="M267" t="s">
        <v>19</v>
      </c>
      <c r="N267">
        <v>4410</v>
      </c>
      <c r="O267">
        <v>8.4528099363643339</v>
      </c>
      <c r="P267" t="s">
        <v>372</v>
      </c>
      <c r="Q267" t="s">
        <v>368</v>
      </c>
      <c r="R267">
        <f>_xlfn.RANK.EQ(O267,Table2_1[Engagement_Rate],0)</f>
        <v>251</v>
      </c>
    </row>
    <row r="268" spans="1:18">
      <c r="A268" t="s">
        <v>200</v>
      </c>
      <c r="B268" t="s">
        <v>27</v>
      </c>
      <c r="C268" s="39">
        <v>45660</v>
      </c>
      <c r="D268" t="s">
        <v>14</v>
      </c>
      <c r="E268" t="s">
        <v>23</v>
      </c>
      <c r="F268">
        <v>3782</v>
      </c>
      <c r="G268">
        <v>484</v>
      </c>
      <c r="H268">
        <v>144</v>
      </c>
      <c r="I268">
        <v>52172</v>
      </c>
      <c r="J268">
        <v>59386</v>
      </c>
      <c r="K268">
        <v>175</v>
      </c>
      <c r="L268" t="s">
        <v>401</v>
      </c>
      <c r="M268" t="s">
        <v>19</v>
      </c>
      <c r="N268">
        <v>4410</v>
      </c>
      <c r="O268">
        <v>8.4528099363643339</v>
      </c>
      <c r="P268" t="s">
        <v>373</v>
      </c>
      <c r="Q268" t="s">
        <v>369</v>
      </c>
      <c r="R268">
        <f>_xlfn.RANK.EQ(O268,Table2_1[Engagement_Rate],0)</f>
        <v>251</v>
      </c>
    </row>
    <row r="269" spans="1:18">
      <c r="A269" t="s">
        <v>201</v>
      </c>
      <c r="B269" t="s">
        <v>21</v>
      </c>
      <c r="C269" s="39">
        <v>45619</v>
      </c>
      <c r="D269" t="s">
        <v>14</v>
      </c>
      <c r="E269" t="s">
        <v>23</v>
      </c>
      <c r="F269">
        <v>4318</v>
      </c>
      <c r="G269">
        <v>371</v>
      </c>
      <c r="H269">
        <v>329</v>
      </c>
      <c r="I269">
        <v>32347</v>
      </c>
      <c r="J269">
        <v>68956</v>
      </c>
      <c r="K269">
        <v>259</v>
      </c>
      <c r="L269" t="s">
        <v>371</v>
      </c>
      <c r="M269" t="s">
        <v>19</v>
      </c>
      <c r="N269">
        <v>5018</v>
      </c>
      <c r="O269">
        <v>15.513030574705535</v>
      </c>
      <c r="P269" t="s">
        <v>372</v>
      </c>
      <c r="Q269" t="s">
        <v>371</v>
      </c>
      <c r="R269">
        <f>_xlfn.RANK.EQ(O269,Table2_1[Engagement_Rate],0)</f>
        <v>51</v>
      </c>
    </row>
    <row r="270" spans="1:18">
      <c r="A270" t="s">
        <v>202</v>
      </c>
      <c r="B270" t="s">
        <v>13</v>
      </c>
      <c r="C270" s="39">
        <v>45536</v>
      </c>
      <c r="D270" t="s">
        <v>22</v>
      </c>
      <c r="E270" t="s">
        <v>25</v>
      </c>
      <c r="F270">
        <v>2335</v>
      </c>
      <c r="G270">
        <v>150</v>
      </c>
      <c r="H270">
        <v>75</v>
      </c>
      <c r="I270">
        <v>26114</v>
      </c>
      <c r="J270">
        <v>57549</v>
      </c>
      <c r="K270">
        <v>135</v>
      </c>
      <c r="L270" t="s">
        <v>365</v>
      </c>
      <c r="M270" t="s">
        <v>47</v>
      </c>
      <c r="N270">
        <v>2560</v>
      </c>
      <c r="O270">
        <v>9.8031707130274945</v>
      </c>
      <c r="P270" t="s">
        <v>372</v>
      </c>
      <c r="Q270" t="s">
        <v>365</v>
      </c>
      <c r="R270">
        <f>_xlfn.RANK.EQ(O270,Table2_1[Engagement_Rate],0)</f>
        <v>183</v>
      </c>
    </row>
    <row r="271" spans="1:18">
      <c r="A271" t="s">
        <v>203</v>
      </c>
      <c r="B271" t="s">
        <v>27</v>
      </c>
      <c r="C271" s="39">
        <v>45400</v>
      </c>
      <c r="D271" t="s">
        <v>14</v>
      </c>
      <c r="E271" t="s">
        <v>18</v>
      </c>
      <c r="F271">
        <v>4023</v>
      </c>
      <c r="G271">
        <v>293</v>
      </c>
      <c r="H271">
        <v>91</v>
      </c>
      <c r="I271">
        <v>26795</v>
      </c>
      <c r="J271">
        <v>28924</v>
      </c>
      <c r="K271">
        <v>278</v>
      </c>
      <c r="L271" t="s">
        <v>401</v>
      </c>
      <c r="M271" t="s">
        <v>19</v>
      </c>
      <c r="N271">
        <v>4407</v>
      </c>
      <c r="O271">
        <v>16.447098339242398</v>
      </c>
      <c r="P271" t="s">
        <v>373</v>
      </c>
      <c r="Q271" t="s">
        <v>369</v>
      </c>
      <c r="R271">
        <f>_xlfn.RANK.EQ(O271,Table2_1[Engagement_Rate],0)</f>
        <v>37</v>
      </c>
    </row>
    <row r="272" spans="1:18">
      <c r="A272" t="s">
        <v>203</v>
      </c>
      <c r="B272" t="s">
        <v>27</v>
      </c>
      <c r="C272" s="39">
        <v>45400</v>
      </c>
      <c r="D272" t="s">
        <v>14</v>
      </c>
      <c r="E272" t="s">
        <v>18</v>
      </c>
      <c r="F272">
        <v>4023</v>
      </c>
      <c r="G272">
        <v>293</v>
      </c>
      <c r="H272">
        <v>91</v>
      </c>
      <c r="I272">
        <v>26795</v>
      </c>
      <c r="J272">
        <v>28924</v>
      </c>
      <c r="K272">
        <v>278</v>
      </c>
      <c r="L272" t="s">
        <v>401</v>
      </c>
      <c r="M272" t="s">
        <v>19</v>
      </c>
      <c r="N272">
        <v>4407</v>
      </c>
      <c r="O272">
        <v>16.447098339242398</v>
      </c>
      <c r="P272" t="s">
        <v>372</v>
      </c>
      <c r="Q272" t="s">
        <v>368</v>
      </c>
      <c r="R272">
        <f>_xlfn.RANK.EQ(O272,Table2_1[Engagement_Rate],0)</f>
        <v>37</v>
      </c>
    </row>
    <row r="273" spans="1:18">
      <c r="A273" t="s">
        <v>204</v>
      </c>
      <c r="B273" t="s">
        <v>13</v>
      </c>
      <c r="C273" s="39">
        <v>45447</v>
      </c>
      <c r="D273" t="s">
        <v>14</v>
      </c>
      <c r="E273" t="s">
        <v>32</v>
      </c>
      <c r="F273">
        <v>3948</v>
      </c>
      <c r="G273">
        <v>151</v>
      </c>
      <c r="H273">
        <v>249</v>
      </c>
      <c r="I273">
        <v>43147</v>
      </c>
      <c r="J273">
        <v>63136</v>
      </c>
      <c r="K273">
        <v>230</v>
      </c>
      <c r="L273" t="s">
        <v>366</v>
      </c>
      <c r="M273" t="s">
        <v>19</v>
      </c>
      <c r="N273">
        <v>4348</v>
      </c>
      <c r="O273">
        <v>10.077178019329269</v>
      </c>
      <c r="P273" t="s">
        <v>372</v>
      </c>
      <c r="Q273" t="s">
        <v>366</v>
      </c>
      <c r="R273">
        <f>_xlfn.RANK.EQ(O273,Table2_1[Engagement_Rate],0)</f>
        <v>173</v>
      </c>
    </row>
    <row r="274" spans="1:18">
      <c r="A274" t="s">
        <v>205</v>
      </c>
      <c r="B274" t="s">
        <v>27</v>
      </c>
      <c r="C274" s="39">
        <v>45749</v>
      </c>
      <c r="D274" t="s">
        <v>14</v>
      </c>
      <c r="E274" t="s">
        <v>25</v>
      </c>
      <c r="F274">
        <v>4598</v>
      </c>
      <c r="G274">
        <v>455</v>
      </c>
      <c r="H274">
        <v>378</v>
      </c>
      <c r="I274">
        <v>52952</v>
      </c>
      <c r="J274">
        <v>58504</v>
      </c>
      <c r="K274">
        <v>269</v>
      </c>
      <c r="L274" t="s">
        <v>401</v>
      </c>
      <c r="M274" t="s">
        <v>19</v>
      </c>
      <c r="N274">
        <v>5431</v>
      </c>
      <c r="O274">
        <v>10.256458679558845</v>
      </c>
      <c r="P274" t="s">
        <v>372</v>
      </c>
      <c r="Q274" t="s">
        <v>368</v>
      </c>
      <c r="R274">
        <f>_xlfn.RANK.EQ(O274,Table2_1[Engagement_Rate],0)</f>
        <v>164</v>
      </c>
    </row>
    <row r="275" spans="1:18">
      <c r="A275" t="s">
        <v>205</v>
      </c>
      <c r="B275" t="s">
        <v>27</v>
      </c>
      <c r="C275" s="39">
        <v>45749</v>
      </c>
      <c r="D275" t="s">
        <v>14</v>
      </c>
      <c r="E275" t="s">
        <v>25</v>
      </c>
      <c r="F275">
        <v>4598</v>
      </c>
      <c r="G275">
        <v>455</v>
      </c>
      <c r="H275">
        <v>378</v>
      </c>
      <c r="I275">
        <v>52952</v>
      </c>
      <c r="J275">
        <v>58504</v>
      </c>
      <c r="K275">
        <v>269</v>
      </c>
      <c r="L275" t="s">
        <v>401</v>
      </c>
      <c r="M275" t="s">
        <v>19</v>
      </c>
      <c r="N275">
        <v>5431</v>
      </c>
      <c r="O275">
        <v>10.256458679558845</v>
      </c>
      <c r="P275" t="s">
        <v>373</v>
      </c>
      <c r="Q275" t="s">
        <v>369</v>
      </c>
      <c r="R275">
        <f>_xlfn.RANK.EQ(O275,Table2_1[Engagement_Rate],0)</f>
        <v>164</v>
      </c>
    </row>
    <row r="276" spans="1:18">
      <c r="A276" t="s">
        <v>206</v>
      </c>
      <c r="B276" t="s">
        <v>21</v>
      </c>
      <c r="C276" s="39">
        <v>45748</v>
      </c>
      <c r="D276" t="s">
        <v>22</v>
      </c>
      <c r="E276" t="s">
        <v>28</v>
      </c>
      <c r="F276">
        <v>2665</v>
      </c>
      <c r="G276">
        <v>143</v>
      </c>
      <c r="H276">
        <v>315</v>
      </c>
      <c r="I276">
        <v>54808</v>
      </c>
      <c r="J276">
        <v>29818</v>
      </c>
      <c r="K276">
        <v>98</v>
      </c>
      <c r="L276" t="s">
        <v>402</v>
      </c>
      <c r="M276" t="s">
        <v>16</v>
      </c>
      <c r="N276">
        <v>3123</v>
      </c>
      <c r="O276">
        <v>5.6980732739746021</v>
      </c>
      <c r="P276" t="s">
        <v>373</v>
      </c>
      <c r="Q276" t="s">
        <v>370</v>
      </c>
      <c r="R276">
        <f>_xlfn.RANK.EQ(O276,Table2_1[Engagement_Rate],0)</f>
        <v>373</v>
      </c>
    </row>
    <row r="277" spans="1:18">
      <c r="A277" t="s">
        <v>206</v>
      </c>
      <c r="B277" t="s">
        <v>21</v>
      </c>
      <c r="C277" s="39">
        <v>45748</v>
      </c>
      <c r="D277" t="s">
        <v>22</v>
      </c>
      <c r="E277" t="s">
        <v>28</v>
      </c>
      <c r="F277">
        <v>2665</v>
      </c>
      <c r="G277">
        <v>143</v>
      </c>
      <c r="H277">
        <v>315</v>
      </c>
      <c r="I277">
        <v>54808</v>
      </c>
      <c r="J277">
        <v>29818</v>
      </c>
      <c r="K277">
        <v>98</v>
      </c>
      <c r="L277" t="s">
        <v>402</v>
      </c>
      <c r="M277" t="s">
        <v>16</v>
      </c>
      <c r="N277">
        <v>3123</v>
      </c>
      <c r="O277">
        <v>5.6980732739746021</v>
      </c>
      <c r="P277" t="s">
        <v>372</v>
      </c>
      <c r="Q277" t="s">
        <v>368</v>
      </c>
      <c r="R277">
        <f>_xlfn.RANK.EQ(O277,Table2_1[Engagement_Rate],0)</f>
        <v>373</v>
      </c>
    </row>
    <row r="278" spans="1:18">
      <c r="A278" t="s">
        <v>207</v>
      </c>
      <c r="B278" t="s">
        <v>13</v>
      </c>
      <c r="C278" s="39">
        <v>45475</v>
      </c>
      <c r="D278" t="s">
        <v>14</v>
      </c>
      <c r="E278" t="s">
        <v>35</v>
      </c>
      <c r="F278">
        <v>3469</v>
      </c>
      <c r="G278">
        <v>371</v>
      </c>
      <c r="H278">
        <v>76</v>
      </c>
      <c r="I278">
        <v>46493</v>
      </c>
      <c r="J278">
        <v>26906</v>
      </c>
      <c r="K278">
        <v>150</v>
      </c>
      <c r="L278" t="s">
        <v>399</v>
      </c>
      <c r="M278" t="s">
        <v>16</v>
      </c>
      <c r="N278">
        <v>3916</v>
      </c>
      <c r="O278">
        <v>8.4227733207149456</v>
      </c>
      <c r="P278" t="s">
        <v>373</v>
      </c>
      <c r="Q278" t="s">
        <v>365</v>
      </c>
      <c r="R278">
        <f>_xlfn.RANK.EQ(O278,Table2_1[Engagement_Rate],0)</f>
        <v>254</v>
      </c>
    </row>
    <row r="279" spans="1:18">
      <c r="A279" t="s">
        <v>207</v>
      </c>
      <c r="B279" t="s">
        <v>13</v>
      </c>
      <c r="C279" s="39">
        <v>45475</v>
      </c>
      <c r="D279" t="s">
        <v>14</v>
      </c>
      <c r="E279" t="s">
        <v>35</v>
      </c>
      <c r="F279">
        <v>3469</v>
      </c>
      <c r="G279">
        <v>371</v>
      </c>
      <c r="H279">
        <v>76</v>
      </c>
      <c r="I279">
        <v>46493</v>
      </c>
      <c r="J279">
        <v>26906</v>
      </c>
      <c r="K279">
        <v>150</v>
      </c>
      <c r="L279" t="s">
        <v>399</v>
      </c>
      <c r="M279" t="s">
        <v>16</v>
      </c>
      <c r="N279">
        <v>3916</v>
      </c>
      <c r="O279">
        <v>8.4227733207149456</v>
      </c>
      <c r="P279" t="s">
        <v>372</v>
      </c>
      <c r="Q279" t="s">
        <v>364</v>
      </c>
      <c r="R279">
        <f>_xlfn.RANK.EQ(O279,Table2_1[Engagement_Rate],0)</f>
        <v>254</v>
      </c>
    </row>
    <row r="280" spans="1:18">
      <c r="A280" t="s">
        <v>208</v>
      </c>
      <c r="B280" t="s">
        <v>21</v>
      </c>
      <c r="C280" s="39">
        <v>45606</v>
      </c>
      <c r="D280" t="s">
        <v>14</v>
      </c>
      <c r="E280" t="s">
        <v>18</v>
      </c>
      <c r="F280">
        <v>4823</v>
      </c>
      <c r="G280">
        <v>489</v>
      </c>
      <c r="H280">
        <v>302</v>
      </c>
      <c r="I280">
        <v>32470</v>
      </c>
      <c r="J280">
        <v>31861</v>
      </c>
      <c r="K280">
        <v>178</v>
      </c>
      <c r="L280" t="s">
        <v>371</v>
      </c>
      <c r="M280" t="s">
        <v>19</v>
      </c>
      <c r="N280">
        <v>5614</v>
      </c>
      <c r="O280">
        <v>17.289805974745921</v>
      </c>
      <c r="P280" t="s">
        <v>372</v>
      </c>
      <c r="Q280" t="s">
        <v>371</v>
      </c>
      <c r="R280">
        <f>_xlfn.RANK.EQ(O280,Table2_1[Engagement_Rate],0)</f>
        <v>26</v>
      </c>
    </row>
    <row r="281" spans="1:18">
      <c r="A281" t="s">
        <v>209</v>
      </c>
      <c r="B281" t="s">
        <v>13</v>
      </c>
      <c r="C281" s="39">
        <v>45640</v>
      </c>
      <c r="D281" t="s">
        <v>22</v>
      </c>
      <c r="E281" t="s">
        <v>41</v>
      </c>
      <c r="F281">
        <v>3812</v>
      </c>
      <c r="G281">
        <v>321</v>
      </c>
      <c r="H281">
        <v>289</v>
      </c>
      <c r="I281">
        <v>59838</v>
      </c>
      <c r="J281">
        <v>36337</v>
      </c>
      <c r="K281">
        <v>161</v>
      </c>
      <c r="L281" t="s">
        <v>365</v>
      </c>
      <c r="M281" t="s">
        <v>47</v>
      </c>
      <c r="N281">
        <v>4422</v>
      </c>
      <c r="O281">
        <v>7.3899528727564414</v>
      </c>
      <c r="P281" t="s">
        <v>372</v>
      </c>
      <c r="Q281" t="s">
        <v>365</v>
      </c>
      <c r="R281">
        <f>_xlfn.RANK.EQ(O281,Table2_1[Engagement_Rate],0)</f>
        <v>305</v>
      </c>
    </row>
    <row r="282" spans="1:18">
      <c r="A282" t="s">
        <v>210</v>
      </c>
      <c r="B282" t="s">
        <v>21</v>
      </c>
      <c r="C282" s="39">
        <v>45615</v>
      </c>
      <c r="D282" t="s">
        <v>14</v>
      </c>
      <c r="E282" t="s">
        <v>18</v>
      </c>
      <c r="F282">
        <v>2387</v>
      </c>
      <c r="G282">
        <v>353</v>
      </c>
      <c r="H282">
        <v>78</v>
      </c>
      <c r="I282">
        <v>39745</v>
      </c>
      <c r="J282">
        <v>69226</v>
      </c>
      <c r="K282">
        <v>208</v>
      </c>
      <c r="L282" t="s">
        <v>371</v>
      </c>
      <c r="M282" t="s">
        <v>19</v>
      </c>
      <c r="N282">
        <v>2818</v>
      </c>
      <c r="O282">
        <v>7.0902000251603976</v>
      </c>
      <c r="P282" t="s">
        <v>372</v>
      </c>
      <c r="Q282" t="s">
        <v>371</v>
      </c>
      <c r="R282">
        <f>_xlfn.RANK.EQ(O282,Table2_1[Engagement_Rate],0)</f>
        <v>318</v>
      </c>
    </row>
    <row r="283" spans="1:18">
      <c r="A283" t="s">
        <v>211</v>
      </c>
      <c r="B283" t="s">
        <v>21</v>
      </c>
      <c r="C283" s="39">
        <v>45777</v>
      </c>
      <c r="D283" t="s">
        <v>22</v>
      </c>
      <c r="E283" t="s">
        <v>25</v>
      </c>
      <c r="F283">
        <v>3929</v>
      </c>
      <c r="G283">
        <v>275</v>
      </c>
      <c r="H283">
        <v>330</v>
      </c>
      <c r="I283">
        <v>58329</v>
      </c>
      <c r="J283">
        <v>33196</v>
      </c>
      <c r="K283">
        <v>85</v>
      </c>
      <c r="L283" t="s">
        <v>400</v>
      </c>
      <c r="M283" t="s">
        <v>16</v>
      </c>
      <c r="N283">
        <v>4534</v>
      </c>
      <c r="O283">
        <v>7.773148862486928</v>
      </c>
      <c r="P283" t="s">
        <v>372</v>
      </c>
      <c r="Q283" t="s">
        <v>367</v>
      </c>
      <c r="R283">
        <f>_xlfn.RANK.EQ(O283,Table2_1[Engagement_Rate],0)</f>
        <v>290</v>
      </c>
    </row>
    <row r="284" spans="1:18">
      <c r="A284" t="s">
        <v>211</v>
      </c>
      <c r="B284" t="s">
        <v>21</v>
      </c>
      <c r="C284" s="39">
        <v>45777</v>
      </c>
      <c r="D284" t="s">
        <v>22</v>
      </c>
      <c r="E284" t="s">
        <v>25</v>
      </c>
      <c r="F284">
        <v>3929</v>
      </c>
      <c r="G284">
        <v>275</v>
      </c>
      <c r="H284">
        <v>330</v>
      </c>
      <c r="I284">
        <v>58329</v>
      </c>
      <c r="J284">
        <v>33196</v>
      </c>
      <c r="K284">
        <v>85</v>
      </c>
      <c r="L284" t="s">
        <v>400</v>
      </c>
      <c r="M284" t="s">
        <v>16</v>
      </c>
      <c r="N284">
        <v>4534</v>
      </c>
      <c r="O284">
        <v>7.773148862486928</v>
      </c>
      <c r="P284" t="s">
        <v>373</v>
      </c>
      <c r="Q284" t="s">
        <v>365</v>
      </c>
      <c r="R284">
        <f>_xlfn.RANK.EQ(O284,Table2_1[Engagement_Rate],0)</f>
        <v>290</v>
      </c>
    </row>
    <row r="285" spans="1:18">
      <c r="A285" t="s">
        <v>212</v>
      </c>
      <c r="B285" t="s">
        <v>21</v>
      </c>
      <c r="C285" s="39">
        <v>45370</v>
      </c>
      <c r="D285" t="s">
        <v>14</v>
      </c>
      <c r="E285" t="s">
        <v>41</v>
      </c>
      <c r="F285">
        <v>2191</v>
      </c>
      <c r="G285">
        <v>288</v>
      </c>
      <c r="H285">
        <v>83</v>
      </c>
      <c r="I285">
        <v>59606</v>
      </c>
      <c r="J285">
        <v>24765</v>
      </c>
      <c r="K285">
        <v>281</v>
      </c>
      <c r="L285" t="s">
        <v>371</v>
      </c>
      <c r="M285" t="s">
        <v>19</v>
      </c>
      <c r="N285">
        <v>2562</v>
      </c>
      <c r="O285">
        <v>4.2982250109049422</v>
      </c>
      <c r="P285" t="s">
        <v>372</v>
      </c>
      <c r="Q285" t="s">
        <v>371</v>
      </c>
      <c r="R285">
        <f>_xlfn.RANK.EQ(O285,Table2_1[Engagement_Rate],0)</f>
        <v>437</v>
      </c>
    </row>
    <row r="286" spans="1:18">
      <c r="A286" t="s">
        <v>213</v>
      </c>
      <c r="B286" t="s">
        <v>13</v>
      </c>
      <c r="C286" s="39">
        <v>45370</v>
      </c>
      <c r="D286" t="s">
        <v>14</v>
      </c>
      <c r="E286" t="s">
        <v>41</v>
      </c>
      <c r="F286">
        <v>2878</v>
      </c>
      <c r="G286">
        <v>278</v>
      </c>
      <c r="H286">
        <v>255</v>
      </c>
      <c r="I286">
        <v>47235</v>
      </c>
      <c r="J286">
        <v>57922</v>
      </c>
      <c r="K286">
        <v>112</v>
      </c>
      <c r="L286" t="s">
        <v>399</v>
      </c>
      <c r="M286" t="s">
        <v>16</v>
      </c>
      <c r="N286">
        <v>3411</v>
      </c>
      <c r="O286">
        <v>7.2213401079707848</v>
      </c>
      <c r="P286" t="s">
        <v>373</v>
      </c>
      <c r="Q286" t="s">
        <v>365</v>
      </c>
      <c r="R286">
        <f>_xlfn.RANK.EQ(O286,Table2_1[Engagement_Rate],0)</f>
        <v>310</v>
      </c>
    </row>
    <row r="287" spans="1:18">
      <c r="A287" t="s">
        <v>213</v>
      </c>
      <c r="B287" t="s">
        <v>13</v>
      </c>
      <c r="C287" s="39">
        <v>45370</v>
      </c>
      <c r="D287" t="s">
        <v>14</v>
      </c>
      <c r="E287" t="s">
        <v>41</v>
      </c>
      <c r="F287">
        <v>2878</v>
      </c>
      <c r="G287">
        <v>278</v>
      </c>
      <c r="H287">
        <v>255</v>
      </c>
      <c r="I287">
        <v>47235</v>
      </c>
      <c r="J287">
        <v>57922</v>
      </c>
      <c r="K287">
        <v>112</v>
      </c>
      <c r="L287" t="s">
        <v>399</v>
      </c>
      <c r="M287" t="s">
        <v>16</v>
      </c>
      <c r="N287">
        <v>3411</v>
      </c>
      <c r="O287">
        <v>7.2213401079707848</v>
      </c>
      <c r="P287" t="s">
        <v>372</v>
      </c>
      <c r="Q287" t="s">
        <v>364</v>
      </c>
      <c r="R287">
        <f>_xlfn.RANK.EQ(O287,Table2_1[Engagement_Rate],0)</f>
        <v>310</v>
      </c>
    </row>
    <row r="288" spans="1:18">
      <c r="A288" t="s">
        <v>214</v>
      </c>
      <c r="B288" t="s">
        <v>21</v>
      </c>
      <c r="C288" s="39">
        <v>45496</v>
      </c>
      <c r="D288" t="s">
        <v>14</v>
      </c>
      <c r="E288" t="s">
        <v>35</v>
      </c>
      <c r="F288">
        <v>3204</v>
      </c>
      <c r="G288">
        <v>398</v>
      </c>
      <c r="H288">
        <v>85</v>
      </c>
      <c r="I288">
        <v>22020</v>
      </c>
      <c r="J288">
        <v>58353</v>
      </c>
      <c r="K288">
        <v>286</v>
      </c>
      <c r="L288" t="s">
        <v>371</v>
      </c>
      <c r="M288" t="s">
        <v>19</v>
      </c>
      <c r="N288">
        <v>3687</v>
      </c>
      <c r="O288">
        <v>16.743869209809265</v>
      </c>
      <c r="P288" t="s">
        <v>372</v>
      </c>
      <c r="Q288" t="s">
        <v>371</v>
      </c>
      <c r="R288">
        <f>_xlfn.RANK.EQ(O288,Table2_1[Engagement_Rate],0)</f>
        <v>30</v>
      </c>
    </row>
    <row r="289" spans="1:18">
      <c r="A289" t="s">
        <v>215</v>
      </c>
      <c r="B289" t="s">
        <v>21</v>
      </c>
      <c r="C289" s="39">
        <v>45486</v>
      </c>
      <c r="D289" t="s">
        <v>22</v>
      </c>
      <c r="E289" t="s">
        <v>32</v>
      </c>
      <c r="F289">
        <v>2408</v>
      </c>
      <c r="G289">
        <v>323</v>
      </c>
      <c r="H289">
        <v>251</v>
      </c>
      <c r="I289">
        <v>47599</v>
      </c>
      <c r="J289">
        <v>35543</v>
      </c>
      <c r="K289">
        <v>287</v>
      </c>
      <c r="L289" t="s">
        <v>400</v>
      </c>
      <c r="M289" t="s">
        <v>16</v>
      </c>
      <c r="N289">
        <v>2982</v>
      </c>
      <c r="O289">
        <v>6.2648374965860638</v>
      </c>
      <c r="P289" t="s">
        <v>372</v>
      </c>
      <c r="Q289" t="s">
        <v>367</v>
      </c>
      <c r="R289">
        <f>_xlfn.RANK.EQ(O289,Table2_1[Engagement_Rate],0)</f>
        <v>347</v>
      </c>
    </row>
    <row r="290" spans="1:18">
      <c r="A290" t="s">
        <v>215</v>
      </c>
      <c r="B290" t="s">
        <v>21</v>
      </c>
      <c r="C290" s="39">
        <v>45486</v>
      </c>
      <c r="D290" t="s">
        <v>22</v>
      </c>
      <c r="E290" t="s">
        <v>32</v>
      </c>
      <c r="F290">
        <v>2408</v>
      </c>
      <c r="G290">
        <v>323</v>
      </c>
      <c r="H290">
        <v>251</v>
      </c>
      <c r="I290">
        <v>47599</v>
      </c>
      <c r="J290">
        <v>35543</v>
      </c>
      <c r="K290">
        <v>287</v>
      </c>
      <c r="L290" t="s">
        <v>400</v>
      </c>
      <c r="M290" t="s">
        <v>16</v>
      </c>
      <c r="N290">
        <v>2982</v>
      </c>
      <c r="O290">
        <v>6.2648374965860638</v>
      </c>
      <c r="P290" t="s">
        <v>373</v>
      </c>
      <c r="Q290" t="s">
        <v>365</v>
      </c>
      <c r="R290">
        <f>_xlfn.RANK.EQ(O290,Table2_1[Engagement_Rate],0)</f>
        <v>347</v>
      </c>
    </row>
    <row r="291" spans="1:18">
      <c r="A291" t="s">
        <v>216</v>
      </c>
      <c r="B291" t="s">
        <v>27</v>
      </c>
      <c r="C291" s="39">
        <v>45769</v>
      </c>
      <c r="D291" t="s">
        <v>49</v>
      </c>
      <c r="E291" t="s">
        <v>23</v>
      </c>
      <c r="F291">
        <v>2733</v>
      </c>
      <c r="G291">
        <v>297</v>
      </c>
      <c r="H291">
        <v>235</v>
      </c>
      <c r="I291">
        <v>37980</v>
      </c>
      <c r="J291">
        <v>33058</v>
      </c>
      <c r="K291">
        <v>219</v>
      </c>
      <c r="L291" t="s">
        <v>403</v>
      </c>
      <c r="M291" t="s">
        <v>50</v>
      </c>
      <c r="N291">
        <v>3265</v>
      </c>
      <c r="O291">
        <v>8.5966298051606103</v>
      </c>
      <c r="P291" t="s">
        <v>372</v>
      </c>
      <c r="Q291" t="s">
        <v>368</v>
      </c>
      <c r="R291">
        <f>_xlfn.RANK.EQ(O291,Table2_1[Engagement_Rate],0)</f>
        <v>242</v>
      </c>
    </row>
    <row r="292" spans="1:18">
      <c r="A292" t="s">
        <v>216</v>
      </c>
      <c r="B292" t="s">
        <v>27</v>
      </c>
      <c r="C292" s="39">
        <v>45769</v>
      </c>
      <c r="D292" t="s">
        <v>49</v>
      </c>
      <c r="E292" t="s">
        <v>23</v>
      </c>
      <c r="F292">
        <v>2733</v>
      </c>
      <c r="G292">
        <v>297</v>
      </c>
      <c r="H292">
        <v>235</v>
      </c>
      <c r="I292">
        <v>37980</v>
      </c>
      <c r="J292">
        <v>33058</v>
      </c>
      <c r="K292">
        <v>219</v>
      </c>
      <c r="L292" t="s">
        <v>403</v>
      </c>
      <c r="M292" t="s">
        <v>50</v>
      </c>
      <c r="N292">
        <v>3265</v>
      </c>
      <c r="O292">
        <v>8.5966298051606103</v>
      </c>
      <c r="P292" t="s">
        <v>373</v>
      </c>
      <c r="Q292" t="s">
        <v>371</v>
      </c>
      <c r="R292">
        <f>_xlfn.RANK.EQ(O292,Table2_1[Engagement_Rate],0)</f>
        <v>242</v>
      </c>
    </row>
    <row r="293" spans="1:18">
      <c r="A293" t="s">
        <v>217</v>
      </c>
      <c r="B293" t="s">
        <v>21</v>
      </c>
      <c r="C293" s="39">
        <v>45459</v>
      </c>
      <c r="D293" t="s">
        <v>22</v>
      </c>
      <c r="E293" t="s">
        <v>18</v>
      </c>
      <c r="F293">
        <v>4618</v>
      </c>
      <c r="G293">
        <v>312</v>
      </c>
      <c r="H293">
        <v>254</v>
      </c>
      <c r="I293">
        <v>22571</v>
      </c>
      <c r="J293">
        <v>29453</v>
      </c>
      <c r="K293">
        <v>197</v>
      </c>
      <c r="L293" t="s">
        <v>400</v>
      </c>
      <c r="M293" t="s">
        <v>16</v>
      </c>
      <c r="N293">
        <v>5184</v>
      </c>
      <c r="O293">
        <v>22.967524699836073</v>
      </c>
      <c r="P293" t="s">
        <v>372</v>
      </c>
      <c r="Q293" t="s">
        <v>367</v>
      </c>
      <c r="R293">
        <f>_xlfn.RANK.EQ(O293,Table2_1[Engagement_Rate],0)</f>
        <v>5</v>
      </c>
    </row>
    <row r="294" spans="1:18">
      <c r="A294" t="s">
        <v>217</v>
      </c>
      <c r="B294" t="s">
        <v>21</v>
      </c>
      <c r="C294" s="39">
        <v>45459</v>
      </c>
      <c r="D294" t="s">
        <v>22</v>
      </c>
      <c r="E294" t="s">
        <v>18</v>
      </c>
      <c r="F294">
        <v>4618</v>
      </c>
      <c r="G294">
        <v>312</v>
      </c>
      <c r="H294">
        <v>254</v>
      </c>
      <c r="I294">
        <v>22571</v>
      </c>
      <c r="J294">
        <v>29453</v>
      </c>
      <c r="K294">
        <v>197</v>
      </c>
      <c r="L294" t="s">
        <v>400</v>
      </c>
      <c r="M294" t="s">
        <v>16</v>
      </c>
      <c r="N294">
        <v>5184</v>
      </c>
      <c r="O294">
        <v>22.967524699836073</v>
      </c>
      <c r="P294" t="s">
        <v>373</v>
      </c>
      <c r="Q294" t="s">
        <v>365</v>
      </c>
      <c r="R294">
        <f>_xlfn.RANK.EQ(O294,Table2_1[Engagement_Rate],0)</f>
        <v>5</v>
      </c>
    </row>
    <row r="295" spans="1:18">
      <c r="A295" t="s">
        <v>218</v>
      </c>
      <c r="B295" t="s">
        <v>27</v>
      </c>
      <c r="C295" s="39">
        <v>45795</v>
      </c>
      <c r="D295" t="s">
        <v>49</v>
      </c>
      <c r="E295" t="s">
        <v>25</v>
      </c>
      <c r="F295">
        <v>4210</v>
      </c>
      <c r="G295">
        <v>319</v>
      </c>
      <c r="H295">
        <v>350</v>
      </c>
      <c r="I295">
        <v>37762</v>
      </c>
      <c r="J295">
        <v>55162</v>
      </c>
      <c r="K295">
        <v>204</v>
      </c>
      <c r="L295" t="s">
        <v>403</v>
      </c>
      <c r="M295" t="s">
        <v>50</v>
      </c>
      <c r="N295">
        <v>4879</v>
      </c>
      <c r="O295">
        <v>12.920396165457337</v>
      </c>
      <c r="P295" t="s">
        <v>373</v>
      </c>
      <c r="Q295" t="s">
        <v>371</v>
      </c>
      <c r="R295">
        <f>_xlfn.RANK.EQ(O295,Table2_1[Engagement_Rate],0)</f>
        <v>90</v>
      </c>
    </row>
    <row r="296" spans="1:18">
      <c r="A296" t="s">
        <v>218</v>
      </c>
      <c r="B296" t="s">
        <v>27</v>
      </c>
      <c r="C296" s="39">
        <v>45795</v>
      </c>
      <c r="D296" t="s">
        <v>49</v>
      </c>
      <c r="E296" t="s">
        <v>25</v>
      </c>
      <c r="F296">
        <v>4210</v>
      </c>
      <c r="G296">
        <v>319</v>
      </c>
      <c r="H296">
        <v>350</v>
      </c>
      <c r="I296">
        <v>37762</v>
      </c>
      <c r="J296">
        <v>55162</v>
      </c>
      <c r="K296">
        <v>204</v>
      </c>
      <c r="L296" t="s">
        <v>403</v>
      </c>
      <c r="M296" t="s">
        <v>50</v>
      </c>
      <c r="N296">
        <v>4879</v>
      </c>
      <c r="O296">
        <v>12.920396165457337</v>
      </c>
      <c r="P296" t="s">
        <v>372</v>
      </c>
      <c r="Q296" t="s">
        <v>368</v>
      </c>
      <c r="R296">
        <f>_xlfn.RANK.EQ(O296,Table2_1[Engagement_Rate],0)</f>
        <v>90</v>
      </c>
    </row>
    <row r="297" spans="1:18">
      <c r="A297" t="s">
        <v>219</v>
      </c>
      <c r="B297" t="s">
        <v>13</v>
      </c>
      <c r="C297" s="39">
        <v>45814</v>
      </c>
      <c r="D297" t="s">
        <v>14</v>
      </c>
      <c r="E297" t="s">
        <v>25</v>
      </c>
      <c r="F297">
        <v>3987</v>
      </c>
      <c r="G297">
        <v>171</v>
      </c>
      <c r="H297">
        <v>274</v>
      </c>
      <c r="I297">
        <v>45122</v>
      </c>
      <c r="J297">
        <v>65431</v>
      </c>
      <c r="K297">
        <v>168</v>
      </c>
      <c r="L297" t="s">
        <v>366</v>
      </c>
      <c r="M297" t="s">
        <v>19</v>
      </c>
      <c r="N297">
        <v>4432</v>
      </c>
      <c r="O297">
        <v>9.8222596516111871</v>
      </c>
      <c r="P297" t="s">
        <v>372</v>
      </c>
      <c r="Q297" t="s">
        <v>366</v>
      </c>
      <c r="R297">
        <f>_xlfn.RANK.EQ(O297,Table2_1[Engagement_Rate],0)</f>
        <v>178</v>
      </c>
    </row>
    <row r="298" spans="1:18">
      <c r="A298" t="s">
        <v>220</v>
      </c>
      <c r="B298" t="s">
        <v>27</v>
      </c>
      <c r="C298" s="39">
        <v>45708</v>
      </c>
      <c r="D298" t="s">
        <v>49</v>
      </c>
      <c r="E298" t="s">
        <v>32</v>
      </c>
      <c r="F298">
        <v>4957</v>
      </c>
      <c r="G298">
        <v>262</v>
      </c>
      <c r="H298">
        <v>365</v>
      </c>
      <c r="I298">
        <v>49199</v>
      </c>
      <c r="J298">
        <v>40314</v>
      </c>
      <c r="K298">
        <v>216</v>
      </c>
      <c r="L298" t="s">
        <v>403</v>
      </c>
      <c r="M298" t="s">
        <v>50</v>
      </c>
      <c r="N298">
        <v>5584</v>
      </c>
      <c r="O298">
        <v>11.349824183418363</v>
      </c>
      <c r="P298" t="s">
        <v>372</v>
      </c>
      <c r="Q298" t="s">
        <v>368</v>
      </c>
      <c r="R298">
        <f>_xlfn.RANK.EQ(O298,Table2_1[Engagement_Rate],0)</f>
        <v>117</v>
      </c>
    </row>
    <row r="299" spans="1:18">
      <c r="A299" t="s">
        <v>220</v>
      </c>
      <c r="B299" t="s">
        <v>27</v>
      </c>
      <c r="C299" s="39">
        <v>45708</v>
      </c>
      <c r="D299" t="s">
        <v>49</v>
      </c>
      <c r="E299" t="s">
        <v>32</v>
      </c>
      <c r="F299">
        <v>4957</v>
      </c>
      <c r="G299">
        <v>262</v>
      </c>
      <c r="H299">
        <v>365</v>
      </c>
      <c r="I299">
        <v>49199</v>
      </c>
      <c r="J299">
        <v>40314</v>
      </c>
      <c r="K299">
        <v>216</v>
      </c>
      <c r="L299" t="s">
        <v>403</v>
      </c>
      <c r="M299" t="s">
        <v>50</v>
      </c>
      <c r="N299">
        <v>5584</v>
      </c>
      <c r="O299">
        <v>11.349824183418363</v>
      </c>
      <c r="P299" t="s">
        <v>373</v>
      </c>
      <c r="Q299" t="s">
        <v>371</v>
      </c>
      <c r="R299">
        <f>_xlfn.RANK.EQ(O299,Table2_1[Engagement_Rate],0)</f>
        <v>117</v>
      </c>
    </row>
    <row r="300" spans="1:18">
      <c r="A300" t="s">
        <v>221</v>
      </c>
      <c r="B300" t="s">
        <v>13</v>
      </c>
      <c r="C300" s="39">
        <v>45673</v>
      </c>
      <c r="D300" t="s">
        <v>14</v>
      </c>
      <c r="E300" t="s">
        <v>28</v>
      </c>
      <c r="F300">
        <v>2605</v>
      </c>
      <c r="G300">
        <v>282</v>
      </c>
      <c r="H300">
        <v>148</v>
      </c>
      <c r="I300">
        <v>32201</v>
      </c>
      <c r="J300">
        <v>49583</v>
      </c>
      <c r="K300">
        <v>241</v>
      </c>
      <c r="L300" t="s">
        <v>399</v>
      </c>
      <c r="M300" t="s">
        <v>16</v>
      </c>
      <c r="N300">
        <v>3035</v>
      </c>
      <c r="O300">
        <v>9.4251731312692151</v>
      </c>
      <c r="P300" t="s">
        <v>373</v>
      </c>
      <c r="Q300" t="s">
        <v>365</v>
      </c>
      <c r="R300">
        <f>_xlfn.RANK.EQ(O300,Table2_1[Engagement_Rate],0)</f>
        <v>199</v>
      </c>
    </row>
    <row r="301" spans="1:18">
      <c r="A301" t="s">
        <v>221</v>
      </c>
      <c r="B301" t="s">
        <v>13</v>
      </c>
      <c r="C301" s="39">
        <v>45673</v>
      </c>
      <c r="D301" t="s">
        <v>14</v>
      </c>
      <c r="E301" t="s">
        <v>28</v>
      </c>
      <c r="F301">
        <v>2605</v>
      </c>
      <c r="G301">
        <v>282</v>
      </c>
      <c r="H301">
        <v>148</v>
      </c>
      <c r="I301">
        <v>32201</v>
      </c>
      <c r="J301">
        <v>49583</v>
      </c>
      <c r="K301">
        <v>241</v>
      </c>
      <c r="L301" t="s">
        <v>399</v>
      </c>
      <c r="M301" t="s">
        <v>16</v>
      </c>
      <c r="N301">
        <v>3035</v>
      </c>
      <c r="O301">
        <v>9.4251731312692151</v>
      </c>
      <c r="P301" t="s">
        <v>372</v>
      </c>
      <c r="Q301" t="s">
        <v>364</v>
      </c>
      <c r="R301">
        <f>_xlfn.RANK.EQ(O301,Table2_1[Engagement_Rate],0)</f>
        <v>199</v>
      </c>
    </row>
    <row r="302" spans="1:18">
      <c r="A302" t="s">
        <v>222</v>
      </c>
      <c r="B302" t="s">
        <v>27</v>
      </c>
      <c r="C302" s="39">
        <v>45346</v>
      </c>
      <c r="D302" t="s">
        <v>49</v>
      </c>
      <c r="E302" t="s">
        <v>15</v>
      </c>
      <c r="F302">
        <v>4221</v>
      </c>
      <c r="G302">
        <v>307</v>
      </c>
      <c r="H302">
        <v>58</v>
      </c>
      <c r="I302">
        <v>45080</v>
      </c>
      <c r="J302">
        <v>37214</v>
      </c>
      <c r="K302">
        <v>240</v>
      </c>
      <c r="L302" t="s">
        <v>403</v>
      </c>
      <c r="M302" t="s">
        <v>50</v>
      </c>
      <c r="N302">
        <v>4586</v>
      </c>
      <c r="O302">
        <v>10.173025732031943</v>
      </c>
      <c r="P302" t="s">
        <v>372</v>
      </c>
      <c r="Q302" t="s">
        <v>368</v>
      </c>
      <c r="R302">
        <f>_xlfn.RANK.EQ(O302,Table2_1[Engagement_Rate],0)</f>
        <v>168</v>
      </c>
    </row>
    <row r="303" spans="1:18">
      <c r="A303" t="s">
        <v>222</v>
      </c>
      <c r="B303" t="s">
        <v>27</v>
      </c>
      <c r="C303" s="39">
        <v>45346</v>
      </c>
      <c r="D303" t="s">
        <v>49</v>
      </c>
      <c r="E303" t="s">
        <v>15</v>
      </c>
      <c r="F303">
        <v>4221</v>
      </c>
      <c r="G303">
        <v>307</v>
      </c>
      <c r="H303">
        <v>58</v>
      </c>
      <c r="I303">
        <v>45080</v>
      </c>
      <c r="J303">
        <v>37214</v>
      </c>
      <c r="K303">
        <v>240</v>
      </c>
      <c r="L303" t="s">
        <v>403</v>
      </c>
      <c r="M303" t="s">
        <v>50</v>
      </c>
      <c r="N303">
        <v>4586</v>
      </c>
      <c r="O303">
        <v>10.173025732031943</v>
      </c>
      <c r="P303" t="s">
        <v>373</v>
      </c>
      <c r="Q303" t="s">
        <v>371</v>
      </c>
      <c r="R303">
        <f>_xlfn.RANK.EQ(O303,Table2_1[Engagement_Rate],0)</f>
        <v>168</v>
      </c>
    </row>
    <row r="304" spans="1:18">
      <c r="A304" t="s">
        <v>223</v>
      </c>
      <c r="B304" t="s">
        <v>21</v>
      </c>
      <c r="C304" s="39">
        <v>45551</v>
      </c>
      <c r="D304" t="s">
        <v>22</v>
      </c>
      <c r="E304" t="s">
        <v>30</v>
      </c>
      <c r="F304">
        <v>4422</v>
      </c>
      <c r="G304">
        <v>434</v>
      </c>
      <c r="H304">
        <v>156</v>
      </c>
      <c r="I304">
        <v>56165</v>
      </c>
      <c r="J304">
        <v>52431</v>
      </c>
      <c r="K304">
        <v>173</v>
      </c>
      <c r="L304" t="s">
        <v>402</v>
      </c>
      <c r="M304" t="s">
        <v>16</v>
      </c>
      <c r="N304">
        <v>5012</v>
      </c>
      <c r="O304">
        <v>8.9237069349238851</v>
      </c>
      <c r="P304" t="s">
        <v>372</v>
      </c>
      <c r="Q304" t="s">
        <v>368</v>
      </c>
      <c r="R304">
        <f>_xlfn.RANK.EQ(O304,Table2_1[Engagement_Rate],0)</f>
        <v>222</v>
      </c>
    </row>
    <row r="305" spans="1:18">
      <c r="A305" t="s">
        <v>223</v>
      </c>
      <c r="B305" t="s">
        <v>21</v>
      </c>
      <c r="C305" s="39">
        <v>45551</v>
      </c>
      <c r="D305" t="s">
        <v>22</v>
      </c>
      <c r="E305" t="s">
        <v>30</v>
      </c>
      <c r="F305">
        <v>4422</v>
      </c>
      <c r="G305">
        <v>434</v>
      </c>
      <c r="H305">
        <v>156</v>
      </c>
      <c r="I305">
        <v>56165</v>
      </c>
      <c r="J305">
        <v>52431</v>
      </c>
      <c r="K305">
        <v>173</v>
      </c>
      <c r="L305" t="s">
        <v>402</v>
      </c>
      <c r="M305" t="s">
        <v>16</v>
      </c>
      <c r="N305">
        <v>5012</v>
      </c>
      <c r="O305">
        <v>8.9237069349238851</v>
      </c>
      <c r="P305" t="s">
        <v>373</v>
      </c>
      <c r="Q305" t="s">
        <v>370</v>
      </c>
      <c r="R305">
        <f>_xlfn.RANK.EQ(O305,Table2_1[Engagement_Rate],0)</f>
        <v>222</v>
      </c>
    </row>
    <row r="306" spans="1:18">
      <c r="A306" t="s">
        <v>224</v>
      </c>
      <c r="B306" t="s">
        <v>27</v>
      </c>
      <c r="C306" s="39">
        <v>45447</v>
      </c>
      <c r="D306" t="s">
        <v>49</v>
      </c>
      <c r="E306" t="s">
        <v>25</v>
      </c>
      <c r="F306">
        <v>1211</v>
      </c>
      <c r="G306">
        <v>431</v>
      </c>
      <c r="H306">
        <v>83</v>
      </c>
      <c r="I306">
        <v>26532</v>
      </c>
      <c r="J306">
        <v>47305</v>
      </c>
      <c r="K306">
        <v>232</v>
      </c>
      <c r="L306" t="s">
        <v>403</v>
      </c>
      <c r="M306" t="s">
        <v>50</v>
      </c>
      <c r="N306">
        <v>1725</v>
      </c>
      <c r="O306">
        <v>6.5015829941203069</v>
      </c>
      <c r="P306" t="s">
        <v>373</v>
      </c>
      <c r="Q306" t="s">
        <v>371</v>
      </c>
      <c r="R306">
        <f>_xlfn.RANK.EQ(O306,Table2_1[Engagement_Rate],0)</f>
        <v>337</v>
      </c>
    </row>
    <row r="307" spans="1:18">
      <c r="A307" t="s">
        <v>224</v>
      </c>
      <c r="B307" t="s">
        <v>27</v>
      </c>
      <c r="C307" s="39">
        <v>45447</v>
      </c>
      <c r="D307" t="s">
        <v>49</v>
      </c>
      <c r="E307" t="s">
        <v>25</v>
      </c>
      <c r="F307">
        <v>1211</v>
      </c>
      <c r="G307">
        <v>431</v>
      </c>
      <c r="H307">
        <v>83</v>
      </c>
      <c r="I307">
        <v>26532</v>
      </c>
      <c r="J307">
        <v>47305</v>
      </c>
      <c r="K307">
        <v>232</v>
      </c>
      <c r="L307" t="s">
        <v>403</v>
      </c>
      <c r="M307" t="s">
        <v>50</v>
      </c>
      <c r="N307">
        <v>1725</v>
      </c>
      <c r="O307">
        <v>6.5015829941203069</v>
      </c>
      <c r="P307" t="s">
        <v>372</v>
      </c>
      <c r="Q307" t="s">
        <v>368</v>
      </c>
      <c r="R307">
        <f>_xlfn.RANK.EQ(O307,Table2_1[Engagement_Rate],0)</f>
        <v>337</v>
      </c>
    </row>
    <row r="308" spans="1:18">
      <c r="A308" t="s">
        <v>225</v>
      </c>
      <c r="B308" t="s">
        <v>21</v>
      </c>
      <c r="C308" s="39">
        <v>45422</v>
      </c>
      <c r="D308" t="s">
        <v>22</v>
      </c>
      <c r="E308" t="s">
        <v>18</v>
      </c>
      <c r="F308">
        <v>2784</v>
      </c>
      <c r="G308">
        <v>111</v>
      </c>
      <c r="H308">
        <v>399</v>
      </c>
      <c r="I308">
        <v>58366</v>
      </c>
      <c r="J308">
        <v>69512</v>
      </c>
      <c r="K308">
        <v>269</v>
      </c>
      <c r="L308" t="s">
        <v>400</v>
      </c>
      <c r="M308" t="s">
        <v>16</v>
      </c>
      <c r="N308">
        <v>3294</v>
      </c>
      <c r="O308">
        <v>5.6436966727204192</v>
      </c>
      <c r="P308" t="s">
        <v>372</v>
      </c>
      <c r="Q308" t="s">
        <v>367</v>
      </c>
      <c r="R308">
        <f>_xlfn.RANK.EQ(O308,Table2_1[Engagement_Rate],0)</f>
        <v>375</v>
      </c>
    </row>
    <row r="309" spans="1:18">
      <c r="A309" t="s">
        <v>225</v>
      </c>
      <c r="B309" t="s">
        <v>21</v>
      </c>
      <c r="C309" s="39">
        <v>45422</v>
      </c>
      <c r="D309" t="s">
        <v>22</v>
      </c>
      <c r="E309" t="s">
        <v>18</v>
      </c>
      <c r="F309">
        <v>2784</v>
      </c>
      <c r="G309">
        <v>111</v>
      </c>
      <c r="H309">
        <v>399</v>
      </c>
      <c r="I309">
        <v>58366</v>
      </c>
      <c r="J309">
        <v>69512</v>
      </c>
      <c r="K309">
        <v>269</v>
      </c>
      <c r="L309" t="s">
        <v>400</v>
      </c>
      <c r="M309" t="s">
        <v>16</v>
      </c>
      <c r="N309">
        <v>3294</v>
      </c>
      <c r="O309">
        <v>5.6436966727204192</v>
      </c>
      <c r="P309" t="s">
        <v>373</v>
      </c>
      <c r="Q309" t="s">
        <v>365</v>
      </c>
      <c r="R309">
        <f>_xlfn.RANK.EQ(O309,Table2_1[Engagement_Rate],0)</f>
        <v>375</v>
      </c>
    </row>
    <row r="310" spans="1:18">
      <c r="A310" t="s">
        <v>226</v>
      </c>
      <c r="B310" t="s">
        <v>27</v>
      </c>
      <c r="C310" s="39">
        <v>45305</v>
      </c>
      <c r="D310" t="s">
        <v>14</v>
      </c>
      <c r="E310" t="s">
        <v>23</v>
      </c>
      <c r="F310">
        <v>3634</v>
      </c>
      <c r="G310">
        <v>280</v>
      </c>
      <c r="H310">
        <v>399</v>
      </c>
      <c r="I310">
        <v>40256</v>
      </c>
      <c r="J310">
        <v>52605</v>
      </c>
      <c r="K310">
        <v>213</v>
      </c>
      <c r="L310" t="s">
        <v>401</v>
      </c>
      <c r="M310" t="s">
        <v>19</v>
      </c>
      <c r="N310">
        <v>4313</v>
      </c>
      <c r="O310">
        <v>10.713930842607313</v>
      </c>
      <c r="P310" t="s">
        <v>373</v>
      </c>
      <c r="Q310" t="s">
        <v>369</v>
      </c>
      <c r="R310">
        <f>_xlfn.RANK.EQ(O310,Table2_1[Engagement_Rate],0)</f>
        <v>146</v>
      </c>
    </row>
    <row r="311" spans="1:18">
      <c r="A311" t="s">
        <v>226</v>
      </c>
      <c r="B311" t="s">
        <v>27</v>
      </c>
      <c r="C311" s="39">
        <v>45305</v>
      </c>
      <c r="D311" t="s">
        <v>14</v>
      </c>
      <c r="E311" t="s">
        <v>23</v>
      </c>
      <c r="F311">
        <v>3634</v>
      </c>
      <c r="G311">
        <v>280</v>
      </c>
      <c r="H311">
        <v>399</v>
      </c>
      <c r="I311">
        <v>40256</v>
      </c>
      <c r="J311">
        <v>52605</v>
      </c>
      <c r="K311">
        <v>213</v>
      </c>
      <c r="L311" t="s">
        <v>401</v>
      </c>
      <c r="M311" t="s">
        <v>19</v>
      </c>
      <c r="N311">
        <v>4313</v>
      </c>
      <c r="O311">
        <v>10.713930842607313</v>
      </c>
      <c r="P311" t="s">
        <v>372</v>
      </c>
      <c r="Q311" t="s">
        <v>368</v>
      </c>
      <c r="R311">
        <f>_xlfn.RANK.EQ(O311,Table2_1[Engagement_Rate],0)</f>
        <v>146</v>
      </c>
    </row>
    <row r="312" spans="1:18">
      <c r="A312" t="s">
        <v>227</v>
      </c>
      <c r="B312" t="s">
        <v>13</v>
      </c>
      <c r="C312" s="39">
        <v>45669</v>
      </c>
      <c r="D312" t="s">
        <v>14</v>
      </c>
      <c r="E312" t="s">
        <v>41</v>
      </c>
      <c r="F312">
        <v>1771</v>
      </c>
      <c r="G312">
        <v>487</v>
      </c>
      <c r="H312">
        <v>272</v>
      </c>
      <c r="I312">
        <v>48810</v>
      </c>
      <c r="J312">
        <v>48084</v>
      </c>
      <c r="K312">
        <v>272</v>
      </c>
      <c r="L312" t="s">
        <v>399</v>
      </c>
      <c r="M312" t="s">
        <v>16</v>
      </c>
      <c r="N312">
        <v>2530</v>
      </c>
      <c r="O312">
        <v>5.1833640647408314</v>
      </c>
      <c r="P312" t="s">
        <v>373</v>
      </c>
      <c r="Q312" t="s">
        <v>365</v>
      </c>
      <c r="R312">
        <f>_xlfn.RANK.EQ(O312,Table2_1[Engagement_Rate],0)</f>
        <v>403</v>
      </c>
    </row>
    <row r="313" spans="1:18">
      <c r="A313" t="s">
        <v>227</v>
      </c>
      <c r="B313" t="s">
        <v>13</v>
      </c>
      <c r="C313" s="39">
        <v>45669</v>
      </c>
      <c r="D313" t="s">
        <v>14</v>
      </c>
      <c r="E313" t="s">
        <v>41</v>
      </c>
      <c r="F313">
        <v>1771</v>
      </c>
      <c r="G313">
        <v>487</v>
      </c>
      <c r="H313">
        <v>272</v>
      </c>
      <c r="I313">
        <v>48810</v>
      </c>
      <c r="J313">
        <v>48084</v>
      </c>
      <c r="K313">
        <v>272</v>
      </c>
      <c r="L313" t="s">
        <v>399</v>
      </c>
      <c r="M313" t="s">
        <v>16</v>
      </c>
      <c r="N313">
        <v>2530</v>
      </c>
      <c r="O313">
        <v>5.1833640647408314</v>
      </c>
      <c r="P313" t="s">
        <v>372</v>
      </c>
      <c r="Q313" t="s">
        <v>364</v>
      </c>
      <c r="R313">
        <f>_xlfn.RANK.EQ(O313,Table2_1[Engagement_Rate],0)</f>
        <v>403</v>
      </c>
    </row>
    <row r="314" spans="1:18">
      <c r="A314" t="s">
        <v>228</v>
      </c>
      <c r="B314" t="s">
        <v>27</v>
      </c>
      <c r="C314" s="39">
        <v>45634</v>
      </c>
      <c r="D314" t="s">
        <v>14</v>
      </c>
      <c r="E314" t="s">
        <v>35</v>
      </c>
      <c r="F314">
        <v>1424</v>
      </c>
      <c r="G314">
        <v>396</v>
      </c>
      <c r="H314">
        <v>312</v>
      </c>
      <c r="I314">
        <v>59517</v>
      </c>
      <c r="J314">
        <v>46102</v>
      </c>
      <c r="K314">
        <v>239</v>
      </c>
      <c r="L314" t="s">
        <v>401</v>
      </c>
      <c r="M314" t="s">
        <v>19</v>
      </c>
      <c r="N314">
        <v>2132</v>
      </c>
      <c r="O314">
        <v>3.5821698002251456</v>
      </c>
      <c r="P314" t="s">
        <v>372</v>
      </c>
      <c r="Q314" t="s">
        <v>368</v>
      </c>
      <c r="R314">
        <f>_xlfn.RANK.EQ(O314,Table2_1[Engagement_Rate],0)</f>
        <v>455</v>
      </c>
    </row>
    <row r="315" spans="1:18">
      <c r="A315" t="s">
        <v>228</v>
      </c>
      <c r="B315" t="s">
        <v>27</v>
      </c>
      <c r="C315" s="39">
        <v>45634</v>
      </c>
      <c r="D315" t="s">
        <v>14</v>
      </c>
      <c r="E315" t="s">
        <v>35</v>
      </c>
      <c r="F315">
        <v>1424</v>
      </c>
      <c r="G315">
        <v>396</v>
      </c>
      <c r="H315">
        <v>312</v>
      </c>
      <c r="I315">
        <v>59517</v>
      </c>
      <c r="J315">
        <v>46102</v>
      </c>
      <c r="K315">
        <v>239</v>
      </c>
      <c r="L315" t="s">
        <v>401</v>
      </c>
      <c r="M315" t="s">
        <v>19</v>
      </c>
      <c r="N315">
        <v>2132</v>
      </c>
      <c r="O315">
        <v>3.5821698002251456</v>
      </c>
      <c r="P315" t="s">
        <v>373</v>
      </c>
      <c r="Q315" t="s">
        <v>369</v>
      </c>
      <c r="R315">
        <f>_xlfn.RANK.EQ(O315,Table2_1[Engagement_Rate],0)</f>
        <v>455</v>
      </c>
    </row>
    <row r="316" spans="1:18">
      <c r="A316" t="s">
        <v>229</v>
      </c>
      <c r="B316" t="s">
        <v>21</v>
      </c>
      <c r="C316" s="39">
        <v>45689</v>
      </c>
      <c r="D316" t="s">
        <v>22</v>
      </c>
      <c r="E316" t="s">
        <v>35</v>
      </c>
      <c r="F316">
        <v>1079</v>
      </c>
      <c r="G316">
        <v>265</v>
      </c>
      <c r="H316">
        <v>190</v>
      </c>
      <c r="I316">
        <v>43786</v>
      </c>
      <c r="J316">
        <v>72428</v>
      </c>
      <c r="K316">
        <v>222</v>
      </c>
      <c r="L316" t="s">
        <v>399</v>
      </c>
      <c r="M316" t="s">
        <v>16</v>
      </c>
      <c r="N316">
        <v>1534</v>
      </c>
      <c r="O316">
        <v>3.5034029141734799</v>
      </c>
      <c r="P316" t="s">
        <v>372</v>
      </c>
      <c r="Q316" t="s">
        <v>364</v>
      </c>
      <c r="R316">
        <f>_xlfn.RANK.EQ(O316,Table2_1[Engagement_Rate],0)</f>
        <v>460</v>
      </c>
    </row>
    <row r="317" spans="1:18">
      <c r="A317" t="s">
        <v>229</v>
      </c>
      <c r="B317" t="s">
        <v>21</v>
      </c>
      <c r="C317" s="39">
        <v>45689</v>
      </c>
      <c r="D317" t="s">
        <v>22</v>
      </c>
      <c r="E317" t="s">
        <v>35</v>
      </c>
      <c r="F317">
        <v>1079</v>
      </c>
      <c r="G317">
        <v>265</v>
      </c>
      <c r="H317">
        <v>190</v>
      </c>
      <c r="I317">
        <v>43786</v>
      </c>
      <c r="J317">
        <v>72428</v>
      </c>
      <c r="K317">
        <v>222</v>
      </c>
      <c r="L317" t="s">
        <v>399</v>
      </c>
      <c r="M317" t="s">
        <v>16</v>
      </c>
      <c r="N317">
        <v>1534</v>
      </c>
      <c r="O317">
        <v>3.5034029141734799</v>
      </c>
      <c r="P317" t="s">
        <v>373</v>
      </c>
      <c r="Q317" t="s">
        <v>365</v>
      </c>
      <c r="R317">
        <f>_xlfn.RANK.EQ(O317,Table2_1[Engagement_Rate],0)</f>
        <v>460</v>
      </c>
    </row>
    <row r="318" spans="1:18">
      <c r="A318" t="s">
        <v>230</v>
      </c>
      <c r="B318" t="s">
        <v>21</v>
      </c>
      <c r="C318" s="39">
        <v>45484</v>
      </c>
      <c r="D318" t="s">
        <v>22</v>
      </c>
      <c r="E318" t="s">
        <v>32</v>
      </c>
      <c r="F318">
        <v>4247</v>
      </c>
      <c r="G318">
        <v>179</v>
      </c>
      <c r="H318">
        <v>175</v>
      </c>
      <c r="I318">
        <v>32991</v>
      </c>
      <c r="J318">
        <v>70120</v>
      </c>
      <c r="K318">
        <v>276</v>
      </c>
      <c r="L318" t="s">
        <v>399</v>
      </c>
      <c r="M318" t="s">
        <v>16</v>
      </c>
      <c r="N318">
        <v>4601</v>
      </c>
      <c r="O318">
        <v>13.946227759085811</v>
      </c>
      <c r="P318" t="s">
        <v>372</v>
      </c>
      <c r="Q318" t="s">
        <v>364</v>
      </c>
      <c r="R318">
        <f>_xlfn.RANK.EQ(O318,Table2_1[Engagement_Rate],0)</f>
        <v>70</v>
      </c>
    </row>
    <row r="319" spans="1:18">
      <c r="A319" t="s">
        <v>230</v>
      </c>
      <c r="B319" t="s">
        <v>21</v>
      </c>
      <c r="C319" s="39">
        <v>45484</v>
      </c>
      <c r="D319" t="s">
        <v>22</v>
      </c>
      <c r="E319" t="s">
        <v>32</v>
      </c>
      <c r="F319">
        <v>4247</v>
      </c>
      <c r="G319">
        <v>179</v>
      </c>
      <c r="H319">
        <v>175</v>
      </c>
      <c r="I319">
        <v>32991</v>
      </c>
      <c r="J319">
        <v>70120</v>
      </c>
      <c r="K319">
        <v>276</v>
      </c>
      <c r="L319" t="s">
        <v>399</v>
      </c>
      <c r="M319" t="s">
        <v>16</v>
      </c>
      <c r="N319">
        <v>4601</v>
      </c>
      <c r="O319">
        <v>13.946227759085811</v>
      </c>
      <c r="P319" t="s">
        <v>373</v>
      </c>
      <c r="Q319" t="s">
        <v>365</v>
      </c>
      <c r="R319">
        <f>_xlfn.RANK.EQ(O319,Table2_1[Engagement_Rate],0)</f>
        <v>70</v>
      </c>
    </row>
    <row r="320" spans="1:18">
      <c r="A320" t="s">
        <v>231</v>
      </c>
      <c r="B320" t="s">
        <v>21</v>
      </c>
      <c r="C320" s="39">
        <v>45369</v>
      </c>
      <c r="D320" t="s">
        <v>14</v>
      </c>
      <c r="E320" t="s">
        <v>23</v>
      </c>
      <c r="F320">
        <v>2033</v>
      </c>
      <c r="G320">
        <v>420</v>
      </c>
      <c r="H320">
        <v>94</v>
      </c>
      <c r="I320">
        <v>56290</v>
      </c>
      <c r="J320">
        <v>57391</v>
      </c>
      <c r="K320">
        <v>196</v>
      </c>
      <c r="L320" t="s">
        <v>365</v>
      </c>
      <c r="M320" t="s">
        <v>16</v>
      </c>
      <c r="N320">
        <v>2547</v>
      </c>
      <c r="O320">
        <v>4.5247823769763729</v>
      </c>
      <c r="P320" t="s">
        <v>372</v>
      </c>
      <c r="Q320" t="s">
        <v>365</v>
      </c>
      <c r="R320">
        <f>_xlfn.RANK.EQ(O320,Table2_1[Engagement_Rate],0)</f>
        <v>426</v>
      </c>
    </row>
    <row r="321" spans="1:18">
      <c r="A321" t="s">
        <v>232</v>
      </c>
      <c r="B321" t="s">
        <v>21</v>
      </c>
      <c r="C321" s="39">
        <v>45547</v>
      </c>
      <c r="D321" t="s">
        <v>22</v>
      </c>
      <c r="E321" t="s">
        <v>25</v>
      </c>
      <c r="F321">
        <v>1839</v>
      </c>
      <c r="G321">
        <v>223</v>
      </c>
      <c r="H321">
        <v>171</v>
      </c>
      <c r="I321">
        <v>35459</v>
      </c>
      <c r="J321">
        <v>69988</v>
      </c>
      <c r="K321">
        <v>114</v>
      </c>
      <c r="L321" t="s">
        <v>400</v>
      </c>
      <c r="M321" t="s">
        <v>16</v>
      </c>
      <c r="N321">
        <v>2233</v>
      </c>
      <c r="O321">
        <v>6.2974139146620036</v>
      </c>
      <c r="P321" t="s">
        <v>372</v>
      </c>
      <c r="Q321" t="s">
        <v>367</v>
      </c>
      <c r="R321">
        <f>_xlfn.RANK.EQ(O321,Table2_1[Engagement_Rate],0)</f>
        <v>345</v>
      </c>
    </row>
    <row r="322" spans="1:18">
      <c r="A322" t="s">
        <v>232</v>
      </c>
      <c r="B322" t="s">
        <v>21</v>
      </c>
      <c r="C322" s="39">
        <v>45547</v>
      </c>
      <c r="D322" t="s">
        <v>22</v>
      </c>
      <c r="E322" t="s">
        <v>25</v>
      </c>
      <c r="F322">
        <v>1839</v>
      </c>
      <c r="G322">
        <v>223</v>
      </c>
      <c r="H322">
        <v>171</v>
      </c>
      <c r="I322">
        <v>35459</v>
      </c>
      <c r="J322">
        <v>69988</v>
      </c>
      <c r="K322">
        <v>114</v>
      </c>
      <c r="L322" t="s">
        <v>400</v>
      </c>
      <c r="M322" t="s">
        <v>16</v>
      </c>
      <c r="N322">
        <v>2233</v>
      </c>
      <c r="O322">
        <v>6.2974139146620036</v>
      </c>
      <c r="P322" t="s">
        <v>373</v>
      </c>
      <c r="Q322" t="s">
        <v>365</v>
      </c>
      <c r="R322">
        <f>_xlfn.RANK.EQ(O322,Table2_1[Engagement_Rate],0)</f>
        <v>345</v>
      </c>
    </row>
    <row r="323" spans="1:18">
      <c r="A323" t="s">
        <v>233</v>
      </c>
      <c r="B323" t="s">
        <v>21</v>
      </c>
      <c r="C323" s="39">
        <v>45302</v>
      </c>
      <c r="D323" t="s">
        <v>22</v>
      </c>
      <c r="E323" t="s">
        <v>25</v>
      </c>
      <c r="F323">
        <v>2340</v>
      </c>
      <c r="G323">
        <v>141</v>
      </c>
      <c r="H323">
        <v>206</v>
      </c>
      <c r="I323">
        <v>24916</v>
      </c>
      <c r="J323">
        <v>30582</v>
      </c>
      <c r="K323">
        <v>157</v>
      </c>
      <c r="L323" t="s">
        <v>399</v>
      </c>
      <c r="M323" t="s">
        <v>16</v>
      </c>
      <c r="N323">
        <v>2687</v>
      </c>
      <c r="O323">
        <v>10.784235029699792</v>
      </c>
      <c r="P323" t="s">
        <v>372</v>
      </c>
      <c r="Q323" t="s">
        <v>364</v>
      </c>
      <c r="R323">
        <f>_xlfn.RANK.EQ(O323,Table2_1[Engagement_Rate],0)</f>
        <v>140</v>
      </c>
    </row>
    <row r="324" spans="1:18">
      <c r="A324" t="s">
        <v>233</v>
      </c>
      <c r="B324" t="s">
        <v>21</v>
      </c>
      <c r="C324" s="39">
        <v>45302</v>
      </c>
      <c r="D324" t="s">
        <v>22</v>
      </c>
      <c r="E324" t="s">
        <v>25</v>
      </c>
      <c r="F324">
        <v>2340</v>
      </c>
      <c r="G324">
        <v>141</v>
      </c>
      <c r="H324">
        <v>206</v>
      </c>
      <c r="I324">
        <v>24916</v>
      </c>
      <c r="J324">
        <v>30582</v>
      </c>
      <c r="K324">
        <v>157</v>
      </c>
      <c r="L324" t="s">
        <v>399</v>
      </c>
      <c r="M324" t="s">
        <v>16</v>
      </c>
      <c r="N324">
        <v>2687</v>
      </c>
      <c r="O324">
        <v>10.784235029699792</v>
      </c>
      <c r="P324" t="s">
        <v>373</v>
      </c>
      <c r="Q324" t="s">
        <v>365</v>
      </c>
      <c r="R324">
        <f>_xlfn.RANK.EQ(O324,Table2_1[Engagement_Rate],0)</f>
        <v>140</v>
      </c>
    </row>
    <row r="325" spans="1:18">
      <c r="A325" t="s">
        <v>234</v>
      </c>
      <c r="B325" t="s">
        <v>13</v>
      </c>
      <c r="C325" s="39">
        <v>45571</v>
      </c>
      <c r="D325" t="s">
        <v>14</v>
      </c>
      <c r="E325" t="s">
        <v>35</v>
      </c>
      <c r="F325">
        <v>2080</v>
      </c>
      <c r="G325">
        <v>389</v>
      </c>
      <c r="H325">
        <v>92</v>
      </c>
      <c r="I325">
        <v>30971</v>
      </c>
      <c r="J325">
        <v>25347</v>
      </c>
      <c r="K325">
        <v>111</v>
      </c>
      <c r="L325" t="s">
        <v>366</v>
      </c>
      <c r="M325" t="s">
        <v>19</v>
      </c>
      <c r="N325">
        <v>2561</v>
      </c>
      <c r="O325">
        <v>8.269025862904007</v>
      </c>
      <c r="P325" t="s">
        <v>372</v>
      </c>
      <c r="Q325" t="s">
        <v>366</v>
      </c>
      <c r="R325">
        <f>_xlfn.RANK.EQ(O325,Table2_1[Engagement_Rate],0)</f>
        <v>265</v>
      </c>
    </row>
    <row r="326" spans="1:18">
      <c r="A326" t="s">
        <v>235</v>
      </c>
      <c r="B326" t="s">
        <v>21</v>
      </c>
      <c r="C326" s="39">
        <v>45656</v>
      </c>
      <c r="D326" t="s">
        <v>14</v>
      </c>
      <c r="E326" t="s">
        <v>32</v>
      </c>
      <c r="F326">
        <v>4214</v>
      </c>
      <c r="G326">
        <v>286</v>
      </c>
      <c r="H326">
        <v>127</v>
      </c>
      <c r="I326">
        <v>47293</v>
      </c>
      <c r="J326">
        <v>27184</v>
      </c>
      <c r="K326">
        <v>232</v>
      </c>
      <c r="L326" t="s">
        <v>365</v>
      </c>
      <c r="M326" t="s">
        <v>16</v>
      </c>
      <c r="N326">
        <v>4627</v>
      </c>
      <c r="O326">
        <v>9.7836889180216957</v>
      </c>
      <c r="P326" t="s">
        <v>372</v>
      </c>
      <c r="Q326" t="s">
        <v>365</v>
      </c>
      <c r="R326">
        <f>_xlfn.RANK.EQ(O326,Table2_1[Engagement_Rate],0)</f>
        <v>184</v>
      </c>
    </row>
    <row r="327" spans="1:18">
      <c r="A327" t="s">
        <v>236</v>
      </c>
      <c r="B327" t="s">
        <v>21</v>
      </c>
      <c r="C327" s="39">
        <v>45763</v>
      </c>
      <c r="D327" t="s">
        <v>14</v>
      </c>
      <c r="E327" t="s">
        <v>25</v>
      </c>
      <c r="F327">
        <v>3792</v>
      </c>
      <c r="G327">
        <v>315</v>
      </c>
      <c r="H327">
        <v>120</v>
      </c>
      <c r="I327">
        <v>54592</v>
      </c>
      <c r="J327">
        <v>67886</v>
      </c>
      <c r="K327">
        <v>117</v>
      </c>
      <c r="L327" t="s">
        <v>371</v>
      </c>
      <c r="M327" t="s">
        <v>19</v>
      </c>
      <c r="N327">
        <v>4227</v>
      </c>
      <c r="O327">
        <v>7.7428927315357567</v>
      </c>
      <c r="P327" t="s">
        <v>372</v>
      </c>
      <c r="Q327" t="s">
        <v>371</v>
      </c>
      <c r="R327">
        <f>_xlfn.RANK.EQ(O327,Table2_1[Engagement_Rate],0)</f>
        <v>292</v>
      </c>
    </row>
    <row r="328" spans="1:18">
      <c r="A328" t="s">
        <v>237</v>
      </c>
      <c r="B328" t="s">
        <v>21</v>
      </c>
      <c r="C328" s="39">
        <v>45525</v>
      </c>
      <c r="D328" t="s">
        <v>22</v>
      </c>
      <c r="E328" t="s">
        <v>18</v>
      </c>
      <c r="F328">
        <v>3989</v>
      </c>
      <c r="G328">
        <v>476</v>
      </c>
      <c r="H328">
        <v>128</v>
      </c>
      <c r="I328">
        <v>57569</v>
      </c>
      <c r="J328">
        <v>40193</v>
      </c>
      <c r="K328">
        <v>222</v>
      </c>
      <c r="L328" t="s">
        <v>402</v>
      </c>
      <c r="M328" t="s">
        <v>16</v>
      </c>
      <c r="N328">
        <v>4593</v>
      </c>
      <c r="O328">
        <v>7.9782521843353189</v>
      </c>
      <c r="P328" t="s">
        <v>373</v>
      </c>
      <c r="Q328" t="s">
        <v>370</v>
      </c>
      <c r="R328">
        <f>_xlfn.RANK.EQ(O328,Table2_1[Engagement_Rate],0)</f>
        <v>285</v>
      </c>
    </row>
    <row r="329" spans="1:18">
      <c r="A329" t="s">
        <v>237</v>
      </c>
      <c r="B329" t="s">
        <v>21</v>
      </c>
      <c r="C329" s="39">
        <v>45525</v>
      </c>
      <c r="D329" t="s">
        <v>22</v>
      </c>
      <c r="E329" t="s">
        <v>18</v>
      </c>
      <c r="F329">
        <v>3989</v>
      </c>
      <c r="G329">
        <v>476</v>
      </c>
      <c r="H329">
        <v>128</v>
      </c>
      <c r="I329">
        <v>57569</v>
      </c>
      <c r="J329">
        <v>40193</v>
      </c>
      <c r="K329">
        <v>222</v>
      </c>
      <c r="L329" t="s">
        <v>402</v>
      </c>
      <c r="M329" t="s">
        <v>16</v>
      </c>
      <c r="N329">
        <v>4593</v>
      </c>
      <c r="O329">
        <v>7.9782521843353189</v>
      </c>
      <c r="P329" t="s">
        <v>372</v>
      </c>
      <c r="Q329" t="s">
        <v>368</v>
      </c>
      <c r="R329">
        <f>_xlfn.RANK.EQ(O329,Table2_1[Engagement_Rate],0)</f>
        <v>285</v>
      </c>
    </row>
    <row r="330" spans="1:18">
      <c r="A330" t="s">
        <v>238</v>
      </c>
      <c r="B330" t="s">
        <v>21</v>
      </c>
      <c r="C330" s="39">
        <v>45387</v>
      </c>
      <c r="D330" t="s">
        <v>22</v>
      </c>
      <c r="E330" t="s">
        <v>25</v>
      </c>
      <c r="F330">
        <v>2857</v>
      </c>
      <c r="G330">
        <v>443</v>
      </c>
      <c r="H330">
        <v>359</v>
      </c>
      <c r="I330">
        <v>51519</v>
      </c>
      <c r="J330">
        <v>28256</v>
      </c>
      <c r="K330">
        <v>155</v>
      </c>
      <c r="L330" t="s">
        <v>399</v>
      </c>
      <c r="M330" t="s">
        <v>16</v>
      </c>
      <c r="N330">
        <v>3659</v>
      </c>
      <c r="O330">
        <v>7.102234127215203</v>
      </c>
      <c r="P330" t="s">
        <v>372</v>
      </c>
      <c r="Q330" t="s">
        <v>364</v>
      </c>
      <c r="R330">
        <f>_xlfn.RANK.EQ(O330,Table2_1[Engagement_Rate],0)</f>
        <v>316</v>
      </c>
    </row>
    <row r="331" spans="1:18">
      <c r="A331" t="s">
        <v>238</v>
      </c>
      <c r="B331" t="s">
        <v>21</v>
      </c>
      <c r="C331" s="39">
        <v>45387</v>
      </c>
      <c r="D331" t="s">
        <v>22</v>
      </c>
      <c r="E331" t="s">
        <v>25</v>
      </c>
      <c r="F331">
        <v>2857</v>
      </c>
      <c r="G331">
        <v>443</v>
      </c>
      <c r="H331">
        <v>359</v>
      </c>
      <c r="I331">
        <v>51519</v>
      </c>
      <c r="J331">
        <v>28256</v>
      </c>
      <c r="K331">
        <v>155</v>
      </c>
      <c r="L331" t="s">
        <v>399</v>
      </c>
      <c r="M331" t="s">
        <v>16</v>
      </c>
      <c r="N331">
        <v>3659</v>
      </c>
      <c r="O331">
        <v>7.102234127215203</v>
      </c>
      <c r="P331" t="s">
        <v>373</v>
      </c>
      <c r="Q331" t="s">
        <v>365</v>
      </c>
      <c r="R331">
        <f>_xlfn.RANK.EQ(O331,Table2_1[Engagement_Rate],0)</f>
        <v>316</v>
      </c>
    </row>
    <row r="332" spans="1:18">
      <c r="A332" t="s">
        <v>239</v>
      </c>
      <c r="B332" t="s">
        <v>21</v>
      </c>
      <c r="C332" s="39">
        <v>45754</v>
      </c>
      <c r="D332" t="s">
        <v>14</v>
      </c>
      <c r="E332" t="s">
        <v>41</v>
      </c>
      <c r="F332">
        <v>1403</v>
      </c>
      <c r="G332">
        <v>385</v>
      </c>
      <c r="H332">
        <v>344</v>
      </c>
      <c r="I332">
        <v>54223</v>
      </c>
      <c r="J332">
        <v>72595</v>
      </c>
      <c r="K332">
        <v>239</v>
      </c>
      <c r="L332" t="s">
        <v>371</v>
      </c>
      <c r="M332" t="s">
        <v>19</v>
      </c>
      <c r="N332">
        <v>2132</v>
      </c>
      <c r="O332">
        <v>3.9319108127547353</v>
      </c>
      <c r="P332" t="s">
        <v>372</v>
      </c>
      <c r="Q332" t="s">
        <v>371</v>
      </c>
      <c r="R332">
        <f>_xlfn.RANK.EQ(O332,Table2_1[Engagement_Rate],0)</f>
        <v>448</v>
      </c>
    </row>
    <row r="333" spans="1:18">
      <c r="A333" t="s">
        <v>240</v>
      </c>
      <c r="B333" t="s">
        <v>21</v>
      </c>
      <c r="C333" s="39">
        <v>45492</v>
      </c>
      <c r="D333" t="s">
        <v>22</v>
      </c>
      <c r="E333" t="s">
        <v>30</v>
      </c>
      <c r="F333">
        <v>3071</v>
      </c>
      <c r="G333">
        <v>126</v>
      </c>
      <c r="H333">
        <v>200</v>
      </c>
      <c r="I333">
        <v>44013</v>
      </c>
      <c r="J333">
        <v>44679</v>
      </c>
      <c r="K333">
        <v>118</v>
      </c>
      <c r="L333" t="s">
        <v>402</v>
      </c>
      <c r="M333" t="s">
        <v>16</v>
      </c>
      <c r="N333">
        <v>3397</v>
      </c>
      <c r="O333">
        <v>7.7181741758116917</v>
      </c>
      <c r="P333" t="s">
        <v>372</v>
      </c>
      <c r="Q333" t="s">
        <v>368</v>
      </c>
      <c r="R333">
        <f>_xlfn.RANK.EQ(O333,Table2_1[Engagement_Rate],0)</f>
        <v>293</v>
      </c>
    </row>
    <row r="334" spans="1:18">
      <c r="A334" t="s">
        <v>240</v>
      </c>
      <c r="B334" t="s">
        <v>21</v>
      </c>
      <c r="C334" s="39">
        <v>45492</v>
      </c>
      <c r="D334" t="s">
        <v>22</v>
      </c>
      <c r="E334" t="s">
        <v>30</v>
      </c>
      <c r="F334">
        <v>3071</v>
      </c>
      <c r="G334">
        <v>126</v>
      </c>
      <c r="H334">
        <v>200</v>
      </c>
      <c r="I334">
        <v>44013</v>
      </c>
      <c r="J334">
        <v>44679</v>
      </c>
      <c r="K334">
        <v>118</v>
      </c>
      <c r="L334" t="s">
        <v>402</v>
      </c>
      <c r="M334" t="s">
        <v>16</v>
      </c>
      <c r="N334">
        <v>3397</v>
      </c>
      <c r="O334">
        <v>7.7181741758116917</v>
      </c>
      <c r="P334" t="s">
        <v>373</v>
      </c>
      <c r="Q334" t="s">
        <v>370</v>
      </c>
      <c r="R334">
        <f>_xlfn.RANK.EQ(O334,Table2_1[Engagement_Rate],0)</f>
        <v>293</v>
      </c>
    </row>
    <row r="335" spans="1:18">
      <c r="A335" t="s">
        <v>241</v>
      </c>
      <c r="B335" t="s">
        <v>21</v>
      </c>
      <c r="C335" s="39">
        <v>45780</v>
      </c>
      <c r="D335" t="s">
        <v>22</v>
      </c>
      <c r="E335" t="s">
        <v>35</v>
      </c>
      <c r="F335">
        <v>1010</v>
      </c>
      <c r="G335">
        <v>361</v>
      </c>
      <c r="H335">
        <v>240</v>
      </c>
      <c r="I335">
        <v>47229</v>
      </c>
      <c r="J335">
        <v>72573</v>
      </c>
      <c r="K335">
        <v>275</v>
      </c>
      <c r="L335" t="s">
        <v>399</v>
      </c>
      <c r="M335" t="s">
        <v>16</v>
      </c>
      <c r="N335">
        <v>1611</v>
      </c>
      <c r="O335">
        <v>3.4110398272247981</v>
      </c>
      <c r="P335" t="s">
        <v>372</v>
      </c>
      <c r="Q335" t="s">
        <v>364</v>
      </c>
      <c r="R335">
        <f>_xlfn.RANK.EQ(O335,Table2_1[Engagement_Rate],0)</f>
        <v>466</v>
      </c>
    </row>
    <row r="336" spans="1:18">
      <c r="A336" t="s">
        <v>241</v>
      </c>
      <c r="B336" t="s">
        <v>21</v>
      </c>
      <c r="C336" s="39">
        <v>45780</v>
      </c>
      <c r="D336" t="s">
        <v>22</v>
      </c>
      <c r="E336" t="s">
        <v>35</v>
      </c>
      <c r="F336">
        <v>1010</v>
      </c>
      <c r="G336">
        <v>361</v>
      </c>
      <c r="H336">
        <v>240</v>
      </c>
      <c r="I336">
        <v>47229</v>
      </c>
      <c r="J336">
        <v>72573</v>
      </c>
      <c r="K336">
        <v>275</v>
      </c>
      <c r="L336" t="s">
        <v>399</v>
      </c>
      <c r="M336" t="s">
        <v>16</v>
      </c>
      <c r="N336">
        <v>1611</v>
      </c>
      <c r="O336">
        <v>3.4110398272247981</v>
      </c>
      <c r="P336" t="s">
        <v>373</v>
      </c>
      <c r="Q336" t="s">
        <v>365</v>
      </c>
      <c r="R336">
        <f>_xlfn.RANK.EQ(O336,Table2_1[Engagement_Rate],0)</f>
        <v>466</v>
      </c>
    </row>
    <row r="337" spans="1:18">
      <c r="A337" t="s">
        <v>242</v>
      </c>
      <c r="B337" t="s">
        <v>21</v>
      </c>
      <c r="C337" s="39">
        <v>45396</v>
      </c>
      <c r="D337" t="s">
        <v>22</v>
      </c>
      <c r="E337" t="s">
        <v>15</v>
      </c>
      <c r="F337">
        <v>1295</v>
      </c>
      <c r="G337">
        <v>153</v>
      </c>
      <c r="H337">
        <v>81</v>
      </c>
      <c r="I337">
        <v>48350</v>
      </c>
      <c r="J337">
        <v>61033</v>
      </c>
      <c r="K337">
        <v>232</v>
      </c>
      <c r="L337" t="s">
        <v>402</v>
      </c>
      <c r="M337" t="s">
        <v>16</v>
      </c>
      <c r="N337">
        <v>1529</v>
      </c>
      <c r="O337">
        <v>3.1623578076525334</v>
      </c>
      <c r="P337" t="s">
        <v>372</v>
      </c>
      <c r="Q337" t="s">
        <v>368</v>
      </c>
      <c r="R337">
        <f>_xlfn.RANK.EQ(O337,Table2_1[Engagement_Rate],0)</f>
        <v>475</v>
      </c>
    </row>
    <row r="338" spans="1:18">
      <c r="A338" t="s">
        <v>242</v>
      </c>
      <c r="B338" t="s">
        <v>21</v>
      </c>
      <c r="C338" s="39">
        <v>45396</v>
      </c>
      <c r="D338" t="s">
        <v>22</v>
      </c>
      <c r="E338" t="s">
        <v>15</v>
      </c>
      <c r="F338">
        <v>1295</v>
      </c>
      <c r="G338">
        <v>153</v>
      </c>
      <c r="H338">
        <v>81</v>
      </c>
      <c r="I338">
        <v>48350</v>
      </c>
      <c r="J338">
        <v>61033</v>
      </c>
      <c r="K338">
        <v>232</v>
      </c>
      <c r="L338" t="s">
        <v>402</v>
      </c>
      <c r="M338" t="s">
        <v>16</v>
      </c>
      <c r="N338">
        <v>1529</v>
      </c>
      <c r="O338">
        <v>3.1623578076525334</v>
      </c>
      <c r="P338" t="s">
        <v>373</v>
      </c>
      <c r="Q338" t="s">
        <v>370</v>
      </c>
      <c r="R338">
        <f>_xlfn.RANK.EQ(O338,Table2_1[Engagement_Rate],0)</f>
        <v>475</v>
      </c>
    </row>
    <row r="339" spans="1:18">
      <c r="A339" t="s">
        <v>243</v>
      </c>
      <c r="B339" t="s">
        <v>21</v>
      </c>
      <c r="C339" s="39">
        <v>45827</v>
      </c>
      <c r="D339" t="s">
        <v>22</v>
      </c>
      <c r="E339" t="s">
        <v>30</v>
      </c>
      <c r="F339">
        <v>1433</v>
      </c>
      <c r="G339">
        <v>452</v>
      </c>
      <c r="H339">
        <v>305</v>
      </c>
      <c r="I339">
        <v>54541</v>
      </c>
      <c r="J339">
        <v>63700</v>
      </c>
      <c r="K339">
        <v>296</v>
      </c>
      <c r="L339" t="s">
        <v>402</v>
      </c>
      <c r="M339" t="s">
        <v>16</v>
      </c>
      <c r="N339">
        <v>2190</v>
      </c>
      <c r="O339">
        <v>4.0153279184466735</v>
      </c>
      <c r="P339" t="s">
        <v>372</v>
      </c>
      <c r="Q339" t="s">
        <v>368</v>
      </c>
      <c r="R339">
        <f>_xlfn.RANK.EQ(O339,Table2_1[Engagement_Rate],0)</f>
        <v>442</v>
      </c>
    </row>
    <row r="340" spans="1:18">
      <c r="A340" t="s">
        <v>243</v>
      </c>
      <c r="B340" t="s">
        <v>21</v>
      </c>
      <c r="C340" s="39">
        <v>45827</v>
      </c>
      <c r="D340" t="s">
        <v>22</v>
      </c>
      <c r="E340" t="s">
        <v>30</v>
      </c>
      <c r="F340">
        <v>1433</v>
      </c>
      <c r="G340">
        <v>452</v>
      </c>
      <c r="H340">
        <v>305</v>
      </c>
      <c r="I340">
        <v>54541</v>
      </c>
      <c r="J340">
        <v>63700</v>
      </c>
      <c r="K340">
        <v>296</v>
      </c>
      <c r="L340" t="s">
        <v>402</v>
      </c>
      <c r="M340" t="s">
        <v>16</v>
      </c>
      <c r="N340">
        <v>2190</v>
      </c>
      <c r="O340">
        <v>4.0153279184466735</v>
      </c>
      <c r="P340" t="s">
        <v>373</v>
      </c>
      <c r="Q340" t="s">
        <v>370</v>
      </c>
      <c r="R340">
        <f>_xlfn.RANK.EQ(O340,Table2_1[Engagement_Rate],0)</f>
        <v>442</v>
      </c>
    </row>
    <row r="341" spans="1:18">
      <c r="A341" t="s">
        <v>244</v>
      </c>
      <c r="B341" t="s">
        <v>13</v>
      </c>
      <c r="C341" s="39">
        <v>45832</v>
      </c>
      <c r="D341" t="s">
        <v>22</v>
      </c>
      <c r="E341" t="s">
        <v>32</v>
      </c>
      <c r="F341">
        <v>4902</v>
      </c>
      <c r="G341">
        <v>422</v>
      </c>
      <c r="H341">
        <v>376</v>
      </c>
      <c r="I341">
        <v>31674</v>
      </c>
      <c r="J341">
        <v>53225</v>
      </c>
      <c r="K341">
        <v>147</v>
      </c>
      <c r="L341" t="s">
        <v>365</v>
      </c>
      <c r="M341" t="s">
        <v>47</v>
      </c>
      <c r="N341">
        <v>5700</v>
      </c>
      <c r="O341">
        <v>17.995832544042432</v>
      </c>
      <c r="P341" t="s">
        <v>372</v>
      </c>
      <c r="Q341" t="s">
        <v>365</v>
      </c>
      <c r="R341">
        <f>_xlfn.RANK.EQ(O341,Table2_1[Engagement_Rate],0)</f>
        <v>20</v>
      </c>
    </row>
    <row r="342" spans="1:18">
      <c r="A342" t="s">
        <v>245</v>
      </c>
      <c r="B342" t="s">
        <v>21</v>
      </c>
      <c r="C342" s="39">
        <v>45574</v>
      </c>
      <c r="D342" t="s">
        <v>14</v>
      </c>
      <c r="E342" t="s">
        <v>25</v>
      </c>
      <c r="F342">
        <v>2659</v>
      </c>
      <c r="G342">
        <v>167</v>
      </c>
      <c r="H342">
        <v>73</v>
      </c>
      <c r="I342">
        <v>23090</v>
      </c>
      <c r="J342">
        <v>25872</v>
      </c>
      <c r="K342">
        <v>293</v>
      </c>
      <c r="L342" t="s">
        <v>371</v>
      </c>
      <c r="M342" t="s">
        <v>19</v>
      </c>
      <c r="N342">
        <v>2899</v>
      </c>
      <c r="O342">
        <v>12.555218709398009</v>
      </c>
      <c r="P342" t="s">
        <v>372</v>
      </c>
      <c r="Q342" t="s">
        <v>371</v>
      </c>
      <c r="R342">
        <f>_xlfn.RANK.EQ(O342,Table2_1[Engagement_Rate],0)</f>
        <v>94</v>
      </c>
    </row>
    <row r="343" spans="1:18">
      <c r="A343" t="s">
        <v>246</v>
      </c>
      <c r="B343" t="s">
        <v>27</v>
      </c>
      <c r="C343" s="39">
        <v>45672</v>
      </c>
      <c r="D343" t="s">
        <v>14</v>
      </c>
      <c r="E343" t="s">
        <v>43</v>
      </c>
      <c r="F343">
        <v>2599</v>
      </c>
      <c r="G343">
        <v>324</v>
      </c>
      <c r="H343">
        <v>182</v>
      </c>
      <c r="I343">
        <v>37525</v>
      </c>
      <c r="J343">
        <v>37216</v>
      </c>
      <c r="K343">
        <v>186</v>
      </c>
      <c r="L343" t="s">
        <v>401</v>
      </c>
      <c r="M343" t="s">
        <v>19</v>
      </c>
      <c r="N343">
        <v>3105</v>
      </c>
      <c r="O343">
        <v>8.2744836775483019</v>
      </c>
      <c r="P343" t="s">
        <v>372</v>
      </c>
      <c r="Q343" t="s">
        <v>368</v>
      </c>
      <c r="R343">
        <f>_xlfn.RANK.EQ(O343,Table2_1[Engagement_Rate],0)</f>
        <v>263</v>
      </c>
    </row>
    <row r="344" spans="1:18">
      <c r="A344" t="s">
        <v>246</v>
      </c>
      <c r="B344" t="s">
        <v>27</v>
      </c>
      <c r="C344" s="39">
        <v>45672</v>
      </c>
      <c r="D344" t="s">
        <v>14</v>
      </c>
      <c r="E344" t="s">
        <v>43</v>
      </c>
      <c r="F344">
        <v>2599</v>
      </c>
      <c r="G344">
        <v>324</v>
      </c>
      <c r="H344">
        <v>182</v>
      </c>
      <c r="I344">
        <v>37525</v>
      </c>
      <c r="J344">
        <v>37216</v>
      </c>
      <c r="K344">
        <v>186</v>
      </c>
      <c r="L344" t="s">
        <v>401</v>
      </c>
      <c r="M344" t="s">
        <v>19</v>
      </c>
      <c r="N344">
        <v>3105</v>
      </c>
      <c r="O344">
        <v>8.2744836775483019</v>
      </c>
      <c r="P344" t="s">
        <v>373</v>
      </c>
      <c r="Q344" t="s">
        <v>369</v>
      </c>
      <c r="R344">
        <f>_xlfn.RANK.EQ(O344,Table2_1[Engagement_Rate],0)</f>
        <v>263</v>
      </c>
    </row>
    <row r="345" spans="1:18">
      <c r="A345" t="s">
        <v>247</v>
      </c>
      <c r="B345" t="s">
        <v>21</v>
      </c>
      <c r="C345" s="39">
        <v>45669</v>
      </c>
      <c r="D345" t="s">
        <v>14</v>
      </c>
      <c r="E345" t="s">
        <v>28</v>
      </c>
      <c r="F345">
        <v>1765</v>
      </c>
      <c r="G345">
        <v>285</v>
      </c>
      <c r="H345">
        <v>100</v>
      </c>
      <c r="I345">
        <v>41313</v>
      </c>
      <c r="J345">
        <v>56575</v>
      </c>
      <c r="K345">
        <v>174</v>
      </c>
      <c r="L345" t="s">
        <v>371</v>
      </c>
      <c r="M345" t="s">
        <v>19</v>
      </c>
      <c r="N345">
        <v>2150</v>
      </c>
      <c r="O345">
        <v>5.2041730205988426</v>
      </c>
      <c r="P345" t="s">
        <v>372</v>
      </c>
      <c r="Q345" t="s">
        <v>371</v>
      </c>
      <c r="R345">
        <f>_xlfn.RANK.EQ(O345,Table2_1[Engagement_Rate],0)</f>
        <v>401</v>
      </c>
    </row>
    <row r="346" spans="1:18">
      <c r="A346" t="s">
        <v>248</v>
      </c>
      <c r="B346" t="s">
        <v>13</v>
      </c>
      <c r="C346" s="39">
        <v>45808</v>
      </c>
      <c r="D346" t="s">
        <v>14</v>
      </c>
      <c r="E346" t="s">
        <v>30</v>
      </c>
      <c r="F346">
        <v>2169</v>
      </c>
      <c r="G346">
        <v>240</v>
      </c>
      <c r="H346">
        <v>57</v>
      </c>
      <c r="I346">
        <v>26109</v>
      </c>
      <c r="J346">
        <v>46667</v>
      </c>
      <c r="K346">
        <v>133</v>
      </c>
      <c r="L346" t="s">
        <v>399</v>
      </c>
      <c r="M346" t="s">
        <v>16</v>
      </c>
      <c r="N346">
        <v>2466</v>
      </c>
      <c r="O346">
        <v>9.4450189589796612</v>
      </c>
      <c r="P346" t="s">
        <v>372</v>
      </c>
      <c r="Q346" t="s">
        <v>364</v>
      </c>
      <c r="R346">
        <f>_xlfn.RANK.EQ(O346,Table2_1[Engagement_Rate],0)</f>
        <v>195</v>
      </c>
    </row>
    <row r="347" spans="1:18">
      <c r="A347" t="s">
        <v>248</v>
      </c>
      <c r="B347" t="s">
        <v>13</v>
      </c>
      <c r="C347" s="39">
        <v>45808</v>
      </c>
      <c r="D347" t="s">
        <v>14</v>
      </c>
      <c r="E347" t="s">
        <v>30</v>
      </c>
      <c r="F347">
        <v>2169</v>
      </c>
      <c r="G347">
        <v>240</v>
      </c>
      <c r="H347">
        <v>57</v>
      </c>
      <c r="I347">
        <v>26109</v>
      </c>
      <c r="J347">
        <v>46667</v>
      </c>
      <c r="K347">
        <v>133</v>
      </c>
      <c r="L347" t="s">
        <v>399</v>
      </c>
      <c r="M347" t="s">
        <v>16</v>
      </c>
      <c r="N347">
        <v>2466</v>
      </c>
      <c r="O347">
        <v>9.4450189589796612</v>
      </c>
      <c r="P347" t="s">
        <v>373</v>
      </c>
      <c r="Q347" t="s">
        <v>365</v>
      </c>
      <c r="R347">
        <f>_xlfn.RANK.EQ(O347,Table2_1[Engagement_Rate],0)</f>
        <v>195</v>
      </c>
    </row>
    <row r="348" spans="1:18">
      <c r="A348" t="s">
        <v>249</v>
      </c>
      <c r="B348" t="s">
        <v>21</v>
      </c>
      <c r="C348" s="39">
        <v>45579</v>
      </c>
      <c r="D348" t="s">
        <v>22</v>
      </c>
      <c r="E348" t="s">
        <v>18</v>
      </c>
      <c r="F348">
        <v>4303</v>
      </c>
      <c r="G348">
        <v>306</v>
      </c>
      <c r="H348">
        <v>302</v>
      </c>
      <c r="I348">
        <v>39575</v>
      </c>
      <c r="J348">
        <v>33762</v>
      </c>
      <c r="K348">
        <v>265</v>
      </c>
      <c r="L348" t="s">
        <v>402</v>
      </c>
      <c r="M348" t="s">
        <v>16</v>
      </c>
      <c r="N348">
        <v>4911</v>
      </c>
      <c r="O348">
        <v>12.409349336702464</v>
      </c>
      <c r="P348" t="s">
        <v>373</v>
      </c>
      <c r="Q348" t="s">
        <v>370</v>
      </c>
      <c r="R348">
        <f>_xlfn.RANK.EQ(O348,Table2_1[Engagement_Rate],0)</f>
        <v>95</v>
      </c>
    </row>
    <row r="349" spans="1:18">
      <c r="A349" t="s">
        <v>249</v>
      </c>
      <c r="B349" t="s">
        <v>21</v>
      </c>
      <c r="C349" s="39">
        <v>45579</v>
      </c>
      <c r="D349" t="s">
        <v>22</v>
      </c>
      <c r="E349" t="s">
        <v>18</v>
      </c>
      <c r="F349">
        <v>4303</v>
      </c>
      <c r="G349">
        <v>306</v>
      </c>
      <c r="H349">
        <v>302</v>
      </c>
      <c r="I349">
        <v>39575</v>
      </c>
      <c r="J349">
        <v>33762</v>
      </c>
      <c r="K349">
        <v>265</v>
      </c>
      <c r="L349" t="s">
        <v>402</v>
      </c>
      <c r="M349" t="s">
        <v>16</v>
      </c>
      <c r="N349">
        <v>4911</v>
      </c>
      <c r="O349">
        <v>12.409349336702464</v>
      </c>
      <c r="P349" t="s">
        <v>372</v>
      </c>
      <c r="Q349" t="s">
        <v>368</v>
      </c>
      <c r="R349">
        <f>_xlfn.RANK.EQ(O349,Table2_1[Engagement_Rate],0)</f>
        <v>95</v>
      </c>
    </row>
    <row r="350" spans="1:18">
      <c r="A350" t="s">
        <v>250</v>
      </c>
      <c r="B350" t="s">
        <v>21</v>
      </c>
      <c r="C350" s="39">
        <v>45332</v>
      </c>
      <c r="D350" t="s">
        <v>14</v>
      </c>
      <c r="E350" t="s">
        <v>41</v>
      </c>
      <c r="F350">
        <v>1519</v>
      </c>
      <c r="G350">
        <v>456</v>
      </c>
      <c r="H350">
        <v>379</v>
      </c>
      <c r="I350">
        <v>51611</v>
      </c>
      <c r="J350">
        <v>45880</v>
      </c>
      <c r="K350">
        <v>176</v>
      </c>
      <c r="L350" t="s">
        <v>371</v>
      </c>
      <c r="M350" t="s">
        <v>19</v>
      </c>
      <c r="N350">
        <v>2354</v>
      </c>
      <c r="O350">
        <v>4.5610431884675746</v>
      </c>
      <c r="P350" t="s">
        <v>372</v>
      </c>
      <c r="Q350" t="s">
        <v>371</v>
      </c>
      <c r="R350">
        <f>_xlfn.RANK.EQ(O350,Table2_1[Engagement_Rate],0)</f>
        <v>425</v>
      </c>
    </row>
    <row r="351" spans="1:18">
      <c r="A351" t="s">
        <v>251</v>
      </c>
      <c r="B351" t="s">
        <v>27</v>
      </c>
      <c r="C351" s="39">
        <v>45636</v>
      </c>
      <c r="D351" t="s">
        <v>14</v>
      </c>
      <c r="E351" t="s">
        <v>30</v>
      </c>
      <c r="F351">
        <v>2569</v>
      </c>
      <c r="G351">
        <v>140</v>
      </c>
      <c r="H351">
        <v>375</v>
      </c>
      <c r="I351">
        <v>38372</v>
      </c>
      <c r="J351">
        <v>22102</v>
      </c>
      <c r="K351">
        <v>255</v>
      </c>
      <c r="L351" t="s">
        <v>401</v>
      </c>
      <c r="M351" t="s">
        <v>19</v>
      </c>
      <c r="N351">
        <v>3084</v>
      </c>
      <c r="O351">
        <v>8.0371103929948919</v>
      </c>
      <c r="P351" t="s">
        <v>373</v>
      </c>
      <c r="Q351" t="s">
        <v>369</v>
      </c>
      <c r="R351">
        <f>_xlfn.RANK.EQ(O351,Table2_1[Engagement_Rate],0)</f>
        <v>279</v>
      </c>
    </row>
    <row r="352" spans="1:18">
      <c r="A352" t="s">
        <v>251</v>
      </c>
      <c r="B352" t="s">
        <v>27</v>
      </c>
      <c r="C352" s="39">
        <v>45636</v>
      </c>
      <c r="D352" t="s">
        <v>14</v>
      </c>
      <c r="E352" t="s">
        <v>30</v>
      </c>
      <c r="F352">
        <v>2569</v>
      </c>
      <c r="G352">
        <v>140</v>
      </c>
      <c r="H352">
        <v>375</v>
      </c>
      <c r="I352">
        <v>38372</v>
      </c>
      <c r="J352">
        <v>22102</v>
      </c>
      <c r="K352">
        <v>255</v>
      </c>
      <c r="L352" t="s">
        <v>401</v>
      </c>
      <c r="M352" t="s">
        <v>19</v>
      </c>
      <c r="N352">
        <v>3084</v>
      </c>
      <c r="O352">
        <v>8.0371103929948919</v>
      </c>
      <c r="P352" t="s">
        <v>372</v>
      </c>
      <c r="Q352" t="s">
        <v>368</v>
      </c>
      <c r="R352">
        <f>_xlfn.RANK.EQ(O352,Table2_1[Engagement_Rate],0)</f>
        <v>279</v>
      </c>
    </row>
    <row r="353" spans="1:18">
      <c r="A353" t="s">
        <v>252</v>
      </c>
      <c r="B353" t="s">
        <v>21</v>
      </c>
      <c r="C353" s="39">
        <v>45786</v>
      </c>
      <c r="D353" t="s">
        <v>22</v>
      </c>
      <c r="E353" t="s">
        <v>28</v>
      </c>
      <c r="F353">
        <v>2778</v>
      </c>
      <c r="G353">
        <v>241</v>
      </c>
      <c r="H353">
        <v>317</v>
      </c>
      <c r="I353">
        <v>26247</v>
      </c>
      <c r="J353">
        <v>20677</v>
      </c>
      <c r="K353">
        <v>282</v>
      </c>
      <c r="L353" t="s">
        <v>400</v>
      </c>
      <c r="M353" t="s">
        <v>16</v>
      </c>
      <c r="N353">
        <v>3336</v>
      </c>
      <c r="O353">
        <v>12.71002400274317</v>
      </c>
      <c r="P353" t="s">
        <v>372</v>
      </c>
      <c r="Q353" t="s">
        <v>367</v>
      </c>
      <c r="R353">
        <f>_xlfn.RANK.EQ(O353,Table2_1[Engagement_Rate],0)</f>
        <v>92</v>
      </c>
    </row>
    <row r="354" spans="1:18">
      <c r="A354" t="s">
        <v>252</v>
      </c>
      <c r="B354" t="s">
        <v>21</v>
      </c>
      <c r="C354" s="39">
        <v>45786</v>
      </c>
      <c r="D354" t="s">
        <v>22</v>
      </c>
      <c r="E354" t="s">
        <v>28</v>
      </c>
      <c r="F354">
        <v>2778</v>
      </c>
      <c r="G354">
        <v>241</v>
      </c>
      <c r="H354">
        <v>317</v>
      </c>
      <c r="I354">
        <v>26247</v>
      </c>
      <c r="J354">
        <v>20677</v>
      </c>
      <c r="K354">
        <v>282</v>
      </c>
      <c r="L354" t="s">
        <v>400</v>
      </c>
      <c r="M354" t="s">
        <v>16</v>
      </c>
      <c r="N354">
        <v>3336</v>
      </c>
      <c r="O354">
        <v>12.71002400274317</v>
      </c>
      <c r="P354" t="s">
        <v>373</v>
      </c>
      <c r="Q354" t="s">
        <v>365</v>
      </c>
      <c r="R354">
        <f>_xlfn.RANK.EQ(O354,Table2_1[Engagement_Rate],0)</f>
        <v>92</v>
      </c>
    </row>
    <row r="355" spans="1:18">
      <c r="A355" t="s">
        <v>253</v>
      </c>
      <c r="B355" t="s">
        <v>21</v>
      </c>
      <c r="C355" s="39">
        <v>45829</v>
      </c>
      <c r="D355" t="s">
        <v>14</v>
      </c>
      <c r="E355" t="s">
        <v>18</v>
      </c>
      <c r="F355">
        <v>3611</v>
      </c>
      <c r="G355">
        <v>127</v>
      </c>
      <c r="H355">
        <v>139</v>
      </c>
      <c r="I355">
        <v>44768</v>
      </c>
      <c r="J355">
        <v>29435</v>
      </c>
      <c r="K355">
        <v>178</v>
      </c>
      <c r="L355" t="s">
        <v>365</v>
      </c>
      <c r="M355" t="s">
        <v>16</v>
      </c>
      <c r="N355">
        <v>3877</v>
      </c>
      <c r="O355">
        <v>8.6602037169406714</v>
      </c>
      <c r="P355" t="s">
        <v>372</v>
      </c>
      <c r="Q355" t="s">
        <v>365</v>
      </c>
      <c r="R355">
        <f>_xlfn.RANK.EQ(O355,Table2_1[Engagement_Rate],0)</f>
        <v>237</v>
      </c>
    </row>
    <row r="356" spans="1:18">
      <c r="A356" t="s">
        <v>254</v>
      </c>
      <c r="B356" t="s">
        <v>21</v>
      </c>
      <c r="C356" s="39">
        <v>45462</v>
      </c>
      <c r="D356" t="s">
        <v>14</v>
      </c>
      <c r="E356" t="s">
        <v>30</v>
      </c>
      <c r="F356">
        <v>1224</v>
      </c>
      <c r="G356">
        <v>168</v>
      </c>
      <c r="H356">
        <v>199</v>
      </c>
      <c r="I356">
        <v>54232</v>
      </c>
      <c r="J356">
        <v>52844</v>
      </c>
      <c r="K356">
        <v>271</v>
      </c>
      <c r="L356" t="s">
        <v>371</v>
      </c>
      <c r="M356" t="s">
        <v>19</v>
      </c>
      <c r="N356">
        <v>1591</v>
      </c>
      <c r="O356">
        <v>2.9336922849977873</v>
      </c>
      <c r="P356" t="s">
        <v>372</v>
      </c>
      <c r="Q356" t="s">
        <v>371</v>
      </c>
      <c r="R356">
        <f>_xlfn.RANK.EQ(O356,Table2_1[Engagement_Rate],0)</f>
        <v>477</v>
      </c>
    </row>
    <row r="357" spans="1:18">
      <c r="A357" t="s">
        <v>255</v>
      </c>
      <c r="B357" t="s">
        <v>21</v>
      </c>
      <c r="C357" s="39">
        <v>45636</v>
      </c>
      <c r="D357" t="s">
        <v>14</v>
      </c>
      <c r="E357" t="s">
        <v>41</v>
      </c>
      <c r="F357">
        <v>4673</v>
      </c>
      <c r="G357">
        <v>270</v>
      </c>
      <c r="H357">
        <v>93</v>
      </c>
      <c r="I357">
        <v>45260</v>
      </c>
      <c r="J357">
        <v>57513</v>
      </c>
      <c r="K357">
        <v>103</v>
      </c>
      <c r="L357" t="s">
        <v>365</v>
      </c>
      <c r="M357" t="s">
        <v>16</v>
      </c>
      <c r="N357">
        <v>5036</v>
      </c>
      <c r="O357">
        <v>11.126822801590809</v>
      </c>
      <c r="P357" t="s">
        <v>372</v>
      </c>
      <c r="Q357" t="s">
        <v>365</v>
      </c>
      <c r="R357">
        <f>_xlfn.RANK.EQ(O357,Table2_1[Engagement_Rate],0)</f>
        <v>124</v>
      </c>
    </row>
    <row r="358" spans="1:18">
      <c r="A358" t="s">
        <v>256</v>
      </c>
      <c r="B358" t="s">
        <v>27</v>
      </c>
      <c r="C358" s="39">
        <v>45323</v>
      </c>
      <c r="D358" t="s">
        <v>14</v>
      </c>
      <c r="E358" t="s">
        <v>25</v>
      </c>
      <c r="F358">
        <v>1432</v>
      </c>
      <c r="G358">
        <v>437</v>
      </c>
      <c r="H358">
        <v>267</v>
      </c>
      <c r="I358">
        <v>40634</v>
      </c>
      <c r="J358">
        <v>54511</v>
      </c>
      <c r="K358">
        <v>197</v>
      </c>
      <c r="L358" t="s">
        <v>401</v>
      </c>
      <c r="M358" t="s">
        <v>19</v>
      </c>
      <c r="N358">
        <v>2136</v>
      </c>
      <c r="O358">
        <v>5.2566815966924256</v>
      </c>
      <c r="P358" t="s">
        <v>373</v>
      </c>
      <c r="Q358" t="s">
        <v>369</v>
      </c>
      <c r="R358">
        <f>_xlfn.RANK.EQ(O358,Table2_1[Engagement_Rate],0)</f>
        <v>393</v>
      </c>
    </row>
    <row r="359" spans="1:18">
      <c r="A359" t="s">
        <v>256</v>
      </c>
      <c r="B359" t="s">
        <v>27</v>
      </c>
      <c r="C359" s="39">
        <v>45323</v>
      </c>
      <c r="D359" t="s">
        <v>14</v>
      </c>
      <c r="E359" t="s">
        <v>25</v>
      </c>
      <c r="F359">
        <v>1432</v>
      </c>
      <c r="G359">
        <v>437</v>
      </c>
      <c r="H359">
        <v>267</v>
      </c>
      <c r="I359">
        <v>40634</v>
      </c>
      <c r="J359">
        <v>54511</v>
      </c>
      <c r="K359">
        <v>197</v>
      </c>
      <c r="L359" t="s">
        <v>401</v>
      </c>
      <c r="M359" t="s">
        <v>19</v>
      </c>
      <c r="N359">
        <v>2136</v>
      </c>
      <c r="O359">
        <v>5.2566815966924256</v>
      </c>
      <c r="P359" t="s">
        <v>372</v>
      </c>
      <c r="Q359" t="s">
        <v>368</v>
      </c>
      <c r="R359">
        <f>_xlfn.RANK.EQ(O359,Table2_1[Engagement_Rate],0)</f>
        <v>393</v>
      </c>
    </row>
    <row r="360" spans="1:18">
      <c r="A360" t="s">
        <v>257</v>
      </c>
      <c r="B360" t="s">
        <v>21</v>
      </c>
      <c r="C360" s="39">
        <v>45308</v>
      </c>
      <c r="D360" t="s">
        <v>22</v>
      </c>
      <c r="E360" t="s">
        <v>23</v>
      </c>
      <c r="F360">
        <v>2174</v>
      </c>
      <c r="G360">
        <v>499</v>
      </c>
      <c r="H360">
        <v>212</v>
      </c>
      <c r="I360">
        <v>54938</v>
      </c>
      <c r="J360">
        <v>27190</v>
      </c>
      <c r="K360">
        <v>265</v>
      </c>
      <c r="L360" t="s">
        <v>400</v>
      </c>
      <c r="M360" t="s">
        <v>16</v>
      </c>
      <c r="N360">
        <v>2885</v>
      </c>
      <c r="O360">
        <v>5.2513742764570974</v>
      </c>
      <c r="P360" t="s">
        <v>373</v>
      </c>
      <c r="Q360" t="s">
        <v>365</v>
      </c>
      <c r="R360">
        <f>_xlfn.RANK.EQ(O360,Table2_1[Engagement_Rate],0)</f>
        <v>395</v>
      </c>
    </row>
    <row r="361" spans="1:18">
      <c r="A361" t="s">
        <v>257</v>
      </c>
      <c r="B361" t="s">
        <v>21</v>
      </c>
      <c r="C361" s="39">
        <v>45308</v>
      </c>
      <c r="D361" t="s">
        <v>22</v>
      </c>
      <c r="E361" t="s">
        <v>23</v>
      </c>
      <c r="F361">
        <v>2174</v>
      </c>
      <c r="G361">
        <v>499</v>
      </c>
      <c r="H361">
        <v>212</v>
      </c>
      <c r="I361">
        <v>54938</v>
      </c>
      <c r="J361">
        <v>27190</v>
      </c>
      <c r="K361">
        <v>265</v>
      </c>
      <c r="L361" t="s">
        <v>400</v>
      </c>
      <c r="M361" t="s">
        <v>16</v>
      </c>
      <c r="N361">
        <v>2885</v>
      </c>
      <c r="O361">
        <v>5.2513742764570974</v>
      </c>
      <c r="P361" t="s">
        <v>372</v>
      </c>
      <c r="Q361" t="s">
        <v>367</v>
      </c>
      <c r="R361">
        <f>_xlfn.RANK.EQ(O361,Table2_1[Engagement_Rate],0)</f>
        <v>395</v>
      </c>
    </row>
    <row r="362" spans="1:18">
      <c r="A362" t="s">
        <v>258</v>
      </c>
      <c r="B362" t="s">
        <v>27</v>
      </c>
      <c r="C362" s="39">
        <v>45738</v>
      </c>
      <c r="D362" t="s">
        <v>14</v>
      </c>
      <c r="E362" t="s">
        <v>28</v>
      </c>
      <c r="F362">
        <v>4308</v>
      </c>
      <c r="G362">
        <v>171</v>
      </c>
      <c r="H362">
        <v>106</v>
      </c>
      <c r="I362">
        <v>36955</v>
      </c>
      <c r="J362">
        <v>23949</v>
      </c>
      <c r="K362">
        <v>294</v>
      </c>
      <c r="L362" t="s">
        <v>401</v>
      </c>
      <c r="M362" t="s">
        <v>19</v>
      </c>
      <c r="N362">
        <v>4585</v>
      </c>
      <c r="O362">
        <v>12.406981463942634</v>
      </c>
      <c r="P362" t="s">
        <v>373</v>
      </c>
      <c r="Q362" t="s">
        <v>369</v>
      </c>
      <c r="R362">
        <f>_xlfn.RANK.EQ(O362,Table2_1[Engagement_Rate],0)</f>
        <v>97</v>
      </c>
    </row>
    <row r="363" spans="1:18">
      <c r="A363" t="s">
        <v>258</v>
      </c>
      <c r="B363" t="s">
        <v>27</v>
      </c>
      <c r="C363" s="39">
        <v>45738</v>
      </c>
      <c r="D363" t="s">
        <v>14</v>
      </c>
      <c r="E363" t="s">
        <v>28</v>
      </c>
      <c r="F363">
        <v>4308</v>
      </c>
      <c r="G363">
        <v>171</v>
      </c>
      <c r="H363">
        <v>106</v>
      </c>
      <c r="I363">
        <v>36955</v>
      </c>
      <c r="J363">
        <v>23949</v>
      </c>
      <c r="K363">
        <v>294</v>
      </c>
      <c r="L363" t="s">
        <v>401</v>
      </c>
      <c r="M363" t="s">
        <v>19</v>
      </c>
      <c r="N363">
        <v>4585</v>
      </c>
      <c r="O363">
        <v>12.406981463942634</v>
      </c>
      <c r="P363" t="s">
        <v>372</v>
      </c>
      <c r="Q363" t="s">
        <v>368</v>
      </c>
      <c r="R363">
        <f>_xlfn.RANK.EQ(O363,Table2_1[Engagement_Rate],0)</f>
        <v>97</v>
      </c>
    </row>
    <row r="364" spans="1:18">
      <c r="A364" t="s">
        <v>259</v>
      </c>
      <c r="B364" t="s">
        <v>27</v>
      </c>
      <c r="C364" s="39">
        <v>45442</v>
      </c>
      <c r="D364" t="s">
        <v>49</v>
      </c>
      <c r="E364" t="s">
        <v>30</v>
      </c>
      <c r="F364">
        <v>1060</v>
      </c>
      <c r="G364">
        <v>442</v>
      </c>
      <c r="H364">
        <v>319</v>
      </c>
      <c r="I364">
        <v>57194</v>
      </c>
      <c r="J364">
        <v>24258</v>
      </c>
      <c r="K364">
        <v>101</v>
      </c>
      <c r="L364" t="s">
        <v>403</v>
      </c>
      <c r="M364" t="s">
        <v>50</v>
      </c>
      <c r="N364">
        <v>1821</v>
      </c>
      <c r="O364">
        <v>3.1839004091338254</v>
      </c>
      <c r="P364" t="s">
        <v>373</v>
      </c>
      <c r="Q364" t="s">
        <v>371</v>
      </c>
      <c r="R364">
        <f>_xlfn.RANK.EQ(O364,Table2_1[Engagement_Rate],0)</f>
        <v>473</v>
      </c>
    </row>
    <row r="365" spans="1:18">
      <c r="A365" t="s">
        <v>259</v>
      </c>
      <c r="B365" t="s">
        <v>27</v>
      </c>
      <c r="C365" s="39">
        <v>45442</v>
      </c>
      <c r="D365" t="s">
        <v>49</v>
      </c>
      <c r="E365" t="s">
        <v>30</v>
      </c>
      <c r="F365">
        <v>1060</v>
      </c>
      <c r="G365">
        <v>442</v>
      </c>
      <c r="H365">
        <v>319</v>
      </c>
      <c r="I365">
        <v>57194</v>
      </c>
      <c r="J365">
        <v>24258</v>
      </c>
      <c r="K365">
        <v>101</v>
      </c>
      <c r="L365" t="s">
        <v>403</v>
      </c>
      <c r="M365" t="s">
        <v>50</v>
      </c>
      <c r="N365">
        <v>1821</v>
      </c>
      <c r="O365">
        <v>3.1839004091338254</v>
      </c>
      <c r="P365" t="s">
        <v>372</v>
      </c>
      <c r="Q365" t="s">
        <v>368</v>
      </c>
      <c r="R365">
        <f>_xlfn.RANK.EQ(O365,Table2_1[Engagement_Rate],0)</f>
        <v>473</v>
      </c>
    </row>
    <row r="366" spans="1:18">
      <c r="A366" t="s">
        <v>260</v>
      </c>
      <c r="B366" t="s">
        <v>27</v>
      </c>
      <c r="C366" s="39">
        <v>45346</v>
      </c>
      <c r="D366" t="s">
        <v>14</v>
      </c>
      <c r="E366" t="s">
        <v>28</v>
      </c>
      <c r="F366">
        <v>4653</v>
      </c>
      <c r="G366">
        <v>226</v>
      </c>
      <c r="H366">
        <v>349</v>
      </c>
      <c r="I366">
        <v>56876</v>
      </c>
      <c r="J366">
        <v>28452</v>
      </c>
      <c r="K366">
        <v>257</v>
      </c>
      <c r="L366" t="s">
        <v>401</v>
      </c>
      <c r="M366" t="s">
        <v>19</v>
      </c>
      <c r="N366">
        <v>5228</v>
      </c>
      <c r="O366">
        <v>9.1919262958013928</v>
      </c>
      <c r="P366" t="s">
        <v>372</v>
      </c>
      <c r="Q366" t="s">
        <v>368</v>
      </c>
      <c r="R366">
        <f>_xlfn.RANK.EQ(O366,Table2_1[Engagement_Rate],0)</f>
        <v>216</v>
      </c>
    </row>
    <row r="367" spans="1:18">
      <c r="A367" t="s">
        <v>260</v>
      </c>
      <c r="B367" t="s">
        <v>27</v>
      </c>
      <c r="C367" s="39">
        <v>45346</v>
      </c>
      <c r="D367" t="s">
        <v>14</v>
      </c>
      <c r="E367" t="s">
        <v>28</v>
      </c>
      <c r="F367">
        <v>4653</v>
      </c>
      <c r="G367">
        <v>226</v>
      </c>
      <c r="H367">
        <v>349</v>
      </c>
      <c r="I367">
        <v>56876</v>
      </c>
      <c r="J367">
        <v>28452</v>
      </c>
      <c r="K367">
        <v>257</v>
      </c>
      <c r="L367" t="s">
        <v>401</v>
      </c>
      <c r="M367" t="s">
        <v>19</v>
      </c>
      <c r="N367">
        <v>5228</v>
      </c>
      <c r="O367">
        <v>9.1919262958013928</v>
      </c>
      <c r="P367" t="s">
        <v>373</v>
      </c>
      <c r="Q367" t="s">
        <v>369</v>
      </c>
      <c r="R367">
        <f>_xlfn.RANK.EQ(O367,Table2_1[Engagement_Rate],0)</f>
        <v>216</v>
      </c>
    </row>
    <row r="368" spans="1:18">
      <c r="A368" t="s">
        <v>261</v>
      </c>
      <c r="B368" t="s">
        <v>27</v>
      </c>
      <c r="C368" s="39">
        <v>45791</v>
      </c>
      <c r="D368" t="s">
        <v>14</v>
      </c>
      <c r="E368" t="s">
        <v>15</v>
      </c>
      <c r="F368">
        <v>1701</v>
      </c>
      <c r="G368">
        <v>272</v>
      </c>
      <c r="H368">
        <v>385</v>
      </c>
      <c r="I368">
        <v>47496</v>
      </c>
      <c r="J368">
        <v>40832</v>
      </c>
      <c r="K368">
        <v>246</v>
      </c>
      <c r="L368" t="s">
        <v>401</v>
      </c>
      <c r="M368" t="s">
        <v>19</v>
      </c>
      <c r="N368">
        <v>2358</v>
      </c>
      <c r="O368">
        <v>4.9646286003031834</v>
      </c>
      <c r="P368" t="s">
        <v>373</v>
      </c>
      <c r="Q368" t="s">
        <v>369</v>
      </c>
      <c r="R368">
        <f>_xlfn.RANK.EQ(O368,Table2_1[Engagement_Rate],0)</f>
        <v>415</v>
      </c>
    </row>
    <row r="369" spans="1:18">
      <c r="A369" t="s">
        <v>261</v>
      </c>
      <c r="B369" t="s">
        <v>27</v>
      </c>
      <c r="C369" s="39">
        <v>45791</v>
      </c>
      <c r="D369" t="s">
        <v>14</v>
      </c>
      <c r="E369" t="s">
        <v>15</v>
      </c>
      <c r="F369">
        <v>1701</v>
      </c>
      <c r="G369">
        <v>272</v>
      </c>
      <c r="H369">
        <v>385</v>
      </c>
      <c r="I369">
        <v>47496</v>
      </c>
      <c r="J369">
        <v>40832</v>
      </c>
      <c r="K369">
        <v>246</v>
      </c>
      <c r="L369" t="s">
        <v>401</v>
      </c>
      <c r="M369" t="s">
        <v>19</v>
      </c>
      <c r="N369">
        <v>2358</v>
      </c>
      <c r="O369">
        <v>4.9646286003031834</v>
      </c>
      <c r="P369" t="s">
        <v>372</v>
      </c>
      <c r="Q369" t="s">
        <v>368</v>
      </c>
      <c r="R369">
        <f>_xlfn.RANK.EQ(O369,Table2_1[Engagement_Rate],0)</f>
        <v>415</v>
      </c>
    </row>
    <row r="370" spans="1:18">
      <c r="A370" t="s">
        <v>262</v>
      </c>
      <c r="B370" t="s">
        <v>13</v>
      </c>
      <c r="C370" s="39">
        <v>45379</v>
      </c>
      <c r="D370" t="s">
        <v>14</v>
      </c>
      <c r="E370" t="s">
        <v>30</v>
      </c>
      <c r="F370">
        <v>1673</v>
      </c>
      <c r="G370">
        <v>280</v>
      </c>
      <c r="H370">
        <v>67</v>
      </c>
      <c r="I370">
        <v>29847</v>
      </c>
      <c r="J370">
        <v>48016</v>
      </c>
      <c r="K370">
        <v>213</v>
      </c>
      <c r="L370" t="s">
        <v>399</v>
      </c>
      <c r="M370" t="s">
        <v>16</v>
      </c>
      <c r="N370">
        <v>2020</v>
      </c>
      <c r="O370">
        <v>6.7678493650953202</v>
      </c>
      <c r="P370" t="s">
        <v>372</v>
      </c>
      <c r="Q370" t="s">
        <v>364</v>
      </c>
      <c r="R370">
        <f>_xlfn.RANK.EQ(O370,Table2_1[Engagement_Rate],0)</f>
        <v>330</v>
      </c>
    </row>
    <row r="371" spans="1:18">
      <c r="A371" t="s">
        <v>262</v>
      </c>
      <c r="B371" t="s">
        <v>13</v>
      </c>
      <c r="C371" s="39">
        <v>45379</v>
      </c>
      <c r="D371" t="s">
        <v>14</v>
      </c>
      <c r="E371" t="s">
        <v>30</v>
      </c>
      <c r="F371">
        <v>1673</v>
      </c>
      <c r="G371">
        <v>280</v>
      </c>
      <c r="H371">
        <v>67</v>
      </c>
      <c r="I371">
        <v>29847</v>
      </c>
      <c r="J371">
        <v>48016</v>
      </c>
      <c r="K371">
        <v>213</v>
      </c>
      <c r="L371" t="s">
        <v>399</v>
      </c>
      <c r="M371" t="s">
        <v>16</v>
      </c>
      <c r="N371">
        <v>2020</v>
      </c>
      <c r="O371">
        <v>6.7678493650953202</v>
      </c>
      <c r="P371" t="s">
        <v>373</v>
      </c>
      <c r="Q371" t="s">
        <v>365</v>
      </c>
      <c r="R371">
        <f>_xlfn.RANK.EQ(O371,Table2_1[Engagement_Rate],0)</f>
        <v>330</v>
      </c>
    </row>
    <row r="372" spans="1:18">
      <c r="A372" t="s">
        <v>263</v>
      </c>
      <c r="B372" t="s">
        <v>27</v>
      </c>
      <c r="C372" s="39">
        <v>45723</v>
      </c>
      <c r="D372" t="s">
        <v>14</v>
      </c>
      <c r="E372" t="s">
        <v>35</v>
      </c>
      <c r="F372">
        <v>4310</v>
      </c>
      <c r="G372">
        <v>284</v>
      </c>
      <c r="H372">
        <v>306</v>
      </c>
      <c r="I372">
        <v>44606</v>
      </c>
      <c r="J372">
        <v>42604</v>
      </c>
      <c r="K372">
        <v>290</v>
      </c>
      <c r="L372" t="s">
        <v>401</v>
      </c>
      <c r="M372" t="s">
        <v>19</v>
      </c>
      <c r="N372">
        <v>4900</v>
      </c>
      <c r="O372">
        <v>10.985069273191947</v>
      </c>
      <c r="P372" t="s">
        <v>372</v>
      </c>
      <c r="Q372" t="s">
        <v>368</v>
      </c>
      <c r="R372">
        <f>_xlfn.RANK.EQ(O372,Table2_1[Engagement_Rate],0)</f>
        <v>132</v>
      </c>
    </row>
    <row r="373" spans="1:18">
      <c r="A373" t="s">
        <v>263</v>
      </c>
      <c r="B373" t="s">
        <v>27</v>
      </c>
      <c r="C373" s="39">
        <v>45723</v>
      </c>
      <c r="D373" t="s">
        <v>14</v>
      </c>
      <c r="E373" t="s">
        <v>35</v>
      </c>
      <c r="F373">
        <v>4310</v>
      </c>
      <c r="G373">
        <v>284</v>
      </c>
      <c r="H373">
        <v>306</v>
      </c>
      <c r="I373">
        <v>44606</v>
      </c>
      <c r="J373">
        <v>42604</v>
      </c>
      <c r="K373">
        <v>290</v>
      </c>
      <c r="L373" t="s">
        <v>401</v>
      </c>
      <c r="M373" t="s">
        <v>19</v>
      </c>
      <c r="N373">
        <v>4900</v>
      </c>
      <c r="O373">
        <v>10.985069273191947</v>
      </c>
      <c r="P373" t="s">
        <v>373</v>
      </c>
      <c r="Q373" t="s">
        <v>369</v>
      </c>
      <c r="R373">
        <f>_xlfn.RANK.EQ(O373,Table2_1[Engagement_Rate],0)</f>
        <v>132</v>
      </c>
    </row>
    <row r="374" spans="1:18">
      <c r="A374" t="s">
        <v>264</v>
      </c>
      <c r="B374" t="s">
        <v>21</v>
      </c>
      <c r="C374" s="39">
        <v>45585</v>
      </c>
      <c r="D374" t="s">
        <v>14</v>
      </c>
      <c r="E374" t="s">
        <v>41</v>
      </c>
      <c r="F374">
        <v>2752</v>
      </c>
      <c r="G374">
        <v>309</v>
      </c>
      <c r="H374">
        <v>91</v>
      </c>
      <c r="I374">
        <v>39038</v>
      </c>
      <c r="J374">
        <v>28095</v>
      </c>
      <c r="K374">
        <v>277</v>
      </c>
      <c r="L374" t="s">
        <v>365</v>
      </c>
      <c r="M374" t="s">
        <v>16</v>
      </c>
      <c r="N374">
        <v>3152</v>
      </c>
      <c r="O374">
        <v>8.0741841282852604</v>
      </c>
      <c r="P374" t="s">
        <v>372</v>
      </c>
      <c r="Q374" t="s">
        <v>365</v>
      </c>
      <c r="R374">
        <f>_xlfn.RANK.EQ(O374,Table2_1[Engagement_Rate],0)</f>
        <v>276</v>
      </c>
    </row>
    <row r="375" spans="1:18">
      <c r="A375" t="s">
        <v>265</v>
      </c>
      <c r="B375" t="s">
        <v>21</v>
      </c>
      <c r="C375" s="39">
        <v>45324</v>
      </c>
      <c r="D375" t="s">
        <v>14</v>
      </c>
      <c r="E375" t="s">
        <v>41</v>
      </c>
      <c r="F375">
        <v>3818</v>
      </c>
      <c r="G375">
        <v>115</v>
      </c>
      <c r="H375">
        <v>286</v>
      </c>
      <c r="I375">
        <v>25127</v>
      </c>
      <c r="J375">
        <v>22277</v>
      </c>
      <c r="K375">
        <v>263</v>
      </c>
      <c r="L375" t="s">
        <v>365</v>
      </c>
      <c r="M375" t="s">
        <v>16</v>
      </c>
      <c r="N375">
        <v>4219</v>
      </c>
      <c r="O375">
        <v>16.790703227603775</v>
      </c>
      <c r="P375" t="s">
        <v>372</v>
      </c>
      <c r="Q375" t="s">
        <v>365</v>
      </c>
      <c r="R375">
        <f>_xlfn.RANK.EQ(O375,Table2_1[Engagement_Rate],0)</f>
        <v>29</v>
      </c>
    </row>
    <row r="376" spans="1:18">
      <c r="A376" t="s">
        <v>266</v>
      </c>
      <c r="B376" t="s">
        <v>27</v>
      </c>
      <c r="C376" s="39">
        <v>45542</v>
      </c>
      <c r="D376" t="s">
        <v>14</v>
      </c>
      <c r="E376" t="s">
        <v>43</v>
      </c>
      <c r="F376">
        <v>2101</v>
      </c>
      <c r="G376">
        <v>411</v>
      </c>
      <c r="H376">
        <v>190</v>
      </c>
      <c r="I376">
        <v>41791</v>
      </c>
      <c r="J376">
        <v>57090</v>
      </c>
      <c r="K376">
        <v>172</v>
      </c>
      <c r="L376" t="s">
        <v>401</v>
      </c>
      <c r="M376" t="s">
        <v>19</v>
      </c>
      <c r="N376">
        <v>2702</v>
      </c>
      <c r="O376">
        <v>6.4655069273288515</v>
      </c>
      <c r="P376" t="s">
        <v>373</v>
      </c>
      <c r="Q376" t="s">
        <v>369</v>
      </c>
      <c r="R376">
        <f>_xlfn.RANK.EQ(O376,Table2_1[Engagement_Rate],0)</f>
        <v>339</v>
      </c>
    </row>
    <row r="377" spans="1:18">
      <c r="A377" t="s">
        <v>266</v>
      </c>
      <c r="B377" t="s">
        <v>27</v>
      </c>
      <c r="C377" s="39">
        <v>45542</v>
      </c>
      <c r="D377" t="s">
        <v>14</v>
      </c>
      <c r="E377" t="s">
        <v>43</v>
      </c>
      <c r="F377">
        <v>2101</v>
      </c>
      <c r="G377">
        <v>411</v>
      </c>
      <c r="H377">
        <v>190</v>
      </c>
      <c r="I377">
        <v>41791</v>
      </c>
      <c r="J377">
        <v>57090</v>
      </c>
      <c r="K377">
        <v>172</v>
      </c>
      <c r="L377" t="s">
        <v>401</v>
      </c>
      <c r="M377" t="s">
        <v>19</v>
      </c>
      <c r="N377">
        <v>2702</v>
      </c>
      <c r="O377">
        <v>6.4655069273288515</v>
      </c>
      <c r="P377" t="s">
        <v>372</v>
      </c>
      <c r="Q377" t="s">
        <v>368</v>
      </c>
      <c r="R377">
        <f>_xlfn.RANK.EQ(O377,Table2_1[Engagement_Rate],0)</f>
        <v>339</v>
      </c>
    </row>
    <row r="378" spans="1:18">
      <c r="A378" t="s">
        <v>267</v>
      </c>
      <c r="B378" t="s">
        <v>13</v>
      </c>
      <c r="C378" s="39">
        <v>45646</v>
      </c>
      <c r="D378" t="s">
        <v>14</v>
      </c>
      <c r="E378" t="s">
        <v>15</v>
      </c>
      <c r="F378">
        <v>2519</v>
      </c>
      <c r="G378">
        <v>202</v>
      </c>
      <c r="H378">
        <v>239</v>
      </c>
      <c r="I378">
        <v>36245</v>
      </c>
      <c r="J378">
        <v>48606</v>
      </c>
      <c r="K378">
        <v>145</v>
      </c>
      <c r="L378" t="s">
        <v>366</v>
      </c>
      <c r="M378" t="s">
        <v>19</v>
      </c>
      <c r="N378">
        <v>2960</v>
      </c>
      <c r="O378">
        <v>8.166643674989654</v>
      </c>
      <c r="P378" t="s">
        <v>372</v>
      </c>
      <c r="Q378" t="s">
        <v>366</v>
      </c>
      <c r="R378">
        <f>_xlfn.RANK.EQ(O378,Table2_1[Engagement_Rate],0)</f>
        <v>270</v>
      </c>
    </row>
    <row r="379" spans="1:18">
      <c r="A379" t="s">
        <v>268</v>
      </c>
      <c r="B379" t="s">
        <v>27</v>
      </c>
      <c r="C379" s="39">
        <v>45305</v>
      </c>
      <c r="D379" t="s">
        <v>14</v>
      </c>
      <c r="E379" t="s">
        <v>30</v>
      </c>
      <c r="F379">
        <v>4502</v>
      </c>
      <c r="G379">
        <v>238</v>
      </c>
      <c r="H379">
        <v>386</v>
      </c>
      <c r="I379">
        <v>39198</v>
      </c>
      <c r="J379">
        <v>25050</v>
      </c>
      <c r="K379">
        <v>297</v>
      </c>
      <c r="L379" t="s">
        <v>401</v>
      </c>
      <c r="M379" t="s">
        <v>19</v>
      </c>
      <c r="N379">
        <v>5126</v>
      </c>
      <c r="O379">
        <v>13.077197816215113</v>
      </c>
      <c r="P379" t="s">
        <v>372</v>
      </c>
      <c r="Q379" t="s">
        <v>368</v>
      </c>
      <c r="R379">
        <f>_xlfn.RANK.EQ(O379,Table2_1[Engagement_Rate],0)</f>
        <v>85</v>
      </c>
    </row>
    <row r="380" spans="1:18">
      <c r="A380" t="s">
        <v>268</v>
      </c>
      <c r="B380" t="s">
        <v>27</v>
      </c>
      <c r="C380" s="39">
        <v>45305</v>
      </c>
      <c r="D380" t="s">
        <v>14</v>
      </c>
      <c r="E380" t="s">
        <v>30</v>
      </c>
      <c r="F380">
        <v>4502</v>
      </c>
      <c r="G380">
        <v>238</v>
      </c>
      <c r="H380">
        <v>386</v>
      </c>
      <c r="I380">
        <v>39198</v>
      </c>
      <c r="J380">
        <v>25050</v>
      </c>
      <c r="K380">
        <v>297</v>
      </c>
      <c r="L380" t="s">
        <v>401</v>
      </c>
      <c r="M380" t="s">
        <v>19</v>
      </c>
      <c r="N380">
        <v>5126</v>
      </c>
      <c r="O380">
        <v>13.077197816215113</v>
      </c>
      <c r="P380" t="s">
        <v>373</v>
      </c>
      <c r="Q380" t="s">
        <v>369</v>
      </c>
      <c r="R380">
        <f>_xlfn.RANK.EQ(O380,Table2_1[Engagement_Rate],0)</f>
        <v>85</v>
      </c>
    </row>
    <row r="381" spans="1:18">
      <c r="A381" t="s">
        <v>269</v>
      </c>
      <c r="B381" t="s">
        <v>13</v>
      </c>
      <c r="C381" s="39">
        <v>45823</v>
      </c>
      <c r="D381" t="s">
        <v>14</v>
      </c>
      <c r="E381" t="s">
        <v>18</v>
      </c>
      <c r="F381">
        <v>2478</v>
      </c>
      <c r="G381">
        <v>427</v>
      </c>
      <c r="H381">
        <v>242</v>
      </c>
      <c r="I381">
        <v>59272</v>
      </c>
      <c r="J381">
        <v>37833</v>
      </c>
      <c r="K381">
        <v>214</v>
      </c>
      <c r="L381" t="s">
        <v>399</v>
      </c>
      <c r="M381" t="s">
        <v>16</v>
      </c>
      <c r="N381">
        <v>3147</v>
      </c>
      <c r="O381">
        <v>5.3094209744904841</v>
      </c>
      <c r="P381" t="s">
        <v>373</v>
      </c>
      <c r="Q381" t="s">
        <v>365</v>
      </c>
      <c r="R381">
        <f>_xlfn.RANK.EQ(O381,Table2_1[Engagement_Rate],0)</f>
        <v>389</v>
      </c>
    </row>
    <row r="382" spans="1:18">
      <c r="A382" t="s">
        <v>269</v>
      </c>
      <c r="B382" t="s">
        <v>13</v>
      </c>
      <c r="C382" s="39">
        <v>45823</v>
      </c>
      <c r="D382" t="s">
        <v>14</v>
      </c>
      <c r="E382" t="s">
        <v>18</v>
      </c>
      <c r="F382">
        <v>2478</v>
      </c>
      <c r="G382">
        <v>427</v>
      </c>
      <c r="H382">
        <v>242</v>
      </c>
      <c r="I382">
        <v>59272</v>
      </c>
      <c r="J382">
        <v>37833</v>
      </c>
      <c r="K382">
        <v>214</v>
      </c>
      <c r="L382" t="s">
        <v>399</v>
      </c>
      <c r="M382" t="s">
        <v>16</v>
      </c>
      <c r="N382">
        <v>3147</v>
      </c>
      <c r="O382">
        <v>5.3094209744904841</v>
      </c>
      <c r="P382" t="s">
        <v>372</v>
      </c>
      <c r="Q382" t="s">
        <v>364</v>
      </c>
      <c r="R382">
        <f>_xlfn.RANK.EQ(O382,Table2_1[Engagement_Rate],0)</f>
        <v>389</v>
      </c>
    </row>
    <row r="383" spans="1:18">
      <c r="A383" t="s">
        <v>270</v>
      </c>
      <c r="B383" t="s">
        <v>21</v>
      </c>
      <c r="C383" s="39">
        <v>45639</v>
      </c>
      <c r="D383" t="s">
        <v>22</v>
      </c>
      <c r="E383" t="s">
        <v>23</v>
      </c>
      <c r="F383">
        <v>4984</v>
      </c>
      <c r="G383">
        <v>300</v>
      </c>
      <c r="H383">
        <v>338</v>
      </c>
      <c r="I383">
        <v>32900</v>
      </c>
      <c r="J383">
        <v>31691</v>
      </c>
      <c r="K383">
        <v>160</v>
      </c>
      <c r="L383" t="s">
        <v>400</v>
      </c>
      <c r="M383" t="s">
        <v>16</v>
      </c>
      <c r="N383">
        <v>5622</v>
      </c>
      <c r="O383">
        <v>17.088145896656535</v>
      </c>
      <c r="P383" t="s">
        <v>372</v>
      </c>
      <c r="Q383" t="s">
        <v>367</v>
      </c>
      <c r="R383">
        <f>_xlfn.RANK.EQ(O383,Table2_1[Engagement_Rate],0)</f>
        <v>27</v>
      </c>
    </row>
    <row r="384" spans="1:18">
      <c r="A384" t="s">
        <v>270</v>
      </c>
      <c r="B384" t="s">
        <v>21</v>
      </c>
      <c r="C384" s="39">
        <v>45639</v>
      </c>
      <c r="D384" t="s">
        <v>22</v>
      </c>
      <c r="E384" t="s">
        <v>23</v>
      </c>
      <c r="F384">
        <v>4984</v>
      </c>
      <c r="G384">
        <v>300</v>
      </c>
      <c r="H384">
        <v>338</v>
      </c>
      <c r="I384">
        <v>32900</v>
      </c>
      <c r="J384">
        <v>31691</v>
      </c>
      <c r="K384">
        <v>160</v>
      </c>
      <c r="L384" t="s">
        <v>400</v>
      </c>
      <c r="M384" t="s">
        <v>16</v>
      </c>
      <c r="N384">
        <v>5622</v>
      </c>
      <c r="O384">
        <v>17.088145896656535</v>
      </c>
      <c r="P384" t="s">
        <v>373</v>
      </c>
      <c r="Q384" t="s">
        <v>365</v>
      </c>
      <c r="R384">
        <f>_xlfn.RANK.EQ(O384,Table2_1[Engagement_Rate],0)</f>
        <v>27</v>
      </c>
    </row>
    <row r="385" spans="1:18">
      <c r="A385" t="s">
        <v>271</v>
      </c>
      <c r="B385" t="s">
        <v>27</v>
      </c>
      <c r="C385" s="39">
        <v>45533</v>
      </c>
      <c r="D385" t="s">
        <v>14</v>
      </c>
      <c r="E385" t="s">
        <v>25</v>
      </c>
      <c r="F385">
        <v>4774</v>
      </c>
      <c r="G385">
        <v>389</v>
      </c>
      <c r="H385">
        <v>358</v>
      </c>
      <c r="I385">
        <v>52346</v>
      </c>
      <c r="J385">
        <v>30518</v>
      </c>
      <c r="K385">
        <v>277</v>
      </c>
      <c r="L385" t="s">
        <v>401</v>
      </c>
      <c r="M385" t="s">
        <v>19</v>
      </c>
      <c r="N385">
        <v>5521</v>
      </c>
      <c r="O385">
        <v>10.547128720437092</v>
      </c>
      <c r="P385" t="s">
        <v>373</v>
      </c>
      <c r="Q385" t="s">
        <v>369</v>
      </c>
      <c r="R385">
        <f>_xlfn.RANK.EQ(O385,Table2_1[Engagement_Rate],0)</f>
        <v>154</v>
      </c>
    </row>
    <row r="386" spans="1:18">
      <c r="A386" t="s">
        <v>271</v>
      </c>
      <c r="B386" t="s">
        <v>27</v>
      </c>
      <c r="C386" s="39">
        <v>45533</v>
      </c>
      <c r="D386" t="s">
        <v>14</v>
      </c>
      <c r="E386" t="s">
        <v>25</v>
      </c>
      <c r="F386">
        <v>4774</v>
      </c>
      <c r="G386">
        <v>389</v>
      </c>
      <c r="H386">
        <v>358</v>
      </c>
      <c r="I386">
        <v>52346</v>
      </c>
      <c r="J386">
        <v>30518</v>
      </c>
      <c r="K386">
        <v>277</v>
      </c>
      <c r="L386" t="s">
        <v>401</v>
      </c>
      <c r="M386" t="s">
        <v>19</v>
      </c>
      <c r="N386">
        <v>5521</v>
      </c>
      <c r="O386">
        <v>10.547128720437092</v>
      </c>
      <c r="P386" t="s">
        <v>372</v>
      </c>
      <c r="Q386" t="s">
        <v>368</v>
      </c>
      <c r="R386">
        <f>_xlfn.RANK.EQ(O386,Table2_1[Engagement_Rate],0)</f>
        <v>154</v>
      </c>
    </row>
    <row r="387" spans="1:18">
      <c r="A387" t="s">
        <v>272</v>
      </c>
      <c r="B387" t="s">
        <v>21</v>
      </c>
      <c r="C387" s="39">
        <v>45550</v>
      </c>
      <c r="D387" t="s">
        <v>14</v>
      </c>
      <c r="E387" t="s">
        <v>32</v>
      </c>
      <c r="F387">
        <v>2145</v>
      </c>
      <c r="G387">
        <v>340</v>
      </c>
      <c r="H387">
        <v>85</v>
      </c>
      <c r="I387">
        <v>53323</v>
      </c>
      <c r="J387">
        <v>49938</v>
      </c>
      <c r="K387">
        <v>104</v>
      </c>
      <c r="L387" t="s">
        <v>365</v>
      </c>
      <c r="M387" t="s">
        <v>16</v>
      </c>
      <c r="N387">
        <v>2570</v>
      </c>
      <c r="O387">
        <v>4.8196838137389122</v>
      </c>
      <c r="P387" t="s">
        <v>372</v>
      </c>
      <c r="Q387" t="s">
        <v>365</v>
      </c>
      <c r="R387">
        <f>_xlfn.RANK.EQ(O387,Table2_1[Engagement_Rate],0)</f>
        <v>417</v>
      </c>
    </row>
    <row r="388" spans="1:18">
      <c r="A388" t="s">
        <v>273</v>
      </c>
      <c r="B388" t="s">
        <v>21</v>
      </c>
      <c r="C388" s="39">
        <v>45759</v>
      </c>
      <c r="D388" t="s">
        <v>22</v>
      </c>
      <c r="E388" t="s">
        <v>41</v>
      </c>
      <c r="F388">
        <v>4315</v>
      </c>
      <c r="G388">
        <v>208</v>
      </c>
      <c r="H388">
        <v>273</v>
      </c>
      <c r="I388">
        <v>35780</v>
      </c>
      <c r="J388">
        <v>44349</v>
      </c>
      <c r="K388">
        <v>133</v>
      </c>
      <c r="L388" t="s">
        <v>402</v>
      </c>
      <c r="M388" t="s">
        <v>16</v>
      </c>
      <c r="N388">
        <v>4796</v>
      </c>
      <c r="O388">
        <v>13.404136389044158</v>
      </c>
      <c r="P388" t="s">
        <v>372</v>
      </c>
      <c r="Q388" t="s">
        <v>368</v>
      </c>
      <c r="R388">
        <f>_xlfn.RANK.EQ(O388,Table2_1[Engagement_Rate],0)</f>
        <v>79</v>
      </c>
    </row>
    <row r="389" spans="1:18">
      <c r="A389" t="s">
        <v>273</v>
      </c>
      <c r="B389" t="s">
        <v>21</v>
      </c>
      <c r="C389" s="39">
        <v>45759</v>
      </c>
      <c r="D389" t="s">
        <v>22</v>
      </c>
      <c r="E389" t="s">
        <v>41</v>
      </c>
      <c r="F389">
        <v>4315</v>
      </c>
      <c r="G389">
        <v>208</v>
      </c>
      <c r="H389">
        <v>273</v>
      </c>
      <c r="I389">
        <v>35780</v>
      </c>
      <c r="J389">
        <v>44349</v>
      </c>
      <c r="K389">
        <v>133</v>
      </c>
      <c r="L389" t="s">
        <v>402</v>
      </c>
      <c r="M389" t="s">
        <v>16</v>
      </c>
      <c r="N389">
        <v>4796</v>
      </c>
      <c r="O389">
        <v>13.404136389044158</v>
      </c>
      <c r="P389" t="s">
        <v>373</v>
      </c>
      <c r="Q389" t="s">
        <v>370</v>
      </c>
      <c r="R389">
        <f>_xlfn.RANK.EQ(O389,Table2_1[Engagement_Rate],0)</f>
        <v>79</v>
      </c>
    </row>
    <row r="390" spans="1:18">
      <c r="A390" t="s">
        <v>274</v>
      </c>
      <c r="B390" t="s">
        <v>21</v>
      </c>
      <c r="C390" s="39">
        <v>45636</v>
      </c>
      <c r="D390" t="s">
        <v>22</v>
      </c>
      <c r="E390" t="s">
        <v>25</v>
      </c>
      <c r="F390">
        <v>2267</v>
      </c>
      <c r="G390">
        <v>230</v>
      </c>
      <c r="H390">
        <v>243</v>
      </c>
      <c r="I390">
        <v>27904</v>
      </c>
      <c r="J390">
        <v>69771</v>
      </c>
      <c r="K390">
        <v>255</v>
      </c>
      <c r="L390" t="s">
        <v>402</v>
      </c>
      <c r="M390" t="s">
        <v>16</v>
      </c>
      <c r="N390">
        <v>2740</v>
      </c>
      <c r="O390">
        <v>9.8193807339449553</v>
      </c>
      <c r="P390" t="s">
        <v>373</v>
      </c>
      <c r="Q390" t="s">
        <v>370</v>
      </c>
      <c r="R390">
        <f>_xlfn.RANK.EQ(O390,Table2_1[Engagement_Rate],0)</f>
        <v>179</v>
      </c>
    </row>
    <row r="391" spans="1:18">
      <c r="A391" t="s">
        <v>274</v>
      </c>
      <c r="B391" t="s">
        <v>21</v>
      </c>
      <c r="C391" s="39">
        <v>45636</v>
      </c>
      <c r="D391" t="s">
        <v>22</v>
      </c>
      <c r="E391" t="s">
        <v>25</v>
      </c>
      <c r="F391">
        <v>2267</v>
      </c>
      <c r="G391">
        <v>230</v>
      </c>
      <c r="H391">
        <v>243</v>
      </c>
      <c r="I391">
        <v>27904</v>
      </c>
      <c r="J391">
        <v>69771</v>
      </c>
      <c r="K391">
        <v>255</v>
      </c>
      <c r="L391" t="s">
        <v>402</v>
      </c>
      <c r="M391" t="s">
        <v>16</v>
      </c>
      <c r="N391">
        <v>2740</v>
      </c>
      <c r="O391">
        <v>9.8193807339449553</v>
      </c>
      <c r="P391" t="s">
        <v>372</v>
      </c>
      <c r="Q391" t="s">
        <v>368</v>
      </c>
      <c r="R391">
        <f>_xlfn.RANK.EQ(O391,Table2_1[Engagement_Rate],0)</f>
        <v>179</v>
      </c>
    </row>
    <row r="392" spans="1:18">
      <c r="A392" t="s">
        <v>275</v>
      </c>
      <c r="B392" t="s">
        <v>27</v>
      </c>
      <c r="C392" s="39">
        <v>45816</v>
      </c>
      <c r="D392" t="s">
        <v>14</v>
      </c>
      <c r="E392" t="s">
        <v>28</v>
      </c>
      <c r="F392">
        <v>4375</v>
      </c>
      <c r="G392">
        <v>303</v>
      </c>
      <c r="H392">
        <v>294</v>
      </c>
      <c r="I392">
        <v>57468</v>
      </c>
      <c r="J392">
        <v>53397</v>
      </c>
      <c r="K392">
        <v>159</v>
      </c>
      <c r="L392" t="s">
        <v>401</v>
      </c>
      <c r="M392" t="s">
        <v>19</v>
      </c>
      <c r="N392">
        <v>4972</v>
      </c>
      <c r="O392">
        <v>8.6517714206166918</v>
      </c>
      <c r="P392" t="s">
        <v>372</v>
      </c>
      <c r="Q392" t="s">
        <v>368</v>
      </c>
      <c r="R392">
        <f>_xlfn.RANK.EQ(O392,Table2_1[Engagement_Rate],0)</f>
        <v>239</v>
      </c>
    </row>
    <row r="393" spans="1:18">
      <c r="A393" t="s">
        <v>275</v>
      </c>
      <c r="B393" t="s">
        <v>27</v>
      </c>
      <c r="C393" s="39">
        <v>45816</v>
      </c>
      <c r="D393" t="s">
        <v>14</v>
      </c>
      <c r="E393" t="s">
        <v>28</v>
      </c>
      <c r="F393">
        <v>4375</v>
      </c>
      <c r="G393">
        <v>303</v>
      </c>
      <c r="H393">
        <v>294</v>
      </c>
      <c r="I393">
        <v>57468</v>
      </c>
      <c r="J393">
        <v>53397</v>
      </c>
      <c r="K393">
        <v>159</v>
      </c>
      <c r="L393" t="s">
        <v>401</v>
      </c>
      <c r="M393" t="s">
        <v>19</v>
      </c>
      <c r="N393">
        <v>4972</v>
      </c>
      <c r="O393">
        <v>8.6517714206166918</v>
      </c>
      <c r="P393" t="s">
        <v>373</v>
      </c>
      <c r="Q393" t="s">
        <v>369</v>
      </c>
      <c r="R393">
        <f>_xlfn.RANK.EQ(O393,Table2_1[Engagement_Rate],0)</f>
        <v>239</v>
      </c>
    </row>
    <row r="394" spans="1:18">
      <c r="A394" t="s">
        <v>276</v>
      </c>
      <c r="B394" t="s">
        <v>21</v>
      </c>
      <c r="C394" s="39">
        <v>45666</v>
      </c>
      <c r="D394" t="s">
        <v>22</v>
      </c>
      <c r="E394" t="s">
        <v>43</v>
      </c>
      <c r="F394">
        <v>3817</v>
      </c>
      <c r="G394">
        <v>284</v>
      </c>
      <c r="H394">
        <v>204</v>
      </c>
      <c r="I394">
        <v>46434</v>
      </c>
      <c r="J394">
        <v>53396</v>
      </c>
      <c r="K394">
        <v>104</v>
      </c>
      <c r="L394" t="s">
        <v>400</v>
      </c>
      <c r="M394" t="s">
        <v>16</v>
      </c>
      <c r="N394">
        <v>4305</v>
      </c>
      <c r="O394">
        <v>9.271223672309084</v>
      </c>
      <c r="P394" t="s">
        <v>373</v>
      </c>
      <c r="Q394" t="s">
        <v>365</v>
      </c>
      <c r="R394">
        <f>_xlfn.RANK.EQ(O394,Table2_1[Engagement_Rate],0)</f>
        <v>208</v>
      </c>
    </row>
    <row r="395" spans="1:18">
      <c r="A395" t="s">
        <v>276</v>
      </c>
      <c r="B395" t="s">
        <v>21</v>
      </c>
      <c r="C395" s="39">
        <v>45666</v>
      </c>
      <c r="D395" t="s">
        <v>22</v>
      </c>
      <c r="E395" t="s">
        <v>43</v>
      </c>
      <c r="F395">
        <v>3817</v>
      </c>
      <c r="G395">
        <v>284</v>
      </c>
      <c r="H395">
        <v>204</v>
      </c>
      <c r="I395">
        <v>46434</v>
      </c>
      <c r="J395">
        <v>53396</v>
      </c>
      <c r="K395">
        <v>104</v>
      </c>
      <c r="L395" t="s">
        <v>400</v>
      </c>
      <c r="M395" t="s">
        <v>16</v>
      </c>
      <c r="N395">
        <v>4305</v>
      </c>
      <c r="O395">
        <v>9.271223672309084</v>
      </c>
      <c r="P395" t="s">
        <v>372</v>
      </c>
      <c r="Q395" t="s">
        <v>367</v>
      </c>
      <c r="R395">
        <f>_xlfn.RANK.EQ(O395,Table2_1[Engagement_Rate],0)</f>
        <v>208</v>
      </c>
    </row>
    <row r="396" spans="1:18">
      <c r="A396" t="s">
        <v>277</v>
      </c>
      <c r="B396" t="s">
        <v>21</v>
      </c>
      <c r="C396" s="39">
        <v>45481</v>
      </c>
      <c r="D396" t="s">
        <v>22</v>
      </c>
      <c r="E396" t="s">
        <v>35</v>
      </c>
      <c r="F396">
        <v>2981</v>
      </c>
      <c r="G396">
        <v>258</v>
      </c>
      <c r="H396">
        <v>168</v>
      </c>
      <c r="I396">
        <v>20677</v>
      </c>
      <c r="J396">
        <v>68290</v>
      </c>
      <c r="K396">
        <v>130</v>
      </c>
      <c r="L396" t="s">
        <v>399</v>
      </c>
      <c r="M396" t="s">
        <v>16</v>
      </c>
      <c r="N396">
        <v>3407</v>
      </c>
      <c r="O396">
        <v>16.477245248343568</v>
      </c>
      <c r="P396" t="s">
        <v>373</v>
      </c>
      <c r="Q396" t="s">
        <v>365</v>
      </c>
      <c r="R396">
        <f>_xlfn.RANK.EQ(O396,Table2_1[Engagement_Rate],0)</f>
        <v>35</v>
      </c>
    </row>
    <row r="397" spans="1:18">
      <c r="A397" t="s">
        <v>277</v>
      </c>
      <c r="B397" t="s">
        <v>21</v>
      </c>
      <c r="C397" s="39">
        <v>45481</v>
      </c>
      <c r="D397" t="s">
        <v>22</v>
      </c>
      <c r="E397" t="s">
        <v>35</v>
      </c>
      <c r="F397">
        <v>2981</v>
      </c>
      <c r="G397">
        <v>258</v>
      </c>
      <c r="H397">
        <v>168</v>
      </c>
      <c r="I397">
        <v>20677</v>
      </c>
      <c r="J397">
        <v>68290</v>
      </c>
      <c r="K397">
        <v>130</v>
      </c>
      <c r="L397" t="s">
        <v>399</v>
      </c>
      <c r="M397" t="s">
        <v>16</v>
      </c>
      <c r="N397">
        <v>3407</v>
      </c>
      <c r="O397">
        <v>16.477245248343568</v>
      </c>
      <c r="P397" t="s">
        <v>372</v>
      </c>
      <c r="Q397" t="s">
        <v>364</v>
      </c>
      <c r="R397">
        <f>_xlfn.RANK.EQ(O397,Table2_1[Engagement_Rate],0)</f>
        <v>35</v>
      </c>
    </row>
    <row r="398" spans="1:18">
      <c r="A398" t="s">
        <v>278</v>
      </c>
      <c r="B398" t="s">
        <v>21</v>
      </c>
      <c r="C398" s="39">
        <v>45551</v>
      </c>
      <c r="D398" t="s">
        <v>22</v>
      </c>
      <c r="E398" t="s">
        <v>43</v>
      </c>
      <c r="F398">
        <v>3300</v>
      </c>
      <c r="G398">
        <v>354</v>
      </c>
      <c r="H398">
        <v>397</v>
      </c>
      <c r="I398">
        <v>56773</v>
      </c>
      <c r="J398">
        <v>72110</v>
      </c>
      <c r="K398">
        <v>163</v>
      </c>
      <c r="L398" t="s">
        <v>402</v>
      </c>
      <c r="M398" t="s">
        <v>16</v>
      </c>
      <c r="N398">
        <v>4051</v>
      </c>
      <c r="O398">
        <v>7.1354340971940893</v>
      </c>
      <c r="P398" t="s">
        <v>373</v>
      </c>
      <c r="Q398" t="s">
        <v>370</v>
      </c>
      <c r="R398">
        <f>_xlfn.RANK.EQ(O398,Table2_1[Engagement_Rate],0)</f>
        <v>314</v>
      </c>
    </row>
    <row r="399" spans="1:18">
      <c r="A399" t="s">
        <v>278</v>
      </c>
      <c r="B399" t="s">
        <v>21</v>
      </c>
      <c r="C399" s="39">
        <v>45551</v>
      </c>
      <c r="D399" t="s">
        <v>22</v>
      </c>
      <c r="E399" t="s">
        <v>43</v>
      </c>
      <c r="F399">
        <v>3300</v>
      </c>
      <c r="G399">
        <v>354</v>
      </c>
      <c r="H399">
        <v>397</v>
      </c>
      <c r="I399">
        <v>56773</v>
      </c>
      <c r="J399">
        <v>72110</v>
      </c>
      <c r="K399">
        <v>163</v>
      </c>
      <c r="L399" t="s">
        <v>402</v>
      </c>
      <c r="M399" t="s">
        <v>16</v>
      </c>
      <c r="N399">
        <v>4051</v>
      </c>
      <c r="O399">
        <v>7.1354340971940893</v>
      </c>
      <c r="P399" t="s">
        <v>372</v>
      </c>
      <c r="Q399" t="s">
        <v>368</v>
      </c>
      <c r="R399">
        <f>_xlfn.RANK.EQ(O399,Table2_1[Engagement_Rate],0)</f>
        <v>314</v>
      </c>
    </row>
    <row r="400" spans="1:18">
      <c r="A400" t="s">
        <v>279</v>
      </c>
      <c r="B400" t="s">
        <v>27</v>
      </c>
      <c r="C400" s="39">
        <v>45457</v>
      </c>
      <c r="D400" t="s">
        <v>49</v>
      </c>
      <c r="E400" t="s">
        <v>25</v>
      </c>
      <c r="F400">
        <v>4722</v>
      </c>
      <c r="G400">
        <v>310</v>
      </c>
      <c r="H400">
        <v>344</v>
      </c>
      <c r="I400">
        <v>27911</v>
      </c>
      <c r="J400">
        <v>19000</v>
      </c>
      <c r="K400">
        <v>225</v>
      </c>
      <c r="L400" t="s">
        <v>403</v>
      </c>
      <c r="M400" t="s">
        <v>50</v>
      </c>
      <c r="N400">
        <v>5376</v>
      </c>
      <c r="O400">
        <v>19.261223173659133</v>
      </c>
      <c r="P400" t="s">
        <v>372</v>
      </c>
      <c r="Q400" t="s">
        <v>368</v>
      </c>
      <c r="R400">
        <f>_xlfn.RANK.EQ(O400,Table2_1[Engagement_Rate],0)</f>
        <v>14</v>
      </c>
    </row>
    <row r="401" spans="1:18">
      <c r="A401" t="s">
        <v>279</v>
      </c>
      <c r="B401" t="s">
        <v>27</v>
      </c>
      <c r="C401" s="39">
        <v>45457</v>
      </c>
      <c r="D401" t="s">
        <v>49</v>
      </c>
      <c r="E401" t="s">
        <v>25</v>
      </c>
      <c r="F401">
        <v>4722</v>
      </c>
      <c r="G401">
        <v>310</v>
      </c>
      <c r="H401">
        <v>344</v>
      </c>
      <c r="I401">
        <v>27911</v>
      </c>
      <c r="J401">
        <v>19000</v>
      </c>
      <c r="K401">
        <v>225</v>
      </c>
      <c r="L401" t="s">
        <v>403</v>
      </c>
      <c r="M401" t="s">
        <v>50</v>
      </c>
      <c r="N401">
        <v>5376</v>
      </c>
      <c r="O401">
        <v>19.261223173659133</v>
      </c>
      <c r="P401" t="s">
        <v>373</v>
      </c>
      <c r="Q401" t="s">
        <v>371</v>
      </c>
      <c r="R401">
        <f>_xlfn.RANK.EQ(O401,Table2_1[Engagement_Rate],0)</f>
        <v>14</v>
      </c>
    </row>
    <row r="402" spans="1:18">
      <c r="A402" t="s">
        <v>280</v>
      </c>
      <c r="B402" t="s">
        <v>13</v>
      </c>
      <c r="C402" s="39">
        <v>45357</v>
      </c>
      <c r="D402" t="s">
        <v>14</v>
      </c>
      <c r="E402" t="s">
        <v>30</v>
      </c>
      <c r="F402">
        <v>3529</v>
      </c>
      <c r="G402">
        <v>263</v>
      </c>
      <c r="H402">
        <v>107</v>
      </c>
      <c r="I402">
        <v>26570</v>
      </c>
      <c r="J402">
        <v>19367</v>
      </c>
      <c r="K402">
        <v>96</v>
      </c>
      <c r="L402" t="s">
        <v>366</v>
      </c>
      <c r="M402" t="s">
        <v>19</v>
      </c>
      <c r="N402">
        <v>3899</v>
      </c>
      <c r="O402">
        <v>14.674444862627023</v>
      </c>
      <c r="P402" t="s">
        <v>372</v>
      </c>
      <c r="Q402" t="s">
        <v>366</v>
      </c>
      <c r="R402">
        <f>_xlfn.RANK.EQ(O402,Table2_1[Engagement_Rate],0)</f>
        <v>60</v>
      </c>
    </row>
    <row r="403" spans="1:18">
      <c r="A403" t="s">
        <v>281</v>
      </c>
      <c r="B403" t="s">
        <v>21</v>
      </c>
      <c r="C403" s="39">
        <v>45792</v>
      </c>
      <c r="D403" t="s">
        <v>14</v>
      </c>
      <c r="E403" t="s">
        <v>43</v>
      </c>
      <c r="F403">
        <v>4782</v>
      </c>
      <c r="G403">
        <v>210</v>
      </c>
      <c r="H403">
        <v>311</v>
      </c>
      <c r="I403">
        <v>29793</v>
      </c>
      <c r="J403">
        <v>37543</v>
      </c>
      <c r="K403">
        <v>145</v>
      </c>
      <c r="L403" t="s">
        <v>365</v>
      </c>
      <c r="M403" t="s">
        <v>16</v>
      </c>
      <c r="N403">
        <v>5303</v>
      </c>
      <c r="O403">
        <v>17.79948310005706</v>
      </c>
      <c r="P403" t="s">
        <v>372</v>
      </c>
      <c r="Q403" t="s">
        <v>365</v>
      </c>
      <c r="R403">
        <f>_xlfn.RANK.EQ(O403,Table2_1[Engagement_Rate],0)</f>
        <v>21</v>
      </c>
    </row>
    <row r="404" spans="1:18">
      <c r="A404" t="s">
        <v>282</v>
      </c>
      <c r="B404" t="s">
        <v>21</v>
      </c>
      <c r="C404" s="39">
        <v>45480</v>
      </c>
      <c r="D404" t="s">
        <v>14</v>
      </c>
      <c r="E404" t="s">
        <v>30</v>
      </c>
      <c r="F404">
        <v>1848</v>
      </c>
      <c r="G404">
        <v>417</v>
      </c>
      <c r="H404">
        <v>294</v>
      </c>
      <c r="I404">
        <v>57819</v>
      </c>
      <c r="J404">
        <v>19798</v>
      </c>
      <c r="K404">
        <v>262</v>
      </c>
      <c r="L404" t="s">
        <v>371</v>
      </c>
      <c r="M404" t="s">
        <v>19</v>
      </c>
      <c r="N404">
        <v>2559</v>
      </c>
      <c r="O404">
        <v>4.4258807658382189</v>
      </c>
      <c r="P404" t="s">
        <v>372</v>
      </c>
      <c r="Q404" t="s">
        <v>371</v>
      </c>
      <c r="R404">
        <f>_xlfn.RANK.EQ(O404,Table2_1[Engagement_Rate],0)</f>
        <v>433</v>
      </c>
    </row>
    <row r="405" spans="1:18">
      <c r="A405" t="s">
        <v>283</v>
      </c>
      <c r="B405" t="s">
        <v>27</v>
      </c>
      <c r="C405" s="39">
        <v>45591</v>
      </c>
      <c r="D405" t="s">
        <v>14</v>
      </c>
      <c r="E405" t="s">
        <v>23</v>
      </c>
      <c r="F405">
        <v>4676</v>
      </c>
      <c r="G405">
        <v>211</v>
      </c>
      <c r="H405">
        <v>55</v>
      </c>
      <c r="I405">
        <v>45917</v>
      </c>
      <c r="J405">
        <v>73503</v>
      </c>
      <c r="K405">
        <v>248</v>
      </c>
      <c r="L405" t="s">
        <v>401</v>
      </c>
      <c r="M405" t="s">
        <v>19</v>
      </c>
      <c r="N405">
        <v>4942</v>
      </c>
      <c r="O405">
        <v>10.762898272970794</v>
      </c>
      <c r="P405" t="s">
        <v>373</v>
      </c>
      <c r="Q405" t="s">
        <v>369</v>
      </c>
      <c r="R405">
        <f>_xlfn.RANK.EQ(O405,Table2_1[Engagement_Rate],0)</f>
        <v>144</v>
      </c>
    </row>
    <row r="406" spans="1:18">
      <c r="A406" t="s">
        <v>283</v>
      </c>
      <c r="B406" t="s">
        <v>27</v>
      </c>
      <c r="C406" s="39">
        <v>45591</v>
      </c>
      <c r="D406" t="s">
        <v>14</v>
      </c>
      <c r="E406" t="s">
        <v>23</v>
      </c>
      <c r="F406">
        <v>4676</v>
      </c>
      <c r="G406">
        <v>211</v>
      </c>
      <c r="H406">
        <v>55</v>
      </c>
      <c r="I406">
        <v>45917</v>
      </c>
      <c r="J406">
        <v>73503</v>
      </c>
      <c r="K406">
        <v>248</v>
      </c>
      <c r="L406" t="s">
        <v>401</v>
      </c>
      <c r="M406" t="s">
        <v>19</v>
      </c>
      <c r="N406">
        <v>4942</v>
      </c>
      <c r="O406">
        <v>10.762898272970794</v>
      </c>
      <c r="P406" t="s">
        <v>372</v>
      </c>
      <c r="Q406" t="s">
        <v>368</v>
      </c>
      <c r="R406">
        <f>_xlfn.RANK.EQ(O406,Table2_1[Engagement_Rate],0)</f>
        <v>144</v>
      </c>
    </row>
    <row r="407" spans="1:18">
      <c r="A407" t="s">
        <v>284</v>
      </c>
      <c r="B407" t="s">
        <v>27</v>
      </c>
      <c r="C407" s="39">
        <v>45512</v>
      </c>
      <c r="D407" t="s">
        <v>14</v>
      </c>
      <c r="E407" t="s">
        <v>41</v>
      </c>
      <c r="F407">
        <v>1994</v>
      </c>
      <c r="G407">
        <v>197</v>
      </c>
      <c r="H407">
        <v>290</v>
      </c>
      <c r="I407">
        <v>49500</v>
      </c>
      <c r="J407">
        <v>23343</v>
      </c>
      <c r="K407">
        <v>160</v>
      </c>
      <c r="L407" t="s">
        <v>401</v>
      </c>
      <c r="M407" t="s">
        <v>19</v>
      </c>
      <c r="N407">
        <v>2481</v>
      </c>
      <c r="O407">
        <v>5.0121212121212118</v>
      </c>
      <c r="P407" t="s">
        <v>373</v>
      </c>
      <c r="Q407" t="s">
        <v>369</v>
      </c>
      <c r="R407">
        <f>_xlfn.RANK.EQ(O407,Table2_1[Engagement_Rate],0)</f>
        <v>410</v>
      </c>
    </row>
    <row r="408" spans="1:18">
      <c r="A408" t="s">
        <v>284</v>
      </c>
      <c r="B408" t="s">
        <v>27</v>
      </c>
      <c r="C408" s="39">
        <v>45512</v>
      </c>
      <c r="D408" t="s">
        <v>14</v>
      </c>
      <c r="E408" t="s">
        <v>41</v>
      </c>
      <c r="F408">
        <v>1994</v>
      </c>
      <c r="G408">
        <v>197</v>
      </c>
      <c r="H408">
        <v>290</v>
      </c>
      <c r="I408">
        <v>49500</v>
      </c>
      <c r="J408">
        <v>23343</v>
      </c>
      <c r="K408">
        <v>160</v>
      </c>
      <c r="L408" t="s">
        <v>401</v>
      </c>
      <c r="M408" t="s">
        <v>19</v>
      </c>
      <c r="N408">
        <v>2481</v>
      </c>
      <c r="O408">
        <v>5.0121212121212118</v>
      </c>
      <c r="P408" t="s">
        <v>372</v>
      </c>
      <c r="Q408" t="s">
        <v>368</v>
      </c>
      <c r="R408">
        <f>_xlfn.RANK.EQ(O408,Table2_1[Engagement_Rate],0)</f>
        <v>410</v>
      </c>
    </row>
    <row r="409" spans="1:18">
      <c r="A409" t="s">
        <v>285</v>
      </c>
      <c r="B409" t="s">
        <v>21</v>
      </c>
      <c r="C409" s="39">
        <v>45691</v>
      </c>
      <c r="D409" t="s">
        <v>14</v>
      </c>
      <c r="E409" t="s">
        <v>30</v>
      </c>
      <c r="F409">
        <v>4995</v>
      </c>
      <c r="G409">
        <v>231</v>
      </c>
      <c r="H409">
        <v>94</v>
      </c>
      <c r="I409">
        <v>34431</v>
      </c>
      <c r="J409">
        <v>32560</v>
      </c>
      <c r="K409">
        <v>262</v>
      </c>
      <c r="L409" t="s">
        <v>365</v>
      </c>
      <c r="M409" t="s">
        <v>16</v>
      </c>
      <c r="N409">
        <v>5320</v>
      </c>
      <c r="O409">
        <v>15.451192239551567</v>
      </c>
      <c r="P409" t="s">
        <v>372</v>
      </c>
      <c r="Q409" t="s">
        <v>365</v>
      </c>
      <c r="R409">
        <f>_xlfn.RANK.EQ(O409,Table2_1[Engagement_Rate],0)</f>
        <v>52</v>
      </c>
    </row>
    <row r="410" spans="1:18">
      <c r="A410" t="s">
        <v>286</v>
      </c>
      <c r="B410" t="s">
        <v>21</v>
      </c>
      <c r="C410" s="39">
        <v>45385</v>
      </c>
      <c r="D410" t="s">
        <v>22</v>
      </c>
      <c r="E410" t="s">
        <v>35</v>
      </c>
      <c r="F410">
        <v>2291</v>
      </c>
      <c r="G410">
        <v>146</v>
      </c>
      <c r="H410">
        <v>399</v>
      </c>
      <c r="I410">
        <v>49319</v>
      </c>
      <c r="J410">
        <v>28056</v>
      </c>
      <c r="K410">
        <v>90</v>
      </c>
      <c r="L410" t="s">
        <v>402</v>
      </c>
      <c r="M410" t="s">
        <v>16</v>
      </c>
      <c r="N410">
        <v>2836</v>
      </c>
      <c r="O410">
        <v>5.750319349540745</v>
      </c>
      <c r="P410" t="s">
        <v>373</v>
      </c>
      <c r="Q410" t="s">
        <v>370</v>
      </c>
      <c r="R410">
        <f>_xlfn.RANK.EQ(O410,Table2_1[Engagement_Rate],0)</f>
        <v>371</v>
      </c>
    </row>
    <row r="411" spans="1:18">
      <c r="A411" t="s">
        <v>286</v>
      </c>
      <c r="B411" t="s">
        <v>21</v>
      </c>
      <c r="C411" s="39">
        <v>45385</v>
      </c>
      <c r="D411" t="s">
        <v>22</v>
      </c>
      <c r="E411" t="s">
        <v>35</v>
      </c>
      <c r="F411">
        <v>2291</v>
      </c>
      <c r="G411">
        <v>146</v>
      </c>
      <c r="H411">
        <v>399</v>
      </c>
      <c r="I411">
        <v>49319</v>
      </c>
      <c r="J411">
        <v>28056</v>
      </c>
      <c r="K411">
        <v>90</v>
      </c>
      <c r="L411" t="s">
        <v>402</v>
      </c>
      <c r="M411" t="s">
        <v>16</v>
      </c>
      <c r="N411">
        <v>2836</v>
      </c>
      <c r="O411">
        <v>5.750319349540745</v>
      </c>
      <c r="P411" t="s">
        <v>372</v>
      </c>
      <c r="Q411" t="s">
        <v>368</v>
      </c>
      <c r="R411">
        <f>_xlfn.RANK.EQ(O411,Table2_1[Engagement_Rate],0)</f>
        <v>371</v>
      </c>
    </row>
    <row r="412" spans="1:18">
      <c r="A412" t="s">
        <v>287</v>
      </c>
      <c r="B412" t="s">
        <v>21</v>
      </c>
      <c r="C412" s="39">
        <v>45481</v>
      </c>
      <c r="D412" t="s">
        <v>22</v>
      </c>
      <c r="E412" t="s">
        <v>25</v>
      </c>
      <c r="F412">
        <v>2304</v>
      </c>
      <c r="G412">
        <v>289</v>
      </c>
      <c r="H412">
        <v>161</v>
      </c>
      <c r="I412">
        <v>52645</v>
      </c>
      <c r="J412">
        <v>66262</v>
      </c>
      <c r="K412">
        <v>146</v>
      </c>
      <c r="L412" t="s">
        <v>400</v>
      </c>
      <c r="M412" t="s">
        <v>16</v>
      </c>
      <c r="N412">
        <v>2754</v>
      </c>
      <c r="O412">
        <v>5.2312660271630733</v>
      </c>
      <c r="P412" t="s">
        <v>372</v>
      </c>
      <c r="Q412" t="s">
        <v>367</v>
      </c>
      <c r="R412">
        <f>_xlfn.RANK.EQ(O412,Table2_1[Engagement_Rate],0)</f>
        <v>397</v>
      </c>
    </row>
    <row r="413" spans="1:18">
      <c r="A413" t="s">
        <v>287</v>
      </c>
      <c r="B413" t="s">
        <v>21</v>
      </c>
      <c r="C413" s="39">
        <v>45481</v>
      </c>
      <c r="D413" t="s">
        <v>22</v>
      </c>
      <c r="E413" t="s">
        <v>25</v>
      </c>
      <c r="F413">
        <v>2304</v>
      </c>
      <c r="G413">
        <v>289</v>
      </c>
      <c r="H413">
        <v>161</v>
      </c>
      <c r="I413">
        <v>52645</v>
      </c>
      <c r="J413">
        <v>66262</v>
      </c>
      <c r="K413">
        <v>146</v>
      </c>
      <c r="L413" t="s">
        <v>400</v>
      </c>
      <c r="M413" t="s">
        <v>16</v>
      </c>
      <c r="N413">
        <v>2754</v>
      </c>
      <c r="O413">
        <v>5.2312660271630733</v>
      </c>
      <c r="P413" t="s">
        <v>373</v>
      </c>
      <c r="Q413" t="s">
        <v>365</v>
      </c>
      <c r="R413">
        <f>_xlfn.RANK.EQ(O413,Table2_1[Engagement_Rate],0)</f>
        <v>397</v>
      </c>
    </row>
    <row r="414" spans="1:18">
      <c r="A414" t="s">
        <v>288</v>
      </c>
      <c r="B414" t="s">
        <v>21</v>
      </c>
      <c r="C414" s="39">
        <v>45451</v>
      </c>
      <c r="D414" t="s">
        <v>22</v>
      </c>
      <c r="E414" t="s">
        <v>35</v>
      </c>
      <c r="F414">
        <v>3413</v>
      </c>
      <c r="G414">
        <v>326</v>
      </c>
      <c r="H414">
        <v>86</v>
      </c>
      <c r="I414">
        <v>44680</v>
      </c>
      <c r="J414">
        <v>52719</v>
      </c>
      <c r="K414">
        <v>272</v>
      </c>
      <c r="L414" t="s">
        <v>402</v>
      </c>
      <c r="M414" t="s">
        <v>16</v>
      </c>
      <c r="N414">
        <v>3825</v>
      </c>
      <c r="O414">
        <v>8.5608773500447626</v>
      </c>
      <c r="P414" t="s">
        <v>372</v>
      </c>
      <c r="Q414" t="s">
        <v>368</v>
      </c>
      <c r="R414">
        <f>_xlfn.RANK.EQ(O414,Table2_1[Engagement_Rate],0)</f>
        <v>244</v>
      </c>
    </row>
    <row r="415" spans="1:18">
      <c r="A415" t="s">
        <v>288</v>
      </c>
      <c r="B415" t="s">
        <v>21</v>
      </c>
      <c r="C415" s="39">
        <v>45451</v>
      </c>
      <c r="D415" t="s">
        <v>22</v>
      </c>
      <c r="E415" t="s">
        <v>35</v>
      </c>
      <c r="F415">
        <v>3413</v>
      </c>
      <c r="G415">
        <v>326</v>
      </c>
      <c r="H415">
        <v>86</v>
      </c>
      <c r="I415">
        <v>44680</v>
      </c>
      <c r="J415">
        <v>52719</v>
      </c>
      <c r="K415">
        <v>272</v>
      </c>
      <c r="L415" t="s">
        <v>402</v>
      </c>
      <c r="M415" t="s">
        <v>16</v>
      </c>
      <c r="N415">
        <v>3825</v>
      </c>
      <c r="O415">
        <v>8.5608773500447626</v>
      </c>
      <c r="P415" t="s">
        <v>373</v>
      </c>
      <c r="Q415" t="s">
        <v>370</v>
      </c>
      <c r="R415">
        <f>_xlfn.RANK.EQ(O415,Table2_1[Engagement_Rate],0)</f>
        <v>244</v>
      </c>
    </row>
    <row r="416" spans="1:18">
      <c r="A416" t="s">
        <v>289</v>
      </c>
      <c r="B416" t="s">
        <v>27</v>
      </c>
      <c r="C416" s="39">
        <v>45736</v>
      </c>
      <c r="D416" t="s">
        <v>49</v>
      </c>
      <c r="E416" t="s">
        <v>41</v>
      </c>
      <c r="F416">
        <v>1453</v>
      </c>
      <c r="G416">
        <v>156</v>
      </c>
      <c r="H416">
        <v>178</v>
      </c>
      <c r="I416">
        <v>52980</v>
      </c>
      <c r="J416">
        <v>57180</v>
      </c>
      <c r="K416">
        <v>286</v>
      </c>
      <c r="L416" t="s">
        <v>403</v>
      </c>
      <c r="M416" t="s">
        <v>50</v>
      </c>
      <c r="N416">
        <v>1787</v>
      </c>
      <c r="O416">
        <v>3.3729709324273314</v>
      </c>
      <c r="P416" t="s">
        <v>373</v>
      </c>
      <c r="Q416" t="s">
        <v>371</v>
      </c>
      <c r="R416">
        <f>_xlfn.RANK.EQ(O416,Table2_1[Engagement_Rate],0)</f>
        <v>468</v>
      </c>
    </row>
    <row r="417" spans="1:18">
      <c r="A417" t="s">
        <v>289</v>
      </c>
      <c r="B417" t="s">
        <v>27</v>
      </c>
      <c r="C417" s="39">
        <v>45736</v>
      </c>
      <c r="D417" t="s">
        <v>49</v>
      </c>
      <c r="E417" t="s">
        <v>41</v>
      </c>
      <c r="F417">
        <v>1453</v>
      </c>
      <c r="G417">
        <v>156</v>
      </c>
      <c r="H417">
        <v>178</v>
      </c>
      <c r="I417">
        <v>52980</v>
      </c>
      <c r="J417">
        <v>57180</v>
      </c>
      <c r="K417">
        <v>286</v>
      </c>
      <c r="L417" t="s">
        <v>403</v>
      </c>
      <c r="M417" t="s">
        <v>50</v>
      </c>
      <c r="N417">
        <v>1787</v>
      </c>
      <c r="O417">
        <v>3.3729709324273314</v>
      </c>
      <c r="P417" t="s">
        <v>372</v>
      </c>
      <c r="Q417" t="s">
        <v>368</v>
      </c>
      <c r="R417">
        <f>_xlfn.RANK.EQ(O417,Table2_1[Engagement_Rate],0)</f>
        <v>468</v>
      </c>
    </row>
    <row r="418" spans="1:18">
      <c r="A418" t="s">
        <v>290</v>
      </c>
      <c r="B418" t="s">
        <v>21</v>
      </c>
      <c r="C418" s="39">
        <v>45676</v>
      </c>
      <c r="D418" t="s">
        <v>22</v>
      </c>
      <c r="E418" t="s">
        <v>28</v>
      </c>
      <c r="F418">
        <v>1651</v>
      </c>
      <c r="G418">
        <v>480</v>
      </c>
      <c r="H418">
        <v>282</v>
      </c>
      <c r="I418">
        <v>32140</v>
      </c>
      <c r="J418">
        <v>70560</v>
      </c>
      <c r="K418">
        <v>138</v>
      </c>
      <c r="L418" t="s">
        <v>399</v>
      </c>
      <c r="M418" t="s">
        <v>16</v>
      </c>
      <c r="N418">
        <v>2413</v>
      </c>
      <c r="O418">
        <v>7.5077784691972624</v>
      </c>
      <c r="P418" t="s">
        <v>372</v>
      </c>
      <c r="Q418" t="s">
        <v>364</v>
      </c>
      <c r="R418">
        <f>_xlfn.RANK.EQ(O418,Table2_1[Engagement_Rate],0)</f>
        <v>298</v>
      </c>
    </row>
    <row r="419" spans="1:18">
      <c r="A419" t="s">
        <v>290</v>
      </c>
      <c r="B419" t="s">
        <v>21</v>
      </c>
      <c r="C419" s="39">
        <v>45676</v>
      </c>
      <c r="D419" t="s">
        <v>22</v>
      </c>
      <c r="E419" t="s">
        <v>28</v>
      </c>
      <c r="F419">
        <v>1651</v>
      </c>
      <c r="G419">
        <v>480</v>
      </c>
      <c r="H419">
        <v>282</v>
      </c>
      <c r="I419">
        <v>32140</v>
      </c>
      <c r="J419">
        <v>70560</v>
      </c>
      <c r="K419">
        <v>138</v>
      </c>
      <c r="L419" t="s">
        <v>399</v>
      </c>
      <c r="M419" t="s">
        <v>16</v>
      </c>
      <c r="N419">
        <v>2413</v>
      </c>
      <c r="O419">
        <v>7.5077784691972624</v>
      </c>
      <c r="P419" t="s">
        <v>373</v>
      </c>
      <c r="Q419" t="s">
        <v>365</v>
      </c>
      <c r="R419">
        <f>_xlfn.RANK.EQ(O419,Table2_1[Engagement_Rate],0)</f>
        <v>298</v>
      </c>
    </row>
    <row r="420" spans="1:18">
      <c r="A420" t="s">
        <v>291</v>
      </c>
      <c r="B420" t="s">
        <v>21</v>
      </c>
      <c r="C420" s="39">
        <v>45662</v>
      </c>
      <c r="D420" t="s">
        <v>22</v>
      </c>
      <c r="E420" t="s">
        <v>18</v>
      </c>
      <c r="F420">
        <v>3341</v>
      </c>
      <c r="G420">
        <v>154</v>
      </c>
      <c r="H420">
        <v>123</v>
      </c>
      <c r="I420">
        <v>43369</v>
      </c>
      <c r="J420">
        <v>49035</v>
      </c>
      <c r="K420">
        <v>128</v>
      </c>
      <c r="L420" t="s">
        <v>400</v>
      </c>
      <c r="M420" t="s">
        <v>16</v>
      </c>
      <c r="N420">
        <v>3618</v>
      </c>
      <c r="O420">
        <v>8.3423643616408025</v>
      </c>
      <c r="P420" t="s">
        <v>372</v>
      </c>
      <c r="Q420" t="s">
        <v>367</v>
      </c>
      <c r="R420">
        <f>_xlfn.RANK.EQ(O420,Table2_1[Engagement_Rate],0)</f>
        <v>259</v>
      </c>
    </row>
    <row r="421" spans="1:18">
      <c r="A421" t="s">
        <v>291</v>
      </c>
      <c r="B421" t="s">
        <v>21</v>
      </c>
      <c r="C421" s="39">
        <v>45662</v>
      </c>
      <c r="D421" t="s">
        <v>22</v>
      </c>
      <c r="E421" t="s">
        <v>18</v>
      </c>
      <c r="F421">
        <v>3341</v>
      </c>
      <c r="G421">
        <v>154</v>
      </c>
      <c r="H421">
        <v>123</v>
      </c>
      <c r="I421">
        <v>43369</v>
      </c>
      <c r="J421">
        <v>49035</v>
      </c>
      <c r="K421">
        <v>128</v>
      </c>
      <c r="L421" t="s">
        <v>400</v>
      </c>
      <c r="M421" t="s">
        <v>16</v>
      </c>
      <c r="N421">
        <v>3618</v>
      </c>
      <c r="O421">
        <v>8.3423643616408025</v>
      </c>
      <c r="P421" t="s">
        <v>373</v>
      </c>
      <c r="Q421" t="s">
        <v>365</v>
      </c>
      <c r="R421">
        <f>_xlfn.RANK.EQ(O421,Table2_1[Engagement_Rate],0)</f>
        <v>259</v>
      </c>
    </row>
    <row r="422" spans="1:18">
      <c r="A422" t="s">
        <v>292</v>
      </c>
      <c r="B422" t="s">
        <v>21</v>
      </c>
      <c r="C422" s="39">
        <v>45612</v>
      </c>
      <c r="D422" t="s">
        <v>14</v>
      </c>
      <c r="E422" t="s">
        <v>41</v>
      </c>
      <c r="F422">
        <v>2972</v>
      </c>
      <c r="G422">
        <v>263</v>
      </c>
      <c r="H422">
        <v>308</v>
      </c>
      <c r="I422">
        <v>51740</v>
      </c>
      <c r="J422">
        <v>28214</v>
      </c>
      <c r="K422">
        <v>190</v>
      </c>
      <c r="L422" t="s">
        <v>371</v>
      </c>
      <c r="M422" t="s">
        <v>19</v>
      </c>
      <c r="N422">
        <v>3543</v>
      </c>
      <c r="O422">
        <v>6.8477000386548124</v>
      </c>
      <c r="P422" t="s">
        <v>372</v>
      </c>
      <c r="Q422" t="s">
        <v>371</v>
      </c>
      <c r="R422">
        <f>_xlfn.RANK.EQ(O422,Table2_1[Engagement_Rate],0)</f>
        <v>329</v>
      </c>
    </row>
    <row r="423" spans="1:18">
      <c r="A423" t="s">
        <v>293</v>
      </c>
      <c r="B423" t="s">
        <v>21</v>
      </c>
      <c r="C423" s="39">
        <v>45626</v>
      </c>
      <c r="D423" t="s">
        <v>22</v>
      </c>
      <c r="E423" t="s">
        <v>18</v>
      </c>
      <c r="F423">
        <v>4963</v>
      </c>
      <c r="G423">
        <v>255</v>
      </c>
      <c r="H423">
        <v>193</v>
      </c>
      <c r="I423">
        <v>44386</v>
      </c>
      <c r="J423">
        <v>28415</v>
      </c>
      <c r="K423">
        <v>174</v>
      </c>
      <c r="L423" t="s">
        <v>400</v>
      </c>
      <c r="M423" t="s">
        <v>16</v>
      </c>
      <c r="N423">
        <v>5411</v>
      </c>
      <c r="O423">
        <v>12.190780876853061</v>
      </c>
      <c r="P423" t="s">
        <v>373</v>
      </c>
      <c r="Q423" t="s">
        <v>365</v>
      </c>
      <c r="R423">
        <f>_xlfn.RANK.EQ(O423,Table2_1[Engagement_Rate],0)</f>
        <v>99</v>
      </c>
    </row>
    <row r="424" spans="1:18">
      <c r="A424" t="s">
        <v>293</v>
      </c>
      <c r="B424" t="s">
        <v>21</v>
      </c>
      <c r="C424" s="39">
        <v>45626</v>
      </c>
      <c r="D424" t="s">
        <v>22</v>
      </c>
      <c r="E424" t="s">
        <v>18</v>
      </c>
      <c r="F424">
        <v>4963</v>
      </c>
      <c r="G424">
        <v>255</v>
      </c>
      <c r="H424">
        <v>193</v>
      </c>
      <c r="I424">
        <v>44386</v>
      </c>
      <c r="J424">
        <v>28415</v>
      </c>
      <c r="K424">
        <v>174</v>
      </c>
      <c r="L424" t="s">
        <v>400</v>
      </c>
      <c r="M424" t="s">
        <v>16</v>
      </c>
      <c r="N424">
        <v>5411</v>
      </c>
      <c r="O424">
        <v>12.190780876853061</v>
      </c>
      <c r="P424" t="s">
        <v>372</v>
      </c>
      <c r="Q424" t="s">
        <v>367</v>
      </c>
      <c r="R424">
        <f>_xlfn.RANK.EQ(O424,Table2_1[Engagement_Rate],0)</f>
        <v>99</v>
      </c>
    </row>
    <row r="425" spans="1:18">
      <c r="A425" t="s">
        <v>294</v>
      </c>
      <c r="B425" t="s">
        <v>27</v>
      </c>
      <c r="C425" s="39">
        <v>45378</v>
      </c>
      <c r="D425" t="s">
        <v>14</v>
      </c>
      <c r="E425" t="s">
        <v>28</v>
      </c>
      <c r="F425">
        <v>2399</v>
      </c>
      <c r="G425">
        <v>191</v>
      </c>
      <c r="H425">
        <v>221</v>
      </c>
      <c r="I425">
        <v>51603</v>
      </c>
      <c r="J425">
        <v>40033</v>
      </c>
      <c r="K425">
        <v>173</v>
      </c>
      <c r="L425" t="s">
        <v>401</v>
      </c>
      <c r="M425" t="s">
        <v>19</v>
      </c>
      <c r="N425">
        <v>2811</v>
      </c>
      <c r="O425">
        <v>5.4473577117609437</v>
      </c>
      <c r="P425" t="s">
        <v>373</v>
      </c>
      <c r="Q425" t="s">
        <v>369</v>
      </c>
      <c r="R425">
        <f>_xlfn.RANK.EQ(O425,Table2_1[Engagement_Rate],0)</f>
        <v>385</v>
      </c>
    </row>
    <row r="426" spans="1:18">
      <c r="A426" t="s">
        <v>294</v>
      </c>
      <c r="B426" t="s">
        <v>27</v>
      </c>
      <c r="C426" s="39">
        <v>45378</v>
      </c>
      <c r="D426" t="s">
        <v>14</v>
      </c>
      <c r="E426" t="s">
        <v>28</v>
      </c>
      <c r="F426">
        <v>2399</v>
      </c>
      <c r="G426">
        <v>191</v>
      </c>
      <c r="H426">
        <v>221</v>
      </c>
      <c r="I426">
        <v>51603</v>
      </c>
      <c r="J426">
        <v>40033</v>
      </c>
      <c r="K426">
        <v>173</v>
      </c>
      <c r="L426" t="s">
        <v>401</v>
      </c>
      <c r="M426" t="s">
        <v>19</v>
      </c>
      <c r="N426">
        <v>2811</v>
      </c>
      <c r="O426">
        <v>5.4473577117609437</v>
      </c>
      <c r="P426" t="s">
        <v>372</v>
      </c>
      <c r="Q426" t="s">
        <v>368</v>
      </c>
      <c r="R426">
        <f>_xlfn.RANK.EQ(O426,Table2_1[Engagement_Rate],0)</f>
        <v>385</v>
      </c>
    </row>
    <row r="427" spans="1:18">
      <c r="A427" t="s">
        <v>295</v>
      </c>
      <c r="B427" t="s">
        <v>27</v>
      </c>
      <c r="C427" s="39">
        <v>45808</v>
      </c>
      <c r="D427" t="s">
        <v>49</v>
      </c>
      <c r="E427" t="s">
        <v>32</v>
      </c>
      <c r="F427">
        <v>2162</v>
      </c>
      <c r="G427">
        <v>318</v>
      </c>
      <c r="H427">
        <v>83</v>
      </c>
      <c r="I427">
        <v>46719</v>
      </c>
      <c r="J427">
        <v>20482</v>
      </c>
      <c r="K427">
        <v>185</v>
      </c>
      <c r="L427" t="s">
        <v>403</v>
      </c>
      <c r="M427" t="s">
        <v>50</v>
      </c>
      <c r="N427">
        <v>2563</v>
      </c>
      <c r="O427">
        <v>5.4859907104176031</v>
      </c>
      <c r="P427" t="s">
        <v>372</v>
      </c>
      <c r="Q427" t="s">
        <v>368</v>
      </c>
      <c r="R427">
        <f>_xlfn.RANK.EQ(O427,Table2_1[Engagement_Rate],0)</f>
        <v>379</v>
      </c>
    </row>
    <row r="428" spans="1:18">
      <c r="A428" t="s">
        <v>295</v>
      </c>
      <c r="B428" t="s">
        <v>27</v>
      </c>
      <c r="C428" s="39">
        <v>45808</v>
      </c>
      <c r="D428" t="s">
        <v>49</v>
      </c>
      <c r="E428" t="s">
        <v>32</v>
      </c>
      <c r="F428">
        <v>2162</v>
      </c>
      <c r="G428">
        <v>318</v>
      </c>
      <c r="H428">
        <v>83</v>
      </c>
      <c r="I428">
        <v>46719</v>
      </c>
      <c r="J428">
        <v>20482</v>
      </c>
      <c r="K428">
        <v>185</v>
      </c>
      <c r="L428" t="s">
        <v>403</v>
      </c>
      <c r="M428" t="s">
        <v>50</v>
      </c>
      <c r="N428">
        <v>2563</v>
      </c>
      <c r="O428">
        <v>5.4859907104176031</v>
      </c>
      <c r="P428" t="s">
        <v>373</v>
      </c>
      <c r="Q428" t="s">
        <v>371</v>
      </c>
      <c r="R428">
        <f>_xlfn.RANK.EQ(O428,Table2_1[Engagement_Rate],0)</f>
        <v>379</v>
      </c>
    </row>
    <row r="429" spans="1:18">
      <c r="A429" t="s">
        <v>296</v>
      </c>
      <c r="B429" t="s">
        <v>21</v>
      </c>
      <c r="C429" s="39">
        <v>45825</v>
      </c>
      <c r="D429" t="s">
        <v>22</v>
      </c>
      <c r="E429" t="s">
        <v>18</v>
      </c>
      <c r="F429">
        <v>4341</v>
      </c>
      <c r="G429">
        <v>141</v>
      </c>
      <c r="H429">
        <v>63</v>
      </c>
      <c r="I429">
        <v>50081</v>
      </c>
      <c r="J429">
        <v>27507</v>
      </c>
      <c r="K429">
        <v>221</v>
      </c>
      <c r="L429" t="s">
        <v>402</v>
      </c>
      <c r="M429" t="s">
        <v>16</v>
      </c>
      <c r="N429">
        <v>4545</v>
      </c>
      <c r="O429">
        <v>9.0752980172121163</v>
      </c>
      <c r="P429" t="s">
        <v>373</v>
      </c>
      <c r="Q429" t="s">
        <v>370</v>
      </c>
      <c r="R429">
        <f>_xlfn.RANK.EQ(O429,Table2_1[Engagement_Rate],0)</f>
        <v>218</v>
      </c>
    </row>
    <row r="430" spans="1:18">
      <c r="A430" t="s">
        <v>296</v>
      </c>
      <c r="B430" t="s">
        <v>21</v>
      </c>
      <c r="C430" s="39">
        <v>45825</v>
      </c>
      <c r="D430" t="s">
        <v>22</v>
      </c>
      <c r="E430" t="s">
        <v>18</v>
      </c>
      <c r="F430">
        <v>4341</v>
      </c>
      <c r="G430">
        <v>141</v>
      </c>
      <c r="H430">
        <v>63</v>
      </c>
      <c r="I430">
        <v>50081</v>
      </c>
      <c r="J430">
        <v>27507</v>
      </c>
      <c r="K430">
        <v>221</v>
      </c>
      <c r="L430" t="s">
        <v>402</v>
      </c>
      <c r="M430" t="s">
        <v>16</v>
      </c>
      <c r="N430">
        <v>4545</v>
      </c>
      <c r="O430">
        <v>9.0752980172121163</v>
      </c>
      <c r="P430" t="s">
        <v>372</v>
      </c>
      <c r="Q430" t="s">
        <v>368</v>
      </c>
      <c r="R430">
        <f>_xlfn.RANK.EQ(O430,Table2_1[Engagement_Rate],0)</f>
        <v>218</v>
      </c>
    </row>
    <row r="431" spans="1:18">
      <c r="A431" t="s">
        <v>297</v>
      </c>
      <c r="B431" t="s">
        <v>13</v>
      </c>
      <c r="C431" s="39">
        <v>45442</v>
      </c>
      <c r="D431" t="s">
        <v>22</v>
      </c>
      <c r="E431" t="s">
        <v>32</v>
      </c>
      <c r="F431">
        <v>2448</v>
      </c>
      <c r="G431">
        <v>464</v>
      </c>
      <c r="H431">
        <v>98</v>
      </c>
      <c r="I431">
        <v>25737</v>
      </c>
      <c r="J431">
        <v>48545</v>
      </c>
      <c r="K431">
        <v>246</v>
      </c>
      <c r="L431" t="s">
        <v>365</v>
      </c>
      <c r="M431" t="s">
        <v>47</v>
      </c>
      <c r="N431">
        <v>3010</v>
      </c>
      <c r="O431">
        <v>11.695224773672146</v>
      </c>
      <c r="P431" t="s">
        <v>372</v>
      </c>
      <c r="Q431" t="s">
        <v>365</v>
      </c>
      <c r="R431">
        <f>_xlfn.RANK.EQ(O431,Table2_1[Engagement_Rate],0)</f>
        <v>108</v>
      </c>
    </row>
    <row r="432" spans="1:18">
      <c r="A432" t="s">
        <v>298</v>
      </c>
      <c r="B432" t="s">
        <v>27</v>
      </c>
      <c r="C432" s="39">
        <v>45604</v>
      </c>
      <c r="D432" t="s">
        <v>14</v>
      </c>
      <c r="E432" t="s">
        <v>35</v>
      </c>
      <c r="F432">
        <v>2471</v>
      </c>
      <c r="G432">
        <v>166</v>
      </c>
      <c r="H432">
        <v>320</v>
      </c>
      <c r="I432">
        <v>48254</v>
      </c>
      <c r="J432">
        <v>46900</v>
      </c>
      <c r="K432">
        <v>111</v>
      </c>
      <c r="L432" t="s">
        <v>401</v>
      </c>
      <c r="M432" t="s">
        <v>19</v>
      </c>
      <c r="N432">
        <v>2957</v>
      </c>
      <c r="O432">
        <v>6.127989389480665</v>
      </c>
      <c r="P432" t="s">
        <v>372</v>
      </c>
      <c r="Q432" t="s">
        <v>368</v>
      </c>
      <c r="R432">
        <f>_xlfn.RANK.EQ(O432,Table2_1[Engagement_Rate],0)</f>
        <v>350</v>
      </c>
    </row>
    <row r="433" spans="1:18">
      <c r="A433" t="s">
        <v>298</v>
      </c>
      <c r="B433" t="s">
        <v>27</v>
      </c>
      <c r="C433" s="39">
        <v>45604</v>
      </c>
      <c r="D433" t="s">
        <v>14</v>
      </c>
      <c r="E433" t="s">
        <v>35</v>
      </c>
      <c r="F433">
        <v>2471</v>
      </c>
      <c r="G433">
        <v>166</v>
      </c>
      <c r="H433">
        <v>320</v>
      </c>
      <c r="I433">
        <v>48254</v>
      </c>
      <c r="J433">
        <v>46900</v>
      </c>
      <c r="K433">
        <v>111</v>
      </c>
      <c r="L433" t="s">
        <v>401</v>
      </c>
      <c r="M433" t="s">
        <v>19</v>
      </c>
      <c r="N433">
        <v>2957</v>
      </c>
      <c r="O433">
        <v>6.127989389480665</v>
      </c>
      <c r="P433" t="s">
        <v>373</v>
      </c>
      <c r="Q433" t="s">
        <v>369</v>
      </c>
      <c r="R433">
        <f>_xlfn.RANK.EQ(O433,Table2_1[Engagement_Rate],0)</f>
        <v>350</v>
      </c>
    </row>
    <row r="434" spans="1:18">
      <c r="A434" t="s">
        <v>299</v>
      </c>
      <c r="B434" t="s">
        <v>27</v>
      </c>
      <c r="C434" s="39">
        <v>45368</v>
      </c>
      <c r="D434" t="s">
        <v>49</v>
      </c>
      <c r="E434" t="s">
        <v>18</v>
      </c>
      <c r="F434">
        <v>2692</v>
      </c>
      <c r="G434">
        <v>446</v>
      </c>
      <c r="H434">
        <v>216</v>
      </c>
      <c r="I434">
        <v>45818</v>
      </c>
      <c r="J434">
        <v>62723</v>
      </c>
      <c r="K434">
        <v>85</v>
      </c>
      <c r="L434" t="s">
        <v>403</v>
      </c>
      <c r="M434" t="s">
        <v>50</v>
      </c>
      <c r="N434">
        <v>3354</v>
      </c>
      <c r="O434">
        <v>7.3202671439172375</v>
      </c>
      <c r="P434" t="s">
        <v>372</v>
      </c>
      <c r="Q434" t="s">
        <v>368</v>
      </c>
      <c r="R434">
        <f>_xlfn.RANK.EQ(O434,Table2_1[Engagement_Rate],0)</f>
        <v>306</v>
      </c>
    </row>
    <row r="435" spans="1:18">
      <c r="A435" t="s">
        <v>299</v>
      </c>
      <c r="B435" t="s">
        <v>27</v>
      </c>
      <c r="C435" s="39">
        <v>45368</v>
      </c>
      <c r="D435" t="s">
        <v>49</v>
      </c>
      <c r="E435" t="s">
        <v>18</v>
      </c>
      <c r="F435">
        <v>2692</v>
      </c>
      <c r="G435">
        <v>446</v>
      </c>
      <c r="H435">
        <v>216</v>
      </c>
      <c r="I435">
        <v>45818</v>
      </c>
      <c r="J435">
        <v>62723</v>
      </c>
      <c r="K435">
        <v>85</v>
      </c>
      <c r="L435" t="s">
        <v>403</v>
      </c>
      <c r="M435" t="s">
        <v>50</v>
      </c>
      <c r="N435">
        <v>3354</v>
      </c>
      <c r="O435">
        <v>7.3202671439172375</v>
      </c>
      <c r="P435" t="s">
        <v>373</v>
      </c>
      <c r="Q435" t="s">
        <v>371</v>
      </c>
      <c r="R435">
        <f>_xlfn.RANK.EQ(O435,Table2_1[Engagement_Rate],0)</f>
        <v>306</v>
      </c>
    </row>
    <row r="436" spans="1:18">
      <c r="A436" t="s">
        <v>300</v>
      </c>
      <c r="B436" t="s">
        <v>27</v>
      </c>
      <c r="C436" s="39">
        <v>45464</v>
      </c>
      <c r="D436" t="s">
        <v>49</v>
      </c>
      <c r="E436" t="s">
        <v>28</v>
      </c>
      <c r="F436">
        <v>4621</v>
      </c>
      <c r="G436">
        <v>374</v>
      </c>
      <c r="H436">
        <v>298</v>
      </c>
      <c r="I436">
        <v>56979</v>
      </c>
      <c r="J436">
        <v>24098</v>
      </c>
      <c r="K436">
        <v>205</v>
      </c>
      <c r="L436" t="s">
        <v>403</v>
      </c>
      <c r="M436" t="s">
        <v>50</v>
      </c>
      <c r="N436">
        <v>5293</v>
      </c>
      <c r="O436">
        <v>9.2893873181347502</v>
      </c>
      <c r="P436" t="s">
        <v>372</v>
      </c>
      <c r="Q436" t="s">
        <v>368</v>
      </c>
      <c r="R436">
        <f>_xlfn.RANK.EQ(O436,Table2_1[Engagement_Rate],0)</f>
        <v>206</v>
      </c>
    </row>
    <row r="437" spans="1:18">
      <c r="A437" t="s">
        <v>300</v>
      </c>
      <c r="B437" t="s">
        <v>27</v>
      </c>
      <c r="C437" s="39">
        <v>45464</v>
      </c>
      <c r="D437" t="s">
        <v>49</v>
      </c>
      <c r="E437" t="s">
        <v>28</v>
      </c>
      <c r="F437">
        <v>4621</v>
      </c>
      <c r="G437">
        <v>374</v>
      </c>
      <c r="H437">
        <v>298</v>
      </c>
      <c r="I437">
        <v>56979</v>
      </c>
      <c r="J437">
        <v>24098</v>
      </c>
      <c r="K437">
        <v>205</v>
      </c>
      <c r="L437" t="s">
        <v>403</v>
      </c>
      <c r="M437" t="s">
        <v>50</v>
      </c>
      <c r="N437">
        <v>5293</v>
      </c>
      <c r="O437">
        <v>9.2893873181347502</v>
      </c>
      <c r="P437" t="s">
        <v>373</v>
      </c>
      <c r="Q437" t="s">
        <v>371</v>
      </c>
      <c r="R437">
        <f>_xlfn.RANK.EQ(O437,Table2_1[Engagement_Rate],0)</f>
        <v>206</v>
      </c>
    </row>
    <row r="438" spans="1:18">
      <c r="A438" t="s">
        <v>301</v>
      </c>
      <c r="B438" t="s">
        <v>21</v>
      </c>
      <c r="C438" s="39">
        <v>45609</v>
      </c>
      <c r="D438" t="s">
        <v>22</v>
      </c>
      <c r="E438" t="s">
        <v>23</v>
      </c>
      <c r="F438">
        <v>1409</v>
      </c>
      <c r="G438">
        <v>466</v>
      </c>
      <c r="H438">
        <v>105</v>
      </c>
      <c r="I438">
        <v>58923</v>
      </c>
      <c r="J438">
        <v>38753</v>
      </c>
      <c r="K438">
        <v>265</v>
      </c>
      <c r="L438" t="s">
        <v>402</v>
      </c>
      <c r="M438" t="s">
        <v>16</v>
      </c>
      <c r="N438">
        <v>1980</v>
      </c>
      <c r="O438">
        <v>3.3603177027646249</v>
      </c>
      <c r="P438" t="s">
        <v>373</v>
      </c>
      <c r="Q438" t="s">
        <v>370</v>
      </c>
      <c r="R438">
        <f>_xlfn.RANK.EQ(O438,Table2_1[Engagement_Rate],0)</f>
        <v>470</v>
      </c>
    </row>
    <row r="439" spans="1:18">
      <c r="A439" t="s">
        <v>301</v>
      </c>
      <c r="B439" t="s">
        <v>21</v>
      </c>
      <c r="C439" s="39">
        <v>45609</v>
      </c>
      <c r="D439" t="s">
        <v>22</v>
      </c>
      <c r="E439" t="s">
        <v>23</v>
      </c>
      <c r="F439">
        <v>1409</v>
      </c>
      <c r="G439">
        <v>466</v>
      </c>
      <c r="H439">
        <v>105</v>
      </c>
      <c r="I439">
        <v>58923</v>
      </c>
      <c r="J439">
        <v>38753</v>
      </c>
      <c r="K439">
        <v>265</v>
      </c>
      <c r="L439" t="s">
        <v>402</v>
      </c>
      <c r="M439" t="s">
        <v>16</v>
      </c>
      <c r="N439">
        <v>1980</v>
      </c>
      <c r="O439">
        <v>3.3603177027646249</v>
      </c>
      <c r="P439" t="s">
        <v>372</v>
      </c>
      <c r="Q439" t="s">
        <v>368</v>
      </c>
      <c r="R439">
        <f>_xlfn.RANK.EQ(O439,Table2_1[Engagement_Rate],0)</f>
        <v>470</v>
      </c>
    </row>
    <row r="440" spans="1:18">
      <c r="A440" t="s">
        <v>302</v>
      </c>
      <c r="B440" t="s">
        <v>21</v>
      </c>
      <c r="C440" s="39">
        <v>45693</v>
      </c>
      <c r="D440" t="s">
        <v>22</v>
      </c>
      <c r="E440" t="s">
        <v>15</v>
      </c>
      <c r="F440">
        <v>3029</v>
      </c>
      <c r="G440">
        <v>440</v>
      </c>
      <c r="H440">
        <v>66</v>
      </c>
      <c r="I440">
        <v>23815</v>
      </c>
      <c r="J440">
        <v>47895</v>
      </c>
      <c r="K440">
        <v>210</v>
      </c>
      <c r="L440" t="s">
        <v>402</v>
      </c>
      <c r="M440" t="s">
        <v>16</v>
      </c>
      <c r="N440">
        <v>3535</v>
      </c>
      <c r="O440">
        <v>14.843585975225698</v>
      </c>
      <c r="P440" t="s">
        <v>372</v>
      </c>
      <c r="Q440" t="s">
        <v>368</v>
      </c>
      <c r="R440">
        <f>_xlfn.RANK.EQ(O440,Table2_1[Engagement_Rate],0)</f>
        <v>56</v>
      </c>
    </row>
    <row r="441" spans="1:18">
      <c r="A441" t="s">
        <v>302</v>
      </c>
      <c r="B441" t="s">
        <v>21</v>
      </c>
      <c r="C441" s="39">
        <v>45693</v>
      </c>
      <c r="D441" t="s">
        <v>22</v>
      </c>
      <c r="E441" t="s">
        <v>15</v>
      </c>
      <c r="F441">
        <v>3029</v>
      </c>
      <c r="G441">
        <v>440</v>
      </c>
      <c r="H441">
        <v>66</v>
      </c>
      <c r="I441">
        <v>23815</v>
      </c>
      <c r="J441">
        <v>47895</v>
      </c>
      <c r="K441">
        <v>210</v>
      </c>
      <c r="L441" t="s">
        <v>402</v>
      </c>
      <c r="M441" t="s">
        <v>16</v>
      </c>
      <c r="N441">
        <v>3535</v>
      </c>
      <c r="O441">
        <v>14.843585975225698</v>
      </c>
      <c r="P441" t="s">
        <v>373</v>
      </c>
      <c r="Q441" t="s">
        <v>370</v>
      </c>
      <c r="R441">
        <f>_xlfn.RANK.EQ(O441,Table2_1[Engagement_Rate],0)</f>
        <v>56</v>
      </c>
    </row>
    <row r="442" spans="1:18">
      <c r="A442" t="s">
        <v>303</v>
      </c>
      <c r="B442" t="s">
        <v>21</v>
      </c>
      <c r="C442" s="39">
        <v>45603</v>
      </c>
      <c r="D442" t="s">
        <v>14</v>
      </c>
      <c r="E442" t="s">
        <v>18</v>
      </c>
      <c r="F442">
        <v>2229</v>
      </c>
      <c r="G442">
        <v>395</v>
      </c>
      <c r="H442">
        <v>328</v>
      </c>
      <c r="I442">
        <v>56921</v>
      </c>
      <c r="J442">
        <v>37176</v>
      </c>
      <c r="K442">
        <v>126</v>
      </c>
      <c r="L442" t="s">
        <v>371</v>
      </c>
      <c r="M442" t="s">
        <v>19</v>
      </c>
      <c r="N442">
        <v>2952</v>
      </c>
      <c r="O442">
        <v>5.1861351697967359</v>
      </c>
      <c r="P442" t="s">
        <v>372</v>
      </c>
      <c r="Q442" t="s">
        <v>371</v>
      </c>
      <c r="R442">
        <f>_xlfn.RANK.EQ(O442,Table2_1[Engagement_Rate],0)</f>
        <v>402</v>
      </c>
    </row>
    <row r="443" spans="1:18">
      <c r="A443" t="s">
        <v>304</v>
      </c>
      <c r="B443" t="s">
        <v>21</v>
      </c>
      <c r="C443" s="39">
        <v>45334</v>
      </c>
      <c r="D443" t="s">
        <v>14</v>
      </c>
      <c r="E443" t="s">
        <v>18</v>
      </c>
      <c r="F443">
        <v>2691</v>
      </c>
      <c r="G443">
        <v>486</v>
      </c>
      <c r="H443">
        <v>206</v>
      </c>
      <c r="I443">
        <v>51133</v>
      </c>
      <c r="J443">
        <v>44583</v>
      </c>
      <c r="K443">
        <v>276</v>
      </c>
      <c r="L443" t="s">
        <v>365</v>
      </c>
      <c r="M443" t="s">
        <v>16</v>
      </c>
      <c r="N443">
        <v>3383</v>
      </c>
      <c r="O443">
        <v>6.6160796354604656</v>
      </c>
      <c r="P443" t="s">
        <v>372</v>
      </c>
      <c r="Q443" t="s">
        <v>365</v>
      </c>
      <c r="R443">
        <f>_xlfn.RANK.EQ(O443,Table2_1[Engagement_Rate],0)</f>
        <v>336</v>
      </c>
    </row>
    <row r="444" spans="1:18">
      <c r="A444" t="s">
        <v>305</v>
      </c>
      <c r="B444" t="s">
        <v>13</v>
      </c>
      <c r="C444" s="39">
        <v>45573</v>
      </c>
      <c r="D444" t="s">
        <v>14</v>
      </c>
      <c r="E444" t="s">
        <v>18</v>
      </c>
      <c r="F444">
        <v>2110</v>
      </c>
      <c r="G444">
        <v>384</v>
      </c>
      <c r="H444">
        <v>236</v>
      </c>
      <c r="I444">
        <v>49965</v>
      </c>
      <c r="J444">
        <v>61555</v>
      </c>
      <c r="K444">
        <v>195</v>
      </c>
      <c r="L444" t="s">
        <v>366</v>
      </c>
      <c r="M444" t="s">
        <v>19</v>
      </c>
      <c r="N444">
        <v>2730</v>
      </c>
      <c r="O444">
        <v>5.4638246772740917</v>
      </c>
      <c r="P444" t="s">
        <v>372</v>
      </c>
      <c r="Q444" t="s">
        <v>366</v>
      </c>
      <c r="R444">
        <f>_xlfn.RANK.EQ(O444,Table2_1[Engagement_Rate],0)</f>
        <v>381</v>
      </c>
    </row>
    <row r="445" spans="1:18">
      <c r="A445" t="s">
        <v>306</v>
      </c>
      <c r="B445" t="s">
        <v>13</v>
      </c>
      <c r="C445" s="39">
        <v>45341</v>
      </c>
      <c r="D445" t="s">
        <v>14</v>
      </c>
      <c r="E445" t="s">
        <v>25</v>
      </c>
      <c r="F445">
        <v>4752</v>
      </c>
      <c r="G445">
        <v>449</v>
      </c>
      <c r="H445">
        <v>309</v>
      </c>
      <c r="I445">
        <v>58530</v>
      </c>
      <c r="J445">
        <v>26630</v>
      </c>
      <c r="K445">
        <v>234</v>
      </c>
      <c r="L445" t="s">
        <v>366</v>
      </c>
      <c r="M445" t="s">
        <v>19</v>
      </c>
      <c r="N445">
        <v>5510</v>
      </c>
      <c r="O445">
        <v>9.413975738937296</v>
      </c>
      <c r="P445" t="s">
        <v>372</v>
      </c>
      <c r="Q445" t="s">
        <v>366</v>
      </c>
      <c r="R445">
        <f>_xlfn.RANK.EQ(O445,Table2_1[Engagement_Rate],0)</f>
        <v>201</v>
      </c>
    </row>
    <row r="446" spans="1:18">
      <c r="A446" t="s">
        <v>307</v>
      </c>
      <c r="B446" t="s">
        <v>21</v>
      </c>
      <c r="C446" s="39">
        <v>45720</v>
      </c>
      <c r="D446" t="s">
        <v>14</v>
      </c>
      <c r="E446" t="s">
        <v>15</v>
      </c>
      <c r="F446">
        <v>2177</v>
      </c>
      <c r="G446">
        <v>258</v>
      </c>
      <c r="H446">
        <v>292</v>
      </c>
      <c r="I446">
        <v>47276</v>
      </c>
      <c r="J446">
        <v>51324</v>
      </c>
      <c r="K446">
        <v>143</v>
      </c>
      <c r="L446" t="s">
        <v>365</v>
      </c>
      <c r="M446" t="s">
        <v>16</v>
      </c>
      <c r="N446">
        <v>2727</v>
      </c>
      <c r="O446">
        <v>5.7682545054573149</v>
      </c>
      <c r="P446" t="s">
        <v>372</v>
      </c>
      <c r="Q446" t="s">
        <v>365</v>
      </c>
      <c r="R446">
        <f>_xlfn.RANK.EQ(O446,Table2_1[Engagement_Rate],0)</f>
        <v>370</v>
      </c>
    </row>
    <row r="447" spans="1:18">
      <c r="A447" t="s">
        <v>308</v>
      </c>
      <c r="B447" t="s">
        <v>13</v>
      </c>
      <c r="C447" s="39">
        <v>45691</v>
      </c>
      <c r="D447" t="s">
        <v>22</v>
      </c>
      <c r="E447" t="s">
        <v>23</v>
      </c>
      <c r="F447">
        <v>1205</v>
      </c>
      <c r="G447">
        <v>486</v>
      </c>
      <c r="H447">
        <v>269</v>
      </c>
      <c r="I447">
        <v>23341</v>
      </c>
      <c r="J447">
        <v>42411</v>
      </c>
      <c r="K447">
        <v>184</v>
      </c>
      <c r="L447" t="s">
        <v>365</v>
      </c>
      <c r="M447" t="s">
        <v>47</v>
      </c>
      <c r="N447">
        <v>1960</v>
      </c>
      <c r="O447">
        <v>8.3972409065592739</v>
      </c>
      <c r="P447" t="s">
        <v>372</v>
      </c>
      <c r="Q447" t="s">
        <v>365</v>
      </c>
      <c r="R447">
        <f>_xlfn.RANK.EQ(O447,Table2_1[Engagement_Rate],0)</f>
        <v>257</v>
      </c>
    </row>
    <row r="448" spans="1:18">
      <c r="A448" t="s">
        <v>309</v>
      </c>
      <c r="B448" t="s">
        <v>13</v>
      </c>
      <c r="C448" s="39">
        <v>45628</v>
      </c>
      <c r="D448" t="s">
        <v>14</v>
      </c>
      <c r="E448" t="s">
        <v>35</v>
      </c>
      <c r="F448">
        <v>3194</v>
      </c>
      <c r="G448">
        <v>292</v>
      </c>
      <c r="H448">
        <v>245</v>
      </c>
      <c r="I448">
        <v>56371</v>
      </c>
      <c r="J448">
        <v>65597</v>
      </c>
      <c r="K448">
        <v>163</v>
      </c>
      <c r="L448" t="s">
        <v>399</v>
      </c>
      <c r="M448" t="s">
        <v>16</v>
      </c>
      <c r="N448">
        <v>3731</v>
      </c>
      <c r="O448">
        <v>6.6186514342481058</v>
      </c>
      <c r="P448" t="s">
        <v>372</v>
      </c>
      <c r="Q448" t="s">
        <v>364</v>
      </c>
      <c r="R448">
        <f>_xlfn.RANK.EQ(O448,Table2_1[Engagement_Rate],0)</f>
        <v>334</v>
      </c>
    </row>
    <row r="449" spans="1:18">
      <c r="A449" t="s">
        <v>309</v>
      </c>
      <c r="B449" t="s">
        <v>13</v>
      </c>
      <c r="C449" s="39">
        <v>45628</v>
      </c>
      <c r="D449" t="s">
        <v>14</v>
      </c>
      <c r="E449" t="s">
        <v>35</v>
      </c>
      <c r="F449">
        <v>3194</v>
      </c>
      <c r="G449">
        <v>292</v>
      </c>
      <c r="H449">
        <v>245</v>
      </c>
      <c r="I449">
        <v>56371</v>
      </c>
      <c r="J449">
        <v>65597</v>
      </c>
      <c r="K449">
        <v>163</v>
      </c>
      <c r="L449" t="s">
        <v>399</v>
      </c>
      <c r="M449" t="s">
        <v>16</v>
      </c>
      <c r="N449">
        <v>3731</v>
      </c>
      <c r="O449">
        <v>6.6186514342481058</v>
      </c>
      <c r="P449" t="s">
        <v>373</v>
      </c>
      <c r="Q449" t="s">
        <v>365</v>
      </c>
      <c r="R449">
        <f>_xlfn.RANK.EQ(O449,Table2_1[Engagement_Rate],0)</f>
        <v>334</v>
      </c>
    </row>
    <row r="450" spans="1:18">
      <c r="A450" t="s">
        <v>310</v>
      </c>
      <c r="B450" t="s">
        <v>21</v>
      </c>
      <c r="C450" s="39">
        <v>45676</v>
      </c>
      <c r="D450" t="s">
        <v>22</v>
      </c>
      <c r="E450" t="s">
        <v>23</v>
      </c>
      <c r="F450">
        <v>3507</v>
      </c>
      <c r="G450">
        <v>295</v>
      </c>
      <c r="H450">
        <v>371</v>
      </c>
      <c r="I450">
        <v>20410</v>
      </c>
      <c r="J450">
        <v>53965</v>
      </c>
      <c r="K450">
        <v>212</v>
      </c>
      <c r="L450" t="s">
        <v>399</v>
      </c>
      <c r="M450" t="s">
        <v>16</v>
      </c>
      <c r="N450">
        <v>4173</v>
      </c>
      <c r="O450">
        <v>20.445859872611464</v>
      </c>
      <c r="P450" t="s">
        <v>372</v>
      </c>
      <c r="Q450" t="s">
        <v>364</v>
      </c>
      <c r="R450">
        <f>_xlfn.RANK.EQ(O450,Table2_1[Engagement_Rate],0)</f>
        <v>7</v>
      </c>
    </row>
    <row r="451" spans="1:18">
      <c r="A451" t="s">
        <v>310</v>
      </c>
      <c r="B451" t="s">
        <v>21</v>
      </c>
      <c r="C451" s="39">
        <v>45676</v>
      </c>
      <c r="D451" t="s">
        <v>22</v>
      </c>
      <c r="E451" t="s">
        <v>23</v>
      </c>
      <c r="F451">
        <v>3507</v>
      </c>
      <c r="G451">
        <v>295</v>
      </c>
      <c r="H451">
        <v>371</v>
      </c>
      <c r="I451">
        <v>20410</v>
      </c>
      <c r="J451">
        <v>53965</v>
      </c>
      <c r="K451">
        <v>212</v>
      </c>
      <c r="L451" t="s">
        <v>399</v>
      </c>
      <c r="M451" t="s">
        <v>16</v>
      </c>
      <c r="N451">
        <v>4173</v>
      </c>
      <c r="O451">
        <v>20.445859872611464</v>
      </c>
      <c r="P451" t="s">
        <v>373</v>
      </c>
      <c r="Q451" t="s">
        <v>365</v>
      </c>
      <c r="R451">
        <f>_xlfn.RANK.EQ(O451,Table2_1[Engagement_Rate],0)</f>
        <v>7</v>
      </c>
    </row>
    <row r="452" spans="1:18">
      <c r="A452" t="s">
        <v>311</v>
      </c>
      <c r="B452" t="s">
        <v>21</v>
      </c>
      <c r="C452" s="39">
        <v>45563</v>
      </c>
      <c r="D452" t="s">
        <v>22</v>
      </c>
      <c r="E452" t="s">
        <v>25</v>
      </c>
      <c r="F452">
        <v>4471</v>
      </c>
      <c r="G452">
        <v>317</v>
      </c>
      <c r="H452">
        <v>249</v>
      </c>
      <c r="I452">
        <v>44862</v>
      </c>
      <c r="J452">
        <v>33365</v>
      </c>
      <c r="K452">
        <v>184</v>
      </c>
      <c r="L452" t="s">
        <v>402</v>
      </c>
      <c r="M452" t="s">
        <v>16</v>
      </c>
      <c r="N452">
        <v>5037</v>
      </c>
      <c r="O452">
        <v>11.22776514644911</v>
      </c>
      <c r="P452" t="s">
        <v>373</v>
      </c>
      <c r="Q452" t="s">
        <v>370</v>
      </c>
      <c r="R452">
        <f>_xlfn.RANK.EQ(O452,Table2_1[Engagement_Rate],0)</f>
        <v>122</v>
      </c>
    </row>
    <row r="453" spans="1:18">
      <c r="A453" t="s">
        <v>311</v>
      </c>
      <c r="B453" t="s">
        <v>21</v>
      </c>
      <c r="C453" s="39">
        <v>45563</v>
      </c>
      <c r="D453" t="s">
        <v>22</v>
      </c>
      <c r="E453" t="s">
        <v>25</v>
      </c>
      <c r="F453">
        <v>4471</v>
      </c>
      <c r="G453">
        <v>317</v>
      </c>
      <c r="H453">
        <v>249</v>
      </c>
      <c r="I453">
        <v>44862</v>
      </c>
      <c r="J453">
        <v>33365</v>
      </c>
      <c r="K453">
        <v>184</v>
      </c>
      <c r="L453" t="s">
        <v>402</v>
      </c>
      <c r="M453" t="s">
        <v>16</v>
      </c>
      <c r="N453">
        <v>5037</v>
      </c>
      <c r="O453">
        <v>11.22776514644911</v>
      </c>
      <c r="P453" t="s">
        <v>372</v>
      </c>
      <c r="Q453" t="s">
        <v>368</v>
      </c>
      <c r="R453">
        <f>_xlfn.RANK.EQ(O453,Table2_1[Engagement_Rate],0)</f>
        <v>122</v>
      </c>
    </row>
    <row r="454" spans="1:18">
      <c r="A454" t="s">
        <v>312</v>
      </c>
      <c r="B454" t="s">
        <v>13</v>
      </c>
      <c r="C454" s="39">
        <v>45298</v>
      </c>
      <c r="D454" t="s">
        <v>14</v>
      </c>
      <c r="E454" t="s">
        <v>35</v>
      </c>
      <c r="F454">
        <v>4931</v>
      </c>
      <c r="G454">
        <v>469</v>
      </c>
      <c r="H454">
        <v>193</v>
      </c>
      <c r="I454">
        <v>56701</v>
      </c>
      <c r="J454">
        <v>69437</v>
      </c>
      <c r="K454">
        <v>291</v>
      </c>
      <c r="L454" t="s">
        <v>399</v>
      </c>
      <c r="M454" t="s">
        <v>16</v>
      </c>
      <c r="N454">
        <v>5593</v>
      </c>
      <c r="O454">
        <v>9.8640235621946708</v>
      </c>
      <c r="P454" t="s">
        <v>372</v>
      </c>
      <c r="Q454" t="s">
        <v>364</v>
      </c>
      <c r="R454">
        <f>_xlfn.RANK.EQ(O454,Table2_1[Engagement_Rate],0)</f>
        <v>176</v>
      </c>
    </row>
    <row r="455" spans="1:18">
      <c r="A455" t="s">
        <v>312</v>
      </c>
      <c r="B455" t="s">
        <v>13</v>
      </c>
      <c r="C455" s="39">
        <v>45298</v>
      </c>
      <c r="D455" t="s">
        <v>14</v>
      </c>
      <c r="E455" t="s">
        <v>35</v>
      </c>
      <c r="F455">
        <v>4931</v>
      </c>
      <c r="G455">
        <v>469</v>
      </c>
      <c r="H455">
        <v>193</v>
      </c>
      <c r="I455">
        <v>56701</v>
      </c>
      <c r="J455">
        <v>69437</v>
      </c>
      <c r="K455">
        <v>291</v>
      </c>
      <c r="L455" t="s">
        <v>399</v>
      </c>
      <c r="M455" t="s">
        <v>16</v>
      </c>
      <c r="N455">
        <v>5593</v>
      </c>
      <c r="O455">
        <v>9.8640235621946708</v>
      </c>
      <c r="P455" t="s">
        <v>373</v>
      </c>
      <c r="Q455" t="s">
        <v>365</v>
      </c>
      <c r="R455">
        <f>_xlfn.RANK.EQ(O455,Table2_1[Engagement_Rate],0)</f>
        <v>176</v>
      </c>
    </row>
    <row r="456" spans="1:18">
      <c r="A456" t="s">
        <v>313</v>
      </c>
      <c r="B456" t="s">
        <v>21</v>
      </c>
      <c r="C456" s="39">
        <v>45343</v>
      </c>
      <c r="D456" t="s">
        <v>22</v>
      </c>
      <c r="E456" t="s">
        <v>32</v>
      </c>
      <c r="F456">
        <v>2604</v>
      </c>
      <c r="G456">
        <v>439</v>
      </c>
      <c r="H456">
        <v>148</v>
      </c>
      <c r="I456">
        <v>58468</v>
      </c>
      <c r="J456">
        <v>39629</v>
      </c>
      <c r="K456">
        <v>163</v>
      </c>
      <c r="L456" t="s">
        <v>400</v>
      </c>
      <c r="M456" t="s">
        <v>16</v>
      </c>
      <c r="N456">
        <v>3191</v>
      </c>
      <c r="O456">
        <v>5.4576862557296293</v>
      </c>
      <c r="P456" t="s">
        <v>373</v>
      </c>
      <c r="Q456" t="s">
        <v>365</v>
      </c>
      <c r="R456">
        <f>_xlfn.RANK.EQ(O456,Table2_1[Engagement_Rate],0)</f>
        <v>383</v>
      </c>
    </row>
    <row r="457" spans="1:18">
      <c r="A457" t="s">
        <v>313</v>
      </c>
      <c r="B457" t="s">
        <v>21</v>
      </c>
      <c r="C457" s="39">
        <v>45343</v>
      </c>
      <c r="D457" t="s">
        <v>22</v>
      </c>
      <c r="E457" t="s">
        <v>32</v>
      </c>
      <c r="F457">
        <v>2604</v>
      </c>
      <c r="G457">
        <v>439</v>
      </c>
      <c r="H457">
        <v>148</v>
      </c>
      <c r="I457">
        <v>58468</v>
      </c>
      <c r="J457">
        <v>39629</v>
      </c>
      <c r="K457">
        <v>163</v>
      </c>
      <c r="L457" t="s">
        <v>400</v>
      </c>
      <c r="M457" t="s">
        <v>16</v>
      </c>
      <c r="N457">
        <v>3191</v>
      </c>
      <c r="O457">
        <v>5.4576862557296293</v>
      </c>
      <c r="P457" t="s">
        <v>372</v>
      </c>
      <c r="Q457" t="s">
        <v>367</v>
      </c>
      <c r="R457">
        <f>_xlfn.RANK.EQ(O457,Table2_1[Engagement_Rate],0)</f>
        <v>383</v>
      </c>
    </row>
    <row r="458" spans="1:18">
      <c r="A458" t="s">
        <v>314</v>
      </c>
      <c r="B458" t="s">
        <v>13</v>
      </c>
      <c r="C458" s="39">
        <v>45531</v>
      </c>
      <c r="D458" t="s">
        <v>14</v>
      </c>
      <c r="E458" t="s">
        <v>28</v>
      </c>
      <c r="F458">
        <v>4197</v>
      </c>
      <c r="G458">
        <v>359</v>
      </c>
      <c r="H458">
        <v>280</v>
      </c>
      <c r="I458">
        <v>56048</v>
      </c>
      <c r="J458">
        <v>70930</v>
      </c>
      <c r="K458">
        <v>295</v>
      </c>
      <c r="L458" t="s">
        <v>366</v>
      </c>
      <c r="M458" t="s">
        <v>19</v>
      </c>
      <c r="N458">
        <v>4836</v>
      </c>
      <c r="O458">
        <v>8.6283185840707954</v>
      </c>
      <c r="P458" t="s">
        <v>372</v>
      </c>
      <c r="Q458" t="s">
        <v>366</v>
      </c>
      <c r="R458">
        <f>_xlfn.RANK.EQ(O458,Table2_1[Engagement_Rate],0)</f>
        <v>241</v>
      </c>
    </row>
    <row r="459" spans="1:18">
      <c r="A459" t="s">
        <v>315</v>
      </c>
      <c r="B459" t="s">
        <v>13</v>
      </c>
      <c r="C459" s="39">
        <v>45589</v>
      </c>
      <c r="D459" t="s">
        <v>22</v>
      </c>
      <c r="E459" t="s">
        <v>35</v>
      </c>
      <c r="F459">
        <v>1914</v>
      </c>
      <c r="G459">
        <v>255</v>
      </c>
      <c r="H459">
        <v>156</v>
      </c>
      <c r="I459">
        <v>27660</v>
      </c>
      <c r="J459">
        <v>47776</v>
      </c>
      <c r="K459">
        <v>111</v>
      </c>
      <c r="L459" t="s">
        <v>365</v>
      </c>
      <c r="M459" t="s">
        <v>47</v>
      </c>
      <c r="N459">
        <v>2325</v>
      </c>
      <c r="O459">
        <v>8.405639913232104</v>
      </c>
      <c r="P459" t="s">
        <v>372</v>
      </c>
      <c r="Q459" t="s">
        <v>365</v>
      </c>
      <c r="R459">
        <f>_xlfn.RANK.EQ(O459,Table2_1[Engagement_Rate],0)</f>
        <v>256</v>
      </c>
    </row>
    <row r="460" spans="1:18">
      <c r="A460" t="s">
        <v>316</v>
      </c>
      <c r="B460" t="s">
        <v>27</v>
      </c>
      <c r="C460" s="39">
        <v>45686</v>
      </c>
      <c r="D460" t="s">
        <v>14</v>
      </c>
      <c r="E460" t="s">
        <v>23</v>
      </c>
      <c r="F460">
        <v>1334</v>
      </c>
      <c r="G460">
        <v>357</v>
      </c>
      <c r="H460">
        <v>257</v>
      </c>
      <c r="I460">
        <v>56910</v>
      </c>
      <c r="J460">
        <v>70606</v>
      </c>
      <c r="K460">
        <v>228</v>
      </c>
      <c r="L460" t="s">
        <v>401</v>
      </c>
      <c r="M460" t="s">
        <v>19</v>
      </c>
      <c r="N460">
        <v>1948</v>
      </c>
      <c r="O460">
        <v>3.4229485151994381</v>
      </c>
      <c r="P460" t="s">
        <v>373</v>
      </c>
      <c r="Q460" t="s">
        <v>369</v>
      </c>
      <c r="R460">
        <f>_xlfn.RANK.EQ(O460,Table2_1[Engagement_Rate],0)</f>
        <v>464</v>
      </c>
    </row>
    <row r="461" spans="1:18">
      <c r="A461" t="s">
        <v>316</v>
      </c>
      <c r="B461" t="s">
        <v>27</v>
      </c>
      <c r="C461" s="39">
        <v>45686</v>
      </c>
      <c r="D461" t="s">
        <v>14</v>
      </c>
      <c r="E461" t="s">
        <v>23</v>
      </c>
      <c r="F461">
        <v>1334</v>
      </c>
      <c r="G461">
        <v>357</v>
      </c>
      <c r="H461">
        <v>257</v>
      </c>
      <c r="I461">
        <v>56910</v>
      </c>
      <c r="J461">
        <v>70606</v>
      </c>
      <c r="K461">
        <v>228</v>
      </c>
      <c r="L461" t="s">
        <v>401</v>
      </c>
      <c r="M461" t="s">
        <v>19</v>
      </c>
      <c r="N461">
        <v>1948</v>
      </c>
      <c r="O461">
        <v>3.4229485151994381</v>
      </c>
      <c r="P461" t="s">
        <v>372</v>
      </c>
      <c r="Q461" t="s">
        <v>368</v>
      </c>
      <c r="R461">
        <f>_xlfn.RANK.EQ(O461,Table2_1[Engagement_Rate],0)</f>
        <v>464</v>
      </c>
    </row>
    <row r="462" spans="1:18">
      <c r="A462" t="s">
        <v>317</v>
      </c>
      <c r="B462" t="s">
        <v>13</v>
      </c>
      <c r="C462" s="39">
        <v>45413</v>
      </c>
      <c r="D462" t="s">
        <v>14</v>
      </c>
      <c r="E462" t="s">
        <v>32</v>
      </c>
      <c r="F462">
        <v>3359</v>
      </c>
      <c r="G462">
        <v>137</v>
      </c>
      <c r="H462">
        <v>387</v>
      </c>
      <c r="I462">
        <v>33861</v>
      </c>
      <c r="J462">
        <v>47257</v>
      </c>
      <c r="K462">
        <v>198</v>
      </c>
      <c r="L462" t="s">
        <v>366</v>
      </c>
      <c r="M462" t="s">
        <v>19</v>
      </c>
      <c r="N462">
        <v>3883</v>
      </c>
      <c r="O462">
        <v>11.467469950680725</v>
      </c>
      <c r="P462" t="s">
        <v>372</v>
      </c>
      <c r="Q462" t="s">
        <v>366</v>
      </c>
      <c r="R462">
        <f>_xlfn.RANK.EQ(O462,Table2_1[Engagement_Rate],0)</f>
        <v>114</v>
      </c>
    </row>
    <row r="463" spans="1:18">
      <c r="A463" t="s">
        <v>318</v>
      </c>
      <c r="B463" t="s">
        <v>27</v>
      </c>
      <c r="C463" s="39">
        <v>45468</v>
      </c>
      <c r="D463" t="s">
        <v>14</v>
      </c>
      <c r="E463" t="s">
        <v>43</v>
      </c>
      <c r="F463">
        <v>2172</v>
      </c>
      <c r="G463">
        <v>338</v>
      </c>
      <c r="H463">
        <v>70</v>
      </c>
      <c r="I463">
        <v>30515</v>
      </c>
      <c r="J463">
        <v>57853</v>
      </c>
      <c r="K463">
        <v>156</v>
      </c>
      <c r="L463" t="s">
        <v>401</v>
      </c>
      <c r="M463" t="s">
        <v>19</v>
      </c>
      <c r="N463">
        <v>2580</v>
      </c>
      <c r="O463">
        <v>8.4548582664263474</v>
      </c>
      <c r="P463" t="s">
        <v>372</v>
      </c>
      <c r="Q463" t="s">
        <v>368</v>
      </c>
      <c r="R463">
        <f>_xlfn.RANK.EQ(O463,Table2_1[Engagement_Rate],0)</f>
        <v>249</v>
      </c>
    </row>
    <row r="464" spans="1:18">
      <c r="A464" t="s">
        <v>318</v>
      </c>
      <c r="B464" t="s">
        <v>27</v>
      </c>
      <c r="C464" s="39">
        <v>45468</v>
      </c>
      <c r="D464" t="s">
        <v>14</v>
      </c>
      <c r="E464" t="s">
        <v>43</v>
      </c>
      <c r="F464">
        <v>2172</v>
      </c>
      <c r="G464">
        <v>338</v>
      </c>
      <c r="H464">
        <v>70</v>
      </c>
      <c r="I464">
        <v>30515</v>
      </c>
      <c r="J464">
        <v>57853</v>
      </c>
      <c r="K464">
        <v>156</v>
      </c>
      <c r="L464" t="s">
        <v>401</v>
      </c>
      <c r="M464" t="s">
        <v>19</v>
      </c>
      <c r="N464">
        <v>2580</v>
      </c>
      <c r="O464">
        <v>8.4548582664263474</v>
      </c>
      <c r="P464" t="s">
        <v>373</v>
      </c>
      <c r="Q464" t="s">
        <v>369</v>
      </c>
      <c r="R464">
        <f>_xlfn.RANK.EQ(O464,Table2_1[Engagement_Rate],0)</f>
        <v>249</v>
      </c>
    </row>
    <row r="465" spans="1:18">
      <c r="A465" t="s">
        <v>319</v>
      </c>
      <c r="B465" t="s">
        <v>21</v>
      </c>
      <c r="C465" s="39">
        <v>45513</v>
      </c>
      <c r="D465" t="s">
        <v>22</v>
      </c>
      <c r="E465" t="s">
        <v>41</v>
      </c>
      <c r="F465">
        <v>4877</v>
      </c>
      <c r="G465">
        <v>442</v>
      </c>
      <c r="H465">
        <v>236</v>
      </c>
      <c r="I465">
        <v>52673</v>
      </c>
      <c r="J465">
        <v>48241</v>
      </c>
      <c r="K465">
        <v>114</v>
      </c>
      <c r="L465" t="s">
        <v>402</v>
      </c>
      <c r="M465" t="s">
        <v>16</v>
      </c>
      <c r="N465">
        <v>5555</v>
      </c>
      <c r="O465">
        <v>10.546200140489436</v>
      </c>
      <c r="P465" t="s">
        <v>373</v>
      </c>
      <c r="Q465" t="s">
        <v>370</v>
      </c>
      <c r="R465">
        <f>_xlfn.RANK.EQ(O465,Table2_1[Engagement_Rate],0)</f>
        <v>156</v>
      </c>
    </row>
    <row r="466" spans="1:18">
      <c r="A466" t="s">
        <v>319</v>
      </c>
      <c r="B466" t="s">
        <v>21</v>
      </c>
      <c r="C466" s="39">
        <v>45513</v>
      </c>
      <c r="D466" t="s">
        <v>22</v>
      </c>
      <c r="E466" t="s">
        <v>41</v>
      </c>
      <c r="F466">
        <v>4877</v>
      </c>
      <c r="G466">
        <v>442</v>
      </c>
      <c r="H466">
        <v>236</v>
      </c>
      <c r="I466">
        <v>52673</v>
      </c>
      <c r="J466">
        <v>48241</v>
      </c>
      <c r="K466">
        <v>114</v>
      </c>
      <c r="L466" t="s">
        <v>402</v>
      </c>
      <c r="M466" t="s">
        <v>16</v>
      </c>
      <c r="N466">
        <v>5555</v>
      </c>
      <c r="O466">
        <v>10.546200140489436</v>
      </c>
      <c r="P466" t="s">
        <v>372</v>
      </c>
      <c r="Q466" t="s">
        <v>368</v>
      </c>
      <c r="R466">
        <f>_xlfn.RANK.EQ(O466,Table2_1[Engagement_Rate],0)</f>
        <v>156</v>
      </c>
    </row>
    <row r="467" spans="1:18">
      <c r="A467" t="s">
        <v>320</v>
      </c>
      <c r="B467" t="s">
        <v>13</v>
      </c>
      <c r="C467" s="39">
        <v>45678</v>
      </c>
      <c r="D467" t="s">
        <v>22</v>
      </c>
      <c r="E467" t="s">
        <v>23</v>
      </c>
      <c r="F467">
        <v>4918</v>
      </c>
      <c r="G467">
        <v>440</v>
      </c>
      <c r="H467">
        <v>149</v>
      </c>
      <c r="I467">
        <v>53269</v>
      </c>
      <c r="J467">
        <v>64370</v>
      </c>
      <c r="K467">
        <v>269</v>
      </c>
      <c r="L467" t="s">
        <v>365</v>
      </c>
      <c r="M467" t="s">
        <v>47</v>
      </c>
      <c r="N467">
        <v>5507</v>
      </c>
      <c r="O467">
        <v>10.338095327488784</v>
      </c>
      <c r="P467" t="s">
        <v>372</v>
      </c>
      <c r="Q467" t="s">
        <v>365</v>
      </c>
      <c r="R467">
        <f>_xlfn.RANK.EQ(O467,Table2_1[Engagement_Rate],0)</f>
        <v>163</v>
      </c>
    </row>
    <row r="468" spans="1:18">
      <c r="A468" t="s">
        <v>321</v>
      </c>
      <c r="B468" t="s">
        <v>21</v>
      </c>
      <c r="C468" s="39">
        <v>45517</v>
      </c>
      <c r="D468" t="s">
        <v>14</v>
      </c>
      <c r="E468" t="s">
        <v>18</v>
      </c>
      <c r="F468">
        <v>3418</v>
      </c>
      <c r="G468">
        <v>107</v>
      </c>
      <c r="H468">
        <v>221</v>
      </c>
      <c r="I468">
        <v>23927</v>
      </c>
      <c r="J468">
        <v>26182</v>
      </c>
      <c r="K468">
        <v>155</v>
      </c>
      <c r="L468" t="s">
        <v>371</v>
      </c>
      <c r="M468" t="s">
        <v>19</v>
      </c>
      <c r="N468">
        <v>3746</v>
      </c>
      <c r="O468">
        <v>15.65595352530614</v>
      </c>
      <c r="P468" t="s">
        <v>372</v>
      </c>
      <c r="Q468" t="s">
        <v>371</v>
      </c>
      <c r="R468">
        <f>_xlfn.RANK.EQ(O468,Table2_1[Engagement_Rate],0)</f>
        <v>49</v>
      </c>
    </row>
    <row r="469" spans="1:18">
      <c r="A469" t="s">
        <v>322</v>
      </c>
      <c r="B469" t="s">
        <v>13</v>
      </c>
      <c r="C469" s="39">
        <v>45472</v>
      </c>
      <c r="D469" t="s">
        <v>14</v>
      </c>
      <c r="E469" t="s">
        <v>43</v>
      </c>
      <c r="F469">
        <v>2088</v>
      </c>
      <c r="G469">
        <v>490</v>
      </c>
      <c r="H469">
        <v>124</v>
      </c>
      <c r="I469">
        <v>46544</v>
      </c>
      <c r="J469">
        <v>69346</v>
      </c>
      <c r="K469">
        <v>178</v>
      </c>
      <c r="L469" t="s">
        <v>399</v>
      </c>
      <c r="M469" t="s">
        <v>16</v>
      </c>
      <c r="N469">
        <v>2702</v>
      </c>
      <c r="O469">
        <v>5.8052595393606046</v>
      </c>
      <c r="P469" t="s">
        <v>373</v>
      </c>
      <c r="Q469" t="s">
        <v>365</v>
      </c>
      <c r="R469">
        <f>_xlfn.RANK.EQ(O469,Table2_1[Engagement_Rate],0)</f>
        <v>366</v>
      </c>
    </row>
    <row r="470" spans="1:18">
      <c r="A470" t="s">
        <v>322</v>
      </c>
      <c r="B470" t="s">
        <v>13</v>
      </c>
      <c r="C470" s="39">
        <v>45472</v>
      </c>
      <c r="D470" t="s">
        <v>14</v>
      </c>
      <c r="E470" t="s">
        <v>43</v>
      </c>
      <c r="F470">
        <v>2088</v>
      </c>
      <c r="G470">
        <v>490</v>
      </c>
      <c r="H470">
        <v>124</v>
      </c>
      <c r="I470">
        <v>46544</v>
      </c>
      <c r="J470">
        <v>69346</v>
      </c>
      <c r="K470">
        <v>178</v>
      </c>
      <c r="L470" t="s">
        <v>399</v>
      </c>
      <c r="M470" t="s">
        <v>16</v>
      </c>
      <c r="N470">
        <v>2702</v>
      </c>
      <c r="O470">
        <v>5.8052595393606046</v>
      </c>
      <c r="P470" t="s">
        <v>372</v>
      </c>
      <c r="Q470" t="s">
        <v>364</v>
      </c>
      <c r="R470">
        <f>_xlfn.RANK.EQ(O470,Table2_1[Engagement_Rate],0)</f>
        <v>366</v>
      </c>
    </row>
    <row r="471" spans="1:18">
      <c r="A471" t="s">
        <v>323</v>
      </c>
      <c r="B471" t="s">
        <v>21</v>
      </c>
      <c r="C471" s="39">
        <v>45599</v>
      </c>
      <c r="D471" t="s">
        <v>22</v>
      </c>
      <c r="E471" t="s">
        <v>18</v>
      </c>
      <c r="F471">
        <v>3061</v>
      </c>
      <c r="G471">
        <v>320</v>
      </c>
      <c r="H471">
        <v>76</v>
      </c>
      <c r="I471">
        <v>26640</v>
      </c>
      <c r="J471">
        <v>24306</v>
      </c>
      <c r="K471">
        <v>112</v>
      </c>
      <c r="L471" t="s">
        <v>400</v>
      </c>
      <c r="M471" t="s">
        <v>16</v>
      </c>
      <c r="N471">
        <v>3457</v>
      </c>
      <c r="O471">
        <v>12.976726726726726</v>
      </c>
      <c r="P471" t="s">
        <v>372</v>
      </c>
      <c r="Q471" t="s">
        <v>367</v>
      </c>
      <c r="R471">
        <f>_xlfn.RANK.EQ(O471,Table2_1[Engagement_Rate],0)</f>
        <v>88</v>
      </c>
    </row>
    <row r="472" spans="1:18">
      <c r="A472" t="s">
        <v>323</v>
      </c>
      <c r="B472" t="s">
        <v>21</v>
      </c>
      <c r="C472" s="39">
        <v>45599</v>
      </c>
      <c r="D472" t="s">
        <v>22</v>
      </c>
      <c r="E472" t="s">
        <v>18</v>
      </c>
      <c r="F472">
        <v>3061</v>
      </c>
      <c r="G472">
        <v>320</v>
      </c>
      <c r="H472">
        <v>76</v>
      </c>
      <c r="I472">
        <v>26640</v>
      </c>
      <c r="J472">
        <v>24306</v>
      </c>
      <c r="K472">
        <v>112</v>
      </c>
      <c r="L472" t="s">
        <v>400</v>
      </c>
      <c r="M472" t="s">
        <v>16</v>
      </c>
      <c r="N472">
        <v>3457</v>
      </c>
      <c r="O472">
        <v>12.976726726726726</v>
      </c>
      <c r="P472" t="s">
        <v>373</v>
      </c>
      <c r="Q472" t="s">
        <v>365</v>
      </c>
      <c r="R472">
        <f>_xlfn.RANK.EQ(O472,Table2_1[Engagement_Rate],0)</f>
        <v>88</v>
      </c>
    </row>
    <row r="473" spans="1:18">
      <c r="A473" t="s">
        <v>324</v>
      </c>
      <c r="B473" t="s">
        <v>27</v>
      </c>
      <c r="C473" s="39">
        <v>45765</v>
      </c>
      <c r="D473" t="s">
        <v>49</v>
      </c>
      <c r="E473" t="s">
        <v>43</v>
      </c>
      <c r="F473">
        <v>1265</v>
      </c>
      <c r="G473">
        <v>230</v>
      </c>
      <c r="H473">
        <v>364</v>
      </c>
      <c r="I473">
        <v>41312</v>
      </c>
      <c r="J473">
        <v>50382</v>
      </c>
      <c r="K473">
        <v>106</v>
      </c>
      <c r="L473" t="s">
        <v>403</v>
      </c>
      <c r="M473" t="s">
        <v>50</v>
      </c>
      <c r="N473">
        <v>1859</v>
      </c>
      <c r="O473">
        <v>4.4999031758326877</v>
      </c>
      <c r="P473" t="s">
        <v>373</v>
      </c>
      <c r="Q473" t="s">
        <v>371</v>
      </c>
      <c r="R473">
        <f>_xlfn.RANK.EQ(O473,Table2_1[Engagement_Rate],0)</f>
        <v>427</v>
      </c>
    </row>
    <row r="474" spans="1:18">
      <c r="A474" t="s">
        <v>324</v>
      </c>
      <c r="B474" t="s">
        <v>27</v>
      </c>
      <c r="C474" s="39">
        <v>45765</v>
      </c>
      <c r="D474" t="s">
        <v>49</v>
      </c>
      <c r="E474" t="s">
        <v>43</v>
      </c>
      <c r="F474">
        <v>1265</v>
      </c>
      <c r="G474">
        <v>230</v>
      </c>
      <c r="H474">
        <v>364</v>
      </c>
      <c r="I474">
        <v>41312</v>
      </c>
      <c r="J474">
        <v>50382</v>
      </c>
      <c r="K474">
        <v>106</v>
      </c>
      <c r="L474" t="s">
        <v>403</v>
      </c>
      <c r="M474" t="s">
        <v>50</v>
      </c>
      <c r="N474">
        <v>1859</v>
      </c>
      <c r="O474">
        <v>4.4999031758326877</v>
      </c>
      <c r="P474" t="s">
        <v>372</v>
      </c>
      <c r="Q474" t="s">
        <v>368</v>
      </c>
      <c r="R474">
        <f>_xlfn.RANK.EQ(O474,Table2_1[Engagement_Rate],0)</f>
        <v>427</v>
      </c>
    </row>
    <row r="475" spans="1:18">
      <c r="A475" t="s">
        <v>325</v>
      </c>
      <c r="B475" t="s">
        <v>13</v>
      </c>
      <c r="C475" s="39">
        <v>45653</v>
      </c>
      <c r="D475" t="s">
        <v>14</v>
      </c>
      <c r="E475" t="s">
        <v>41</v>
      </c>
      <c r="F475">
        <v>1436</v>
      </c>
      <c r="G475">
        <v>219</v>
      </c>
      <c r="H475">
        <v>229</v>
      </c>
      <c r="I475">
        <v>58488</v>
      </c>
      <c r="J475">
        <v>24314</v>
      </c>
      <c r="K475">
        <v>147</v>
      </c>
      <c r="L475" t="s">
        <v>366</v>
      </c>
      <c r="M475" t="s">
        <v>19</v>
      </c>
      <c r="N475">
        <v>1884</v>
      </c>
      <c r="O475">
        <v>3.2211735740664751</v>
      </c>
      <c r="P475" t="s">
        <v>372</v>
      </c>
      <c r="Q475" t="s">
        <v>366</v>
      </c>
      <c r="R475">
        <f>_xlfn.RANK.EQ(O475,Table2_1[Engagement_Rate],0)</f>
        <v>472</v>
      </c>
    </row>
    <row r="476" spans="1:18">
      <c r="A476" t="s">
        <v>326</v>
      </c>
      <c r="B476" t="s">
        <v>13</v>
      </c>
      <c r="C476" s="39">
        <v>45724</v>
      </c>
      <c r="D476" t="s">
        <v>22</v>
      </c>
      <c r="E476" t="s">
        <v>35</v>
      </c>
      <c r="F476">
        <v>2244</v>
      </c>
      <c r="G476">
        <v>392</v>
      </c>
      <c r="H476">
        <v>231</v>
      </c>
      <c r="I476">
        <v>25834</v>
      </c>
      <c r="J476">
        <v>50906</v>
      </c>
      <c r="K476">
        <v>165</v>
      </c>
      <c r="L476" t="s">
        <v>365</v>
      </c>
      <c r="M476" t="s">
        <v>47</v>
      </c>
      <c r="N476">
        <v>2867</v>
      </c>
      <c r="O476">
        <v>11.097778121854921</v>
      </c>
      <c r="P476" t="s">
        <v>372</v>
      </c>
      <c r="Q476" t="s">
        <v>365</v>
      </c>
      <c r="R476">
        <f>_xlfn.RANK.EQ(O476,Table2_1[Engagement_Rate],0)</f>
        <v>127</v>
      </c>
    </row>
    <row r="477" spans="1:18">
      <c r="A477" t="s">
        <v>327</v>
      </c>
      <c r="B477" t="s">
        <v>21</v>
      </c>
      <c r="C477" s="39">
        <v>45736</v>
      </c>
      <c r="D477" t="s">
        <v>22</v>
      </c>
      <c r="E477" t="s">
        <v>43</v>
      </c>
      <c r="F477">
        <v>3393</v>
      </c>
      <c r="G477">
        <v>104</v>
      </c>
      <c r="H477">
        <v>79</v>
      </c>
      <c r="I477">
        <v>30025</v>
      </c>
      <c r="J477">
        <v>21593</v>
      </c>
      <c r="K477">
        <v>165</v>
      </c>
      <c r="L477" t="s">
        <v>400</v>
      </c>
      <c r="M477" t="s">
        <v>16</v>
      </c>
      <c r="N477">
        <v>3576</v>
      </c>
      <c r="O477">
        <v>11.910074937552039</v>
      </c>
      <c r="P477" t="s">
        <v>372</v>
      </c>
      <c r="Q477" t="s">
        <v>367</v>
      </c>
      <c r="R477">
        <f>_xlfn.RANK.EQ(O477,Table2_1[Engagement_Rate],0)</f>
        <v>103</v>
      </c>
    </row>
    <row r="478" spans="1:18">
      <c r="A478" t="s">
        <v>327</v>
      </c>
      <c r="B478" t="s">
        <v>21</v>
      </c>
      <c r="C478" s="39">
        <v>45736</v>
      </c>
      <c r="D478" t="s">
        <v>22</v>
      </c>
      <c r="E478" t="s">
        <v>43</v>
      </c>
      <c r="F478">
        <v>3393</v>
      </c>
      <c r="G478">
        <v>104</v>
      </c>
      <c r="H478">
        <v>79</v>
      </c>
      <c r="I478">
        <v>30025</v>
      </c>
      <c r="J478">
        <v>21593</v>
      </c>
      <c r="K478">
        <v>165</v>
      </c>
      <c r="L478" t="s">
        <v>400</v>
      </c>
      <c r="M478" t="s">
        <v>16</v>
      </c>
      <c r="N478">
        <v>3576</v>
      </c>
      <c r="O478">
        <v>11.910074937552039</v>
      </c>
      <c r="P478" t="s">
        <v>373</v>
      </c>
      <c r="Q478" t="s">
        <v>365</v>
      </c>
      <c r="R478">
        <f>_xlfn.RANK.EQ(O478,Table2_1[Engagement_Rate],0)</f>
        <v>103</v>
      </c>
    </row>
    <row r="479" spans="1:18">
      <c r="A479" t="s">
        <v>328</v>
      </c>
      <c r="B479" t="s">
        <v>21</v>
      </c>
      <c r="C479" s="39">
        <v>45612</v>
      </c>
      <c r="D479" t="s">
        <v>14</v>
      </c>
      <c r="E479" t="s">
        <v>18</v>
      </c>
      <c r="F479">
        <v>2901</v>
      </c>
      <c r="G479">
        <v>108</v>
      </c>
      <c r="H479">
        <v>86</v>
      </c>
      <c r="I479">
        <v>51777</v>
      </c>
      <c r="J479">
        <v>23773</v>
      </c>
      <c r="K479">
        <v>160</v>
      </c>
      <c r="L479" t="s">
        <v>371</v>
      </c>
      <c r="M479" t="s">
        <v>19</v>
      </c>
      <c r="N479">
        <v>3095</v>
      </c>
      <c r="O479">
        <v>5.9775576027966082</v>
      </c>
      <c r="P479" t="s">
        <v>372</v>
      </c>
      <c r="Q479" t="s">
        <v>371</v>
      </c>
      <c r="R479">
        <f>_xlfn.RANK.EQ(O479,Table2_1[Engagement_Rate],0)</f>
        <v>359</v>
      </c>
    </row>
    <row r="480" spans="1:18">
      <c r="A480" t="s">
        <v>329</v>
      </c>
      <c r="B480" t="s">
        <v>21</v>
      </c>
      <c r="C480" s="39">
        <v>45838</v>
      </c>
      <c r="D480" t="s">
        <v>14</v>
      </c>
      <c r="E480" t="s">
        <v>30</v>
      </c>
      <c r="F480">
        <v>2275</v>
      </c>
      <c r="G480">
        <v>285</v>
      </c>
      <c r="H480">
        <v>125</v>
      </c>
      <c r="I480">
        <v>43970</v>
      </c>
      <c r="J480">
        <v>74761</v>
      </c>
      <c r="K480">
        <v>83</v>
      </c>
      <c r="L480" t="s">
        <v>365</v>
      </c>
      <c r="M480" t="s">
        <v>16</v>
      </c>
      <c r="N480">
        <v>2685</v>
      </c>
      <c r="O480">
        <v>6.1064362065044353</v>
      </c>
      <c r="P480" t="s">
        <v>372</v>
      </c>
      <c r="Q480" t="s">
        <v>365</v>
      </c>
      <c r="R480">
        <f>_xlfn.RANK.EQ(O480,Table2_1[Engagement_Rate],0)</f>
        <v>354</v>
      </c>
    </row>
    <row r="481" spans="1:18">
      <c r="A481" t="s">
        <v>330</v>
      </c>
      <c r="B481" t="s">
        <v>21</v>
      </c>
      <c r="C481" s="39">
        <v>45303</v>
      </c>
      <c r="D481" t="s">
        <v>22</v>
      </c>
      <c r="E481" t="s">
        <v>25</v>
      </c>
      <c r="F481">
        <v>2227</v>
      </c>
      <c r="G481">
        <v>494</v>
      </c>
      <c r="H481">
        <v>161</v>
      </c>
      <c r="I481">
        <v>51651</v>
      </c>
      <c r="J481">
        <v>68074</v>
      </c>
      <c r="K481">
        <v>240</v>
      </c>
      <c r="L481" t="s">
        <v>402</v>
      </c>
      <c r="M481" t="s">
        <v>16</v>
      </c>
      <c r="N481">
        <v>2882</v>
      </c>
      <c r="O481">
        <v>5.5797564422760448</v>
      </c>
      <c r="P481" t="s">
        <v>373</v>
      </c>
      <c r="Q481" t="s">
        <v>370</v>
      </c>
      <c r="R481">
        <f>_xlfn.RANK.EQ(O481,Table2_1[Engagement_Rate],0)</f>
        <v>377</v>
      </c>
    </row>
    <row r="482" spans="1:18">
      <c r="A482" t="s">
        <v>330</v>
      </c>
      <c r="B482" t="s">
        <v>21</v>
      </c>
      <c r="C482" s="39">
        <v>45303</v>
      </c>
      <c r="D482" t="s">
        <v>22</v>
      </c>
      <c r="E482" t="s">
        <v>25</v>
      </c>
      <c r="F482">
        <v>2227</v>
      </c>
      <c r="G482">
        <v>494</v>
      </c>
      <c r="H482">
        <v>161</v>
      </c>
      <c r="I482">
        <v>51651</v>
      </c>
      <c r="J482">
        <v>68074</v>
      </c>
      <c r="K482">
        <v>240</v>
      </c>
      <c r="L482" t="s">
        <v>402</v>
      </c>
      <c r="M482" t="s">
        <v>16</v>
      </c>
      <c r="N482">
        <v>2882</v>
      </c>
      <c r="O482">
        <v>5.5797564422760448</v>
      </c>
      <c r="P482" t="s">
        <v>372</v>
      </c>
      <c r="Q482" t="s">
        <v>368</v>
      </c>
      <c r="R482">
        <f>_xlfn.RANK.EQ(O482,Table2_1[Engagement_Rate],0)</f>
        <v>377</v>
      </c>
    </row>
    <row r="483" spans="1:18">
      <c r="A483" t="s">
        <v>331</v>
      </c>
      <c r="B483" t="s">
        <v>13</v>
      </c>
      <c r="C483" s="39">
        <v>45329</v>
      </c>
      <c r="D483" t="s">
        <v>14</v>
      </c>
      <c r="E483" t="s">
        <v>28</v>
      </c>
      <c r="F483">
        <v>1883</v>
      </c>
      <c r="G483">
        <v>432</v>
      </c>
      <c r="H483">
        <v>397</v>
      </c>
      <c r="I483">
        <v>28759</v>
      </c>
      <c r="J483">
        <v>18691</v>
      </c>
      <c r="K483">
        <v>270</v>
      </c>
      <c r="L483" t="s">
        <v>399</v>
      </c>
      <c r="M483" t="s">
        <v>16</v>
      </c>
      <c r="N483">
        <v>2712</v>
      </c>
      <c r="O483">
        <v>9.4300914496331583</v>
      </c>
      <c r="P483" t="s">
        <v>372</v>
      </c>
      <c r="Q483" t="s">
        <v>364</v>
      </c>
      <c r="R483">
        <f>_xlfn.RANK.EQ(O483,Table2_1[Engagement_Rate],0)</f>
        <v>197</v>
      </c>
    </row>
    <row r="484" spans="1:18">
      <c r="A484" t="s">
        <v>331</v>
      </c>
      <c r="B484" t="s">
        <v>13</v>
      </c>
      <c r="C484" s="39">
        <v>45329</v>
      </c>
      <c r="D484" t="s">
        <v>14</v>
      </c>
      <c r="E484" t="s">
        <v>28</v>
      </c>
      <c r="F484">
        <v>1883</v>
      </c>
      <c r="G484">
        <v>432</v>
      </c>
      <c r="H484">
        <v>397</v>
      </c>
      <c r="I484">
        <v>28759</v>
      </c>
      <c r="J484">
        <v>18691</v>
      </c>
      <c r="K484">
        <v>270</v>
      </c>
      <c r="L484" t="s">
        <v>399</v>
      </c>
      <c r="M484" t="s">
        <v>16</v>
      </c>
      <c r="N484">
        <v>2712</v>
      </c>
      <c r="O484">
        <v>9.4300914496331583</v>
      </c>
      <c r="P484" t="s">
        <v>373</v>
      </c>
      <c r="Q484" t="s">
        <v>365</v>
      </c>
      <c r="R484">
        <f>_xlfn.RANK.EQ(O484,Table2_1[Engagement_Rate],0)</f>
        <v>197</v>
      </c>
    </row>
  </sheetData>
  <conditionalFormatting sqref="A2:R484">
    <cfRule type="expression" dxfId="2" priority="1">
      <formula>AND($R2&gt;=1,$R2&lt;=50)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EF65-9D68-40CC-8B90-FCE2C7869B95}">
  <dimension ref="A3:E7"/>
  <sheetViews>
    <sheetView workbookViewId="0">
      <selection activeCell="D8" sqref="D8"/>
    </sheetView>
  </sheetViews>
  <sheetFormatPr defaultRowHeight="14.4"/>
  <cols>
    <col min="1" max="1" width="12.5546875" bestFit="1" customWidth="1"/>
    <col min="2" max="2" width="18.21875" bestFit="1" customWidth="1"/>
    <col min="4" max="4" width="30.33203125" bestFit="1" customWidth="1"/>
  </cols>
  <sheetData>
    <row r="3" spans="1:5">
      <c r="A3" s="24" t="s">
        <v>374</v>
      </c>
      <c r="B3" t="s">
        <v>392</v>
      </c>
      <c r="D3" s="36" t="s">
        <v>404</v>
      </c>
      <c r="E3" s="40" t="str">
        <f>INDEX(A4:A6, MATCH(MAX(B4:B6),B4:B6,0))</f>
        <v>Twitter</v>
      </c>
    </row>
    <row r="4" spans="1:5">
      <c r="A4" s="25" t="s">
        <v>13</v>
      </c>
      <c r="B4" s="26">
        <v>301576</v>
      </c>
    </row>
    <row r="5" spans="1:5">
      <c r="A5" s="25" t="s">
        <v>21</v>
      </c>
      <c r="B5" s="26">
        <v>527370</v>
      </c>
    </row>
    <row r="6" spans="1:5">
      <c r="A6" s="25" t="s">
        <v>27</v>
      </c>
      <c r="B6" s="26">
        <v>228696</v>
      </c>
    </row>
    <row r="7" spans="1:5">
      <c r="A7" s="25" t="s">
        <v>375</v>
      </c>
      <c r="B7" s="26">
        <v>1057642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9680-34A6-4B9B-A3A2-BD299E235B18}">
  <dimension ref="A3:D207"/>
  <sheetViews>
    <sheetView topLeftCell="A16" workbookViewId="0">
      <selection activeCell="I36" sqref="I36"/>
    </sheetView>
  </sheetViews>
  <sheetFormatPr defaultRowHeight="14.4"/>
  <cols>
    <col min="1" max="1" width="12.5546875" bestFit="1" customWidth="1"/>
    <col min="2" max="2" width="23.109375" bestFit="1" customWidth="1"/>
  </cols>
  <sheetData>
    <row r="3" spans="1:2">
      <c r="A3" s="24" t="s">
        <v>374</v>
      </c>
      <c r="B3" t="s">
        <v>384</v>
      </c>
    </row>
    <row r="4" spans="1:2">
      <c r="A4" s="25" t="s">
        <v>13</v>
      </c>
    </row>
    <row r="5" spans="1:2">
      <c r="A5" s="27">
        <v>5413</v>
      </c>
      <c r="B5">
        <v>4.96</v>
      </c>
    </row>
    <row r="6" spans="1:2">
      <c r="A6" s="27">
        <v>5495</v>
      </c>
      <c r="B6">
        <v>6.41</v>
      </c>
    </row>
    <row r="7" spans="1:2">
      <c r="A7" s="27">
        <v>5526</v>
      </c>
      <c r="B7">
        <v>5.41</v>
      </c>
    </row>
    <row r="8" spans="1:2">
      <c r="A8" s="27">
        <v>5624</v>
      </c>
      <c r="B8">
        <v>5.98</v>
      </c>
    </row>
    <row r="9" spans="1:2">
      <c r="A9" s="27">
        <v>5924</v>
      </c>
      <c r="B9">
        <v>4.53</v>
      </c>
    </row>
    <row r="10" spans="1:2">
      <c r="A10" s="27">
        <v>6031</v>
      </c>
      <c r="B10">
        <v>5.84</v>
      </c>
    </row>
    <row r="11" spans="1:2">
      <c r="A11" s="27">
        <v>6824</v>
      </c>
      <c r="B11">
        <v>7.31</v>
      </c>
    </row>
    <row r="12" spans="1:2">
      <c r="A12" s="27">
        <v>7140</v>
      </c>
      <c r="B12">
        <v>3.41</v>
      </c>
    </row>
    <row r="13" spans="1:2">
      <c r="A13" s="27">
        <v>7797</v>
      </c>
      <c r="B13">
        <v>9.34</v>
      </c>
    </row>
    <row r="14" spans="1:2">
      <c r="A14" s="27">
        <v>7881</v>
      </c>
      <c r="B14">
        <v>3.91</v>
      </c>
    </row>
    <row r="15" spans="1:2">
      <c r="A15" s="27">
        <v>8182</v>
      </c>
      <c r="B15">
        <v>6.18</v>
      </c>
    </row>
    <row r="16" spans="1:2">
      <c r="A16" s="27">
        <v>9195</v>
      </c>
      <c r="B16">
        <v>6.03</v>
      </c>
    </row>
    <row r="17" spans="1:4">
      <c r="A17" s="27">
        <v>9247</v>
      </c>
      <c r="B17">
        <v>6.06</v>
      </c>
    </row>
    <row r="18" spans="1:4">
      <c r="A18" s="27">
        <v>9567</v>
      </c>
      <c r="B18">
        <v>8.76</v>
      </c>
    </row>
    <row r="19" spans="1:4">
      <c r="A19" s="27">
        <v>9592</v>
      </c>
      <c r="B19">
        <v>9.82</v>
      </c>
    </row>
    <row r="20" spans="1:4">
      <c r="A20" s="27">
        <v>9847</v>
      </c>
      <c r="B20">
        <v>3.87</v>
      </c>
    </row>
    <row r="21" spans="1:4">
      <c r="A21" s="27">
        <v>10104</v>
      </c>
      <c r="B21">
        <v>6.13</v>
      </c>
    </row>
    <row r="22" spans="1:4">
      <c r="A22" s="27">
        <v>10343</v>
      </c>
      <c r="B22">
        <v>7.42</v>
      </c>
    </row>
    <row r="23" spans="1:4">
      <c r="A23" s="27">
        <v>10402</v>
      </c>
      <c r="B23">
        <v>3.39</v>
      </c>
    </row>
    <row r="24" spans="1:4">
      <c r="A24" s="27">
        <v>10563</v>
      </c>
      <c r="B24">
        <v>4.79</v>
      </c>
    </row>
    <row r="25" spans="1:4">
      <c r="A25" s="27">
        <v>11235</v>
      </c>
      <c r="B25">
        <v>8.6300000000000008</v>
      </c>
    </row>
    <row r="26" spans="1:4">
      <c r="A26" s="27">
        <v>11335</v>
      </c>
      <c r="B26">
        <v>3.45</v>
      </c>
    </row>
    <row r="27" spans="1:4">
      <c r="A27" s="27">
        <v>11684</v>
      </c>
      <c r="B27">
        <v>8.52</v>
      </c>
    </row>
    <row r="28" spans="1:4">
      <c r="A28" s="27">
        <v>11908</v>
      </c>
      <c r="B28">
        <v>4.4000000000000004</v>
      </c>
    </row>
    <row r="29" spans="1:4">
      <c r="A29" s="27">
        <v>11911</v>
      </c>
      <c r="B29">
        <v>7.89</v>
      </c>
    </row>
    <row r="30" spans="1:4">
      <c r="A30" s="27">
        <v>11966</v>
      </c>
      <c r="B30">
        <v>9.4</v>
      </c>
    </row>
    <row r="31" spans="1:4">
      <c r="A31" s="27">
        <v>12181</v>
      </c>
      <c r="B31">
        <v>6.23</v>
      </c>
    </row>
    <row r="32" spans="1:4">
      <c r="A32" s="27">
        <v>12323</v>
      </c>
      <c r="B32">
        <v>6.69</v>
      </c>
      <c r="D32" t="s">
        <v>422</v>
      </c>
    </row>
    <row r="33" spans="1:2">
      <c r="A33" s="27">
        <v>12390</v>
      </c>
      <c r="B33">
        <v>6.31</v>
      </c>
    </row>
    <row r="34" spans="1:2">
      <c r="A34" s="27">
        <v>12391</v>
      </c>
      <c r="B34">
        <v>5.29</v>
      </c>
    </row>
    <row r="35" spans="1:2">
      <c r="A35" s="27">
        <v>12767</v>
      </c>
      <c r="B35">
        <v>9.98</v>
      </c>
    </row>
    <row r="36" spans="1:2">
      <c r="A36" s="27">
        <v>12985</v>
      </c>
      <c r="B36">
        <v>7.98</v>
      </c>
    </row>
    <row r="37" spans="1:2">
      <c r="A37" s="27">
        <v>13013</v>
      </c>
      <c r="B37">
        <v>5.22</v>
      </c>
    </row>
    <row r="38" spans="1:2">
      <c r="A38" s="27">
        <v>13424</v>
      </c>
      <c r="B38">
        <v>5.34</v>
      </c>
    </row>
    <row r="39" spans="1:2">
      <c r="A39" s="27">
        <v>14051</v>
      </c>
      <c r="B39">
        <v>7.95</v>
      </c>
    </row>
    <row r="40" spans="1:2">
      <c r="A40" s="27">
        <v>14217</v>
      </c>
      <c r="B40">
        <v>6.05</v>
      </c>
    </row>
    <row r="41" spans="1:2">
      <c r="A41" s="27">
        <v>14563</v>
      </c>
      <c r="B41">
        <v>4.0599999999999996</v>
      </c>
    </row>
    <row r="42" spans="1:2">
      <c r="A42" s="27">
        <v>14749</v>
      </c>
      <c r="B42">
        <v>3.5</v>
      </c>
    </row>
    <row r="43" spans="1:2">
      <c r="A43" s="27">
        <v>14975</v>
      </c>
      <c r="B43">
        <v>6.12</v>
      </c>
    </row>
    <row r="44" spans="1:2">
      <c r="A44" s="27">
        <v>15128</v>
      </c>
      <c r="B44">
        <v>4.8600000000000003</v>
      </c>
    </row>
    <row r="45" spans="1:2">
      <c r="A45" s="27">
        <v>15613</v>
      </c>
      <c r="B45">
        <v>9.92</v>
      </c>
    </row>
    <row r="46" spans="1:2">
      <c r="A46" s="27">
        <v>15773</v>
      </c>
      <c r="B46">
        <v>5.07</v>
      </c>
    </row>
    <row r="47" spans="1:2">
      <c r="A47" s="27">
        <v>17574</v>
      </c>
      <c r="B47">
        <v>4.53</v>
      </c>
    </row>
    <row r="48" spans="1:2">
      <c r="A48" s="27">
        <v>18576</v>
      </c>
      <c r="B48">
        <v>7.34</v>
      </c>
    </row>
    <row r="49" spans="1:2">
      <c r="A49" s="27">
        <v>19054</v>
      </c>
      <c r="B49">
        <v>7.85</v>
      </c>
    </row>
    <row r="50" spans="1:2">
      <c r="A50" s="27">
        <v>19328</v>
      </c>
      <c r="B50">
        <v>5.43</v>
      </c>
    </row>
    <row r="51" spans="1:2">
      <c r="A51" s="27">
        <v>20162</v>
      </c>
      <c r="B51">
        <v>8.35</v>
      </c>
    </row>
    <row r="52" spans="1:2">
      <c r="A52" s="27">
        <v>20438</v>
      </c>
      <c r="B52">
        <v>9</v>
      </c>
    </row>
    <row r="53" spans="1:2">
      <c r="A53" s="27">
        <v>21254</v>
      </c>
      <c r="B53">
        <v>8.06</v>
      </c>
    </row>
    <row r="54" spans="1:2">
      <c r="A54" s="27">
        <v>21464</v>
      </c>
      <c r="B54">
        <v>4.97</v>
      </c>
    </row>
    <row r="55" spans="1:2">
      <c r="A55" s="27">
        <v>22103</v>
      </c>
      <c r="B55">
        <v>6.07</v>
      </c>
    </row>
    <row r="56" spans="1:2">
      <c r="A56" s="27">
        <v>22619</v>
      </c>
      <c r="B56">
        <v>9.48</v>
      </c>
    </row>
    <row r="57" spans="1:2">
      <c r="A57" s="27">
        <v>23125</v>
      </c>
      <c r="B57">
        <v>9.92</v>
      </c>
    </row>
    <row r="58" spans="1:2">
      <c r="A58" s="27">
        <v>23329</v>
      </c>
      <c r="B58">
        <v>6.68</v>
      </c>
    </row>
    <row r="59" spans="1:2">
      <c r="A59" s="27">
        <v>23486</v>
      </c>
      <c r="B59">
        <v>5.31</v>
      </c>
    </row>
    <row r="60" spans="1:2">
      <c r="A60" s="27">
        <v>24858</v>
      </c>
      <c r="B60">
        <v>3.71</v>
      </c>
    </row>
    <row r="61" spans="1:2">
      <c r="A61" s="27">
        <v>25038</v>
      </c>
      <c r="B61">
        <v>8.3800000000000008</v>
      </c>
    </row>
    <row r="62" spans="1:2">
      <c r="A62" s="27">
        <v>25130</v>
      </c>
      <c r="B62">
        <v>4.5199999999999996</v>
      </c>
    </row>
    <row r="63" spans="1:2">
      <c r="A63" s="27">
        <v>25234</v>
      </c>
      <c r="B63">
        <v>8.2200000000000006</v>
      </c>
    </row>
    <row r="64" spans="1:2">
      <c r="A64" s="27">
        <v>25267</v>
      </c>
      <c r="B64">
        <v>3.33</v>
      </c>
    </row>
    <row r="65" spans="1:2">
      <c r="A65" s="27">
        <v>25703</v>
      </c>
      <c r="B65">
        <v>9.18</v>
      </c>
    </row>
    <row r="66" spans="1:2">
      <c r="A66" s="27">
        <v>26024</v>
      </c>
      <c r="B66">
        <v>8.43</v>
      </c>
    </row>
    <row r="67" spans="1:2">
      <c r="A67" s="27">
        <v>26073</v>
      </c>
      <c r="B67">
        <v>6.54</v>
      </c>
    </row>
    <row r="68" spans="1:2">
      <c r="A68" s="27">
        <v>26624</v>
      </c>
      <c r="B68">
        <v>7.54</v>
      </c>
    </row>
    <row r="69" spans="1:2">
      <c r="A69" s="27">
        <v>26872</v>
      </c>
      <c r="B69">
        <v>9.2200000000000006</v>
      </c>
    </row>
    <row r="70" spans="1:2">
      <c r="A70" s="27">
        <v>27575</v>
      </c>
      <c r="B70">
        <v>4.71</v>
      </c>
    </row>
    <row r="71" spans="1:2">
      <c r="A71" s="27">
        <v>27753</v>
      </c>
      <c r="B71">
        <v>3.52</v>
      </c>
    </row>
    <row r="72" spans="1:2">
      <c r="A72" s="25" t="s">
        <v>21</v>
      </c>
    </row>
    <row r="73" spans="1:2">
      <c r="A73" s="27">
        <v>5291</v>
      </c>
      <c r="B73">
        <v>3.7</v>
      </c>
    </row>
    <row r="74" spans="1:2">
      <c r="A74" s="27">
        <v>5900</v>
      </c>
      <c r="B74">
        <v>9.15</v>
      </c>
    </row>
    <row r="75" spans="1:2">
      <c r="A75" s="27">
        <v>5960</v>
      </c>
      <c r="B75">
        <v>6.03</v>
      </c>
    </row>
    <row r="76" spans="1:2">
      <c r="A76" s="27">
        <v>6120</v>
      </c>
      <c r="B76">
        <v>8.0299999999999994</v>
      </c>
    </row>
    <row r="77" spans="1:2">
      <c r="A77" s="27">
        <v>6772</v>
      </c>
      <c r="B77">
        <v>7.71</v>
      </c>
    </row>
    <row r="78" spans="1:2">
      <c r="A78" s="27">
        <v>6868</v>
      </c>
      <c r="B78">
        <v>8.76</v>
      </c>
    </row>
    <row r="79" spans="1:2">
      <c r="A79" s="27">
        <v>7299</v>
      </c>
      <c r="B79">
        <v>5.51</v>
      </c>
    </row>
    <row r="80" spans="1:2">
      <c r="A80" s="27">
        <v>8760</v>
      </c>
      <c r="B80">
        <v>8.83</v>
      </c>
    </row>
    <row r="81" spans="1:2">
      <c r="A81" s="27">
        <v>9092</v>
      </c>
      <c r="B81">
        <v>7.56</v>
      </c>
    </row>
    <row r="82" spans="1:2">
      <c r="A82" s="27">
        <v>9383</v>
      </c>
      <c r="B82">
        <v>8.14</v>
      </c>
    </row>
    <row r="83" spans="1:2">
      <c r="A83" s="27">
        <v>10253</v>
      </c>
      <c r="B83">
        <v>5.57</v>
      </c>
    </row>
    <row r="84" spans="1:2">
      <c r="A84" s="27">
        <v>10311</v>
      </c>
      <c r="B84">
        <v>7.49</v>
      </c>
    </row>
    <row r="85" spans="1:2">
      <c r="A85" s="27">
        <v>10615</v>
      </c>
      <c r="B85">
        <v>5.3</v>
      </c>
    </row>
    <row r="86" spans="1:2">
      <c r="A86" s="27">
        <v>11005</v>
      </c>
      <c r="B86">
        <v>3.49</v>
      </c>
    </row>
    <row r="87" spans="1:2">
      <c r="A87" s="27">
        <v>11418</v>
      </c>
      <c r="B87">
        <v>5.12</v>
      </c>
    </row>
    <row r="88" spans="1:2">
      <c r="A88" s="27">
        <v>11625</v>
      </c>
      <c r="B88">
        <v>6.52</v>
      </c>
    </row>
    <row r="89" spans="1:2">
      <c r="A89" s="27">
        <v>11826</v>
      </c>
      <c r="B89">
        <v>6.93</v>
      </c>
    </row>
    <row r="90" spans="1:2">
      <c r="A90" s="27">
        <v>11911</v>
      </c>
      <c r="B90">
        <v>4.25</v>
      </c>
    </row>
    <row r="91" spans="1:2">
      <c r="A91" s="27">
        <v>11972</v>
      </c>
      <c r="B91">
        <v>7.79</v>
      </c>
    </row>
    <row r="92" spans="1:2">
      <c r="A92" s="27">
        <v>12115</v>
      </c>
      <c r="B92">
        <v>9.58</v>
      </c>
    </row>
    <row r="93" spans="1:2">
      <c r="A93" s="27">
        <v>12170</v>
      </c>
      <c r="B93">
        <v>9.93</v>
      </c>
    </row>
    <row r="94" spans="1:2">
      <c r="A94" s="27">
        <v>12399</v>
      </c>
      <c r="B94">
        <v>7.11</v>
      </c>
    </row>
    <row r="95" spans="1:2">
      <c r="A95" s="27">
        <v>12774</v>
      </c>
      <c r="B95">
        <v>8.66</v>
      </c>
    </row>
    <row r="96" spans="1:2">
      <c r="A96" s="27">
        <v>12840</v>
      </c>
      <c r="B96">
        <v>9.17</v>
      </c>
    </row>
    <row r="97" spans="1:2">
      <c r="A97" s="27">
        <v>12937</v>
      </c>
      <c r="B97">
        <v>5.17</v>
      </c>
    </row>
    <row r="98" spans="1:2">
      <c r="A98" s="27">
        <v>13140</v>
      </c>
      <c r="B98">
        <v>3.65</v>
      </c>
    </row>
    <row r="99" spans="1:2">
      <c r="A99" s="27">
        <v>13644</v>
      </c>
      <c r="B99">
        <v>5.82</v>
      </c>
    </row>
    <row r="100" spans="1:2">
      <c r="A100" s="27">
        <v>13740</v>
      </c>
      <c r="B100">
        <v>9.7100000000000009</v>
      </c>
    </row>
    <row r="101" spans="1:2">
      <c r="A101" s="27">
        <v>13883</v>
      </c>
      <c r="B101">
        <v>4.12</v>
      </c>
    </row>
    <row r="102" spans="1:2">
      <c r="A102" s="27">
        <v>14215</v>
      </c>
      <c r="B102">
        <v>8.19</v>
      </c>
    </row>
    <row r="103" spans="1:2">
      <c r="A103" s="27">
        <v>14412</v>
      </c>
      <c r="B103">
        <v>8.5500000000000007</v>
      </c>
    </row>
    <row r="104" spans="1:2">
      <c r="A104" s="27">
        <v>14477</v>
      </c>
      <c r="B104">
        <v>8.3000000000000007</v>
      </c>
    </row>
    <row r="105" spans="1:2">
      <c r="A105" s="27">
        <v>14479</v>
      </c>
      <c r="B105">
        <v>5.28</v>
      </c>
    </row>
    <row r="106" spans="1:2">
      <c r="A106" s="27">
        <v>15108</v>
      </c>
      <c r="B106">
        <v>6.44</v>
      </c>
    </row>
    <row r="107" spans="1:2">
      <c r="A107" s="27">
        <v>15595</v>
      </c>
      <c r="B107">
        <v>5.65</v>
      </c>
    </row>
    <row r="108" spans="1:2">
      <c r="A108" s="27">
        <v>15655</v>
      </c>
      <c r="B108">
        <v>6.04</v>
      </c>
    </row>
    <row r="109" spans="1:2">
      <c r="A109" s="27">
        <v>16377</v>
      </c>
      <c r="B109">
        <v>9.6199999999999992</v>
      </c>
    </row>
    <row r="110" spans="1:2">
      <c r="A110" s="27">
        <v>16385</v>
      </c>
      <c r="B110">
        <v>7.51</v>
      </c>
    </row>
    <row r="111" spans="1:2">
      <c r="A111" s="27">
        <v>17103</v>
      </c>
      <c r="B111">
        <v>4.03</v>
      </c>
    </row>
    <row r="112" spans="1:2">
      <c r="A112" s="27">
        <v>17460</v>
      </c>
      <c r="B112">
        <v>8.7200000000000006</v>
      </c>
    </row>
    <row r="113" spans="1:2">
      <c r="A113" s="27">
        <v>17729</v>
      </c>
      <c r="B113">
        <v>8.4499999999999993</v>
      </c>
    </row>
    <row r="114" spans="1:2">
      <c r="A114" s="27">
        <v>18071</v>
      </c>
      <c r="B114">
        <v>3.4</v>
      </c>
    </row>
    <row r="115" spans="1:2">
      <c r="A115" s="27">
        <v>19949</v>
      </c>
      <c r="B115">
        <v>4.8</v>
      </c>
    </row>
    <row r="116" spans="1:2">
      <c r="A116" s="27">
        <v>20306</v>
      </c>
      <c r="B116">
        <v>9.52</v>
      </c>
    </row>
    <row r="117" spans="1:2">
      <c r="A117" s="27">
        <v>20474</v>
      </c>
      <c r="B117">
        <v>4.1100000000000003</v>
      </c>
    </row>
    <row r="118" spans="1:2">
      <c r="A118" s="27">
        <v>20595</v>
      </c>
      <c r="B118">
        <v>7.62</v>
      </c>
    </row>
    <row r="119" spans="1:2">
      <c r="A119" s="27">
        <v>21107</v>
      </c>
      <c r="B119">
        <v>4.5199999999999996</v>
      </c>
    </row>
    <row r="120" spans="1:2">
      <c r="A120" s="27">
        <v>21771</v>
      </c>
      <c r="B120">
        <v>7.34</v>
      </c>
    </row>
    <row r="121" spans="1:2">
      <c r="A121" s="27">
        <v>21900</v>
      </c>
      <c r="B121">
        <v>6.39</v>
      </c>
    </row>
    <row r="122" spans="1:2">
      <c r="A122" s="27">
        <v>22234</v>
      </c>
      <c r="B122">
        <v>7.16</v>
      </c>
    </row>
    <row r="123" spans="1:2">
      <c r="A123" s="27">
        <v>22788</v>
      </c>
      <c r="B123">
        <v>8.0500000000000007</v>
      </c>
    </row>
    <row r="124" spans="1:2">
      <c r="A124" s="27">
        <v>23736</v>
      </c>
      <c r="B124">
        <v>6.96</v>
      </c>
    </row>
    <row r="125" spans="1:2">
      <c r="A125" s="27">
        <v>23900</v>
      </c>
      <c r="B125">
        <v>8.17</v>
      </c>
    </row>
    <row r="126" spans="1:2">
      <c r="A126" s="27">
        <v>24112</v>
      </c>
      <c r="B126">
        <v>3.13</v>
      </c>
    </row>
    <row r="127" spans="1:2">
      <c r="A127" s="27">
        <v>25058</v>
      </c>
      <c r="B127">
        <v>8.58</v>
      </c>
    </row>
    <row r="128" spans="1:2">
      <c r="A128" s="27">
        <v>25259</v>
      </c>
      <c r="B128">
        <v>7.73</v>
      </c>
    </row>
    <row r="129" spans="1:2">
      <c r="A129" s="27">
        <v>25347</v>
      </c>
      <c r="B129">
        <v>6.62</v>
      </c>
    </row>
    <row r="130" spans="1:2">
      <c r="A130" s="27">
        <v>25537</v>
      </c>
      <c r="B130">
        <v>5.42</v>
      </c>
    </row>
    <row r="131" spans="1:2">
      <c r="A131" s="27">
        <v>25742</v>
      </c>
      <c r="B131">
        <v>8.5299999999999994</v>
      </c>
    </row>
    <row r="132" spans="1:2">
      <c r="A132" s="27">
        <v>26273</v>
      </c>
      <c r="B132">
        <v>9.91</v>
      </c>
    </row>
    <row r="133" spans="1:2">
      <c r="A133" s="27">
        <v>26298</v>
      </c>
      <c r="B133">
        <v>9.02</v>
      </c>
    </row>
    <row r="134" spans="1:2">
      <c r="A134" s="27">
        <v>26618</v>
      </c>
      <c r="B134">
        <v>9.58</v>
      </c>
    </row>
    <row r="135" spans="1:2">
      <c r="A135" s="27">
        <v>26644</v>
      </c>
      <c r="B135">
        <v>5.87</v>
      </c>
    </row>
    <row r="136" spans="1:2">
      <c r="A136" s="27">
        <v>26730</v>
      </c>
      <c r="B136">
        <v>7.55</v>
      </c>
    </row>
    <row r="137" spans="1:2">
      <c r="A137" s="27">
        <v>27126</v>
      </c>
      <c r="B137">
        <v>3.71</v>
      </c>
    </row>
    <row r="138" spans="1:2">
      <c r="A138" s="27">
        <v>27782</v>
      </c>
      <c r="B138">
        <v>6.66</v>
      </c>
    </row>
    <row r="139" spans="1:2">
      <c r="A139" s="27">
        <v>27829</v>
      </c>
      <c r="B139">
        <v>5.41</v>
      </c>
    </row>
    <row r="140" spans="1:2">
      <c r="A140" s="25" t="s">
        <v>27</v>
      </c>
    </row>
    <row r="141" spans="1:2">
      <c r="A141" s="27">
        <v>5281</v>
      </c>
      <c r="B141">
        <v>3.08</v>
      </c>
    </row>
    <row r="142" spans="1:2">
      <c r="A142" s="27">
        <v>5836</v>
      </c>
      <c r="B142">
        <v>5.3</v>
      </c>
    </row>
    <row r="143" spans="1:2">
      <c r="A143" s="27">
        <v>6027</v>
      </c>
      <c r="B143">
        <v>6.26</v>
      </c>
    </row>
    <row r="144" spans="1:2">
      <c r="A144" s="27">
        <v>6532</v>
      </c>
      <c r="B144">
        <v>7.04</v>
      </c>
    </row>
    <row r="145" spans="1:2">
      <c r="A145" s="27">
        <v>6625</v>
      </c>
      <c r="B145">
        <v>9.7100000000000009</v>
      </c>
    </row>
    <row r="146" spans="1:2">
      <c r="A146" s="27">
        <v>7245</v>
      </c>
      <c r="B146">
        <v>9.08</v>
      </c>
    </row>
    <row r="147" spans="1:2">
      <c r="A147" s="27">
        <v>7810</v>
      </c>
      <c r="B147">
        <v>7.72</v>
      </c>
    </row>
    <row r="148" spans="1:2">
      <c r="A148" s="27">
        <v>7859</v>
      </c>
      <c r="B148">
        <v>5.25</v>
      </c>
    </row>
    <row r="149" spans="1:2">
      <c r="A149" s="27">
        <v>7975</v>
      </c>
      <c r="B149">
        <v>5.09</v>
      </c>
    </row>
    <row r="150" spans="1:2">
      <c r="A150" s="27">
        <v>8274</v>
      </c>
      <c r="B150">
        <v>9.3800000000000008</v>
      </c>
    </row>
    <row r="151" spans="1:2">
      <c r="A151" s="27">
        <v>8698</v>
      </c>
      <c r="B151">
        <v>9.58</v>
      </c>
    </row>
    <row r="152" spans="1:2">
      <c r="A152" s="27">
        <v>8910</v>
      </c>
      <c r="B152">
        <v>6.36</v>
      </c>
    </row>
    <row r="153" spans="1:2">
      <c r="A153" s="27">
        <v>10495</v>
      </c>
      <c r="B153">
        <v>8.42</v>
      </c>
    </row>
    <row r="154" spans="1:2">
      <c r="A154" s="27">
        <v>10563</v>
      </c>
      <c r="B154">
        <v>5.63</v>
      </c>
    </row>
    <row r="155" spans="1:2">
      <c r="A155" s="27">
        <v>10681</v>
      </c>
      <c r="B155">
        <v>7.79</v>
      </c>
    </row>
    <row r="156" spans="1:2">
      <c r="A156" s="27">
        <v>10858</v>
      </c>
      <c r="B156">
        <v>8.7200000000000006</v>
      </c>
    </row>
    <row r="157" spans="1:2">
      <c r="A157" s="27">
        <v>10881</v>
      </c>
      <c r="B157">
        <v>8.4</v>
      </c>
    </row>
    <row r="158" spans="1:2">
      <c r="A158" s="27">
        <v>11181</v>
      </c>
      <c r="B158">
        <v>6.03</v>
      </c>
    </row>
    <row r="159" spans="1:2">
      <c r="A159" s="27">
        <v>11421</v>
      </c>
      <c r="B159">
        <v>3.55</v>
      </c>
    </row>
    <row r="160" spans="1:2">
      <c r="A160" s="27">
        <v>11453</v>
      </c>
      <c r="B160">
        <v>8.7100000000000009</v>
      </c>
    </row>
    <row r="161" spans="1:2">
      <c r="A161" s="27">
        <v>12031</v>
      </c>
      <c r="B161">
        <v>7.44</v>
      </c>
    </row>
    <row r="162" spans="1:2">
      <c r="A162" s="27">
        <v>12277</v>
      </c>
      <c r="B162">
        <v>4.33</v>
      </c>
    </row>
    <row r="163" spans="1:2">
      <c r="A163" s="27">
        <v>12562</v>
      </c>
      <c r="B163">
        <v>9.99</v>
      </c>
    </row>
    <row r="164" spans="1:2">
      <c r="A164" s="27">
        <v>13051</v>
      </c>
      <c r="B164">
        <v>7.17</v>
      </c>
    </row>
    <row r="165" spans="1:2">
      <c r="A165" s="27">
        <v>13301</v>
      </c>
      <c r="B165">
        <v>8.89</v>
      </c>
    </row>
    <row r="166" spans="1:2">
      <c r="A166" s="27">
        <v>13314</v>
      </c>
      <c r="B166">
        <v>9.0500000000000007</v>
      </c>
    </row>
    <row r="167" spans="1:2">
      <c r="A167" s="27">
        <v>13763</v>
      </c>
      <c r="B167">
        <v>9.18</v>
      </c>
    </row>
    <row r="168" spans="1:2">
      <c r="A168" s="27">
        <v>14178</v>
      </c>
      <c r="B168">
        <v>9.58</v>
      </c>
    </row>
    <row r="169" spans="1:2">
      <c r="A169" s="27">
        <v>14273</v>
      </c>
      <c r="B169">
        <v>4.07</v>
      </c>
    </row>
    <row r="170" spans="1:2">
      <c r="A170" s="27">
        <v>14475</v>
      </c>
      <c r="B170">
        <v>7.71</v>
      </c>
    </row>
    <row r="171" spans="1:2">
      <c r="A171" s="27">
        <v>14496</v>
      </c>
      <c r="B171">
        <v>7.97</v>
      </c>
    </row>
    <row r="172" spans="1:2">
      <c r="A172" s="27">
        <v>14534</v>
      </c>
      <c r="B172">
        <v>5.17</v>
      </c>
    </row>
    <row r="173" spans="1:2">
      <c r="A173" s="27">
        <v>15461</v>
      </c>
      <c r="B173">
        <v>9.3699999999999992</v>
      </c>
    </row>
    <row r="174" spans="1:2">
      <c r="A174" s="27">
        <v>15915</v>
      </c>
      <c r="B174">
        <v>5.95</v>
      </c>
    </row>
    <row r="175" spans="1:2">
      <c r="A175" s="27">
        <v>15924</v>
      </c>
      <c r="B175">
        <v>7.99</v>
      </c>
    </row>
    <row r="176" spans="1:2">
      <c r="A176" s="27">
        <v>16875</v>
      </c>
      <c r="B176">
        <v>7.83</v>
      </c>
    </row>
    <row r="177" spans="1:2">
      <c r="A177" s="27">
        <v>16921</v>
      </c>
      <c r="B177">
        <v>4.4800000000000004</v>
      </c>
    </row>
    <row r="178" spans="1:2">
      <c r="A178" s="27">
        <v>17662</v>
      </c>
      <c r="B178">
        <v>7.24</v>
      </c>
    </row>
    <row r="179" spans="1:2">
      <c r="A179" s="27">
        <v>18267</v>
      </c>
      <c r="B179">
        <v>6.05</v>
      </c>
    </row>
    <row r="180" spans="1:2">
      <c r="A180" s="27">
        <v>18303</v>
      </c>
      <c r="B180">
        <v>8.51</v>
      </c>
    </row>
    <row r="181" spans="1:2">
      <c r="A181" s="27">
        <v>18442</v>
      </c>
      <c r="B181">
        <v>6.67</v>
      </c>
    </row>
    <row r="182" spans="1:2">
      <c r="A182" s="27">
        <v>18654</v>
      </c>
      <c r="B182">
        <v>6.82</v>
      </c>
    </row>
    <row r="183" spans="1:2">
      <c r="A183" s="27">
        <v>18867</v>
      </c>
      <c r="B183">
        <v>5.0199999999999996</v>
      </c>
    </row>
    <row r="184" spans="1:2">
      <c r="A184" s="27">
        <v>19000</v>
      </c>
      <c r="B184">
        <v>3.89</v>
      </c>
    </row>
    <row r="185" spans="1:2">
      <c r="A185" s="27">
        <v>19538</v>
      </c>
      <c r="B185">
        <v>4.18</v>
      </c>
    </row>
    <row r="186" spans="1:2">
      <c r="A186" s="27">
        <v>20109</v>
      </c>
      <c r="B186">
        <v>5.99</v>
      </c>
    </row>
    <row r="187" spans="1:2">
      <c r="A187" s="27">
        <v>20572</v>
      </c>
      <c r="B187">
        <v>7.85</v>
      </c>
    </row>
    <row r="188" spans="1:2">
      <c r="A188" s="27">
        <v>21079</v>
      </c>
      <c r="B188">
        <v>3.27</v>
      </c>
    </row>
    <row r="189" spans="1:2">
      <c r="A189" s="27">
        <v>21134</v>
      </c>
      <c r="B189">
        <v>3.36</v>
      </c>
    </row>
    <row r="190" spans="1:2">
      <c r="A190" s="27">
        <v>22029</v>
      </c>
      <c r="B190">
        <v>9.9600000000000009</v>
      </c>
    </row>
    <row r="191" spans="1:2">
      <c r="A191" s="27">
        <v>22191</v>
      </c>
      <c r="B191">
        <v>6.87</v>
      </c>
    </row>
    <row r="192" spans="1:2">
      <c r="A192" s="27">
        <v>22244</v>
      </c>
      <c r="B192">
        <v>3.35</v>
      </c>
    </row>
    <row r="193" spans="1:2">
      <c r="A193" s="27">
        <v>22428</v>
      </c>
      <c r="B193">
        <v>7.39</v>
      </c>
    </row>
    <row r="194" spans="1:2">
      <c r="A194" s="27">
        <v>22456</v>
      </c>
      <c r="B194">
        <v>9.65</v>
      </c>
    </row>
    <row r="195" spans="1:2">
      <c r="A195" s="27">
        <v>23963</v>
      </c>
      <c r="B195">
        <v>8.06</v>
      </c>
    </row>
    <row r="196" spans="1:2">
      <c r="A196" s="27">
        <v>24358</v>
      </c>
      <c r="B196">
        <v>8.8800000000000008</v>
      </c>
    </row>
    <row r="197" spans="1:2">
      <c r="A197" s="27">
        <v>24548</v>
      </c>
      <c r="B197">
        <v>7.66</v>
      </c>
    </row>
    <row r="198" spans="1:2">
      <c r="A198" s="27">
        <v>24617</v>
      </c>
      <c r="B198">
        <v>4.2</v>
      </c>
    </row>
    <row r="199" spans="1:2">
      <c r="A199" s="27">
        <v>24827</v>
      </c>
      <c r="B199">
        <v>5.13</v>
      </c>
    </row>
    <row r="200" spans="1:2">
      <c r="A200" s="27">
        <v>24943</v>
      </c>
      <c r="B200">
        <v>4.08</v>
      </c>
    </row>
    <row r="201" spans="1:2">
      <c r="A201" s="27">
        <v>25040</v>
      </c>
      <c r="B201">
        <v>4.66</v>
      </c>
    </row>
    <row r="202" spans="1:2">
      <c r="A202" s="27">
        <v>25478</v>
      </c>
      <c r="B202">
        <v>4.8899999999999997</v>
      </c>
    </row>
    <row r="203" spans="1:2">
      <c r="A203" s="27">
        <v>25542</v>
      </c>
      <c r="B203">
        <v>6.77</v>
      </c>
    </row>
    <row r="204" spans="1:2">
      <c r="A204" s="27">
        <v>26333</v>
      </c>
      <c r="B204">
        <v>3.57</v>
      </c>
    </row>
    <row r="205" spans="1:2">
      <c r="A205" s="27">
        <v>27393</v>
      </c>
      <c r="B205">
        <v>7.23</v>
      </c>
    </row>
    <row r="206" spans="1:2">
      <c r="A206" s="27">
        <v>27809</v>
      </c>
      <c r="B206">
        <v>4.9800000000000004</v>
      </c>
    </row>
    <row r="207" spans="1:2">
      <c r="A207" s="25" t="s">
        <v>375</v>
      </c>
      <c r="B207">
        <v>1337.49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8CB3-691B-4FFA-AE83-2AEEE31087A4}">
  <dimension ref="A2:L20"/>
  <sheetViews>
    <sheetView workbookViewId="0">
      <selection activeCell="K15" sqref="K15"/>
    </sheetView>
  </sheetViews>
  <sheetFormatPr defaultRowHeight="14.4"/>
  <cols>
    <col min="1" max="1" width="16.5546875" bestFit="1" customWidth="1"/>
    <col min="2" max="2" width="6.109375" bestFit="1" customWidth="1"/>
    <col min="3" max="3" width="21.44140625" bestFit="1" customWidth="1"/>
    <col min="5" max="5" width="18.21875" bestFit="1" customWidth="1"/>
    <col min="6" max="6" width="15.5546875" bestFit="1" customWidth="1"/>
    <col min="7" max="7" width="7" bestFit="1" customWidth="1"/>
    <col min="8" max="8" width="8.44140625" bestFit="1" customWidth="1"/>
    <col min="9" max="9" width="10.77734375" bestFit="1" customWidth="1"/>
    <col min="11" max="11" width="38.21875" bestFit="1" customWidth="1"/>
    <col min="12" max="12" width="11.77734375" bestFit="1" customWidth="1"/>
  </cols>
  <sheetData>
    <row r="2" spans="1:11">
      <c r="A2" s="46" t="s">
        <v>434</v>
      </c>
    </row>
    <row r="3" spans="1:11">
      <c r="A3" s="24" t="s">
        <v>374</v>
      </c>
      <c r="B3" t="s">
        <v>423</v>
      </c>
      <c r="C3" t="s">
        <v>424</v>
      </c>
    </row>
    <row r="4" spans="1:11">
      <c r="A4" s="25" t="s">
        <v>365</v>
      </c>
      <c r="B4">
        <v>143</v>
      </c>
      <c r="C4">
        <v>3536.0629370629372</v>
      </c>
    </row>
    <row r="5" spans="1:11">
      <c r="A5" s="25" t="s">
        <v>368</v>
      </c>
      <c r="B5">
        <v>97</v>
      </c>
      <c r="C5">
        <v>3613.319587628866</v>
      </c>
    </row>
    <row r="6" spans="1:11">
      <c r="A6" s="25" t="s">
        <v>371</v>
      </c>
      <c r="B6">
        <v>56</v>
      </c>
      <c r="C6">
        <v>3434.7142857142858</v>
      </c>
    </row>
    <row r="7" spans="1:11">
      <c r="A7" s="25" t="s">
        <v>364</v>
      </c>
      <c r="B7">
        <v>53</v>
      </c>
      <c r="C7">
        <v>3481.867924528302</v>
      </c>
    </row>
    <row r="8" spans="1:11">
      <c r="A8" s="25" t="s">
        <v>369</v>
      </c>
      <c r="B8">
        <v>34</v>
      </c>
      <c r="C8">
        <v>3615.0882352941176</v>
      </c>
    </row>
    <row r="9" spans="1:11">
      <c r="A9" s="25" t="s">
        <v>370</v>
      </c>
      <c r="B9">
        <v>34</v>
      </c>
      <c r="C9">
        <v>3582.2352941176468</v>
      </c>
    </row>
    <row r="10" spans="1:11">
      <c r="A10" s="25" t="s">
        <v>366</v>
      </c>
      <c r="B10">
        <v>33</v>
      </c>
      <c r="C10">
        <v>3482.787878787879</v>
      </c>
    </row>
    <row r="11" spans="1:11">
      <c r="A11" s="25" t="s">
        <v>367</v>
      </c>
      <c r="B11">
        <v>33</v>
      </c>
      <c r="C11">
        <v>3693.4545454545455</v>
      </c>
    </row>
    <row r="12" spans="1:11">
      <c r="A12" s="25" t="s">
        <v>375</v>
      </c>
      <c r="B12">
        <v>483</v>
      </c>
      <c r="C12">
        <v>3549.8074534161492</v>
      </c>
    </row>
    <row r="14" spans="1:11">
      <c r="E14" s="46" t="s">
        <v>435</v>
      </c>
    </row>
    <row r="15" spans="1:11">
      <c r="E15" s="24" t="s">
        <v>392</v>
      </c>
      <c r="F15" s="24" t="s">
        <v>376</v>
      </c>
    </row>
    <row r="16" spans="1:11">
      <c r="E16" s="24" t="s">
        <v>374</v>
      </c>
      <c r="F16" t="s">
        <v>13</v>
      </c>
      <c r="G16" t="s">
        <v>21</v>
      </c>
      <c r="H16" t="s">
        <v>27</v>
      </c>
      <c r="I16" t="s">
        <v>375</v>
      </c>
      <c r="K16" s="46" t="s">
        <v>436</v>
      </c>
    </row>
    <row r="17" spans="5:12">
      <c r="E17" s="25" t="s">
        <v>49</v>
      </c>
      <c r="F17" s="26"/>
      <c r="G17" s="26"/>
      <c r="H17" s="26">
        <v>105783</v>
      </c>
      <c r="I17" s="26">
        <v>105783</v>
      </c>
      <c r="K17" s="45" t="s">
        <v>425</v>
      </c>
      <c r="L17" s="37" t="str" cm="1">
        <f t="array" ref="L17">INDEX(E17:E19, MATCH(TRUE, MMULT(--(F17:H19=MAX(F17:H19)),TRANSPOSE(COLUMN(F17:H19)^0))&gt;0,0))
&amp; "-"&amp;
INDEX(F16:H16, MATCH(TRUE,MMULT(TRANSPOSE(--(F17:H19=MAX(F17:H19))), ROW(F17:H19)^0)&gt;0,0))</f>
        <v>Story-Twitter</v>
      </c>
    </row>
    <row r="18" spans="5:12">
      <c r="E18" s="25" t="s">
        <v>22</v>
      </c>
      <c r="F18" s="26">
        <v>75464</v>
      </c>
      <c r="G18" s="26">
        <v>317039</v>
      </c>
      <c r="H18" s="26"/>
      <c r="I18" s="26">
        <v>392503</v>
      </c>
    </row>
    <row r="19" spans="5:12">
      <c r="E19" s="25" t="s">
        <v>14</v>
      </c>
      <c r="F19" s="26">
        <v>226112</v>
      </c>
      <c r="G19" s="26">
        <v>210331</v>
      </c>
      <c r="H19" s="26">
        <v>122913</v>
      </c>
      <c r="I19" s="26">
        <v>559356</v>
      </c>
    </row>
    <row r="20" spans="5:12">
      <c r="E20" s="25" t="s">
        <v>375</v>
      </c>
      <c r="F20" s="26">
        <v>301576</v>
      </c>
      <c r="G20" s="26">
        <v>527370</v>
      </c>
      <c r="H20" s="26">
        <v>228696</v>
      </c>
      <c r="I20" s="26">
        <v>1057642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45B0-B249-4DA4-8198-BE6E8283AD0B}">
  <dimension ref="A3:L77"/>
  <sheetViews>
    <sheetView workbookViewId="0">
      <selection activeCell="I24" sqref="I24"/>
    </sheetView>
  </sheetViews>
  <sheetFormatPr defaultRowHeight="14.4"/>
  <cols>
    <col min="1" max="1" width="12.5546875" bestFit="1" customWidth="1"/>
    <col min="2" max="2" width="17.6640625" bestFit="1" customWidth="1"/>
    <col min="3" max="3" width="20.77734375" bestFit="1" customWidth="1"/>
    <col min="4" max="4" width="11.5546875" bestFit="1" customWidth="1"/>
    <col min="5" max="5" width="14.77734375" bestFit="1" customWidth="1"/>
    <col min="6" max="6" width="12.109375" bestFit="1" customWidth="1"/>
    <col min="7" max="7" width="15.33203125" bestFit="1" customWidth="1"/>
    <col min="9" max="9" width="12.5546875" bestFit="1" customWidth="1"/>
    <col min="10" max="10" width="23.109375" bestFit="1" customWidth="1"/>
    <col min="11" max="11" width="16.21875" bestFit="1" customWidth="1"/>
    <col min="12" max="12" width="12.33203125" bestFit="1" customWidth="1"/>
    <col min="13" max="16" width="12" bestFit="1" customWidth="1"/>
    <col min="17" max="17" width="10" bestFit="1" customWidth="1"/>
    <col min="18" max="22" width="12" bestFit="1" customWidth="1"/>
    <col min="23" max="23" width="11" bestFit="1" customWidth="1"/>
    <col min="24" max="25" width="12" bestFit="1" customWidth="1"/>
    <col min="26" max="26" width="11" bestFit="1" customWidth="1"/>
    <col min="27" max="28" width="12" bestFit="1" customWidth="1"/>
    <col min="29" max="29" width="11" bestFit="1" customWidth="1"/>
    <col min="30" max="35" width="12" bestFit="1" customWidth="1"/>
    <col min="36" max="36" width="11" bestFit="1" customWidth="1"/>
    <col min="37" max="42" width="12" bestFit="1" customWidth="1"/>
    <col min="43" max="43" width="10" bestFit="1" customWidth="1"/>
    <col min="44" max="47" width="12" bestFit="1" customWidth="1"/>
    <col min="48" max="48" width="11" bestFit="1" customWidth="1"/>
    <col min="49" max="49" width="12" bestFit="1" customWidth="1"/>
    <col min="50" max="50" width="11" bestFit="1" customWidth="1"/>
    <col min="51" max="67" width="12" bestFit="1" customWidth="1"/>
    <col min="68" max="68" width="11" bestFit="1" customWidth="1"/>
    <col min="69" max="85" width="12" bestFit="1" customWidth="1"/>
    <col min="86" max="86" width="11" bestFit="1" customWidth="1"/>
    <col min="87" max="124" width="12" bestFit="1" customWidth="1"/>
    <col min="125" max="125" width="9" bestFit="1" customWidth="1"/>
    <col min="126" max="126" width="11" bestFit="1" customWidth="1"/>
    <col min="127" max="129" width="12" bestFit="1" customWidth="1"/>
    <col min="130" max="131" width="11" bestFit="1" customWidth="1"/>
    <col min="132" max="140" width="12" bestFit="1" customWidth="1"/>
    <col min="141" max="141" width="11" bestFit="1" customWidth="1"/>
    <col min="142" max="176" width="12" bestFit="1" customWidth="1"/>
    <col min="177" max="177" width="11" bestFit="1" customWidth="1"/>
    <col min="178" max="184" width="12" bestFit="1" customWidth="1"/>
    <col min="185" max="185" width="11" bestFit="1" customWidth="1"/>
    <col min="186" max="187" width="12" bestFit="1" customWidth="1"/>
    <col min="188" max="188" width="11" bestFit="1" customWidth="1"/>
    <col min="189" max="210" width="12" bestFit="1" customWidth="1"/>
  </cols>
  <sheetData>
    <row r="3" spans="1:12">
      <c r="A3" s="24" t="s">
        <v>374</v>
      </c>
      <c r="B3" t="s">
        <v>387</v>
      </c>
      <c r="C3" t="s">
        <v>388</v>
      </c>
      <c r="D3" t="s">
        <v>377</v>
      </c>
      <c r="E3" t="s">
        <v>389</v>
      </c>
      <c r="F3" t="s">
        <v>380</v>
      </c>
      <c r="G3" t="s">
        <v>381</v>
      </c>
    </row>
    <row r="4" spans="1:12">
      <c r="A4" s="25" t="s">
        <v>16</v>
      </c>
      <c r="B4">
        <v>6331868</v>
      </c>
      <c r="C4">
        <v>41116.025974025972</v>
      </c>
      <c r="D4">
        <v>471034</v>
      </c>
      <c r="E4">
        <v>3058.6623376623374</v>
      </c>
      <c r="F4">
        <v>28708</v>
      </c>
      <c r="G4">
        <v>186.41558441558442</v>
      </c>
    </row>
    <row r="5" spans="1:12">
      <c r="A5" s="25" t="s">
        <v>19</v>
      </c>
      <c r="B5">
        <v>4039305</v>
      </c>
      <c r="C5">
        <v>42971.329787234041</v>
      </c>
      <c r="D5">
        <v>274455</v>
      </c>
      <c r="E5">
        <v>2919.7340425531916</v>
      </c>
      <c r="F5">
        <v>18717</v>
      </c>
      <c r="G5">
        <v>199.11702127659575</v>
      </c>
    </row>
    <row r="6" spans="1:12">
      <c r="A6" s="25" t="s">
        <v>50</v>
      </c>
      <c r="B6">
        <v>1233853</v>
      </c>
      <c r="C6">
        <v>42546.65517241379</v>
      </c>
      <c r="D6">
        <v>89871</v>
      </c>
      <c r="E6">
        <v>3099</v>
      </c>
      <c r="F6">
        <v>5557</v>
      </c>
      <c r="G6">
        <v>191.62068965517241</v>
      </c>
    </row>
    <row r="7" spans="1:12">
      <c r="A7" s="25" t="s">
        <v>47</v>
      </c>
      <c r="B7">
        <v>865406</v>
      </c>
      <c r="C7">
        <v>37626.34782608696</v>
      </c>
      <c r="D7">
        <v>61815</v>
      </c>
      <c r="E7">
        <v>2687.608695652174</v>
      </c>
      <c r="F7">
        <v>4614</v>
      </c>
      <c r="G7">
        <v>200.60869565217391</v>
      </c>
    </row>
    <row r="8" spans="1:12">
      <c r="A8" s="25" t="s">
        <v>375</v>
      </c>
      <c r="B8">
        <v>12470432</v>
      </c>
      <c r="C8">
        <v>41568.106666666667</v>
      </c>
      <c r="D8">
        <v>897175</v>
      </c>
      <c r="E8">
        <v>2990.5833333333335</v>
      </c>
      <c r="F8">
        <v>57596</v>
      </c>
      <c r="G8">
        <v>191.98666666666668</v>
      </c>
    </row>
    <row r="9" spans="1:12">
      <c r="I9" s="24" t="s">
        <v>374</v>
      </c>
      <c r="J9" t="s">
        <v>384</v>
      </c>
      <c r="K9" t="s">
        <v>430</v>
      </c>
      <c r="L9" t="s">
        <v>431</v>
      </c>
    </row>
    <row r="10" spans="1:12">
      <c r="I10" s="42">
        <v>45446</v>
      </c>
      <c r="J10" s="41">
        <v>25.689999999999998</v>
      </c>
      <c r="K10" s="26">
        <v>53723</v>
      </c>
      <c r="L10">
        <v>4.7819369729910834E-4</v>
      </c>
    </row>
    <row r="11" spans="1:12">
      <c r="I11" s="42">
        <v>45453</v>
      </c>
      <c r="J11" s="41">
        <v>28.380000000000003</v>
      </c>
      <c r="K11" s="26">
        <v>60293</v>
      </c>
      <c r="L11">
        <v>4.7070140812366281E-4</v>
      </c>
    </row>
    <row r="12" spans="1:12">
      <c r="I12" s="42">
        <v>45460</v>
      </c>
      <c r="J12" s="41">
        <v>18.25</v>
      </c>
      <c r="K12" s="26">
        <v>51908</v>
      </c>
      <c r="L12">
        <v>3.5158357093318949E-4</v>
      </c>
    </row>
    <row r="13" spans="1:12">
      <c r="I13" s="42">
        <v>45467</v>
      </c>
      <c r="J13" s="41">
        <v>26.240000000000002</v>
      </c>
      <c r="K13" s="26">
        <v>57474</v>
      </c>
      <c r="L13">
        <v>4.5655426801684241E-4</v>
      </c>
    </row>
    <row r="14" spans="1:12">
      <c r="I14" s="42">
        <v>45474</v>
      </c>
      <c r="J14" s="41">
        <v>14.28</v>
      </c>
      <c r="K14" s="26">
        <v>52712</v>
      </c>
      <c r="L14">
        <v>2.7090605554712399E-4</v>
      </c>
    </row>
    <row r="15" spans="1:12">
      <c r="I15" s="42">
        <v>45481</v>
      </c>
      <c r="J15" s="41">
        <v>25.060000000000002</v>
      </c>
      <c r="K15" s="26">
        <v>42020</v>
      </c>
      <c r="L15">
        <v>5.9638267491670641E-4</v>
      </c>
    </row>
    <row r="16" spans="1:12">
      <c r="I16" s="42">
        <v>45488</v>
      </c>
      <c r="J16" s="41">
        <v>23.259999999999998</v>
      </c>
      <c r="K16" s="26">
        <v>48627</v>
      </c>
      <c r="L16">
        <v>4.7833508133341557E-4</v>
      </c>
    </row>
    <row r="17" spans="9:12">
      <c r="I17" s="42">
        <v>45495</v>
      </c>
      <c r="J17" s="41">
        <v>19.190000000000001</v>
      </c>
      <c r="K17" s="26">
        <v>48009</v>
      </c>
      <c r="L17">
        <v>3.9971671978170765E-4</v>
      </c>
    </row>
    <row r="18" spans="9:12">
      <c r="I18" s="42">
        <v>45502</v>
      </c>
      <c r="J18" s="41">
        <v>13.240000000000002</v>
      </c>
      <c r="K18" s="26">
        <v>34912</v>
      </c>
      <c r="L18">
        <v>3.7923923006416137E-4</v>
      </c>
    </row>
    <row r="19" spans="9:12">
      <c r="I19" s="42">
        <v>45509</v>
      </c>
      <c r="J19" s="41">
        <v>23.39</v>
      </c>
      <c r="K19" s="26">
        <v>45349</v>
      </c>
      <c r="L19">
        <v>5.1577763567002576E-4</v>
      </c>
    </row>
    <row r="20" spans="9:12">
      <c r="I20" s="50">
        <v>45516</v>
      </c>
      <c r="J20" s="51">
        <v>22.85</v>
      </c>
      <c r="K20" s="52">
        <v>24209</v>
      </c>
      <c r="L20" s="53">
        <v>9.4386385228633989E-4</v>
      </c>
    </row>
    <row r="21" spans="9:12">
      <c r="I21" s="42">
        <v>45523</v>
      </c>
      <c r="J21" s="41">
        <v>17.3</v>
      </c>
      <c r="K21" s="26">
        <v>52127</v>
      </c>
      <c r="L21">
        <v>3.3188175034051451E-4</v>
      </c>
    </row>
    <row r="22" spans="9:12">
      <c r="I22" s="42">
        <v>45530</v>
      </c>
      <c r="J22" s="41">
        <v>20.58</v>
      </c>
      <c r="K22" s="26">
        <v>66319</v>
      </c>
      <c r="L22">
        <v>3.1031830998657999E-4</v>
      </c>
    </row>
    <row r="23" spans="9:12">
      <c r="I23" s="42">
        <v>45537</v>
      </c>
      <c r="J23" s="41">
        <v>21.22</v>
      </c>
      <c r="K23" s="26">
        <v>55150</v>
      </c>
      <c r="L23">
        <v>3.8476881233000904E-4</v>
      </c>
    </row>
    <row r="24" spans="9:12">
      <c r="I24" s="42">
        <v>45544</v>
      </c>
      <c r="J24" s="41">
        <v>17.259999999999998</v>
      </c>
      <c r="K24" s="26">
        <v>44141</v>
      </c>
      <c r="L24">
        <v>3.9101968691239431E-4</v>
      </c>
    </row>
    <row r="25" spans="9:12">
      <c r="I25" s="42">
        <v>45551</v>
      </c>
      <c r="J25" s="41">
        <v>21.64</v>
      </c>
      <c r="K25" s="26">
        <v>51007</v>
      </c>
      <c r="L25">
        <v>4.2425549434391358E-4</v>
      </c>
    </row>
    <row r="26" spans="9:12">
      <c r="I26" s="42">
        <v>45558</v>
      </c>
      <c r="J26" s="41">
        <v>22.85</v>
      </c>
      <c r="K26" s="26">
        <v>61088</v>
      </c>
      <c r="L26">
        <v>3.7405055002619176E-4</v>
      </c>
    </row>
    <row r="27" spans="9:12">
      <c r="I27" s="42">
        <v>45565</v>
      </c>
      <c r="J27" s="41">
        <v>21.910000000000004</v>
      </c>
      <c r="K27" s="26">
        <v>47808</v>
      </c>
      <c r="L27">
        <v>4.5829149933065603E-4</v>
      </c>
    </row>
    <row r="28" spans="9:12">
      <c r="I28" s="42">
        <v>45572</v>
      </c>
      <c r="J28" s="41">
        <v>23.08</v>
      </c>
      <c r="K28" s="26">
        <v>40791</v>
      </c>
      <c r="L28">
        <v>5.6581108577872564E-4</v>
      </c>
    </row>
    <row r="29" spans="9:12">
      <c r="I29" s="42">
        <v>45579</v>
      </c>
      <c r="J29" s="41">
        <v>25.060000000000002</v>
      </c>
      <c r="K29" s="26">
        <v>42137</v>
      </c>
      <c r="L29">
        <v>5.9472672473123386E-4</v>
      </c>
    </row>
    <row r="30" spans="9:12">
      <c r="I30" s="42">
        <v>45586</v>
      </c>
      <c r="J30" s="41">
        <v>20.73</v>
      </c>
      <c r="K30" s="26">
        <v>52390</v>
      </c>
      <c r="L30">
        <v>3.9568619965642298E-4</v>
      </c>
    </row>
    <row r="31" spans="9:12">
      <c r="I31" s="42">
        <v>45593</v>
      </c>
      <c r="J31" s="41">
        <v>14.02</v>
      </c>
      <c r="K31" s="26">
        <v>75610</v>
      </c>
      <c r="L31">
        <v>1.8542520830577966E-4</v>
      </c>
    </row>
    <row r="32" spans="9:12">
      <c r="I32" s="42">
        <v>45600</v>
      </c>
      <c r="J32" s="41">
        <v>22.689999999999998</v>
      </c>
      <c r="K32" s="26">
        <v>51694</v>
      </c>
      <c r="L32">
        <v>4.3892908267884084E-4</v>
      </c>
    </row>
    <row r="33" spans="9:12">
      <c r="I33" s="42">
        <v>45607</v>
      </c>
      <c r="J33" s="41">
        <v>23.18</v>
      </c>
      <c r="K33" s="26">
        <v>51792</v>
      </c>
      <c r="L33">
        <v>4.4755946864380599E-4</v>
      </c>
    </row>
    <row r="34" spans="9:12">
      <c r="I34" s="42">
        <v>45614</v>
      </c>
      <c r="J34" s="41">
        <v>17.510000000000002</v>
      </c>
      <c r="K34" s="26">
        <v>40181</v>
      </c>
      <c r="L34">
        <v>4.3577810407904237E-4</v>
      </c>
    </row>
    <row r="35" spans="9:12">
      <c r="I35" s="42">
        <v>45621</v>
      </c>
      <c r="J35" s="41">
        <v>27.54</v>
      </c>
      <c r="K35" s="26">
        <v>35823</v>
      </c>
      <c r="L35">
        <v>7.6877983418474161E-4</v>
      </c>
    </row>
    <row r="36" spans="9:12">
      <c r="I36" s="42">
        <v>45628</v>
      </c>
      <c r="J36" s="41">
        <v>20.16</v>
      </c>
      <c r="K36" s="26">
        <v>45124</v>
      </c>
      <c r="L36">
        <v>4.4676890346600481E-4</v>
      </c>
    </row>
    <row r="37" spans="9:12">
      <c r="I37" s="42">
        <v>45635</v>
      </c>
      <c r="J37" s="41">
        <v>20.64</v>
      </c>
      <c r="K37" s="26">
        <v>59678</v>
      </c>
      <c r="L37">
        <v>3.4585609437313584E-4</v>
      </c>
    </row>
    <row r="38" spans="9:12">
      <c r="I38" s="42">
        <v>45642</v>
      </c>
      <c r="J38" s="41">
        <v>16.97</v>
      </c>
      <c r="K38" s="26">
        <v>51493</v>
      </c>
      <c r="L38">
        <v>3.2955935758258403E-4</v>
      </c>
    </row>
    <row r="39" spans="9:12">
      <c r="I39" s="42">
        <v>45649</v>
      </c>
      <c r="J39" s="41">
        <v>20.23</v>
      </c>
      <c r="K39" s="26">
        <v>42747</v>
      </c>
      <c r="L39">
        <v>4.7324958476618244E-4</v>
      </c>
    </row>
    <row r="40" spans="9:12">
      <c r="I40" s="42">
        <v>45656</v>
      </c>
      <c r="J40" s="41">
        <v>13.66</v>
      </c>
      <c r="K40" s="26">
        <v>44785</v>
      </c>
      <c r="L40">
        <v>3.0501283912024113E-4</v>
      </c>
    </row>
    <row r="41" spans="9:12">
      <c r="I41" s="42">
        <v>45663</v>
      </c>
      <c r="J41" s="41">
        <v>22.9</v>
      </c>
      <c r="K41" s="26">
        <v>34533</v>
      </c>
      <c r="L41">
        <v>6.6313381403295399E-4</v>
      </c>
    </row>
    <row r="42" spans="9:12">
      <c r="I42" s="42">
        <v>45670</v>
      </c>
      <c r="J42" s="41">
        <v>18.52</v>
      </c>
      <c r="K42" s="26">
        <v>27644</v>
      </c>
      <c r="L42">
        <v>6.6994646216177102E-4</v>
      </c>
    </row>
    <row r="43" spans="9:12">
      <c r="I43" s="42">
        <v>45677</v>
      </c>
      <c r="J43" s="41">
        <v>18.510000000000002</v>
      </c>
      <c r="K43" s="26">
        <v>42348</v>
      </c>
      <c r="L43">
        <v>4.370926608104279E-4</v>
      </c>
    </row>
    <row r="44" spans="9:12">
      <c r="I44" s="42">
        <v>45684</v>
      </c>
      <c r="J44" s="41">
        <v>16.87</v>
      </c>
      <c r="K44" s="26">
        <v>37127</v>
      </c>
      <c r="L44">
        <v>4.5438629568777443E-4</v>
      </c>
    </row>
    <row r="45" spans="9:12">
      <c r="I45" s="42">
        <v>45691</v>
      </c>
      <c r="J45" s="41">
        <v>15.329999999999998</v>
      </c>
      <c r="K45" s="26">
        <v>56414</v>
      </c>
      <c r="L45">
        <v>2.7174105718438682E-4</v>
      </c>
    </row>
    <row r="46" spans="9:12">
      <c r="I46" s="42">
        <v>45698</v>
      </c>
      <c r="J46" s="41">
        <v>24.509999999999998</v>
      </c>
      <c r="K46" s="26">
        <v>37927</v>
      </c>
      <c r="L46">
        <v>6.462414638647928E-4</v>
      </c>
    </row>
    <row r="47" spans="9:12">
      <c r="I47" s="42">
        <v>45705</v>
      </c>
      <c r="J47" s="41">
        <v>20.32</v>
      </c>
      <c r="K47" s="26">
        <v>43741</v>
      </c>
      <c r="L47">
        <v>4.6455270798564279E-4</v>
      </c>
    </row>
    <row r="48" spans="9:12">
      <c r="I48" s="42">
        <v>45712</v>
      </c>
      <c r="J48" s="41">
        <v>14.65</v>
      </c>
      <c r="K48" s="26">
        <v>57395</v>
      </c>
      <c r="L48">
        <v>2.5524871504486454E-4</v>
      </c>
    </row>
    <row r="49" spans="9:12">
      <c r="I49" s="42">
        <v>45719</v>
      </c>
      <c r="J49" s="41">
        <v>23.32</v>
      </c>
      <c r="K49" s="26">
        <v>54434</v>
      </c>
      <c r="L49">
        <v>4.2840871514127202E-4</v>
      </c>
    </row>
    <row r="50" spans="9:12">
      <c r="I50" s="42">
        <v>45726</v>
      </c>
      <c r="J50" s="41">
        <v>21.049999999999997</v>
      </c>
      <c r="K50" s="26">
        <v>59353</v>
      </c>
      <c r="L50">
        <v>3.546577258099843E-4</v>
      </c>
    </row>
    <row r="51" spans="9:12">
      <c r="I51" s="42">
        <v>45733</v>
      </c>
      <c r="J51" s="41">
        <v>17.100000000000001</v>
      </c>
      <c r="K51" s="26">
        <v>36312</v>
      </c>
      <c r="L51">
        <v>4.709187045604759E-4</v>
      </c>
    </row>
    <row r="52" spans="9:12">
      <c r="I52" s="42">
        <v>45740</v>
      </c>
      <c r="J52" s="41">
        <v>18.060000000000002</v>
      </c>
      <c r="K52" s="26">
        <v>44995</v>
      </c>
      <c r="L52">
        <v>4.013779308812091E-4</v>
      </c>
    </row>
    <row r="53" spans="9:12">
      <c r="I53" s="42">
        <v>45747</v>
      </c>
      <c r="J53" s="41">
        <v>24.230000000000004</v>
      </c>
      <c r="K53" s="26">
        <v>51236</v>
      </c>
      <c r="L53">
        <v>4.7290967288625191E-4</v>
      </c>
    </row>
    <row r="54" spans="9:12">
      <c r="I54" s="42">
        <v>45754</v>
      </c>
      <c r="J54" s="41">
        <v>20.34</v>
      </c>
      <c r="K54" s="26">
        <v>54066</v>
      </c>
      <c r="L54">
        <v>3.7620685828431918E-4</v>
      </c>
    </row>
    <row r="55" spans="9:12">
      <c r="I55" s="42">
        <v>45761</v>
      </c>
      <c r="J55" s="41">
        <v>17.71</v>
      </c>
      <c r="K55" s="26">
        <v>78882</v>
      </c>
      <c r="L55">
        <v>2.2451256306888772E-4</v>
      </c>
    </row>
    <row r="56" spans="9:12">
      <c r="I56" s="42">
        <v>45768</v>
      </c>
      <c r="J56" s="41">
        <v>20.28</v>
      </c>
      <c r="K56" s="26">
        <v>60429</v>
      </c>
      <c r="L56">
        <v>3.3560045673434942E-4</v>
      </c>
    </row>
    <row r="57" spans="9:12">
      <c r="I57" s="42">
        <v>45775</v>
      </c>
      <c r="J57" s="41">
        <v>11.46</v>
      </c>
      <c r="K57" s="26">
        <v>49246</v>
      </c>
      <c r="L57">
        <v>2.3270925557405679E-4</v>
      </c>
    </row>
    <row r="58" spans="9:12">
      <c r="I58" s="42">
        <v>45782</v>
      </c>
      <c r="J58" s="41">
        <v>21.63</v>
      </c>
      <c r="K58" s="26">
        <v>34913</v>
      </c>
      <c r="L58">
        <v>6.1953999942714749E-4</v>
      </c>
    </row>
    <row r="59" spans="9:12">
      <c r="I59" s="42">
        <v>45789</v>
      </c>
      <c r="J59" s="41">
        <v>19.09</v>
      </c>
      <c r="K59" s="26">
        <v>57847</v>
      </c>
      <c r="L59">
        <v>3.3000847062077549E-4</v>
      </c>
    </row>
    <row r="60" spans="9:12">
      <c r="I60" s="42">
        <v>45796</v>
      </c>
      <c r="J60" s="41">
        <v>19.86</v>
      </c>
      <c r="K60" s="26">
        <v>49692</v>
      </c>
      <c r="L60">
        <v>3.996619174112533E-4</v>
      </c>
    </row>
    <row r="61" spans="9:12">
      <c r="I61" s="42">
        <v>45803</v>
      </c>
      <c r="J61" s="41">
        <v>20.130000000000003</v>
      </c>
      <c r="K61" s="26">
        <v>48399</v>
      </c>
      <c r="L61">
        <v>4.1591768424967463E-4</v>
      </c>
    </row>
    <row r="62" spans="9:12">
      <c r="I62" s="42">
        <v>45810</v>
      </c>
      <c r="J62" s="41">
        <v>21.78</v>
      </c>
      <c r="K62" s="26">
        <v>39516</v>
      </c>
      <c r="L62">
        <v>5.5116914667476468E-4</v>
      </c>
    </row>
    <row r="63" spans="9:12">
      <c r="I63" s="42">
        <v>45817</v>
      </c>
      <c r="J63" s="41">
        <v>15.56</v>
      </c>
      <c r="K63" s="26">
        <v>40484</v>
      </c>
      <c r="L63">
        <v>3.8434937259164116E-4</v>
      </c>
    </row>
    <row r="64" spans="9:12">
      <c r="I64" s="42">
        <v>45824</v>
      </c>
      <c r="J64" s="41">
        <v>17.47</v>
      </c>
      <c r="K64" s="26">
        <v>38906</v>
      </c>
      <c r="L64">
        <v>4.4903099778954402E-4</v>
      </c>
    </row>
    <row r="65" spans="9:12">
      <c r="I65" s="42">
        <v>45831</v>
      </c>
      <c r="J65" s="41">
        <v>21.61</v>
      </c>
      <c r="K65" s="26">
        <v>63317</v>
      </c>
      <c r="L65">
        <v>3.412985454143437E-4</v>
      </c>
    </row>
    <row r="66" spans="9:12">
      <c r="I66" s="42">
        <v>45838</v>
      </c>
      <c r="J66" s="41">
        <v>15.940000000000001</v>
      </c>
      <c r="K66" s="26">
        <v>57969</v>
      </c>
      <c r="L66">
        <v>2.7497455536579896E-4</v>
      </c>
    </row>
    <row r="67" spans="9:12">
      <c r="I67" s="42">
        <v>45845</v>
      </c>
      <c r="J67" s="41">
        <v>28.990000000000002</v>
      </c>
      <c r="K67" s="26">
        <v>32182</v>
      </c>
      <c r="L67">
        <v>9.0081411969423911E-4</v>
      </c>
    </row>
    <row r="68" spans="9:12">
      <c r="I68" s="42">
        <v>45852</v>
      </c>
      <c r="J68" s="41">
        <v>26.310000000000002</v>
      </c>
      <c r="K68" s="26">
        <v>40815</v>
      </c>
      <c r="L68">
        <v>6.4461595001837567E-4</v>
      </c>
    </row>
    <row r="69" spans="9:12">
      <c r="I69" s="42">
        <v>45859</v>
      </c>
      <c r="J69" s="41">
        <v>15.920000000000002</v>
      </c>
      <c r="K69" s="26">
        <v>52043</v>
      </c>
      <c r="L69">
        <v>3.0590088964894415E-4</v>
      </c>
    </row>
    <row r="70" spans="9:12">
      <c r="I70" s="42">
        <v>45866</v>
      </c>
      <c r="J70" s="41">
        <v>16.47</v>
      </c>
      <c r="K70" s="26">
        <v>59271</v>
      </c>
      <c r="L70">
        <v>2.7787619577871131E-4</v>
      </c>
    </row>
    <row r="71" spans="9:12">
      <c r="I71" s="42">
        <v>45873</v>
      </c>
      <c r="J71" s="41">
        <v>22.049999999999997</v>
      </c>
      <c r="K71" s="26">
        <v>48774</v>
      </c>
      <c r="L71">
        <v>4.5208512732193378E-4</v>
      </c>
    </row>
    <row r="72" spans="9:12">
      <c r="I72" s="42">
        <v>45880</v>
      </c>
      <c r="J72" s="41">
        <v>21.84</v>
      </c>
      <c r="K72" s="26">
        <v>37461</v>
      </c>
      <c r="L72">
        <v>5.8300632657964284E-4</v>
      </c>
    </row>
    <row r="73" spans="9:12">
      <c r="I73" s="42">
        <v>45887</v>
      </c>
      <c r="J73" s="41">
        <v>21.75</v>
      </c>
      <c r="K73" s="26">
        <v>52726</v>
      </c>
      <c r="L73">
        <v>4.1250995713689641E-4</v>
      </c>
    </row>
    <row r="74" spans="9:12">
      <c r="I74" s="42">
        <v>45894</v>
      </c>
      <c r="J74" s="41">
        <v>15.67</v>
      </c>
      <c r="K74" s="26">
        <v>39009</v>
      </c>
      <c r="L74">
        <v>4.0170217129380399E-4</v>
      </c>
    </row>
    <row r="75" spans="9:12">
      <c r="I75" s="42">
        <v>45901</v>
      </c>
      <c r="J75" s="41">
        <v>13.17</v>
      </c>
      <c r="K75" s="26">
        <v>46102</v>
      </c>
      <c r="L75">
        <v>2.8567090364843171E-4</v>
      </c>
    </row>
    <row r="76" spans="9:12">
      <c r="I76" s="42">
        <v>45908</v>
      </c>
      <c r="J76" s="41">
        <v>9.0300000000000011</v>
      </c>
      <c r="K76" s="26">
        <v>19299</v>
      </c>
      <c r="L76">
        <v>4.6789989118607185E-4</v>
      </c>
    </row>
    <row r="77" spans="9:12">
      <c r="I77" s="42" t="s">
        <v>375</v>
      </c>
      <c r="J77" s="41">
        <v>1337.4900000000002</v>
      </c>
      <c r="K77" s="26">
        <v>3215928</v>
      </c>
      <c r="L77">
        <v>4.1589550512324895E-4</v>
      </c>
    </row>
  </sheetData>
  <conditionalFormatting sqref="I10:L76">
    <cfRule type="expression" dxfId="1" priority="1">
      <formula>L10&gt;=MAX($L$10:$L$76)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B226-A546-495C-A153-72E00BBCEA7B}">
  <dimension ref="A2:C8"/>
  <sheetViews>
    <sheetView workbookViewId="0">
      <selection activeCell="C3" sqref="C3"/>
    </sheetView>
  </sheetViews>
  <sheetFormatPr defaultRowHeight="14.4"/>
  <cols>
    <col min="1" max="1" width="12.5546875" bestFit="1" customWidth="1"/>
    <col min="2" max="2" width="6.109375" bestFit="1" customWidth="1"/>
    <col min="3" max="3" width="23.109375" bestFit="1" customWidth="1"/>
    <col min="4" max="4" width="34.6640625" bestFit="1" customWidth="1"/>
  </cols>
  <sheetData>
    <row r="2" spans="1:3">
      <c r="A2" t="s">
        <v>426</v>
      </c>
    </row>
    <row r="3" spans="1:3">
      <c r="A3" s="24" t="s">
        <v>374</v>
      </c>
      <c r="B3" t="s">
        <v>423</v>
      </c>
      <c r="C3" t="s">
        <v>384</v>
      </c>
    </row>
    <row r="4" spans="1:3">
      <c r="A4" s="25" t="s">
        <v>16</v>
      </c>
      <c r="B4">
        <v>154</v>
      </c>
      <c r="C4">
        <v>1475.7972282221713</v>
      </c>
    </row>
    <row r="5" spans="1:3">
      <c r="A5" s="25" t="s">
        <v>19</v>
      </c>
      <c r="B5">
        <v>94</v>
      </c>
      <c r="C5">
        <v>827.68914301743098</v>
      </c>
    </row>
    <row r="6" spans="1:3">
      <c r="A6" s="25" t="s">
        <v>50</v>
      </c>
      <c r="B6">
        <v>29</v>
      </c>
      <c r="C6">
        <v>261.30995645159709</v>
      </c>
    </row>
    <row r="7" spans="1:3">
      <c r="A7" s="25" t="s">
        <v>47</v>
      </c>
      <c r="B7">
        <v>23</v>
      </c>
      <c r="C7">
        <v>219.67098411590436</v>
      </c>
    </row>
    <row r="8" spans="1:3">
      <c r="A8" s="25" t="s">
        <v>375</v>
      </c>
      <c r="B8">
        <v>300</v>
      </c>
      <c r="C8">
        <v>2784.4673118071019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3C32-CFA2-4A4D-A4EE-68B3777A177B}">
  <dimension ref="A3:E96"/>
  <sheetViews>
    <sheetView workbookViewId="0">
      <selection activeCell="A2" sqref="A2"/>
    </sheetView>
  </sheetViews>
  <sheetFormatPr defaultRowHeight="14.4"/>
  <cols>
    <col min="1" max="1" width="23.6640625" bestFit="1" customWidth="1"/>
    <col min="2" max="2" width="15.5546875" bestFit="1" customWidth="1"/>
    <col min="3" max="3" width="6.88671875" bestFit="1" customWidth="1"/>
    <col min="4" max="4" width="8.44140625" bestFit="1" customWidth="1"/>
    <col min="5" max="5" width="10.77734375" bestFit="1" customWidth="1"/>
  </cols>
  <sheetData>
    <row r="3" spans="1:5">
      <c r="A3" s="24" t="s">
        <v>409</v>
      </c>
      <c r="B3" s="24" t="s">
        <v>376</v>
      </c>
    </row>
    <row r="4" spans="1:5">
      <c r="A4" s="24" t="s">
        <v>374</v>
      </c>
      <c r="B4" t="s">
        <v>13</v>
      </c>
      <c r="C4" t="s">
        <v>21</v>
      </c>
      <c r="D4" t="s">
        <v>27</v>
      </c>
      <c r="E4" t="s">
        <v>375</v>
      </c>
    </row>
    <row r="5" spans="1:5">
      <c r="A5" s="25" t="s">
        <v>385</v>
      </c>
      <c r="B5" s="26">
        <v>25615</v>
      </c>
      <c r="C5" s="26">
        <v>26297</v>
      </c>
      <c r="D5" s="26">
        <v>27934</v>
      </c>
      <c r="E5" s="26">
        <v>79846</v>
      </c>
    </row>
    <row r="6" spans="1:5">
      <c r="A6" s="27" t="s">
        <v>405</v>
      </c>
      <c r="B6" s="26">
        <v>3464</v>
      </c>
      <c r="C6" s="26">
        <v>4710</v>
      </c>
      <c r="D6" s="26">
        <v>3630</v>
      </c>
      <c r="E6" s="26">
        <v>11804</v>
      </c>
    </row>
    <row r="7" spans="1:5">
      <c r="A7" s="43" t="s">
        <v>408</v>
      </c>
      <c r="B7" s="26">
        <v>3464</v>
      </c>
      <c r="C7" s="26">
        <v>4710</v>
      </c>
      <c r="D7" s="26">
        <v>3630</v>
      </c>
      <c r="E7" s="26">
        <v>11804</v>
      </c>
    </row>
    <row r="8" spans="1:5">
      <c r="A8" s="44">
        <v>45446</v>
      </c>
      <c r="B8" s="26">
        <v>1334</v>
      </c>
      <c r="C8" s="26">
        <v>909</v>
      </c>
      <c r="D8" s="26">
        <v>1176</v>
      </c>
      <c r="E8" s="26">
        <v>3419</v>
      </c>
    </row>
    <row r="9" spans="1:5">
      <c r="A9" s="44">
        <v>45453</v>
      </c>
      <c r="B9" s="26">
        <v>928</v>
      </c>
      <c r="C9" s="26">
        <v>1397</v>
      </c>
      <c r="D9" s="26">
        <v>452</v>
      </c>
      <c r="E9" s="26">
        <v>2777</v>
      </c>
    </row>
    <row r="10" spans="1:5">
      <c r="A10" s="44">
        <v>45460</v>
      </c>
      <c r="B10" s="26">
        <v>590</v>
      </c>
      <c r="C10" s="26">
        <v>1283</v>
      </c>
      <c r="D10" s="26">
        <v>1302</v>
      </c>
      <c r="E10" s="26">
        <v>3175</v>
      </c>
    </row>
    <row r="11" spans="1:5">
      <c r="A11" s="44">
        <v>45467</v>
      </c>
      <c r="B11" s="26">
        <v>612</v>
      </c>
      <c r="C11" s="26">
        <v>1121</v>
      </c>
      <c r="D11" s="26">
        <v>700</v>
      </c>
      <c r="E11" s="26">
        <v>2433</v>
      </c>
    </row>
    <row r="12" spans="1:5">
      <c r="A12" s="27" t="s">
        <v>406</v>
      </c>
      <c r="B12" s="26">
        <v>11530</v>
      </c>
      <c r="C12" s="26">
        <v>11816</v>
      </c>
      <c r="D12" s="26">
        <v>12762</v>
      </c>
      <c r="E12" s="26">
        <v>36108</v>
      </c>
    </row>
    <row r="13" spans="1:5">
      <c r="A13" s="43" t="s">
        <v>410</v>
      </c>
      <c r="B13" s="26">
        <v>3401</v>
      </c>
      <c r="C13" s="26">
        <v>3842</v>
      </c>
      <c r="D13" s="26">
        <v>5120</v>
      </c>
      <c r="E13" s="26">
        <v>12363</v>
      </c>
    </row>
    <row r="14" spans="1:5">
      <c r="A14" s="44">
        <v>45474</v>
      </c>
      <c r="B14" s="26">
        <v>714</v>
      </c>
      <c r="C14" s="26">
        <v>595</v>
      </c>
      <c r="D14" s="26">
        <v>1117</v>
      </c>
      <c r="E14" s="26">
        <v>2426</v>
      </c>
    </row>
    <row r="15" spans="1:5">
      <c r="A15" s="44">
        <v>45481</v>
      </c>
      <c r="B15" s="26">
        <v>667</v>
      </c>
      <c r="C15" s="26">
        <v>1371</v>
      </c>
      <c r="D15" s="26">
        <v>1117</v>
      </c>
      <c r="E15" s="26">
        <v>3155</v>
      </c>
    </row>
    <row r="16" spans="1:5">
      <c r="A16" s="44">
        <v>45488</v>
      </c>
      <c r="B16" s="26">
        <v>359</v>
      </c>
      <c r="C16" s="26">
        <v>1098</v>
      </c>
      <c r="D16" s="26">
        <v>912</v>
      </c>
      <c r="E16" s="26">
        <v>2369</v>
      </c>
    </row>
    <row r="17" spans="1:5">
      <c r="A17" s="44">
        <v>45495</v>
      </c>
      <c r="B17" s="26">
        <v>792</v>
      </c>
      <c r="C17" s="26">
        <v>364</v>
      </c>
      <c r="D17" s="26">
        <v>1125</v>
      </c>
      <c r="E17" s="26">
        <v>2281</v>
      </c>
    </row>
    <row r="18" spans="1:5">
      <c r="A18" s="44">
        <v>45502</v>
      </c>
      <c r="B18" s="26">
        <v>869</v>
      </c>
      <c r="C18" s="26">
        <v>414</v>
      </c>
      <c r="D18" s="26">
        <v>849</v>
      </c>
      <c r="E18" s="26">
        <v>2132</v>
      </c>
    </row>
    <row r="19" spans="1:5">
      <c r="A19" s="43" t="s">
        <v>411</v>
      </c>
      <c r="B19" s="26">
        <v>4261</v>
      </c>
      <c r="C19" s="26">
        <v>2417</v>
      </c>
      <c r="D19" s="26">
        <v>3837</v>
      </c>
      <c r="E19" s="26">
        <v>10515</v>
      </c>
    </row>
    <row r="20" spans="1:5">
      <c r="A20" s="44">
        <v>45509</v>
      </c>
      <c r="B20" s="26">
        <v>1353</v>
      </c>
      <c r="C20" s="26">
        <v>582</v>
      </c>
      <c r="D20" s="26">
        <v>758</v>
      </c>
      <c r="E20" s="26">
        <v>2693</v>
      </c>
    </row>
    <row r="21" spans="1:5">
      <c r="A21" s="44">
        <v>45516</v>
      </c>
      <c r="B21" s="26">
        <v>977</v>
      </c>
      <c r="C21" s="26">
        <v>1191</v>
      </c>
      <c r="D21" s="26">
        <v>904</v>
      </c>
      <c r="E21" s="26">
        <v>3072</v>
      </c>
    </row>
    <row r="22" spans="1:5">
      <c r="A22" s="44">
        <v>45523</v>
      </c>
      <c r="B22" s="26">
        <v>909</v>
      </c>
      <c r="C22" s="26">
        <v>382</v>
      </c>
      <c r="D22" s="26">
        <v>1009</v>
      </c>
      <c r="E22" s="26">
        <v>2300</v>
      </c>
    </row>
    <row r="23" spans="1:5">
      <c r="A23" s="44">
        <v>45530</v>
      </c>
      <c r="B23" s="26">
        <v>1022</v>
      </c>
      <c r="C23" s="26">
        <v>262</v>
      </c>
      <c r="D23" s="26">
        <v>1166</v>
      </c>
      <c r="E23" s="26">
        <v>2450</v>
      </c>
    </row>
    <row r="24" spans="1:5">
      <c r="A24" s="43" t="s">
        <v>412</v>
      </c>
      <c r="B24" s="26">
        <v>3868</v>
      </c>
      <c r="C24" s="26">
        <v>5557</v>
      </c>
      <c r="D24" s="26">
        <v>3805</v>
      </c>
      <c r="E24" s="26">
        <v>13230</v>
      </c>
    </row>
    <row r="25" spans="1:5">
      <c r="A25" s="44">
        <v>45537</v>
      </c>
      <c r="B25" s="26">
        <v>515</v>
      </c>
      <c r="C25" s="26">
        <v>956</v>
      </c>
      <c r="D25" s="26">
        <v>1031</v>
      </c>
      <c r="E25" s="26">
        <v>2502</v>
      </c>
    </row>
    <row r="26" spans="1:5">
      <c r="A26" s="44">
        <v>45544</v>
      </c>
      <c r="B26" s="26">
        <v>637</v>
      </c>
      <c r="C26" s="26">
        <v>1268</v>
      </c>
      <c r="D26" s="26">
        <v>725</v>
      </c>
      <c r="E26" s="26">
        <v>2630</v>
      </c>
    </row>
    <row r="27" spans="1:5">
      <c r="A27" s="44">
        <v>45551</v>
      </c>
      <c r="B27" s="26">
        <v>471</v>
      </c>
      <c r="C27" s="26">
        <v>1291</v>
      </c>
      <c r="D27" s="26">
        <v>400</v>
      </c>
      <c r="E27" s="26">
        <v>2162</v>
      </c>
    </row>
    <row r="28" spans="1:5">
      <c r="A28" s="44">
        <v>45558</v>
      </c>
      <c r="B28" s="26">
        <v>1113</v>
      </c>
      <c r="C28" s="26">
        <v>1198</v>
      </c>
      <c r="D28" s="26">
        <v>474</v>
      </c>
      <c r="E28" s="26">
        <v>2785</v>
      </c>
    </row>
    <row r="29" spans="1:5">
      <c r="A29" s="44">
        <v>45565</v>
      </c>
      <c r="B29" s="26">
        <v>1132</v>
      </c>
      <c r="C29" s="26">
        <v>844</v>
      </c>
      <c r="D29" s="26">
        <v>1175</v>
      </c>
      <c r="E29" s="26">
        <v>3151</v>
      </c>
    </row>
    <row r="30" spans="1:5">
      <c r="A30" s="27" t="s">
        <v>407</v>
      </c>
      <c r="B30" s="26">
        <v>10621</v>
      </c>
      <c r="C30" s="26">
        <v>9771</v>
      </c>
      <c r="D30" s="26">
        <v>11542</v>
      </c>
      <c r="E30" s="26">
        <v>31934</v>
      </c>
    </row>
    <row r="31" spans="1:5">
      <c r="A31" s="43" t="s">
        <v>413</v>
      </c>
      <c r="B31" s="26">
        <v>3573</v>
      </c>
      <c r="C31" s="26">
        <v>2316</v>
      </c>
      <c r="D31" s="26">
        <v>4092</v>
      </c>
      <c r="E31" s="26">
        <v>9981</v>
      </c>
    </row>
    <row r="32" spans="1:5">
      <c r="A32" s="44">
        <v>45572</v>
      </c>
      <c r="B32" s="26">
        <v>559</v>
      </c>
      <c r="C32" s="26">
        <v>554</v>
      </c>
      <c r="D32" s="26">
        <v>1225</v>
      </c>
      <c r="E32" s="26">
        <v>2338</v>
      </c>
    </row>
    <row r="33" spans="1:5">
      <c r="A33" s="44">
        <v>45579</v>
      </c>
      <c r="B33" s="26">
        <v>892</v>
      </c>
      <c r="C33" s="26">
        <v>536</v>
      </c>
      <c r="D33" s="26">
        <v>1242</v>
      </c>
      <c r="E33" s="26">
        <v>2670</v>
      </c>
    </row>
    <row r="34" spans="1:5">
      <c r="A34" s="44">
        <v>45586</v>
      </c>
      <c r="B34" s="26">
        <v>948</v>
      </c>
      <c r="C34" s="26">
        <v>762</v>
      </c>
      <c r="D34" s="26">
        <v>1082</v>
      </c>
      <c r="E34" s="26">
        <v>2792</v>
      </c>
    </row>
    <row r="35" spans="1:5">
      <c r="A35" s="44">
        <v>45593</v>
      </c>
      <c r="B35" s="26">
        <v>1174</v>
      </c>
      <c r="C35" s="26">
        <v>464</v>
      </c>
      <c r="D35" s="26">
        <v>543</v>
      </c>
      <c r="E35" s="26">
        <v>2181</v>
      </c>
    </row>
    <row r="36" spans="1:5">
      <c r="A36" s="43" t="s">
        <v>414</v>
      </c>
      <c r="B36" s="26">
        <v>3532</v>
      </c>
      <c r="C36" s="26">
        <v>3182</v>
      </c>
      <c r="D36" s="26">
        <v>3878</v>
      </c>
      <c r="E36" s="26">
        <v>10592</v>
      </c>
    </row>
    <row r="37" spans="1:5">
      <c r="A37" s="44">
        <v>45600</v>
      </c>
      <c r="B37" s="26">
        <v>1202</v>
      </c>
      <c r="C37" s="26">
        <v>1390</v>
      </c>
      <c r="D37" s="26">
        <v>984</v>
      </c>
      <c r="E37" s="26">
        <v>3576</v>
      </c>
    </row>
    <row r="38" spans="1:5">
      <c r="A38" s="44">
        <v>45607</v>
      </c>
      <c r="B38" s="26">
        <v>1204</v>
      </c>
      <c r="C38" s="26">
        <v>532</v>
      </c>
      <c r="D38" s="26">
        <v>1058</v>
      </c>
      <c r="E38" s="26">
        <v>2794</v>
      </c>
    </row>
    <row r="39" spans="1:5">
      <c r="A39" s="44">
        <v>45614</v>
      </c>
      <c r="B39" s="26">
        <v>676</v>
      </c>
      <c r="C39" s="26">
        <v>577</v>
      </c>
      <c r="D39" s="26">
        <v>682</v>
      </c>
      <c r="E39" s="26">
        <v>1935</v>
      </c>
    </row>
    <row r="40" spans="1:5">
      <c r="A40" s="44">
        <v>45621</v>
      </c>
      <c r="B40" s="26">
        <v>450</v>
      </c>
      <c r="C40" s="26">
        <v>683</v>
      </c>
      <c r="D40" s="26">
        <v>1154</v>
      </c>
      <c r="E40" s="26">
        <v>2287</v>
      </c>
    </row>
    <row r="41" spans="1:5">
      <c r="A41" s="43" t="s">
        <v>415</v>
      </c>
      <c r="B41" s="26">
        <v>3516</v>
      </c>
      <c r="C41" s="26">
        <v>4273</v>
      </c>
      <c r="D41" s="26">
        <v>3572</v>
      </c>
      <c r="E41" s="26">
        <v>11361</v>
      </c>
    </row>
    <row r="42" spans="1:5">
      <c r="A42" s="44">
        <v>45628</v>
      </c>
      <c r="B42" s="26">
        <v>808</v>
      </c>
      <c r="C42" s="26">
        <v>871</v>
      </c>
      <c r="D42" s="26">
        <v>704</v>
      </c>
      <c r="E42" s="26">
        <v>2383</v>
      </c>
    </row>
    <row r="43" spans="1:5">
      <c r="A43" s="44">
        <v>45635</v>
      </c>
      <c r="B43" s="26">
        <v>611</v>
      </c>
      <c r="C43" s="26">
        <v>405</v>
      </c>
      <c r="D43" s="26">
        <v>382</v>
      </c>
      <c r="E43" s="26">
        <v>1398</v>
      </c>
    </row>
    <row r="44" spans="1:5">
      <c r="A44" s="44">
        <v>45642</v>
      </c>
      <c r="B44" s="26">
        <v>1117</v>
      </c>
      <c r="C44" s="26">
        <v>477</v>
      </c>
      <c r="D44" s="26">
        <v>1099</v>
      </c>
      <c r="E44" s="26">
        <v>2693</v>
      </c>
    </row>
    <row r="45" spans="1:5">
      <c r="A45" s="44">
        <v>45649</v>
      </c>
      <c r="B45" s="26">
        <v>567</v>
      </c>
      <c r="C45" s="26">
        <v>1133</v>
      </c>
      <c r="D45" s="26">
        <v>850</v>
      </c>
      <c r="E45" s="26">
        <v>2550</v>
      </c>
    </row>
    <row r="46" spans="1:5">
      <c r="A46" s="44">
        <v>45656</v>
      </c>
      <c r="B46" s="26">
        <v>413</v>
      </c>
      <c r="C46" s="26">
        <v>1387</v>
      </c>
      <c r="D46" s="26">
        <v>537</v>
      </c>
      <c r="E46" s="26">
        <v>2337</v>
      </c>
    </row>
    <row r="47" spans="1:5">
      <c r="A47" s="25" t="s">
        <v>386</v>
      </c>
      <c r="B47" s="26">
        <v>25423</v>
      </c>
      <c r="C47" s="26">
        <v>29247</v>
      </c>
      <c r="D47" s="26">
        <v>27072</v>
      </c>
      <c r="E47" s="26">
        <v>81742</v>
      </c>
    </row>
    <row r="48" spans="1:5">
      <c r="A48" s="27" t="s">
        <v>416</v>
      </c>
      <c r="B48" s="26">
        <v>7834</v>
      </c>
      <c r="C48" s="26">
        <v>11080</v>
      </c>
      <c r="D48" s="26">
        <v>9661</v>
      </c>
      <c r="E48" s="26">
        <v>28575</v>
      </c>
    </row>
    <row r="49" spans="1:5">
      <c r="A49" s="43" t="s">
        <v>419</v>
      </c>
      <c r="B49" s="26">
        <v>1693</v>
      </c>
      <c r="C49" s="26">
        <v>4052</v>
      </c>
      <c r="D49" s="26">
        <v>2807</v>
      </c>
      <c r="E49" s="26">
        <v>8552</v>
      </c>
    </row>
    <row r="50" spans="1:5">
      <c r="A50" s="44">
        <v>45663</v>
      </c>
      <c r="B50" s="26">
        <v>443</v>
      </c>
      <c r="C50" s="26">
        <v>1283</v>
      </c>
      <c r="D50" s="26">
        <v>725</v>
      </c>
      <c r="E50" s="26">
        <v>2451</v>
      </c>
    </row>
    <row r="51" spans="1:5">
      <c r="A51" s="44">
        <v>45670</v>
      </c>
      <c r="B51" s="26">
        <v>467</v>
      </c>
      <c r="C51" s="26">
        <v>1354</v>
      </c>
      <c r="D51" s="26">
        <v>520</v>
      </c>
      <c r="E51" s="26">
        <v>2341</v>
      </c>
    </row>
    <row r="52" spans="1:5">
      <c r="A52" s="44">
        <v>45677</v>
      </c>
      <c r="B52" s="26">
        <v>442</v>
      </c>
      <c r="C52" s="26">
        <v>546</v>
      </c>
      <c r="D52" s="26">
        <v>844</v>
      </c>
      <c r="E52" s="26">
        <v>1832</v>
      </c>
    </row>
    <row r="53" spans="1:5">
      <c r="A53" s="44">
        <v>45684</v>
      </c>
      <c r="B53" s="26">
        <v>341</v>
      </c>
      <c r="C53" s="26">
        <v>869</v>
      </c>
      <c r="D53" s="26">
        <v>718</v>
      </c>
      <c r="E53" s="26">
        <v>1928</v>
      </c>
    </row>
    <row r="54" spans="1:5">
      <c r="A54" s="43" t="s">
        <v>420</v>
      </c>
      <c r="B54" s="26">
        <v>2752</v>
      </c>
      <c r="C54" s="26">
        <v>2730</v>
      </c>
      <c r="D54" s="26">
        <v>1815</v>
      </c>
      <c r="E54" s="26">
        <v>7297</v>
      </c>
    </row>
    <row r="55" spans="1:5">
      <c r="A55" s="44">
        <v>45691</v>
      </c>
      <c r="B55" s="26">
        <v>735</v>
      </c>
      <c r="C55" s="26">
        <v>523</v>
      </c>
      <c r="D55" s="26">
        <v>422</v>
      </c>
      <c r="E55" s="26">
        <v>1680</v>
      </c>
    </row>
    <row r="56" spans="1:5">
      <c r="A56" s="44">
        <v>45698</v>
      </c>
      <c r="B56" s="26">
        <v>915</v>
      </c>
      <c r="C56" s="26">
        <v>1108</v>
      </c>
      <c r="D56" s="26">
        <v>338</v>
      </c>
      <c r="E56" s="26">
        <v>2361</v>
      </c>
    </row>
    <row r="57" spans="1:5">
      <c r="A57" s="44">
        <v>45705</v>
      </c>
      <c r="B57" s="26">
        <v>724</v>
      </c>
      <c r="C57" s="26">
        <v>463</v>
      </c>
      <c r="D57" s="26">
        <v>356</v>
      </c>
      <c r="E57" s="26">
        <v>1543</v>
      </c>
    </row>
    <row r="58" spans="1:5">
      <c r="A58" s="44">
        <v>45712</v>
      </c>
      <c r="B58" s="26">
        <v>378</v>
      </c>
      <c r="C58" s="26">
        <v>636</v>
      </c>
      <c r="D58" s="26">
        <v>699</v>
      </c>
      <c r="E58" s="26">
        <v>1713</v>
      </c>
    </row>
    <row r="59" spans="1:5">
      <c r="A59" s="43" t="s">
        <v>421</v>
      </c>
      <c r="B59" s="26">
        <v>3389</v>
      </c>
      <c r="C59" s="26">
        <v>4298</v>
      </c>
      <c r="D59" s="26">
        <v>5039</v>
      </c>
      <c r="E59" s="26">
        <v>12726</v>
      </c>
    </row>
    <row r="60" spans="1:5">
      <c r="A60" s="44">
        <v>45719</v>
      </c>
      <c r="B60" s="26">
        <v>1279</v>
      </c>
      <c r="C60" s="26">
        <v>1006</v>
      </c>
      <c r="D60" s="26">
        <v>478</v>
      </c>
      <c r="E60" s="26">
        <v>2763</v>
      </c>
    </row>
    <row r="61" spans="1:5">
      <c r="A61" s="44">
        <v>45726</v>
      </c>
      <c r="B61" s="26">
        <v>545</v>
      </c>
      <c r="C61" s="26">
        <v>1005</v>
      </c>
      <c r="D61" s="26">
        <v>765</v>
      </c>
      <c r="E61" s="26">
        <v>2315</v>
      </c>
    </row>
    <row r="62" spans="1:5">
      <c r="A62" s="44">
        <v>45733</v>
      </c>
      <c r="B62" s="26">
        <v>564</v>
      </c>
      <c r="C62" s="26">
        <v>496</v>
      </c>
      <c r="D62" s="26">
        <v>1128</v>
      </c>
      <c r="E62" s="26">
        <v>2188</v>
      </c>
    </row>
    <row r="63" spans="1:5">
      <c r="A63" s="44">
        <v>45740</v>
      </c>
      <c r="B63" s="26">
        <v>565</v>
      </c>
      <c r="C63" s="26">
        <v>813</v>
      </c>
      <c r="D63" s="26">
        <v>1301</v>
      </c>
      <c r="E63" s="26">
        <v>2679</v>
      </c>
    </row>
    <row r="64" spans="1:5">
      <c r="A64" s="44">
        <v>45747</v>
      </c>
      <c r="B64" s="26">
        <v>436</v>
      </c>
      <c r="C64" s="26">
        <v>978</v>
      </c>
      <c r="D64" s="26">
        <v>1367</v>
      </c>
      <c r="E64" s="26">
        <v>2781</v>
      </c>
    </row>
    <row r="65" spans="1:5">
      <c r="A65" s="27" t="s">
        <v>405</v>
      </c>
      <c r="B65" s="26">
        <v>9418</v>
      </c>
      <c r="C65" s="26">
        <v>10886</v>
      </c>
      <c r="D65" s="26">
        <v>10249</v>
      </c>
      <c r="E65" s="26">
        <v>30553</v>
      </c>
    </row>
    <row r="66" spans="1:5">
      <c r="A66" s="43" t="s">
        <v>417</v>
      </c>
      <c r="B66" s="26">
        <v>3363</v>
      </c>
      <c r="C66" s="26">
        <v>3416</v>
      </c>
      <c r="D66" s="26">
        <v>3834</v>
      </c>
      <c r="E66" s="26">
        <v>10613</v>
      </c>
    </row>
    <row r="67" spans="1:5">
      <c r="A67" s="44">
        <v>45754</v>
      </c>
      <c r="B67" s="26">
        <v>1337</v>
      </c>
      <c r="C67" s="26">
        <v>1014</v>
      </c>
      <c r="D67" s="26">
        <v>940</v>
      </c>
      <c r="E67" s="26">
        <v>3291</v>
      </c>
    </row>
    <row r="68" spans="1:5">
      <c r="A68" s="44">
        <v>45761</v>
      </c>
      <c r="B68" s="26">
        <v>690</v>
      </c>
      <c r="C68" s="26">
        <v>1335</v>
      </c>
      <c r="D68" s="26">
        <v>1191</v>
      </c>
      <c r="E68" s="26">
        <v>3216</v>
      </c>
    </row>
    <row r="69" spans="1:5">
      <c r="A69" s="44">
        <v>45768</v>
      </c>
      <c r="B69" s="26">
        <v>353</v>
      </c>
      <c r="C69" s="26">
        <v>486</v>
      </c>
      <c r="D69" s="26">
        <v>889</v>
      </c>
      <c r="E69" s="26">
        <v>1728</v>
      </c>
    </row>
    <row r="70" spans="1:5">
      <c r="A70" s="44">
        <v>45775</v>
      </c>
      <c r="B70" s="26">
        <v>983</v>
      </c>
      <c r="C70" s="26">
        <v>581</v>
      </c>
      <c r="D70" s="26">
        <v>814</v>
      </c>
      <c r="E70" s="26">
        <v>2378</v>
      </c>
    </row>
    <row r="71" spans="1:5">
      <c r="A71" s="43" t="s">
        <v>418</v>
      </c>
      <c r="B71" s="26">
        <v>3468</v>
      </c>
      <c r="C71" s="26">
        <v>3663</v>
      </c>
      <c r="D71" s="26">
        <v>2801</v>
      </c>
      <c r="E71" s="26">
        <v>9932</v>
      </c>
    </row>
    <row r="72" spans="1:5">
      <c r="A72" s="44">
        <v>45782</v>
      </c>
      <c r="B72" s="26">
        <v>919</v>
      </c>
      <c r="C72" s="26">
        <v>676</v>
      </c>
      <c r="D72" s="26">
        <v>459</v>
      </c>
      <c r="E72" s="26">
        <v>2054</v>
      </c>
    </row>
    <row r="73" spans="1:5">
      <c r="A73" s="44">
        <v>45789</v>
      </c>
      <c r="B73" s="26">
        <v>576</v>
      </c>
      <c r="C73" s="26">
        <v>447</v>
      </c>
      <c r="D73" s="26">
        <v>377</v>
      </c>
      <c r="E73" s="26">
        <v>1400</v>
      </c>
    </row>
    <row r="74" spans="1:5">
      <c r="A74" s="44">
        <v>45796</v>
      </c>
      <c r="B74" s="26">
        <v>932</v>
      </c>
      <c r="C74" s="26">
        <v>1356</v>
      </c>
      <c r="D74" s="26">
        <v>1281</v>
      </c>
      <c r="E74" s="26">
        <v>3569</v>
      </c>
    </row>
    <row r="75" spans="1:5">
      <c r="A75" s="44">
        <v>45803</v>
      </c>
      <c r="B75" s="26">
        <v>1041</v>
      </c>
      <c r="C75" s="26">
        <v>1184</v>
      </c>
      <c r="D75" s="26">
        <v>684</v>
      </c>
      <c r="E75" s="26">
        <v>2909</v>
      </c>
    </row>
    <row r="76" spans="1:5">
      <c r="A76" s="43" t="s">
        <v>408</v>
      </c>
      <c r="B76" s="26">
        <v>2587</v>
      </c>
      <c r="C76" s="26">
        <v>3807</v>
      </c>
      <c r="D76" s="26">
        <v>3614</v>
      </c>
      <c r="E76" s="26">
        <v>10008</v>
      </c>
    </row>
    <row r="77" spans="1:5">
      <c r="A77" s="44">
        <v>45810</v>
      </c>
      <c r="B77" s="26">
        <v>354</v>
      </c>
      <c r="C77" s="26">
        <v>1126</v>
      </c>
      <c r="D77" s="26">
        <v>569</v>
      </c>
      <c r="E77" s="26">
        <v>2049</v>
      </c>
    </row>
    <row r="78" spans="1:5">
      <c r="A78" s="44">
        <v>45817</v>
      </c>
      <c r="B78" s="26">
        <v>730</v>
      </c>
      <c r="C78" s="26">
        <v>578</v>
      </c>
      <c r="D78" s="26">
        <v>935</v>
      </c>
      <c r="E78" s="26">
        <v>2243</v>
      </c>
    </row>
    <row r="79" spans="1:5">
      <c r="A79" s="44">
        <v>45824</v>
      </c>
      <c r="B79" s="26">
        <v>698</v>
      </c>
      <c r="C79" s="26">
        <v>325</v>
      </c>
      <c r="D79" s="26">
        <v>994</v>
      </c>
      <c r="E79" s="26">
        <v>2017</v>
      </c>
    </row>
    <row r="80" spans="1:5">
      <c r="A80" s="44">
        <v>45831</v>
      </c>
      <c r="B80" s="26">
        <v>320</v>
      </c>
      <c r="C80" s="26">
        <v>544</v>
      </c>
      <c r="D80" s="26">
        <v>520</v>
      </c>
      <c r="E80" s="26">
        <v>1384</v>
      </c>
    </row>
    <row r="81" spans="1:5">
      <c r="A81" s="44">
        <v>45838</v>
      </c>
      <c r="B81" s="26">
        <v>485</v>
      </c>
      <c r="C81" s="26">
        <v>1234</v>
      </c>
      <c r="D81" s="26">
        <v>596</v>
      </c>
      <c r="E81" s="26">
        <v>2315</v>
      </c>
    </row>
    <row r="82" spans="1:5">
      <c r="A82" s="27" t="s">
        <v>406</v>
      </c>
      <c r="B82" s="26">
        <v>8171</v>
      </c>
      <c r="C82" s="26">
        <v>7281</v>
      </c>
      <c r="D82" s="26">
        <v>7162</v>
      </c>
      <c r="E82" s="26">
        <v>22614</v>
      </c>
    </row>
    <row r="83" spans="1:5">
      <c r="A83" s="43" t="s">
        <v>410</v>
      </c>
      <c r="B83" s="26">
        <v>3623</v>
      </c>
      <c r="C83" s="26">
        <v>3347</v>
      </c>
      <c r="D83" s="26">
        <v>4283</v>
      </c>
      <c r="E83" s="26">
        <v>11253</v>
      </c>
    </row>
    <row r="84" spans="1:5">
      <c r="A84" s="44">
        <v>45845</v>
      </c>
      <c r="B84" s="26">
        <v>831</v>
      </c>
      <c r="C84" s="26">
        <v>1033</v>
      </c>
      <c r="D84" s="26">
        <v>805</v>
      </c>
      <c r="E84" s="26">
        <v>2669</v>
      </c>
    </row>
    <row r="85" spans="1:5">
      <c r="A85" s="44">
        <v>45852</v>
      </c>
      <c r="B85" s="26">
        <v>1274</v>
      </c>
      <c r="C85" s="26">
        <v>428</v>
      </c>
      <c r="D85" s="26">
        <v>952</v>
      </c>
      <c r="E85" s="26">
        <v>2654</v>
      </c>
    </row>
    <row r="86" spans="1:5">
      <c r="A86" s="44">
        <v>45859</v>
      </c>
      <c r="B86" s="26">
        <v>951</v>
      </c>
      <c r="C86" s="26">
        <v>604</v>
      </c>
      <c r="D86" s="26">
        <v>1139</v>
      </c>
      <c r="E86" s="26">
        <v>2694</v>
      </c>
    </row>
    <row r="87" spans="1:5">
      <c r="A87" s="44">
        <v>45866</v>
      </c>
      <c r="B87" s="26">
        <v>567</v>
      </c>
      <c r="C87" s="26">
        <v>1282</v>
      </c>
      <c r="D87" s="26">
        <v>1387</v>
      </c>
      <c r="E87" s="26">
        <v>3236</v>
      </c>
    </row>
    <row r="88" spans="1:5">
      <c r="A88" s="43" t="s">
        <v>411</v>
      </c>
      <c r="B88" s="26">
        <v>2856</v>
      </c>
      <c r="C88" s="26">
        <v>3016</v>
      </c>
      <c r="D88" s="26">
        <v>2629</v>
      </c>
      <c r="E88" s="26">
        <v>8501</v>
      </c>
    </row>
    <row r="89" spans="1:5">
      <c r="A89" s="44">
        <v>45873</v>
      </c>
      <c r="B89" s="26">
        <v>667</v>
      </c>
      <c r="C89" s="26">
        <v>499</v>
      </c>
      <c r="D89" s="26">
        <v>523</v>
      </c>
      <c r="E89" s="26">
        <v>1689</v>
      </c>
    </row>
    <row r="90" spans="1:5">
      <c r="A90" s="44">
        <v>45880</v>
      </c>
      <c r="B90" s="26">
        <v>896</v>
      </c>
      <c r="C90" s="26">
        <v>702</v>
      </c>
      <c r="D90" s="26">
        <v>749</v>
      </c>
      <c r="E90" s="26">
        <v>2347</v>
      </c>
    </row>
    <row r="91" spans="1:5">
      <c r="A91" s="44">
        <v>45887</v>
      </c>
      <c r="B91" s="26">
        <v>333</v>
      </c>
      <c r="C91" s="26">
        <v>647</v>
      </c>
      <c r="D91" s="26">
        <v>839</v>
      </c>
      <c r="E91" s="26">
        <v>1819</v>
      </c>
    </row>
    <row r="92" spans="1:5">
      <c r="A92" s="44">
        <v>45894</v>
      </c>
      <c r="B92" s="26">
        <v>960</v>
      </c>
      <c r="C92" s="26">
        <v>1168</v>
      </c>
      <c r="D92" s="26">
        <v>518</v>
      </c>
      <c r="E92" s="26">
        <v>2646</v>
      </c>
    </row>
    <row r="93" spans="1:5">
      <c r="A93" s="43" t="s">
        <v>412</v>
      </c>
      <c r="B93" s="26">
        <v>1692</v>
      </c>
      <c r="C93" s="26">
        <v>918</v>
      </c>
      <c r="D93" s="26">
        <v>250</v>
      </c>
      <c r="E93" s="26">
        <v>2860</v>
      </c>
    </row>
    <row r="94" spans="1:5">
      <c r="A94" s="44">
        <v>45901</v>
      </c>
      <c r="B94" s="26">
        <v>872</v>
      </c>
      <c r="C94" s="26">
        <v>302</v>
      </c>
      <c r="D94" s="26">
        <v>250</v>
      </c>
      <c r="E94" s="26">
        <v>1424</v>
      </c>
    </row>
    <row r="95" spans="1:5">
      <c r="A95" s="44">
        <v>45908</v>
      </c>
      <c r="B95" s="26">
        <v>820</v>
      </c>
      <c r="C95" s="26">
        <v>616</v>
      </c>
      <c r="D95" s="26"/>
      <c r="E95" s="26">
        <v>1436</v>
      </c>
    </row>
    <row r="96" spans="1:5">
      <c r="A96" s="25" t="s">
        <v>375</v>
      </c>
      <c r="B96" s="26">
        <v>51038</v>
      </c>
      <c r="C96" s="26">
        <v>55544</v>
      </c>
      <c r="D96" s="26">
        <v>55006</v>
      </c>
      <c r="E96" s="26">
        <v>161588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7EE4-C485-42BD-8A98-766B36EE1062}">
  <dimension ref="A3:K276"/>
  <sheetViews>
    <sheetView workbookViewId="0">
      <selection activeCell="E25" sqref="E25:K25"/>
    </sheetView>
  </sheetViews>
  <sheetFormatPr defaultRowHeight="14.4"/>
  <cols>
    <col min="1" max="1" width="12.5546875" bestFit="1" customWidth="1"/>
    <col min="2" max="2" width="23.6640625" bestFit="1" customWidth="1"/>
    <col min="3" max="3" width="14" bestFit="1" customWidth="1"/>
    <col min="7" max="7" width="12.5546875" bestFit="1" customWidth="1"/>
    <col min="8" max="8" width="23.6640625" bestFit="1" customWidth="1"/>
    <col min="9" max="9" width="6.88671875" bestFit="1" customWidth="1"/>
    <col min="10" max="10" width="8.44140625" bestFit="1" customWidth="1"/>
    <col min="11" max="11" width="10.77734375" bestFit="1" customWidth="1"/>
  </cols>
  <sheetData>
    <row r="3" spans="1:3">
      <c r="A3" s="24" t="s">
        <v>374</v>
      </c>
      <c r="B3" t="s">
        <v>409</v>
      </c>
      <c r="C3" s="46" t="s">
        <v>427</v>
      </c>
    </row>
    <row r="4" spans="1:3">
      <c r="A4" s="42">
        <v>45446</v>
      </c>
      <c r="B4" s="26">
        <v>3419</v>
      </c>
      <c r="C4" t="e">
        <v>#N/A</v>
      </c>
    </row>
    <row r="5" spans="1:3">
      <c r="A5" s="42">
        <v>45453</v>
      </c>
      <c r="B5" s="26">
        <v>2777</v>
      </c>
      <c r="C5" t="e">
        <v>#N/A</v>
      </c>
    </row>
    <row r="6" spans="1:3">
      <c r="A6" s="42">
        <v>45460</v>
      </c>
      <c r="B6" s="26">
        <v>3175</v>
      </c>
      <c r="C6" s="26">
        <f t="shared" ref="C6:C37" si="0">AVERAGE(B4:B6)</f>
        <v>3123.6666666666665</v>
      </c>
    </row>
    <row r="7" spans="1:3">
      <c r="A7" s="42">
        <v>45467</v>
      </c>
      <c r="B7" s="26">
        <v>2433</v>
      </c>
      <c r="C7" s="26">
        <f t="shared" si="0"/>
        <v>2795</v>
      </c>
    </row>
    <row r="8" spans="1:3">
      <c r="A8" s="42">
        <v>45474</v>
      </c>
      <c r="B8" s="26">
        <v>2426</v>
      </c>
      <c r="C8" s="26">
        <f t="shared" si="0"/>
        <v>2678</v>
      </c>
    </row>
    <row r="9" spans="1:3">
      <c r="A9" s="42">
        <v>45481</v>
      </c>
      <c r="B9" s="26">
        <v>3155</v>
      </c>
      <c r="C9" s="26">
        <f t="shared" si="0"/>
        <v>2671.3333333333335</v>
      </c>
    </row>
    <row r="10" spans="1:3">
      <c r="A10" s="42">
        <v>45488</v>
      </c>
      <c r="B10" s="26">
        <v>2369</v>
      </c>
      <c r="C10" s="26">
        <f t="shared" si="0"/>
        <v>2650</v>
      </c>
    </row>
    <row r="11" spans="1:3">
      <c r="A11" s="42">
        <v>45495</v>
      </c>
      <c r="B11" s="26">
        <v>2281</v>
      </c>
      <c r="C11" s="26">
        <f t="shared" si="0"/>
        <v>2601.6666666666665</v>
      </c>
    </row>
    <row r="12" spans="1:3">
      <c r="A12" s="42">
        <v>45502</v>
      </c>
      <c r="B12" s="26">
        <v>2132</v>
      </c>
      <c r="C12" s="26">
        <f t="shared" si="0"/>
        <v>2260.6666666666665</v>
      </c>
    </row>
    <row r="13" spans="1:3">
      <c r="A13" s="42">
        <v>45509</v>
      </c>
      <c r="B13" s="26">
        <v>2693</v>
      </c>
      <c r="C13" s="26">
        <f t="shared" si="0"/>
        <v>2368.6666666666665</v>
      </c>
    </row>
    <row r="14" spans="1:3">
      <c r="A14" s="42">
        <v>45516</v>
      </c>
      <c r="B14" s="26">
        <v>3072</v>
      </c>
      <c r="C14" s="26">
        <f t="shared" si="0"/>
        <v>2632.3333333333335</v>
      </c>
    </row>
    <row r="15" spans="1:3">
      <c r="A15" s="42">
        <v>45523</v>
      </c>
      <c r="B15" s="26">
        <v>2300</v>
      </c>
      <c r="C15" s="26">
        <f t="shared" si="0"/>
        <v>2688.3333333333335</v>
      </c>
    </row>
    <row r="16" spans="1:3">
      <c r="A16" s="42">
        <v>45530</v>
      </c>
      <c r="B16" s="26">
        <v>2450</v>
      </c>
      <c r="C16" s="26">
        <f t="shared" si="0"/>
        <v>2607.3333333333335</v>
      </c>
    </row>
    <row r="17" spans="1:11">
      <c r="A17" s="42">
        <v>45537</v>
      </c>
      <c r="B17" s="26">
        <v>2502</v>
      </c>
      <c r="C17" s="26">
        <f t="shared" si="0"/>
        <v>2417.3333333333335</v>
      </c>
    </row>
    <row r="18" spans="1:11">
      <c r="A18" s="42">
        <v>45544</v>
      </c>
      <c r="B18" s="26">
        <v>2630</v>
      </c>
      <c r="C18" s="26">
        <f t="shared" si="0"/>
        <v>2527.3333333333335</v>
      </c>
    </row>
    <row r="19" spans="1:11">
      <c r="A19" s="42">
        <v>45551</v>
      </c>
      <c r="B19" s="26">
        <v>2162</v>
      </c>
      <c r="C19" s="26">
        <f t="shared" si="0"/>
        <v>2431.3333333333335</v>
      </c>
    </row>
    <row r="20" spans="1:11">
      <c r="A20" s="42">
        <v>45558</v>
      </c>
      <c r="B20" s="26">
        <v>2785</v>
      </c>
      <c r="C20" s="26">
        <f t="shared" si="0"/>
        <v>2525.6666666666665</v>
      </c>
    </row>
    <row r="21" spans="1:11">
      <c r="A21" s="42">
        <v>45565</v>
      </c>
      <c r="B21" s="26">
        <v>3151</v>
      </c>
      <c r="C21" s="26">
        <f t="shared" si="0"/>
        <v>2699.3333333333335</v>
      </c>
    </row>
    <row r="22" spans="1:11">
      <c r="A22" s="42">
        <v>45572</v>
      </c>
      <c r="B22" s="26">
        <v>2338</v>
      </c>
      <c r="C22" s="26">
        <f t="shared" si="0"/>
        <v>2758</v>
      </c>
    </row>
    <row r="23" spans="1:11">
      <c r="A23" s="42">
        <v>45579</v>
      </c>
      <c r="B23" s="26">
        <v>2670</v>
      </c>
      <c r="C23" s="26">
        <f t="shared" si="0"/>
        <v>2719.6666666666665</v>
      </c>
    </row>
    <row r="24" spans="1:11">
      <c r="A24" s="42">
        <v>45586</v>
      </c>
      <c r="B24" s="26">
        <v>2792</v>
      </c>
      <c r="C24" s="26">
        <f t="shared" si="0"/>
        <v>2600</v>
      </c>
    </row>
    <row r="25" spans="1:11">
      <c r="A25" s="42">
        <v>45593</v>
      </c>
      <c r="B25" s="26">
        <v>2181</v>
      </c>
      <c r="C25" s="26">
        <f t="shared" si="0"/>
        <v>2547.6666666666665</v>
      </c>
      <c r="E25" s="56" t="s">
        <v>432</v>
      </c>
      <c r="F25" s="56"/>
      <c r="G25" s="56"/>
      <c r="H25" s="56"/>
      <c r="I25" s="56"/>
      <c r="J25" s="56"/>
      <c r="K25" s="56"/>
    </row>
    <row r="26" spans="1:11">
      <c r="A26" s="54">
        <v>45600</v>
      </c>
      <c r="B26" s="55">
        <v>3576</v>
      </c>
      <c r="C26" s="55">
        <f t="shared" si="0"/>
        <v>2849.6666666666665</v>
      </c>
    </row>
    <row r="27" spans="1:11">
      <c r="A27" s="42">
        <v>45607</v>
      </c>
      <c r="B27" s="26">
        <v>2794</v>
      </c>
      <c r="C27" s="26">
        <f t="shared" si="0"/>
        <v>2850.3333333333335</v>
      </c>
    </row>
    <row r="28" spans="1:11">
      <c r="A28" s="42">
        <v>45614</v>
      </c>
      <c r="B28" s="26">
        <v>1935</v>
      </c>
      <c r="C28" s="26">
        <f t="shared" si="0"/>
        <v>2768.3333333333335</v>
      </c>
    </row>
    <row r="29" spans="1:11">
      <c r="A29" s="42">
        <v>45621</v>
      </c>
      <c r="B29" s="26">
        <v>2287</v>
      </c>
      <c r="C29" s="26">
        <f t="shared" si="0"/>
        <v>2338.6666666666665</v>
      </c>
    </row>
    <row r="30" spans="1:11">
      <c r="A30" s="42">
        <v>45628</v>
      </c>
      <c r="B30" s="26">
        <v>2383</v>
      </c>
      <c r="C30" s="26">
        <f t="shared" si="0"/>
        <v>2201.6666666666665</v>
      </c>
    </row>
    <row r="31" spans="1:11">
      <c r="A31" s="42">
        <v>45635</v>
      </c>
      <c r="B31" s="26">
        <v>1398</v>
      </c>
      <c r="C31" s="26">
        <f t="shared" si="0"/>
        <v>2022.6666666666667</v>
      </c>
    </row>
    <row r="32" spans="1:11">
      <c r="A32" s="42">
        <v>45642</v>
      </c>
      <c r="B32" s="26">
        <v>2693</v>
      </c>
      <c r="C32" s="26">
        <f t="shared" si="0"/>
        <v>2158</v>
      </c>
    </row>
    <row r="33" spans="1:3">
      <c r="A33" s="42">
        <v>45649</v>
      </c>
      <c r="B33" s="26">
        <v>2550</v>
      </c>
      <c r="C33" s="26">
        <f t="shared" si="0"/>
        <v>2213.6666666666665</v>
      </c>
    </row>
    <row r="34" spans="1:3">
      <c r="A34" s="42">
        <v>45656</v>
      </c>
      <c r="B34" s="26">
        <v>2337</v>
      </c>
      <c r="C34" s="26">
        <f t="shared" si="0"/>
        <v>2526.6666666666665</v>
      </c>
    </row>
    <row r="35" spans="1:3">
      <c r="A35" s="42">
        <v>45663</v>
      </c>
      <c r="B35" s="26">
        <v>2451</v>
      </c>
      <c r="C35" s="26">
        <f t="shared" si="0"/>
        <v>2446</v>
      </c>
    </row>
    <row r="36" spans="1:3">
      <c r="A36" s="42">
        <v>45670</v>
      </c>
      <c r="B36" s="26">
        <v>2341</v>
      </c>
      <c r="C36" s="26">
        <f t="shared" si="0"/>
        <v>2376.3333333333335</v>
      </c>
    </row>
    <row r="37" spans="1:3">
      <c r="A37" s="42">
        <v>45677</v>
      </c>
      <c r="B37" s="26">
        <v>1832</v>
      </c>
      <c r="C37" s="26">
        <f t="shared" si="0"/>
        <v>2208</v>
      </c>
    </row>
    <row r="38" spans="1:3">
      <c r="A38" s="42">
        <v>45684</v>
      </c>
      <c r="B38" s="26">
        <v>1928</v>
      </c>
      <c r="C38" s="26">
        <f t="shared" ref="C38:C69" si="1">AVERAGE(B36:B38)</f>
        <v>2033.6666666666667</v>
      </c>
    </row>
    <row r="39" spans="1:3">
      <c r="A39" s="42">
        <v>45691</v>
      </c>
      <c r="B39" s="26">
        <v>1680</v>
      </c>
      <c r="C39" s="26">
        <f t="shared" si="1"/>
        <v>1813.3333333333333</v>
      </c>
    </row>
    <row r="40" spans="1:3">
      <c r="A40" s="42">
        <v>45698</v>
      </c>
      <c r="B40" s="26">
        <v>2361</v>
      </c>
      <c r="C40" s="26">
        <f t="shared" si="1"/>
        <v>1989.6666666666667</v>
      </c>
    </row>
    <row r="41" spans="1:3">
      <c r="A41" s="42">
        <v>45705</v>
      </c>
      <c r="B41" s="26">
        <v>1543</v>
      </c>
      <c r="C41" s="26">
        <f t="shared" si="1"/>
        <v>1861.3333333333333</v>
      </c>
    </row>
    <row r="42" spans="1:3">
      <c r="A42" s="42">
        <v>45712</v>
      </c>
      <c r="B42" s="26">
        <v>1713</v>
      </c>
      <c r="C42" s="26">
        <f t="shared" si="1"/>
        <v>1872.3333333333333</v>
      </c>
    </row>
    <row r="43" spans="1:3">
      <c r="A43" s="42">
        <v>45719</v>
      </c>
      <c r="B43" s="26">
        <v>2763</v>
      </c>
      <c r="C43" s="26">
        <f t="shared" si="1"/>
        <v>2006.3333333333333</v>
      </c>
    </row>
    <row r="44" spans="1:3">
      <c r="A44" s="42">
        <v>45726</v>
      </c>
      <c r="B44" s="26">
        <v>2315</v>
      </c>
      <c r="C44" s="26">
        <f t="shared" si="1"/>
        <v>2263.6666666666665</v>
      </c>
    </row>
    <row r="45" spans="1:3">
      <c r="A45" s="42">
        <v>45733</v>
      </c>
      <c r="B45" s="26">
        <v>2188</v>
      </c>
      <c r="C45" s="26">
        <f t="shared" si="1"/>
        <v>2422</v>
      </c>
    </row>
    <row r="46" spans="1:3">
      <c r="A46" s="42">
        <v>45740</v>
      </c>
      <c r="B46" s="26">
        <v>2679</v>
      </c>
      <c r="C46" s="26">
        <f t="shared" si="1"/>
        <v>2394</v>
      </c>
    </row>
    <row r="47" spans="1:3">
      <c r="A47" s="42">
        <v>45747</v>
      </c>
      <c r="B47" s="26">
        <v>2781</v>
      </c>
      <c r="C47" s="26">
        <f t="shared" si="1"/>
        <v>2549.3333333333335</v>
      </c>
    </row>
    <row r="48" spans="1:3">
      <c r="A48" s="42">
        <v>45754</v>
      </c>
      <c r="B48" s="26">
        <v>3291</v>
      </c>
      <c r="C48" s="26">
        <f t="shared" si="1"/>
        <v>2917</v>
      </c>
    </row>
    <row r="49" spans="1:3">
      <c r="A49" s="42">
        <v>45761</v>
      </c>
      <c r="B49" s="26">
        <v>3216</v>
      </c>
      <c r="C49" s="26">
        <f t="shared" si="1"/>
        <v>3096</v>
      </c>
    </row>
    <row r="50" spans="1:3">
      <c r="A50" s="42">
        <v>45768</v>
      </c>
      <c r="B50" s="26">
        <v>1728</v>
      </c>
      <c r="C50" s="26">
        <f t="shared" si="1"/>
        <v>2745</v>
      </c>
    </row>
    <row r="51" spans="1:3">
      <c r="A51" s="42">
        <v>45775</v>
      </c>
      <c r="B51" s="26">
        <v>2378</v>
      </c>
      <c r="C51" s="26">
        <f t="shared" si="1"/>
        <v>2440.6666666666665</v>
      </c>
    </row>
    <row r="52" spans="1:3">
      <c r="A52" s="42">
        <v>45782</v>
      </c>
      <c r="B52" s="26">
        <v>2054</v>
      </c>
      <c r="C52" s="26">
        <f t="shared" si="1"/>
        <v>2053.3333333333335</v>
      </c>
    </row>
    <row r="53" spans="1:3">
      <c r="A53" s="42">
        <v>45789</v>
      </c>
      <c r="B53" s="26">
        <v>1400</v>
      </c>
      <c r="C53" s="26">
        <f t="shared" si="1"/>
        <v>1944</v>
      </c>
    </row>
    <row r="54" spans="1:3">
      <c r="A54" s="42">
        <v>45796</v>
      </c>
      <c r="B54" s="26">
        <v>3569</v>
      </c>
      <c r="C54" s="26">
        <f t="shared" si="1"/>
        <v>2341</v>
      </c>
    </row>
    <row r="55" spans="1:3">
      <c r="A55" s="42">
        <v>45803</v>
      </c>
      <c r="B55" s="26">
        <v>2909</v>
      </c>
      <c r="C55" s="26">
        <f t="shared" si="1"/>
        <v>2626</v>
      </c>
    </row>
    <row r="56" spans="1:3">
      <c r="A56" s="42">
        <v>45810</v>
      </c>
      <c r="B56" s="26">
        <v>2049</v>
      </c>
      <c r="C56" s="26">
        <f t="shared" si="1"/>
        <v>2842.3333333333335</v>
      </c>
    </row>
    <row r="57" spans="1:3">
      <c r="A57" s="42">
        <v>45817</v>
      </c>
      <c r="B57" s="26">
        <v>2243</v>
      </c>
      <c r="C57" s="26">
        <f t="shared" si="1"/>
        <v>2400.3333333333335</v>
      </c>
    </row>
    <row r="58" spans="1:3">
      <c r="A58" s="42">
        <v>45824</v>
      </c>
      <c r="B58" s="26">
        <v>2017</v>
      </c>
      <c r="C58" s="26">
        <f t="shared" si="1"/>
        <v>2103</v>
      </c>
    </row>
    <row r="59" spans="1:3">
      <c r="A59" s="42">
        <v>45831</v>
      </c>
      <c r="B59" s="26">
        <v>1384</v>
      </c>
      <c r="C59" s="26">
        <f t="shared" si="1"/>
        <v>1881.3333333333333</v>
      </c>
    </row>
    <row r="60" spans="1:3">
      <c r="A60" s="42">
        <v>45838</v>
      </c>
      <c r="B60" s="26">
        <v>2315</v>
      </c>
      <c r="C60" s="26">
        <f t="shared" si="1"/>
        <v>1905.3333333333333</v>
      </c>
    </row>
    <row r="61" spans="1:3">
      <c r="A61" s="42">
        <v>45845</v>
      </c>
      <c r="B61" s="26">
        <v>2669</v>
      </c>
      <c r="C61" s="26">
        <f t="shared" si="1"/>
        <v>2122.6666666666665</v>
      </c>
    </row>
    <row r="62" spans="1:3">
      <c r="A62" s="42">
        <v>45852</v>
      </c>
      <c r="B62" s="26">
        <v>2654</v>
      </c>
      <c r="C62" s="26">
        <f t="shared" si="1"/>
        <v>2546</v>
      </c>
    </row>
    <row r="63" spans="1:3">
      <c r="A63" s="42">
        <v>45859</v>
      </c>
      <c r="B63" s="26">
        <v>2694</v>
      </c>
      <c r="C63" s="26">
        <f t="shared" si="1"/>
        <v>2672.3333333333335</v>
      </c>
    </row>
    <row r="64" spans="1:3">
      <c r="A64" s="42">
        <v>45866</v>
      </c>
      <c r="B64" s="26">
        <v>3236</v>
      </c>
      <c r="C64" s="26">
        <f t="shared" si="1"/>
        <v>2861.3333333333335</v>
      </c>
    </row>
    <row r="65" spans="1:8">
      <c r="A65" s="42">
        <v>45873</v>
      </c>
      <c r="B65" s="26">
        <v>1689</v>
      </c>
      <c r="C65" s="26">
        <f t="shared" si="1"/>
        <v>2539.6666666666665</v>
      </c>
    </row>
    <row r="66" spans="1:8">
      <c r="A66" s="42">
        <v>45880</v>
      </c>
      <c r="B66" s="26">
        <v>2347</v>
      </c>
      <c r="C66" s="26">
        <f t="shared" si="1"/>
        <v>2424</v>
      </c>
    </row>
    <row r="67" spans="1:8">
      <c r="A67" s="42">
        <v>45887</v>
      </c>
      <c r="B67" s="26">
        <v>1819</v>
      </c>
      <c r="C67" s="26">
        <f t="shared" si="1"/>
        <v>1951.6666666666667</v>
      </c>
    </row>
    <row r="68" spans="1:8">
      <c r="A68" s="42">
        <v>45894</v>
      </c>
      <c r="B68" s="26">
        <v>2646</v>
      </c>
      <c r="C68" s="26">
        <f t="shared" si="1"/>
        <v>2270.6666666666665</v>
      </c>
    </row>
    <row r="69" spans="1:8">
      <c r="A69" s="42">
        <v>45901</v>
      </c>
      <c r="B69" s="26">
        <v>1424</v>
      </c>
      <c r="C69" s="26">
        <f t="shared" si="1"/>
        <v>1963</v>
      </c>
    </row>
    <row r="70" spans="1:8">
      <c r="A70" s="42">
        <v>45908</v>
      </c>
      <c r="B70" s="26">
        <v>1436</v>
      </c>
      <c r="C70" s="26">
        <f t="shared" ref="C70" si="2">AVERAGE(B68:B70)</f>
        <v>1835.3333333333333</v>
      </c>
    </row>
    <row r="71" spans="1:8">
      <c r="A71" s="42" t="s">
        <v>375</v>
      </c>
      <c r="B71" s="26">
        <v>161588</v>
      </c>
    </row>
    <row r="77" spans="1:8">
      <c r="G77" s="24" t="s">
        <v>374</v>
      </c>
      <c r="H77" t="s">
        <v>409</v>
      </c>
    </row>
    <row r="78" spans="1:8">
      <c r="G78" s="47">
        <v>5281</v>
      </c>
      <c r="H78" s="26">
        <v>518</v>
      </c>
    </row>
    <row r="79" spans="1:8">
      <c r="G79" s="47">
        <v>5291</v>
      </c>
      <c r="H79" s="26">
        <v>869</v>
      </c>
    </row>
    <row r="80" spans="1:8">
      <c r="G80" s="47">
        <v>5413</v>
      </c>
      <c r="H80" s="26">
        <v>667</v>
      </c>
    </row>
    <row r="81" spans="7:8">
      <c r="G81" s="47">
        <v>5495</v>
      </c>
      <c r="H81" s="26">
        <v>919</v>
      </c>
    </row>
    <row r="82" spans="7:8">
      <c r="G82" s="47">
        <v>5526</v>
      </c>
      <c r="H82" s="26">
        <v>896</v>
      </c>
    </row>
    <row r="83" spans="7:8">
      <c r="G83" s="47">
        <v>5624</v>
      </c>
      <c r="H83" s="26">
        <v>977</v>
      </c>
    </row>
    <row r="84" spans="7:8">
      <c r="G84" s="47">
        <v>5836</v>
      </c>
      <c r="H84" s="26">
        <v>758</v>
      </c>
    </row>
    <row r="85" spans="7:8">
      <c r="G85" s="47">
        <v>5900</v>
      </c>
      <c r="H85" s="26">
        <v>546</v>
      </c>
    </row>
    <row r="86" spans="7:8">
      <c r="G86" s="47">
        <v>5924</v>
      </c>
      <c r="H86" s="26">
        <v>676</v>
      </c>
    </row>
    <row r="87" spans="7:8">
      <c r="G87" s="47">
        <v>5960</v>
      </c>
      <c r="H87" s="26">
        <v>1133</v>
      </c>
    </row>
    <row r="88" spans="7:8">
      <c r="G88" s="47">
        <v>6027</v>
      </c>
      <c r="H88" s="26">
        <v>520</v>
      </c>
    </row>
    <row r="89" spans="7:8">
      <c r="G89" s="47">
        <v>6031</v>
      </c>
      <c r="H89" s="26">
        <v>909</v>
      </c>
    </row>
    <row r="90" spans="7:8">
      <c r="G90" s="47">
        <v>6120</v>
      </c>
      <c r="H90" s="26">
        <v>1108</v>
      </c>
    </row>
    <row r="91" spans="7:8">
      <c r="G91" s="47">
        <v>6532</v>
      </c>
      <c r="H91" s="26">
        <v>356</v>
      </c>
    </row>
    <row r="92" spans="7:8">
      <c r="G92" s="47">
        <v>6625</v>
      </c>
      <c r="H92" s="26">
        <v>1154</v>
      </c>
    </row>
    <row r="93" spans="7:8">
      <c r="G93" s="47">
        <v>6772</v>
      </c>
      <c r="H93" s="26">
        <v>1006</v>
      </c>
    </row>
    <row r="94" spans="7:8">
      <c r="G94" s="47">
        <v>6824</v>
      </c>
      <c r="H94" s="26">
        <v>735</v>
      </c>
    </row>
    <row r="95" spans="7:8">
      <c r="G95" s="47">
        <v>6868</v>
      </c>
      <c r="H95" s="26">
        <v>1354</v>
      </c>
    </row>
    <row r="96" spans="7:8">
      <c r="G96" s="47">
        <v>7140</v>
      </c>
      <c r="H96" s="26">
        <v>564</v>
      </c>
    </row>
    <row r="97" spans="7:8">
      <c r="G97" s="47">
        <v>7245</v>
      </c>
      <c r="H97" s="26">
        <v>805</v>
      </c>
    </row>
    <row r="98" spans="7:8">
      <c r="G98" s="47">
        <v>7299</v>
      </c>
      <c r="H98" s="26">
        <v>871</v>
      </c>
    </row>
    <row r="99" spans="7:8">
      <c r="G99" s="47">
        <v>7797</v>
      </c>
      <c r="H99" s="26">
        <v>792</v>
      </c>
    </row>
    <row r="100" spans="7:8">
      <c r="G100" s="47">
        <v>7810</v>
      </c>
      <c r="H100" s="26">
        <v>1176</v>
      </c>
    </row>
    <row r="101" spans="7:8">
      <c r="G101" s="47">
        <v>7859</v>
      </c>
      <c r="H101" s="26">
        <v>1281</v>
      </c>
    </row>
    <row r="102" spans="7:8">
      <c r="G102" s="47">
        <v>7881</v>
      </c>
      <c r="H102" s="26">
        <v>820</v>
      </c>
    </row>
    <row r="103" spans="7:8">
      <c r="G103" s="47">
        <v>7975</v>
      </c>
      <c r="H103" s="26">
        <v>1301</v>
      </c>
    </row>
    <row r="104" spans="7:8">
      <c r="G104" s="47">
        <v>8182</v>
      </c>
      <c r="H104" s="26">
        <v>698</v>
      </c>
    </row>
    <row r="105" spans="7:8">
      <c r="G105" s="47">
        <v>8274</v>
      </c>
      <c r="H105" s="26">
        <v>904</v>
      </c>
    </row>
    <row r="106" spans="7:8">
      <c r="G106" s="47">
        <v>8698</v>
      </c>
      <c r="H106" s="26">
        <v>1128</v>
      </c>
    </row>
    <row r="107" spans="7:8">
      <c r="G107" s="47">
        <v>8760</v>
      </c>
      <c r="H107" s="26">
        <v>683</v>
      </c>
    </row>
    <row r="108" spans="7:8">
      <c r="G108" s="47">
        <v>8910</v>
      </c>
      <c r="H108" s="26">
        <v>682</v>
      </c>
    </row>
    <row r="109" spans="7:8">
      <c r="G109" s="47">
        <v>9092</v>
      </c>
      <c r="H109" s="26">
        <v>532</v>
      </c>
    </row>
    <row r="110" spans="7:8">
      <c r="G110" s="47">
        <v>9195</v>
      </c>
      <c r="H110" s="26">
        <v>637</v>
      </c>
    </row>
    <row r="111" spans="7:8">
      <c r="G111" s="47">
        <v>9247</v>
      </c>
      <c r="H111" s="26">
        <v>443</v>
      </c>
    </row>
    <row r="112" spans="7:8">
      <c r="G112" s="47">
        <v>9383</v>
      </c>
      <c r="H112" s="26">
        <v>536</v>
      </c>
    </row>
    <row r="113" spans="7:8">
      <c r="G113" s="47">
        <v>9567</v>
      </c>
      <c r="H113" s="26">
        <v>471</v>
      </c>
    </row>
    <row r="114" spans="7:8">
      <c r="G114" s="47">
        <v>9592</v>
      </c>
      <c r="H114" s="26">
        <v>341</v>
      </c>
    </row>
    <row r="115" spans="7:8">
      <c r="G115" s="47">
        <v>9847</v>
      </c>
      <c r="H115" s="26">
        <v>869</v>
      </c>
    </row>
    <row r="116" spans="7:8">
      <c r="G116" s="47">
        <v>10104</v>
      </c>
      <c r="H116" s="26">
        <v>1337</v>
      </c>
    </row>
    <row r="117" spans="7:8">
      <c r="G117" s="47">
        <v>10253</v>
      </c>
      <c r="H117" s="26">
        <v>1198</v>
      </c>
    </row>
    <row r="118" spans="7:8">
      <c r="G118" s="47">
        <v>10311</v>
      </c>
      <c r="H118" s="26">
        <v>1191</v>
      </c>
    </row>
    <row r="119" spans="7:8">
      <c r="G119" s="47">
        <v>10343</v>
      </c>
      <c r="H119" s="26">
        <v>353</v>
      </c>
    </row>
    <row r="120" spans="7:8">
      <c r="G120" s="47">
        <v>10402</v>
      </c>
      <c r="H120" s="26">
        <v>565</v>
      </c>
    </row>
    <row r="121" spans="7:8">
      <c r="G121" s="47">
        <v>10495</v>
      </c>
      <c r="H121" s="26">
        <v>912</v>
      </c>
    </row>
    <row r="122" spans="7:8">
      <c r="G122" s="47">
        <v>10563</v>
      </c>
      <c r="H122" s="26">
        <v>933</v>
      </c>
    </row>
    <row r="123" spans="7:8">
      <c r="G123" s="47">
        <v>10615</v>
      </c>
      <c r="H123" s="26">
        <v>325</v>
      </c>
    </row>
    <row r="124" spans="7:8">
      <c r="G124" s="47">
        <v>10681</v>
      </c>
      <c r="H124" s="26">
        <v>1387</v>
      </c>
    </row>
    <row r="125" spans="7:8">
      <c r="G125" s="47">
        <v>10858</v>
      </c>
      <c r="H125" s="26">
        <v>984</v>
      </c>
    </row>
    <row r="126" spans="7:8">
      <c r="G126" s="47">
        <v>10881</v>
      </c>
      <c r="H126" s="26">
        <v>1225</v>
      </c>
    </row>
    <row r="127" spans="7:8">
      <c r="G127" s="47">
        <v>11005</v>
      </c>
      <c r="H127" s="26">
        <v>581</v>
      </c>
    </row>
    <row r="128" spans="7:8">
      <c r="G128" s="47">
        <v>11181</v>
      </c>
      <c r="H128" s="26">
        <v>844</v>
      </c>
    </row>
    <row r="129" spans="7:8">
      <c r="G129" s="47">
        <v>11235</v>
      </c>
      <c r="H129" s="26">
        <v>915</v>
      </c>
    </row>
    <row r="130" spans="7:8">
      <c r="G130" s="47">
        <v>11335</v>
      </c>
      <c r="H130" s="26">
        <v>1132</v>
      </c>
    </row>
    <row r="131" spans="7:8">
      <c r="G131" s="47">
        <v>11418</v>
      </c>
      <c r="H131" s="26">
        <v>616</v>
      </c>
    </row>
    <row r="132" spans="7:8">
      <c r="G132" s="47">
        <v>11421</v>
      </c>
      <c r="H132" s="26">
        <v>849</v>
      </c>
    </row>
    <row r="133" spans="7:8">
      <c r="G133" s="47">
        <v>11453</v>
      </c>
      <c r="H133" s="26">
        <v>952</v>
      </c>
    </row>
    <row r="134" spans="7:8">
      <c r="G134" s="47">
        <v>11625</v>
      </c>
      <c r="H134" s="26">
        <v>1168</v>
      </c>
    </row>
    <row r="135" spans="7:8">
      <c r="G135" s="47">
        <v>11684</v>
      </c>
      <c r="H135" s="26">
        <v>667</v>
      </c>
    </row>
    <row r="136" spans="7:8">
      <c r="G136" s="47">
        <v>11826</v>
      </c>
      <c r="H136" s="26">
        <v>1126</v>
      </c>
    </row>
    <row r="137" spans="7:8">
      <c r="G137" s="47">
        <v>11908</v>
      </c>
      <c r="H137" s="26">
        <v>983</v>
      </c>
    </row>
    <row r="138" spans="7:8">
      <c r="G138" s="47">
        <v>11911</v>
      </c>
      <c r="H138" s="26">
        <v>1149</v>
      </c>
    </row>
    <row r="139" spans="7:8">
      <c r="G139" s="47">
        <v>11966</v>
      </c>
      <c r="H139" s="26">
        <v>928</v>
      </c>
    </row>
    <row r="140" spans="7:8">
      <c r="G140" s="47">
        <v>11972</v>
      </c>
      <c r="H140" s="26">
        <v>1283</v>
      </c>
    </row>
    <row r="141" spans="7:8">
      <c r="G141" s="47">
        <v>12031</v>
      </c>
      <c r="H141" s="26">
        <v>684</v>
      </c>
    </row>
    <row r="142" spans="7:8">
      <c r="G142" s="47">
        <v>12115</v>
      </c>
      <c r="H142" s="26">
        <v>844</v>
      </c>
    </row>
    <row r="143" spans="7:8">
      <c r="G143" s="47">
        <v>12170</v>
      </c>
      <c r="H143" s="26">
        <v>1033</v>
      </c>
    </row>
    <row r="144" spans="7:8">
      <c r="G144" s="47">
        <v>12181</v>
      </c>
      <c r="H144" s="26">
        <v>559</v>
      </c>
    </row>
    <row r="145" spans="7:8">
      <c r="G145" s="47">
        <v>12277</v>
      </c>
      <c r="H145" s="26">
        <v>1117</v>
      </c>
    </row>
    <row r="146" spans="7:8">
      <c r="G146" s="47">
        <v>12323</v>
      </c>
      <c r="H146" s="26">
        <v>951</v>
      </c>
    </row>
    <row r="147" spans="7:8">
      <c r="G147" s="47">
        <v>12390</v>
      </c>
      <c r="H147" s="26">
        <v>359</v>
      </c>
    </row>
    <row r="148" spans="7:8">
      <c r="G148" s="47">
        <v>12391</v>
      </c>
      <c r="H148" s="26">
        <v>590</v>
      </c>
    </row>
    <row r="149" spans="7:8">
      <c r="G149" s="47">
        <v>12399</v>
      </c>
      <c r="H149" s="26">
        <v>1121</v>
      </c>
    </row>
    <row r="150" spans="7:8">
      <c r="G150" s="47">
        <v>12562</v>
      </c>
      <c r="H150" s="26">
        <v>569</v>
      </c>
    </row>
    <row r="151" spans="7:8">
      <c r="G151" s="47">
        <v>12767</v>
      </c>
      <c r="H151" s="26">
        <v>831</v>
      </c>
    </row>
    <row r="152" spans="7:8">
      <c r="G152" s="47">
        <v>12774</v>
      </c>
      <c r="H152" s="26">
        <v>447</v>
      </c>
    </row>
    <row r="153" spans="7:8">
      <c r="G153" s="47">
        <v>12840</v>
      </c>
      <c r="H153" s="26">
        <v>477</v>
      </c>
    </row>
    <row r="154" spans="7:8">
      <c r="G154" s="47">
        <v>12937</v>
      </c>
      <c r="H154" s="26">
        <v>578</v>
      </c>
    </row>
    <row r="155" spans="7:8">
      <c r="G155" s="47">
        <v>12985</v>
      </c>
      <c r="H155" s="26">
        <v>1274</v>
      </c>
    </row>
    <row r="156" spans="7:8">
      <c r="G156" s="47">
        <v>13013</v>
      </c>
      <c r="H156" s="26">
        <v>730</v>
      </c>
    </row>
    <row r="157" spans="7:8">
      <c r="G157" s="47">
        <v>13051</v>
      </c>
      <c r="H157" s="26">
        <v>1166</v>
      </c>
    </row>
    <row r="158" spans="7:8">
      <c r="G158" s="47">
        <v>13140</v>
      </c>
      <c r="H158" s="26">
        <v>302</v>
      </c>
    </row>
    <row r="159" spans="7:8">
      <c r="G159" s="47">
        <v>13301</v>
      </c>
      <c r="H159" s="26">
        <v>850</v>
      </c>
    </row>
    <row r="160" spans="7:8">
      <c r="G160" s="47">
        <v>13314</v>
      </c>
      <c r="H160" s="26">
        <v>725</v>
      </c>
    </row>
    <row r="161" spans="7:8">
      <c r="G161" s="47">
        <v>13424</v>
      </c>
      <c r="H161" s="26">
        <v>872</v>
      </c>
    </row>
    <row r="162" spans="7:8">
      <c r="G162" s="47">
        <v>13644</v>
      </c>
      <c r="H162" s="26">
        <v>414</v>
      </c>
    </row>
    <row r="163" spans="7:8">
      <c r="G163" s="47">
        <v>13740</v>
      </c>
      <c r="H163" s="26">
        <v>978</v>
      </c>
    </row>
    <row r="164" spans="7:8">
      <c r="G164" s="47">
        <v>13763</v>
      </c>
      <c r="H164" s="26">
        <v>459</v>
      </c>
    </row>
    <row r="165" spans="7:8">
      <c r="G165" s="47">
        <v>13883</v>
      </c>
      <c r="H165" s="26">
        <v>636</v>
      </c>
    </row>
    <row r="166" spans="7:8">
      <c r="G166" s="47">
        <v>14051</v>
      </c>
      <c r="H166" s="26">
        <v>932</v>
      </c>
    </row>
    <row r="167" spans="7:8">
      <c r="G167" s="47">
        <v>14178</v>
      </c>
      <c r="H167" s="26">
        <v>1242</v>
      </c>
    </row>
    <row r="168" spans="7:8">
      <c r="G168" s="47">
        <v>14215</v>
      </c>
      <c r="H168" s="26">
        <v>762</v>
      </c>
    </row>
    <row r="169" spans="7:8">
      <c r="G169" s="47">
        <v>14217</v>
      </c>
      <c r="H169" s="26">
        <v>515</v>
      </c>
    </row>
    <row r="170" spans="7:8">
      <c r="G170" s="47">
        <v>14273</v>
      </c>
      <c r="H170" s="26">
        <v>537</v>
      </c>
    </row>
    <row r="171" spans="7:8">
      <c r="G171" s="47">
        <v>14412</v>
      </c>
      <c r="H171" s="26">
        <v>1371</v>
      </c>
    </row>
    <row r="172" spans="7:8">
      <c r="G172" s="47">
        <v>14475</v>
      </c>
      <c r="H172" s="26">
        <v>749</v>
      </c>
    </row>
    <row r="173" spans="7:8">
      <c r="G173" s="47">
        <v>14477</v>
      </c>
      <c r="H173" s="26">
        <v>1283</v>
      </c>
    </row>
    <row r="174" spans="7:8">
      <c r="G174" s="47">
        <v>14479</v>
      </c>
      <c r="H174" s="26">
        <v>1234</v>
      </c>
    </row>
    <row r="175" spans="7:8">
      <c r="G175" s="47">
        <v>14496</v>
      </c>
      <c r="H175" s="26">
        <v>704</v>
      </c>
    </row>
    <row r="176" spans="7:8">
      <c r="G176" s="47">
        <v>14534</v>
      </c>
      <c r="H176" s="26">
        <v>935</v>
      </c>
    </row>
    <row r="177" spans="7:8">
      <c r="G177" s="47">
        <v>14563</v>
      </c>
      <c r="H177" s="26">
        <v>1202</v>
      </c>
    </row>
    <row r="178" spans="7:8">
      <c r="G178" s="47">
        <v>14749</v>
      </c>
      <c r="H178" s="26">
        <v>467</v>
      </c>
    </row>
    <row r="179" spans="7:8">
      <c r="G179" s="47">
        <v>14975</v>
      </c>
      <c r="H179" s="26">
        <v>724</v>
      </c>
    </row>
    <row r="180" spans="7:8">
      <c r="G180" s="47">
        <v>15108</v>
      </c>
      <c r="H180" s="26">
        <v>405</v>
      </c>
    </row>
    <row r="181" spans="7:8">
      <c r="G181" s="47">
        <v>15128</v>
      </c>
      <c r="H181" s="26">
        <v>354</v>
      </c>
    </row>
    <row r="182" spans="7:8">
      <c r="G182" s="47">
        <v>15461</v>
      </c>
      <c r="H182" s="26">
        <v>839</v>
      </c>
    </row>
    <row r="183" spans="7:8">
      <c r="G183" s="47">
        <v>15595</v>
      </c>
      <c r="H183" s="26">
        <v>364</v>
      </c>
    </row>
    <row r="184" spans="7:8">
      <c r="G184" s="47">
        <v>15613</v>
      </c>
      <c r="H184" s="26">
        <v>1353</v>
      </c>
    </row>
    <row r="185" spans="7:8">
      <c r="G185" s="47">
        <v>15655</v>
      </c>
      <c r="H185" s="26">
        <v>676</v>
      </c>
    </row>
    <row r="186" spans="7:8">
      <c r="G186" s="47">
        <v>15773</v>
      </c>
      <c r="H186" s="26">
        <v>1041</v>
      </c>
    </row>
    <row r="187" spans="7:8">
      <c r="G187" s="47">
        <v>15915</v>
      </c>
      <c r="H187" s="26">
        <v>596</v>
      </c>
    </row>
    <row r="188" spans="7:8">
      <c r="G188" s="47">
        <v>15924</v>
      </c>
      <c r="H188" s="26">
        <v>1117</v>
      </c>
    </row>
    <row r="189" spans="7:8">
      <c r="G189" s="47">
        <v>16377</v>
      </c>
      <c r="H189" s="26">
        <v>428</v>
      </c>
    </row>
    <row r="190" spans="7:8">
      <c r="G190" s="47">
        <v>16385</v>
      </c>
      <c r="H190" s="26">
        <v>956</v>
      </c>
    </row>
    <row r="191" spans="7:8">
      <c r="G191" s="47">
        <v>16875</v>
      </c>
      <c r="H191" s="26">
        <v>725</v>
      </c>
    </row>
    <row r="192" spans="7:8">
      <c r="G192" s="47">
        <v>16921</v>
      </c>
      <c r="H192" s="26">
        <v>1082</v>
      </c>
    </row>
    <row r="193" spans="7:8">
      <c r="G193" s="47">
        <v>17103</v>
      </c>
      <c r="H193" s="26">
        <v>647</v>
      </c>
    </row>
    <row r="194" spans="7:8">
      <c r="G194" s="47">
        <v>17460</v>
      </c>
      <c r="H194" s="26">
        <v>702</v>
      </c>
    </row>
    <row r="195" spans="7:8">
      <c r="G195" s="47">
        <v>17574</v>
      </c>
      <c r="H195" s="26">
        <v>1117</v>
      </c>
    </row>
    <row r="196" spans="7:8">
      <c r="G196" s="47">
        <v>17662</v>
      </c>
      <c r="H196" s="26">
        <v>1058</v>
      </c>
    </row>
    <row r="197" spans="7:8">
      <c r="G197" s="47">
        <v>17729</v>
      </c>
      <c r="H197" s="26">
        <v>554</v>
      </c>
    </row>
    <row r="198" spans="7:8">
      <c r="G198" s="47">
        <v>18071</v>
      </c>
      <c r="H198" s="26">
        <v>1268</v>
      </c>
    </row>
    <row r="199" spans="7:8">
      <c r="G199" s="47">
        <v>18267</v>
      </c>
      <c r="H199" s="26">
        <v>1009</v>
      </c>
    </row>
    <row r="200" spans="7:8">
      <c r="G200" s="47">
        <v>18303</v>
      </c>
      <c r="H200" s="26">
        <v>523</v>
      </c>
    </row>
    <row r="201" spans="7:8">
      <c r="G201" s="47">
        <v>18442</v>
      </c>
      <c r="H201" s="26">
        <v>1367</v>
      </c>
    </row>
    <row r="202" spans="7:8">
      <c r="G202" s="47">
        <v>18576</v>
      </c>
      <c r="H202" s="26">
        <v>892</v>
      </c>
    </row>
    <row r="203" spans="7:8">
      <c r="G203" s="47">
        <v>18654</v>
      </c>
      <c r="H203" s="26">
        <v>699</v>
      </c>
    </row>
    <row r="204" spans="7:8">
      <c r="G204" s="47">
        <v>18867</v>
      </c>
      <c r="H204" s="26">
        <v>382</v>
      </c>
    </row>
    <row r="205" spans="7:8">
      <c r="G205" s="47">
        <v>19000</v>
      </c>
      <c r="H205" s="26">
        <v>377</v>
      </c>
    </row>
    <row r="206" spans="7:8">
      <c r="G206" s="47">
        <v>19054</v>
      </c>
      <c r="H206" s="26">
        <v>436</v>
      </c>
    </row>
    <row r="207" spans="7:8">
      <c r="G207" s="47">
        <v>19328</v>
      </c>
      <c r="H207" s="26">
        <v>714</v>
      </c>
    </row>
    <row r="208" spans="7:8">
      <c r="G208" s="47">
        <v>19538</v>
      </c>
      <c r="H208" s="26">
        <v>250</v>
      </c>
    </row>
    <row r="209" spans="7:8">
      <c r="G209" s="47">
        <v>19949</v>
      </c>
      <c r="H209" s="26">
        <v>1387</v>
      </c>
    </row>
    <row r="210" spans="7:8">
      <c r="G210" s="47">
        <v>20109</v>
      </c>
      <c r="H210" s="26">
        <v>994</v>
      </c>
    </row>
    <row r="211" spans="7:8">
      <c r="G211" s="47">
        <v>20162</v>
      </c>
      <c r="H211" s="26">
        <v>333</v>
      </c>
    </row>
    <row r="212" spans="7:8">
      <c r="G212" s="47">
        <v>20306</v>
      </c>
      <c r="H212" s="26">
        <v>1291</v>
      </c>
    </row>
    <row r="213" spans="7:8">
      <c r="G213" s="47">
        <v>20438</v>
      </c>
      <c r="H213" s="26">
        <v>450</v>
      </c>
    </row>
    <row r="214" spans="7:8">
      <c r="G214" s="47">
        <v>20474</v>
      </c>
      <c r="H214" s="26">
        <v>496</v>
      </c>
    </row>
    <row r="215" spans="7:8">
      <c r="G215" s="47">
        <v>20572</v>
      </c>
      <c r="H215" s="26">
        <v>338</v>
      </c>
    </row>
    <row r="216" spans="7:8">
      <c r="G216" s="47">
        <v>20595</v>
      </c>
      <c r="H216" s="26">
        <v>1184</v>
      </c>
    </row>
    <row r="217" spans="7:8">
      <c r="G217" s="47">
        <v>21079</v>
      </c>
      <c r="H217" s="26">
        <v>1099</v>
      </c>
    </row>
    <row r="218" spans="7:8">
      <c r="G218" s="47">
        <v>21107</v>
      </c>
      <c r="H218" s="26">
        <v>595</v>
      </c>
    </row>
    <row r="219" spans="7:8">
      <c r="G219" s="47">
        <v>21134</v>
      </c>
      <c r="H219" s="26">
        <v>400</v>
      </c>
    </row>
    <row r="220" spans="7:8">
      <c r="G220" s="47">
        <v>21254</v>
      </c>
      <c r="H220" s="26">
        <v>948</v>
      </c>
    </row>
    <row r="221" spans="7:8">
      <c r="G221" s="47">
        <v>21464</v>
      </c>
      <c r="H221" s="26">
        <v>567</v>
      </c>
    </row>
    <row r="222" spans="7:8">
      <c r="G222" s="47">
        <v>21771</v>
      </c>
      <c r="H222" s="26">
        <v>1014</v>
      </c>
    </row>
    <row r="223" spans="7:8">
      <c r="G223" s="47">
        <v>21900</v>
      </c>
      <c r="H223" s="26">
        <v>1005</v>
      </c>
    </row>
    <row r="224" spans="7:8">
      <c r="G224" s="47">
        <v>22029</v>
      </c>
      <c r="H224" s="26">
        <v>452</v>
      </c>
    </row>
    <row r="225" spans="7:8">
      <c r="G225" s="47">
        <v>22103</v>
      </c>
      <c r="H225" s="26">
        <v>960</v>
      </c>
    </row>
    <row r="226" spans="7:8">
      <c r="G226" s="47">
        <v>22191</v>
      </c>
      <c r="H226" s="26">
        <v>940</v>
      </c>
    </row>
    <row r="227" spans="7:8">
      <c r="G227" s="47">
        <v>22234</v>
      </c>
      <c r="H227" s="26">
        <v>463</v>
      </c>
    </row>
    <row r="228" spans="7:8">
      <c r="G228" s="47">
        <v>22244</v>
      </c>
      <c r="H228" s="26">
        <v>718</v>
      </c>
    </row>
    <row r="229" spans="7:8">
      <c r="G229" s="47">
        <v>22428</v>
      </c>
      <c r="H229" s="26">
        <v>478</v>
      </c>
    </row>
    <row r="230" spans="7:8">
      <c r="G230" s="47">
        <v>22456</v>
      </c>
      <c r="H230" s="26">
        <v>700</v>
      </c>
    </row>
    <row r="231" spans="7:8">
      <c r="G231" s="47">
        <v>22619</v>
      </c>
      <c r="H231" s="26">
        <v>612</v>
      </c>
    </row>
    <row r="232" spans="7:8">
      <c r="G232" s="47">
        <v>22788</v>
      </c>
      <c r="H232" s="26">
        <v>909</v>
      </c>
    </row>
    <row r="233" spans="7:8">
      <c r="G233" s="47">
        <v>23125</v>
      </c>
      <c r="H233" s="26">
        <v>1334</v>
      </c>
    </row>
    <row r="234" spans="7:8">
      <c r="G234" s="47">
        <v>23329</v>
      </c>
      <c r="H234" s="26">
        <v>808</v>
      </c>
    </row>
    <row r="235" spans="7:8">
      <c r="G235" s="47">
        <v>23486</v>
      </c>
      <c r="H235" s="26">
        <v>567</v>
      </c>
    </row>
    <row r="236" spans="7:8">
      <c r="G236" s="47">
        <v>23736</v>
      </c>
      <c r="H236" s="26">
        <v>1335</v>
      </c>
    </row>
    <row r="237" spans="7:8">
      <c r="G237" s="47">
        <v>23900</v>
      </c>
      <c r="H237" s="26">
        <v>582</v>
      </c>
    </row>
    <row r="238" spans="7:8">
      <c r="G238" s="47">
        <v>23963</v>
      </c>
      <c r="H238" s="26">
        <v>474</v>
      </c>
    </row>
    <row r="239" spans="7:8">
      <c r="G239" s="47">
        <v>24112</v>
      </c>
      <c r="H239" s="26">
        <v>523</v>
      </c>
    </row>
    <row r="240" spans="7:8">
      <c r="G240" s="47">
        <v>24358</v>
      </c>
      <c r="H240" s="26">
        <v>1175</v>
      </c>
    </row>
    <row r="241" spans="7:8">
      <c r="G241" s="47">
        <v>24548</v>
      </c>
      <c r="H241" s="26">
        <v>1031</v>
      </c>
    </row>
    <row r="242" spans="7:8">
      <c r="G242" s="47">
        <v>24617</v>
      </c>
      <c r="H242" s="26">
        <v>1125</v>
      </c>
    </row>
    <row r="243" spans="7:8">
      <c r="G243" s="47">
        <v>24827</v>
      </c>
      <c r="H243" s="26">
        <v>889</v>
      </c>
    </row>
    <row r="244" spans="7:8">
      <c r="G244" s="47">
        <v>24858</v>
      </c>
      <c r="H244" s="26">
        <v>378</v>
      </c>
    </row>
    <row r="245" spans="7:8">
      <c r="G245" s="47">
        <v>24943</v>
      </c>
      <c r="H245" s="26">
        <v>543</v>
      </c>
    </row>
    <row r="246" spans="7:8">
      <c r="G246" s="47">
        <v>25038</v>
      </c>
      <c r="H246" s="26">
        <v>1204</v>
      </c>
    </row>
    <row r="247" spans="7:8">
      <c r="G247" s="47">
        <v>25040</v>
      </c>
      <c r="H247" s="26">
        <v>1302</v>
      </c>
    </row>
    <row r="248" spans="7:8">
      <c r="G248" s="47">
        <v>25058</v>
      </c>
      <c r="H248" s="26">
        <v>499</v>
      </c>
    </row>
    <row r="249" spans="7:8">
      <c r="G249" s="47">
        <v>25130</v>
      </c>
      <c r="H249" s="26">
        <v>1174</v>
      </c>
    </row>
    <row r="250" spans="7:8">
      <c r="G250" s="47">
        <v>25234</v>
      </c>
      <c r="H250" s="26">
        <v>1279</v>
      </c>
    </row>
    <row r="251" spans="7:8">
      <c r="G251" s="47">
        <v>25259</v>
      </c>
      <c r="H251" s="26">
        <v>486</v>
      </c>
    </row>
    <row r="252" spans="7:8">
      <c r="G252" s="47">
        <v>25267</v>
      </c>
      <c r="H252" s="26">
        <v>442</v>
      </c>
    </row>
    <row r="253" spans="7:8">
      <c r="G253" s="47">
        <v>25347</v>
      </c>
      <c r="H253" s="26">
        <v>577</v>
      </c>
    </row>
    <row r="254" spans="7:8">
      <c r="G254" s="47">
        <v>25478</v>
      </c>
      <c r="H254" s="26">
        <v>422</v>
      </c>
    </row>
    <row r="255" spans="7:8">
      <c r="G255" s="47">
        <v>25537</v>
      </c>
      <c r="H255" s="26">
        <v>464</v>
      </c>
    </row>
    <row r="256" spans="7:8">
      <c r="G256" s="47">
        <v>25542</v>
      </c>
      <c r="H256" s="26">
        <v>765</v>
      </c>
    </row>
    <row r="257" spans="7:8">
      <c r="G257" s="47">
        <v>25703</v>
      </c>
      <c r="H257" s="26">
        <v>611</v>
      </c>
    </row>
    <row r="258" spans="7:8">
      <c r="G258" s="47">
        <v>25742</v>
      </c>
      <c r="H258" s="26">
        <v>1098</v>
      </c>
    </row>
    <row r="259" spans="7:8">
      <c r="G259" s="47">
        <v>26024</v>
      </c>
      <c r="H259" s="26">
        <v>320</v>
      </c>
    </row>
    <row r="260" spans="7:8">
      <c r="G260" s="47">
        <v>26073</v>
      </c>
      <c r="H260" s="26">
        <v>576</v>
      </c>
    </row>
    <row r="261" spans="7:8">
      <c r="G261" s="47">
        <v>26273</v>
      </c>
      <c r="H261" s="26">
        <v>1390</v>
      </c>
    </row>
    <row r="262" spans="7:8">
      <c r="G262" s="47">
        <v>26298</v>
      </c>
      <c r="H262" s="26">
        <v>1397</v>
      </c>
    </row>
    <row r="263" spans="7:8">
      <c r="G263" s="47">
        <v>26333</v>
      </c>
      <c r="H263" s="26">
        <v>814</v>
      </c>
    </row>
    <row r="264" spans="7:8">
      <c r="G264" s="47">
        <v>26618</v>
      </c>
      <c r="H264" s="26">
        <v>813</v>
      </c>
    </row>
    <row r="265" spans="7:8">
      <c r="G265" s="47">
        <v>26624</v>
      </c>
      <c r="H265" s="26">
        <v>1022</v>
      </c>
    </row>
    <row r="266" spans="7:8">
      <c r="G266" s="47">
        <v>26644</v>
      </c>
      <c r="H266" s="26">
        <v>262</v>
      </c>
    </row>
    <row r="267" spans="7:8">
      <c r="G267" s="47">
        <v>26730</v>
      </c>
      <c r="H267" s="26">
        <v>544</v>
      </c>
    </row>
    <row r="268" spans="7:8">
      <c r="G268" s="47">
        <v>26872</v>
      </c>
      <c r="H268" s="26">
        <v>1113</v>
      </c>
    </row>
    <row r="269" spans="7:8">
      <c r="G269" s="47">
        <v>27126</v>
      </c>
      <c r="H269" s="26">
        <v>1282</v>
      </c>
    </row>
    <row r="270" spans="7:8">
      <c r="G270" s="47">
        <v>27393</v>
      </c>
      <c r="H270" s="26">
        <v>1191</v>
      </c>
    </row>
    <row r="271" spans="7:8">
      <c r="G271" s="47">
        <v>27575</v>
      </c>
      <c r="H271" s="26">
        <v>485</v>
      </c>
    </row>
    <row r="272" spans="7:8">
      <c r="G272" s="47">
        <v>27753</v>
      </c>
      <c r="H272" s="26">
        <v>690</v>
      </c>
    </row>
    <row r="273" spans="7:8">
      <c r="G273" s="47">
        <v>27782</v>
      </c>
      <c r="H273" s="26">
        <v>1356</v>
      </c>
    </row>
    <row r="274" spans="7:8">
      <c r="G274" s="47">
        <v>27809</v>
      </c>
      <c r="H274" s="26">
        <v>1139</v>
      </c>
    </row>
    <row r="275" spans="7:8">
      <c r="G275" s="47">
        <v>27829</v>
      </c>
      <c r="H275" s="26">
        <v>382</v>
      </c>
    </row>
    <row r="276" spans="7:8">
      <c r="G276" s="47" t="s">
        <v>375</v>
      </c>
      <c r="H276" s="26">
        <v>161588</v>
      </c>
    </row>
  </sheetData>
  <mergeCells count="1">
    <mergeCell ref="E25:K25"/>
  </mergeCells>
  <conditionalFormatting sqref="A4:A70">
    <cfRule type="expression" dxfId="0" priority="1">
      <formula>B4&gt;=MAX($B$4:$B$70)</formula>
    </cfRule>
  </conditionalFormatting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6900-3EAA-4F02-A7AA-274C26E6DD5A}">
  <dimension ref="A1:C3"/>
  <sheetViews>
    <sheetView workbookViewId="0">
      <selection activeCell="A2" sqref="A2"/>
    </sheetView>
  </sheetViews>
  <sheetFormatPr defaultRowHeight="14.4"/>
  <sheetData>
    <row r="1" spans="1:3">
      <c r="A1" s="49"/>
      <c r="B1" s="49" t="s">
        <v>428</v>
      </c>
      <c r="C1" s="49" t="s">
        <v>429</v>
      </c>
    </row>
    <row r="2" spans="1:3">
      <c r="A2" t="s">
        <v>428</v>
      </c>
      <c r="B2">
        <v>1</v>
      </c>
    </row>
    <row r="3" spans="1:3" ht="15" thickBot="1">
      <c r="A3" s="48" t="s">
        <v>429</v>
      </c>
      <c r="B3" s="48">
        <v>-3.6319983304756047E-2</v>
      </c>
      <c r="C3" s="4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000"/>
  <sheetViews>
    <sheetView workbookViewId="0">
      <selection activeCell="B3" sqref="B3"/>
    </sheetView>
  </sheetViews>
  <sheetFormatPr defaultColWidth="14.44140625" defaultRowHeight="15" customHeight="1"/>
  <cols>
    <col min="1" max="1" width="19.5546875" customWidth="1"/>
    <col min="2" max="2" width="11.109375" customWidth="1"/>
    <col min="3" max="3" width="17.88671875" customWidth="1"/>
    <col min="4" max="4" width="12.5546875" customWidth="1"/>
    <col min="5" max="5" width="18.33203125" customWidth="1"/>
    <col min="6" max="6" width="20.77734375" customWidth="1"/>
    <col min="7" max="7" width="12.88671875" customWidth="1"/>
    <col min="8" max="8" width="21.88671875" bestFit="1" customWidth="1"/>
    <col min="9" max="9" width="44.88671875" bestFit="1" customWidth="1"/>
    <col min="10" max="26" width="8.6640625" customWidth="1"/>
  </cols>
  <sheetData>
    <row r="1" spans="1:8" ht="14.4">
      <c r="A1" s="5" t="s">
        <v>332</v>
      </c>
      <c r="B1" s="5" t="s">
        <v>1</v>
      </c>
      <c r="C1" s="5" t="s">
        <v>333</v>
      </c>
      <c r="D1" s="5" t="s">
        <v>334</v>
      </c>
      <c r="E1" s="5" t="s">
        <v>335</v>
      </c>
      <c r="F1" s="5" t="s">
        <v>336</v>
      </c>
      <c r="G1" s="5" t="s">
        <v>337</v>
      </c>
      <c r="H1" s="5" t="s">
        <v>391</v>
      </c>
    </row>
    <row r="2" spans="1:8" ht="14.4">
      <c r="A2" s="2">
        <v>45446</v>
      </c>
      <c r="B2" s="1" t="s">
        <v>13</v>
      </c>
      <c r="C2" s="16">
        <v>1402</v>
      </c>
      <c r="D2" s="16">
        <v>68</v>
      </c>
      <c r="E2" s="16">
        <v>124562</v>
      </c>
      <c r="F2" s="15">
        <v>9.92</v>
      </c>
      <c r="G2" s="16">
        <v>23125</v>
      </c>
      <c r="H2" s="16">
        <f t="shared" ref="H2:H33" si="0">C2-D2</f>
        <v>1334</v>
      </c>
    </row>
    <row r="3" spans="1:8" ht="14.4">
      <c r="A3" s="2">
        <v>45446</v>
      </c>
      <c r="B3" s="1" t="s">
        <v>21</v>
      </c>
      <c r="C3" s="16">
        <v>995</v>
      </c>
      <c r="D3" s="16">
        <v>86</v>
      </c>
      <c r="E3" s="16">
        <v>227958</v>
      </c>
      <c r="F3" s="15">
        <v>8.0500000000000007</v>
      </c>
      <c r="G3" s="16">
        <v>22788</v>
      </c>
      <c r="H3" s="16">
        <f t="shared" si="0"/>
        <v>909</v>
      </c>
    </row>
    <row r="4" spans="1:8" ht="14.4">
      <c r="A4" s="2">
        <v>45446</v>
      </c>
      <c r="B4" s="1" t="s">
        <v>27</v>
      </c>
      <c r="C4" s="16">
        <v>1472</v>
      </c>
      <c r="D4" s="16">
        <v>296</v>
      </c>
      <c r="E4" s="16">
        <v>370242</v>
      </c>
      <c r="F4" s="15">
        <v>7.72</v>
      </c>
      <c r="G4" s="16">
        <v>7810</v>
      </c>
      <c r="H4" s="16">
        <f t="shared" si="0"/>
        <v>1176</v>
      </c>
    </row>
    <row r="5" spans="1:8" ht="14.4">
      <c r="A5" s="2">
        <v>45453</v>
      </c>
      <c r="B5" s="1" t="s">
        <v>13</v>
      </c>
      <c r="C5" s="16">
        <v>1018</v>
      </c>
      <c r="D5" s="16">
        <v>90</v>
      </c>
      <c r="E5" s="16">
        <v>92474</v>
      </c>
      <c r="F5" s="15">
        <v>9.4</v>
      </c>
      <c r="G5" s="16">
        <v>11966</v>
      </c>
      <c r="H5" s="16">
        <f t="shared" si="0"/>
        <v>928</v>
      </c>
    </row>
    <row r="6" spans="1:8" ht="14.4">
      <c r="A6" s="2">
        <v>45453</v>
      </c>
      <c r="B6" s="1" t="s">
        <v>21</v>
      </c>
      <c r="C6" s="16">
        <v>1461</v>
      </c>
      <c r="D6" s="16">
        <v>64</v>
      </c>
      <c r="E6" s="16">
        <v>328902</v>
      </c>
      <c r="F6" s="15">
        <v>9.02</v>
      </c>
      <c r="G6" s="16">
        <v>26298</v>
      </c>
      <c r="H6" s="16">
        <f t="shared" si="0"/>
        <v>1397</v>
      </c>
    </row>
    <row r="7" spans="1:8" ht="14.4">
      <c r="A7" s="2">
        <v>45453</v>
      </c>
      <c r="B7" s="1" t="s">
        <v>27</v>
      </c>
      <c r="C7" s="16">
        <v>545</v>
      </c>
      <c r="D7" s="16">
        <v>93</v>
      </c>
      <c r="E7" s="16">
        <v>391621</v>
      </c>
      <c r="F7" s="15">
        <v>9.9600000000000009</v>
      </c>
      <c r="G7" s="16">
        <v>22029</v>
      </c>
      <c r="H7" s="16">
        <f t="shared" si="0"/>
        <v>452</v>
      </c>
    </row>
    <row r="8" spans="1:8" ht="14.4">
      <c r="A8" s="2">
        <v>45460</v>
      </c>
      <c r="B8" s="1" t="s">
        <v>13</v>
      </c>
      <c r="C8" s="16">
        <v>881</v>
      </c>
      <c r="D8" s="16">
        <v>291</v>
      </c>
      <c r="E8" s="16">
        <v>95885</v>
      </c>
      <c r="F8" s="15">
        <v>5.29</v>
      </c>
      <c r="G8" s="16">
        <v>12391</v>
      </c>
      <c r="H8" s="16">
        <f t="shared" si="0"/>
        <v>590</v>
      </c>
    </row>
    <row r="9" spans="1:8" ht="14.4">
      <c r="A9" s="2">
        <v>45460</v>
      </c>
      <c r="B9" s="1" t="s">
        <v>21</v>
      </c>
      <c r="C9" s="16">
        <v>1414</v>
      </c>
      <c r="D9" s="16">
        <v>131</v>
      </c>
      <c r="E9" s="16">
        <v>245947</v>
      </c>
      <c r="F9" s="15">
        <v>8.3000000000000007</v>
      </c>
      <c r="G9" s="16">
        <v>14477</v>
      </c>
      <c r="H9" s="16">
        <f t="shared" si="0"/>
        <v>1283</v>
      </c>
    </row>
    <row r="10" spans="1:8" ht="14.4">
      <c r="A10" s="2">
        <v>45460</v>
      </c>
      <c r="B10" s="1" t="s">
        <v>27</v>
      </c>
      <c r="C10" s="16">
        <v>1472</v>
      </c>
      <c r="D10" s="16">
        <v>170</v>
      </c>
      <c r="E10" s="16">
        <v>250428</v>
      </c>
      <c r="F10" s="15">
        <v>4.66</v>
      </c>
      <c r="G10" s="16">
        <v>25040</v>
      </c>
      <c r="H10" s="16">
        <f t="shared" si="0"/>
        <v>1302</v>
      </c>
    </row>
    <row r="11" spans="1:8" ht="14.4">
      <c r="A11" s="2">
        <v>45467</v>
      </c>
      <c r="B11" s="1" t="s">
        <v>13</v>
      </c>
      <c r="C11" s="16">
        <v>809</v>
      </c>
      <c r="D11" s="16">
        <v>197</v>
      </c>
      <c r="E11" s="16">
        <v>87186</v>
      </c>
      <c r="F11" s="15">
        <v>9.48</v>
      </c>
      <c r="G11" s="16">
        <v>22619</v>
      </c>
      <c r="H11" s="16">
        <f t="shared" si="0"/>
        <v>612</v>
      </c>
    </row>
    <row r="12" spans="1:8" ht="14.4">
      <c r="A12" s="2">
        <v>45467</v>
      </c>
      <c r="B12" s="1" t="s">
        <v>21</v>
      </c>
      <c r="C12" s="16">
        <v>1371</v>
      </c>
      <c r="D12" s="16">
        <v>250</v>
      </c>
      <c r="E12" s="16">
        <v>128620</v>
      </c>
      <c r="F12" s="15">
        <v>7.11</v>
      </c>
      <c r="G12" s="16">
        <v>12399</v>
      </c>
      <c r="H12" s="16">
        <f t="shared" si="0"/>
        <v>1121</v>
      </c>
    </row>
    <row r="13" spans="1:8" ht="14.4">
      <c r="A13" s="2">
        <v>45467</v>
      </c>
      <c r="B13" s="1" t="s">
        <v>27</v>
      </c>
      <c r="C13" s="16">
        <v>844</v>
      </c>
      <c r="D13" s="16">
        <v>144</v>
      </c>
      <c r="E13" s="16">
        <v>126015</v>
      </c>
      <c r="F13" s="15">
        <v>9.65</v>
      </c>
      <c r="G13" s="16">
        <v>22456</v>
      </c>
      <c r="H13" s="16">
        <f t="shared" si="0"/>
        <v>700</v>
      </c>
    </row>
    <row r="14" spans="1:8" ht="14.4">
      <c r="A14" s="2">
        <v>45474</v>
      </c>
      <c r="B14" s="1" t="s">
        <v>13</v>
      </c>
      <c r="C14" s="16">
        <v>786</v>
      </c>
      <c r="D14" s="16">
        <v>72</v>
      </c>
      <c r="E14" s="16">
        <v>178615</v>
      </c>
      <c r="F14" s="15">
        <v>5.43</v>
      </c>
      <c r="G14" s="16">
        <v>19328</v>
      </c>
      <c r="H14" s="16">
        <f t="shared" si="0"/>
        <v>714</v>
      </c>
    </row>
    <row r="15" spans="1:8" ht="14.4">
      <c r="A15" s="2">
        <v>45474</v>
      </c>
      <c r="B15" s="1" t="s">
        <v>21</v>
      </c>
      <c r="C15" s="16">
        <v>845</v>
      </c>
      <c r="D15" s="16">
        <v>250</v>
      </c>
      <c r="E15" s="16">
        <v>218228</v>
      </c>
      <c r="F15" s="15">
        <v>4.5199999999999996</v>
      </c>
      <c r="G15" s="16">
        <v>21107</v>
      </c>
      <c r="H15" s="16">
        <f t="shared" si="0"/>
        <v>595</v>
      </c>
    </row>
    <row r="16" spans="1:8" ht="14.4">
      <c r="A16" s="2">
        <v>45474</v>
      </c>
      <c r="B16" s="1" t="s">
        <v>27</v>
      </c>
      <c r="C16" s="16">
        <v>1218</v>
      </c>
      <c r="D16" s="16">
        <v>101</v>
      </c>
      <c r="E16" s="16">
        <v>300397</v>
      </c>
      <c r="F16" s="15">
        <v>4.33</v>
      </c>
      <c r="G16" s="16">
        <v>12277</v>
      </c>
      <c r="H16" s="16">
        <f t="shared" si="0"/>
        <v>1117</v>
      </c>
    </row>
    <row r="17" spans="1:8" ht="14.4">
      <c r="A17" s="2">
        <v>45481</v>
      </c>
      <c r="B17" s="1" t="s">
        <v>13</v>
      </c>
      <c r="C17" s="16">
        <v>797</v>
      </c>
      <c r="D17" s="16">
        <v>130</v>
      </c>
      <c r="E17" s="16">
        <v>340121</v>
      </c>
      <c r="F17" s="15">
        <v>8.52</v>
      </c>
      <c r="G17" s="16">
        <v>11684</v>
      </c>
      <c r="H17" s="16">
        <f t="shared" si="0"/>
        <v>667</v>
      </c>
    </row>
    <row r="18" spans="1:8" ht="14.4">
      <c r="A18" s="2">
        <v>45481</v>
      </c>
      <c r="B18" s="1" t="s">
        <v>21</v>
      </c>
      <c r="C18" s="16">
        <v>1471</v>
      </c>
      <c r="D18" s="16">
        <v>100</v>
      </c>
      <c r="E18" s="16">
        <v>76866</v>
      </c>
      <c r="F18" s="15">
        <v>8.5500000000000007</v>
      </c>
      <c r="G18" s="16">
        <v>14412</v>
      </c>
      <c r="H18" s="16">
        <f t="shared" si="0"/>
        <v>1371</v>
      </c>
    </row>
    <row r="19" spans="1:8" ht="14.4">
      <c r="A19" s="2">
        <v>45481</v>
      </c>
      <c r="B19" s="1" t="s">
        <v>27</v>
      </c>
      <c r="C19" s="16">
        <v>1253</v>
      </c>
      <c r="D19" s="16">
        <v>136</v>
      </c>
      <c r="E19" s="16">
        <v>193131</v>
      </c>
      <c r="F19" s="15">
        <v>7.99</v>
      </c>
      <c r="G19" s="16">
        <v>15924</v>
      </c>
      <c r="H19" s="16">
        <f t="shared" si="0"/>
        <v>1117</v>
      </c>
    </row>
    <row r="20" spans="1:8" ht="14.4">
      <c r="A20" s="2">
        <v>45488</v>
      </c>
      <c r="B20" s="1" t="s">
        <v>13</v>
      </c>
      <c r="C20" s="16">
        <v>616</v>
      </c>
      <c r="D20" s="16">
        <v>257</v>
      </c>
      <c r="E20" s="16">
        <v>169665</v>
      </c>
      <c r="F20" s="15">
        <v>6.31</v>
      </c>
      <c r="G20" s="16">
        <v>12390</v>
      </c>
      <c r="H20" s="16">
        <f t="shared" si="0"/>
        <v>359</v>
      </c>
    </row>
    <row r="21" spans="1:8" ht="14.4">
      <c r="A21" s="2">
        <v>45488</v>
      </c>
      <c r="B21" s="1" t="s">
        <v>21</v>
      </c>
      <c r="C21" s="16">
        <v>1308</v>
      </c>
      <c r="D21" s="16">
        <v>210</v>
      </c>
      <c r="E21" s="16">
        <v>263729</v>
      </c>
      <c r="F21" s="15">
        <v>8.5299999999999994</v>
      </c>
      <c r="G21" s="16">
        <v>25742</v>
      </c>
      <c r="H21" s="16">
        <f t="shared" si="0"/>
        <v>1098</v>
      </c>
    </row>
    <row r="22" spans="1:8" ht="14.4">
      <c r="A22" s="2">
        <v>45488</v>
      </c>
      <c r="B22" s="1" t="s">
        <v>27</v>
      </c>
      <c r="C22" s="16">
        <v>981</v>
      </c>
      <c r="D22" s="16">
        <v>69</v>
      </c>
      <c r="E22" s="16">
        <v>206921</v>
      </c>
      <c r="F22" s="15">
        <v>8.42</v>
      </c>
      <c r="G22" s="16">
        <v>10495</v>
      </c>
      <c r="H22" s="16">
        <f t="shared" si="0"/>
        <v>912</v>
      </c>
    </row>
    <row r="23" spans="1:8" ht="14.4">
      <c r="A23" s="2">
        <v>45495</v>
      </c>
      <c r="B23" s="1" t="s">
        <v>13</v>
      </c>
      <c r="C23" s="16">
        <v>866</v>
      </c>
      <c r="D23" s="16">
        <v>74</v>
      </c>
      <c r="E23" s="16">
        <v>204121</v>
      </c>
      <c r="F23" s="15">
        <v>9.34</v>
      </c>
      <c r="G23" s="16">
        <v>7797</v>
      </c>
      <c r="H23" s="16">
        <f t="shared" si="0"/>
        <v>792</v>
      </c>
    </row>
    <row r="24" spans="1:8" ht="14.4">
      <c r="A24" s="2">
        <v>45495</v>
      </c>
      <c r="B24" s="1" t="s">
        <v>21</v>
      </c>
      <c r="C24" s="16">
        <v>547</v>
      </c>
      <c r="D24" s="16">
        <v>183</v>
      </c>
      <c r="E24" s="16">
        <v>266350</v>
      </c>
      <c r="F24" s="15">
        <v>5.65</v>
      </c>
      <c r="G24" s="16">
        <v>15595</v>
      </c>
      <c r="H24" s="16">
        <f t="shared" si="0"/>
        <v>364</v>
      </c>
    </row>
    <row r="25" spans="1:8" ht="14.4">
      <c r="A25" s="2">
        <v>45495</v>
      </c>
      <c r="B25" s="1" t="s">
        <v>27</v>
      </c>
      <c r="C25" s="16">
        <v>1241</v>
      </c>
      <c r="D25" s="16">
        <v>116</v>
      </c>
      <c r="E25" s="16">
        <v>380606</v>
      </c>
      <c r="F25" s="15">
        <v>4.2</v>
      </c>
      <c r="G25" s="16">
        <v>24617</v>
      </c>
      <c r="H25" s="16">
        <f t="shared" si="0"/>
        <v>1125</v>
      </c>
    </row>
    <row r="26" spans="1:8" ht="14.4">
      <c r="A26" s="2">
        <v>45502</v>
      </c>
      <c r="B26" s="1" t="s">
        <v>13</v>
      </c>
      <c r="C26" s="16">
        <v>973</v>
      </c>
      <c r="D26" s="16">
        <v>104</v>
      </c>
      <c r="E26" s="16">
        <v>376358</v>
      </c>
      <c r="F26" s="15">
        <v>3.87</v>
      </c>
      <c r="G26" s="16">
        <v>9847</v>
      </c>
      <c r="H26" s="16">
        <f t="shared" si="0"/>
        <v>869</v>
      </c>
    </row>
    <row r="27" spans="1:8" ht="14.4">
      <c r="A27" s="2">
        <v>45502</v>
      </c>
      <c r="B27" s="1" t="s">
        <v>21</v>
      </c>
      <c r="C27" s="16">
        <v>611</v>
      </c>
      <c r="D27" s="16">
        <v>197</v>
      </c>
      <c r="E27" s="16">
        <v>79423</v>
      </c>
      <c r="F27" s="15">
        <v>5.82</v>
      </c>
      <c r="G27" s="16">
        <v>13644</v>
      </c>
      <c r="H27" s="16">
        <f t="shared" si="0"/>
        <v>414</v>
      </c>
    </row>
    <row r="28" spans="1:8" ht="14.4">
      <c r="A28" s="2">
        <v>45502</v>
      </c>
      <c r="B28" s="1" t="s">
        <v>27</v>
      </c>
      <c r="C28" s="16">
        <v>983</v>
      </c>
      <c r="D28" s="16">
        <v>134</v>
      </c>
      <c r="E28" s="16">
        <v>352178</v>
      </c>
      <c r="F28" s="15">
        <v>3.55</v>
      </c>
      <c r="G28" s="16">
        <v>11421</v>
      </c>
      <c r="H28" s="16">
        <f t="shared" si="0"/>
        <v>849</v>
      </c>
    </row>
    <row r="29" spans="1:8" ht="14.4">
      <c r="A29" s="2">
        <v>45509</v>
      </c>
      <c r="B29" s="1" t="s">
        <v>13</v>
      </c>
      <c r="C29" s="16">
        <v>1449</v>
      </c>
      <c r="D29" s="16">
        <v>96</v>
      </c>
      <c r="E29" s="16">
        <v>200636</v>
      </c>
      <c r="F29" s="15">
        <v>9.92</v>
      </c>
      <c r="G29" s="16">
        <v>15613</v>
      </c>
      <c r="H29" s="16">
        <f t="shared" si="0"/>
        <v>1353</v>
      </c>
    </row>
    <row r="30" spans="1:8" ht="14.4">
      <c r="A30" s="2">
        <v>45509</v>
      </c>
      <c r="B30" s="1" t="s">
        <v>21</v>
      </c>
      <c r="C30" s="16">
        <v>752</v>
      </c>
      <c r="D30" s="16">
        <v>170</v>
      </c>
      <c r="E30" s="16">
        <v>132756</v>
      </c>
      <c r="F30" s="15">
        <v>8.17</v>
      </c>
      <c r="G30" s="16">
        <v>23900</v>
      </c>
      <c r="H30" s="16">
        <f t="shared" si="0"/>
        <v>582</v>
      </c>
    </row>
    <row r="31" spans="1:8" ht="14.4">
      <c r="A31" s="2">
        <v>45509</v>
      </c>
      <c r="B31" s="1" t="s">
        <v>27</v>
      </c>
      <c r="C31" s="16">
        <v>937</v>
      </c>
      <c r="D31" s="16">
        <v>179</v>
      </c>
      <c r="E31" s="16">
        <v>318098</v>
      </c>
      <c r="F31" s="15">
        <v>5.3</v>
      </c>
      <c r="G31" s="16">
        <v>5836</v>
      </c>
      <c r="H31" s="16">
        <f t="shared" si="0"/>
        <v>758</v>
      </c>
    </row>
    <row r="32" spans="1:8" ht="14.4">
      <c r="A32" s="2">
        <v>45516</v>
      </c>
      <c r="B32" s="1" t="s">
        <v>13</v>
      </c>
      <c r="C32" s="16">
        <v>1060</v>
      </c>
      <c r="D32" s="16">
        <v>83</v>
      </c>
      <c r="E32" s="16">
        <v>68724</v>
      </c>
      <c r="F32" s="15">
        <v>5.98</v>
      </c>
      <c r="G32" s="16">
        <v>5624</v>
      </c>
      <c r="H32" s="16">
        <f t="shared" si="0"/>
        <v>977</v>
      </c>
    </row>
    <row r="33" spans="1:8" ht="14.4">
      <c r="A33" s="2">
        <v>45516</v>
      </c>
      <c r="B33" s="1" t="s">
        <v>21</v>
      </c>
      <c r="C33" s="16">
        <v>1456</v>
      </c>
      <c r="D33" s="16">
        <v>265</v>
      </c>
      <c r="E33" s="16">
        <v>115505</v>
      </c>
      <c r="F33" s="15">
        <v>7.49</v>
      </c>
      <c r="G33" s="16">
        <v>10311</v>
      </c>
      <c r="H33" s="16">
        <f t="shared" si="0"/>
        <v>1191</v>
      </c>
    </row>
    <row r="34" spans="1:8" ht="14.4">
      <c r="A34" s="2">
        <v>45516</v>
      </c>
      <c r="B34" s="1" t="s">
        <v>27</v>
      </c>
      <c r="C34" s="16">
        <v>1109</v>
      </c>
      <c r="D34" s="16">
        <v>205</v>
      </c>
      <c r="E34" s="16">
        <v>276722</v>
      </c>
      <c r="F34" s="15">
        <v>9.3800000000000008</v>
      </c>
      <c r="G34" s="16">
        <v>8274</v>
      </c>
      <c r="H34" s="16">
        <f t="shared" ref="H34:H65" si="1">C34-D34</f>
        <v>904</v>
      </c>
    </row>
    <row r="35" spans="1:8" ht="14.4">
      <c r="A35" s="2">
        <v>45523</v>
      </c>
      <c r="B35" s="1" t="s">
        <v>13</v>
      </c>
      <c r="C35" s="16">
        <v>1002</v>
      </c>
      <c r="D35" s="16">
        <v>93</v>
      </c>
      <c r="E35" s="16">
        <v>353538</v>
      </c>
      <c r="F35" s="15">
        <v>5.84</v>
      </c>
      <c r="G35" s="16">
        <v>6031</v>
      </c>
      <c r="H35" s="16">
        <f t="shared" si="1"/>
        <v>909</v>
      </c>
    </row>
    <row r="36" spans="1:8" ht="14.4">
      <c r="A36" s="2">
        <v>45523</v>
      </c>
      <c r="B36" s="1" t="s">
        <v>21</v>
      </c>
      <c r="C36" s="16">
        <v>571</v>
      </c>
      <c r="D36" s="16">
        <v>189</v>
      </c>
      <c r="E36" s="16">
        <v>61445</v>
      </c>
      <c r="F36" s="15">
        <v>5.41</v>
      </c>
      <c r="G36" s="16">
        <v>27829</v>
      </c>
      <c r="H36" s="16">
        <f t="shared" si="1"/>
        <v>382</v>
      </c>
    </row>
    <row r="37" spans="1:8" ht="14.4">
      <c r="A37" s="2">
        <v>45523</v>
      </c>
      <c r="B37" s="1" t="s">
        <v>27</v>
      </c>
      <c r="C37" s="16">
        <v>1240</v>
      </c>
      <c r="D37" s="16">
        <v>231</v>
      </c>
      <c r="E37" s="16">
        <v>165035</v>
      </c>
      <c r="F37" s="15">
        <v>6.05</v>
      </c>
      <c r="G37" s="16">
        <v>18267</v>
      </c>
      <c r="H37" s="16">
        <f t="shared" si="1"/>
        <v>1009</v>
      </c>
    </row>
    <row r="38" spans="1:8" ht="14.4">
      <c r="A38" s="2">
        <v>45530</v>
      </c>
      <c r="B38" s="1" t="s">
        <v>13</v>
      </c>
      <c r="C38" s="16">
        <v>1154</v>
      </c>
      <c r="D38" s="16">
        <v>132</v>
      </c>
      <c r="E38" s="16">
        <v>194595</v>
      </c>
      <c r="F38" s="15">
        <v>7.54</v>
      </c>
      <c r="G38" s="16">
        <v>26624</v>
      </c>
      <c r="H38" s="16">
        <f t="shared" si="1"/>
        <v>1022</v>
      </c>
    </row>
    <row r="39" spans="1:8" ht="14.4">
      <c r="A39" s="2">
        <v>45530</v>
      </c>
      <c r="B39" s="1" t="s">
        <v>21</v>
      </c>
      <c r="C39" s="16">
        <v>537</v>
      </c>
      <c r="D39" s="16">
        <v>275</v>
      </c>
      <c r="E39" s="16">
        <v>236238</v>
      </c>
      <c r="F39" s="15">
        <v>5.87</v>
      </c>
      <c r="G39" s="16">
        <v>26644</v>
      </c>
      <c r="H39" s="16">
        <f t="shared" si="1"/>
        <v>262</v>
      </c>
    </row>
    <row r="40" spans="1:8" ht="14.4">
      <c r="A40" s="2">
        <v>45530</v>
      </c>
      <c r="B40" s="1" t="s">
        <v>27</v>
      </c>
      <c r="C40" s="16">
        <v>1456</v>
      </c>
      <c r="D40" s="16">
        <v>290</v>
      </c>
      <c r="E40" s="16">
        <v>271044</v>
      </c>
      <c r="F40" s="15">
        <v>7.17</v>
      </c>
      <c r="G40" s="16">
        <v>13051</v>
      </c>
      <c r="H40" s="16">
        <f t="shared" si="1"/>
        <v>1166</v>
      </c>
    </row>
    <row r="41" spans="1:8" ht="14.4">
      <c r="A41" s="2">
        <v>45537</v>
      </c>
      <c r="B41" s="1" t="s">
        <v>13</v>
      </c>
      <c r="C41" s="16">
        <v>721</v>
      </c>
      <c r="D41" s="16">
        <v>206</v>
      </c>
      <c r="E41" s="16">
        <v>334887</v>
      </c>
      <c r="F41" s="15">
        <v>6.05</v>
      </c>
      <c r="G41" s="16">
        <v>14217</v>
      </c>
      <c r="H41" s="16">
        <f t="shared" si="1"/>
        <v>515</v>
      </c>
    </row>
    <row r="42" spans="1:8" ht="14.4">
      <c r="A42" s="2">
        <v>45537</v>
      </c>
      <c r="B42" s="1" t="s">
        <v>21</v>
      </c>
      <c r="C42" s="16">
        <v>1098</v>
      </c>
      <c r="D42" s="16">
        <v>142</v>
      </c>
      <c r="E42" s="16">
        <v>359150</v>
      </c>
      <c r="F42" s="15">
        <v>7.51</v>
      </c>
      <c r="G42" s="16">
        <v>16385</v>
      </c>
      <c r="H42" s="16">
        <f t="shared" si="1"/>
        <v>956</v>
      </c>
    </row>
    <row r="43" spans="1:8" ht="14.4">
      <c r="A43" s="2">
        <v>45537</v>
      </c>
      <c r="B43" s="1" t="s">
        <v>27</v>
      </c>
      <c r="C43" s="16">
        <v>1096</v>
      </c>
      <c r="D43" s="16">
        <v>65</v>
      </c>
      <c r="E43" s="16">
        <v>358295</v>
      </c>
      <c r="F43" s="15">
        <v>7.66</v>
      </c>
      <c r="G43" s="16">
        <v>24548</v>
      </c>
      <c r="H43" s="16">
        <f t="shared" si="1"/>
        <v>1031</v>
      </c>
    </row>
    <row r="44" spans="1:8" ht="14.4">
      <c r="A44" s="2">
        <v>45544</v>
      </c>
      <c r="B44" s="1" t="s">
        <v>13</v>
      </c>
      <c r="C44" s="16">
        <v>912</v>
      </c>
      <c r="D44" s="16">
        <v>275</v>
      </c>
      <c r="E44" s="16">
        <v>368454</v>
      </c>
      <c r="F44" s="15">
        <v>6.03</v>
      </c>
      <c r="G44" s="16">
        <v>9195</v>
      </c>
      <c r="H44" s="16">
        <f t="shared" si="1"/>
        <v>637</v>
      </c>
    </row>
    <row r="45" spans="1:8" ht="14.4">
      <c r="A45" s="2">
        <v>45544</v>
      </c>
      <c r="B45" s="1" t="s">
        <v>21</v>
      </c>
      <c r="C45" s="16">
        <v>1430</v>
      </c>
      <c r="D45" s="16">
        <v>162</v>
      </c>
      <c r="E45" s="16">
        <v>269082</v>
      </c>
      <c r="F45" s="15">
        <v>3.4</v>
      </c>
      <c r="G45" s="16">
        <v>18071</v>
      </c>
      <c r="H45" s="16">
        <f t="shared" si="1"/>
        <v>1268</v>
      </c>
    </row>
    <row r="46" spans="1:8" ht="14.4">
      <c r="A46" s="2">
        <v>45544</v>
      </c>
      <c r="B46" s="1" t="s">
        <v>27</v>
      </c>
      <c r="C46" s="16">
        <v>854</v>
      </c>
      <c r="D46" s="16">
        <v>129</v>
      </c>
      <c r="E46" s="16">
        <v>310903</v>
      </c>
      <c r="F46" s="15">
        <v>7.83</v>
      </c>
      <c r="G46" s="16">
        <v>16875</v>
      </c>
      <c r="H46" s="16">
        <f t="shared" si="1"/>
        <v>725</v>
      </c>
    </row>
    <row r="47" spans="1:8" ht="14.4">
      <c r="A47" s="2">
        <v>45551</v>
      </c>
      <c r="B47" s="1" t="s">
        <v>13</v>
      </c>
      <c r="C47" s="16">
        <v>681</v>
      </c>
      <c r="D47" s="16">
        <v>210</v>
      </c>
      <c r="E47" s="16">
        <v>248581</v>
      </c>
      <c r="F47" s="15">
        <v>8.76</v>
      </c>
      <c r="G47" s="16">
        <v>9567</v>
      </c>
      <c r="H47" s="16">
        <f t="shared" si="1"/>
        <v>471</v>
      </c>
    </row>
    <row r="48" spans="1:8" ht="14.4">
      <c r="A48" s="2">
        <v>45551</v>
      </c>
      <c r="B48" s="1" t="s">
        <v>21</v>
      </c>
      <c r="C48" s="16">
        <v>1373</v>
      </c>
      <c r="D48" s="16">
        <v>82</v>
      </c>
      <c r="E48" s="16">
        <v>371015</v>
      </c>
      <c r="F48" s="15">
        <v>9.52</v>
      </c>
      <c r="G48" s="16">
        <v>20306</v>
      </c>
      <c r="H48" s="16">
        <f t="shared" si="1"/>
        <v>1291</v>
      </c>
    </row>
    <row r="49" spans="1:8" ht="14.4">
      <c r="A49" s="2">
        <v>45551</v>
      </c>
      <c r="B49" s="1" t="s">
        <v>27</v>
      </c>
      <c r="C49" s="16">
        <v>685</v>
      </c>
      <c r="D49" s="16">
        <v>285</v>
      </c>
      <c r="E49" s="16">
        <v>177452</v>
      </c>
      <c r="F49" s="15">
        <v>3.36</v>
      </c>
      <c r="G49" s="16">
        <v>21134</v>
      </c>
      <c r="H49" s="16">
        <f t="shared" si="1"/>
        <v>400</v>
      </c>
    </row>
    <row r="50" spans="1:8" ht="14.4">
      <c r="A50" s="2">
        <v>45558</v>
      </c>
      <c r="B50" s="1" t="s">
        <v>13</v>
      </c>
      <c r="C50" s="16">
        <v>1290</v>
      </c>
      <c r="D50" s="16">
        <v>177</v>
      </c>
      <c r="E50" s="16">
        <v>80745</v>
      </c>
      <c r="F50" s="15">
        <v>9.2200000000000006</v>
      </c>
      <c r="G50" s="16">
        <v>26872</v>
      </c>
      <c r="H50" s="16">
        <f t="shared" si="1"/>
        <v>1113</v>
      </c>
    </row>
    <row r="51" spans="1:8" ht="14.4">
      <c r="A51" s="2">
        <v>45558</v>
      </c>
      <c r="B51" s="1" t="s">
        <v>21</v>
      </c>
      <c r="C51" s="16">
        <v>1437</v>
      </c>
      <c r="D51" s="16">
        <v>239</v>
      </c>
      <c r="E51" s="16">
        <v>362441</v>
      </c>
      <c r="F51" s="15">
        <v>5.57</v>
      </c>
      <c r="G51" s="16">
        <v>10253</v>
      </c>
      <c r="H51" s="16">
        <f t="shared" si="1"/>
        <v>1198</v>
      </c>
    </row>
    <row r="52" spans="1:8" ht="14.4">
      <c r="A52" s="2">
        <v>45558</v>
      </c>
      <c r="B52" s="1" t="s">
        <v>27</v>
      </c>
      <c r="C52" s="16">
        <v>769</v>
      </c>
      <c r="D52" s="16">
        <v>295</v>
      </c>
      <c r="E52" s="16">
        <v>344771</v>
      </c>
      <c r="F52" s="15">
        <v>8.06</v>
      </c>
      <c r="G52" s="16">
        <v>23963</v>
      </c>
      <c r="H52" s="16">
        <f t="shared" si="1"/>
        <v>474</v>
      </c>
    </row>
    <row r="53" spans="1:8" ht="14.4">
      <c r="A53" s="2">
        <v>45565</v>
      </c>
      <c r="B53" s="1" t="s">
        <v>13</v>
      </c>
      <c r="C53" s="16">
        <v>1416</v>
      </c>
      <c r="D53" s="16">
        <v>284</v>
      </c>
      <c r="E53" s="16">
        <v>374952</v>
      </c>
      <c r="F53" s="15">
        <v>3.45</v>
      </c>
      <c r="G53" s="16">
        <v>11335</v>
      </c>
      <c r="H53" s="16">
        <f t="shared" si="1"/>
        <v>1132</v>
      </c>
    </row>
    <row r="54" spans="1:8" ht="14.4">
      <c r="A54" s="2">
        <v>45565</v>
      </c>
      <c r="B54" s="1" t="s">
        <v>21</v>
      </c>
      <c r="C54" s="16">
        <v>998</v>
      </c>
      <c r="D54" s="16">
        <v>154</v>
      </c>
      <c r="E54" s="16">
        <v>179781</v>
      </c>
      <c r="F54" s="15">
        <v>9.58</v>
      </c>
      <c r="G54" s="16">
        <v>12115</v>
      </c>
      <c r="H54" s="16">
        <f t="shared" si="1"/>
        <v>844</v>
      </c>
    </row>
    <row r="55" spans="1:8" ht="14.4">
      <c r="A55" s="2">
        <v>45565</v>
      </c>
      <c r="B55" s="1" t="s">
        <v>27</v>
      </c>
      <c r="C55" s="16">
        <v>1421</v>
      </c>
      <c r="D55" s="16">
        <v>246</v>
      </c>
      <c r="E55" s="16">
        <v>358581</v>
      </c>
      <c r="F55" s="15">
        <v>8.8800000000000008</v>
      </c>
      <c r="G55" s="16">
        <v>24358</v>
      </c>
      <c r="H55" s="16">
        <f t="shared" si="1"/>
        <v>1175</v>
      </c>
    </row>
    <row r="56" spans="1:8" ht="14.4">
      <c r="A56" s="2">
        <v>45572</v>
      </c>
      <c r="B56" s="1" t="s">
        <v>13</v>
      </c>
      <c r="C56" s="16">
        <v>764</v>
      </c>
      <c r="D56" s="16">
        <v>205</v>
      </c>
      <c r="E56" s="16">
        <v>319294</v>
      </c>
      <c r="F56" s="15">
        <v>6.23</v>
      </c>
      <c r="G56" s="16">
        <v>12181</v>
      </c>
      <c r="H56" s="16">
        <f t="shared" si="1"/>
        <v>559</v>
      </c>
    </row>
    <row r="57" spans="1:8" ht="14.4">
      <c r="A57" s="2">
        <v>45572</v>
      </c>
      <c r="B57" s="1" t="s">
        <v>21</v>
      </c>
      <c r="C57" s="16">
        <v>678</v>
      </c>
      <c r="D57" s="16">
        <v>124</v>
      </c>
      <c r="E57" s="16">
        <v>192022</v>
      </c>
      <c r="F57" s="15">
        <v>8.4499999999999993</v>
      </c>
      <c r="G57" s="16">
        <v>17729</v>
      </c>
      <c r="H57" s="16">
        <f t="shared" si="1"/>
        <v>554</v>
      </c>
    </row>
    <row r="58" spans="1:8" ht="14.4">
      <c r="A58" s="2">
        <v>45572</v>
      </c>
      <c r="B58" s="1" t="s">
        <v>27</v>
      </c>
      <c r="C58" s="16">
        <v>1328</v>
      </c>
      <c r="D58" s="16">
        <v>103</v>
      </c>
      <c r="E58" s="16">
        <v>151462</v>
      </c>
      <c r="F58" s="15">
        <v>8.4</v>
      </c>
      <c r="G58" s="16">
        <v>10881</v>
      </c>
      <c r="H58" s="16">
        <f t="shared" si="1"/>
        <v>1225</v>
      </c>
    </row>
    <row r="59" spans="1:8" ht="14.4">
      <c r="A59" s="2">
        <v>45579</v>
      </c>
      <c r="B59" s="1" t="s">
        <v>13</v>
      </c>
      <c r="C59" s="16">
        <v>1161</v>
      </c>
      <c r="D59" s="16">
        <v>269</v>
      </c>
      <c r="E59" s="16">
        <v>188193</v>
      </c>
      <c r="F59" s="15">
        <v>7.34</v>
      </c>
      <c r="G59" s="16">
        <v>18576</v>
      </c>
      <c r="H59" s="16">
        <f t="shared" si="1"/>
        <v>892</v>
      </c>
    </row>
    <row r="60" spans="1:8" ht="14.4">
      <c r="A60" s="2">
        <v>45579</v>
      </c>
      <c r="B60" s="1" t="s">
        <v>21</v>
      </c>
      <c r="C60" s="16">
        <v>588</v>
      </c>
      <c r="D60" s="16">
        <v>52</v>
      </c>
      <c r="E60" s="16">
        <v>292040</v>
      </c>
      <c r="F60" s="15">
        <v>8.14</v>
      </c>
      <c r="G60" s="16">
        <v>9383</v>
      </c>
      <c r="H60" s="16">
        <f t="shared" si="1"/>
        <v>536</v>
      </c>
    </row>
    <row r="61" spans="1:8" ht="14.4">
      <c r="A61" s="2">
        <v>45579</v>
      </c>
      <c r="B61" s="1" t="s">
        <v>27</v>
      </c>
      <c r="C61" s="16">
        <v>1457</v>
      </c>
      <c r="D61" s="16">
        <v>215</v>
      </c>
      <c r="E61" s="16">
        <v>325325</v>
      </c>
      <c r="F61" s="15">
        <v>9.58</v>
      </c>
      <c r="G61" s="16">
        <v>14178</v>
      </c>
      <c r="H61" s="16">
        <f t="shared" si="1"/>
        <v>1242</v>
      </c>
    </row>
    <row r="62" spans="1:8" ht="14.4">
      <c r="A62" s="2">
        <v>45586</v>
      </c>
      <c r="B62" s="1" t="s">
        <v>13</v>
      </c>
      <c r="C62" s="16">
        <v>1190</v>
      </c>
      <c r="D62" s="16">
        <v>242</v>
      </c>
      <c r="E62" s="16">
        <v>86849</v>
      </c>
      <c r="F62" s="15">
        <v>8.06</v>
      </c>
      <c r="G62" s="16">
        <v>21254</v>
      </c>
      <c r="H62" s="16">
        <f t="shared" si="1"/>
        <v>948</v>
      </c>
    </row>
    <row r="63" spans="1:8" ht="14.4">
      <c r="A63" s="2">
        <v>45586</v>
      </c>
      <c r="B63" s="1" t="s">
        <v>21</v>
      </c>
      <c r="C63" s="16">
        <v>886</v>
      </c>
      <c r="D63" s="16">
        <v>124</v>
      </c>
      <c r="E63" s="16">
        <v>141161</v>
      </c>
      <c r="F63" s="15">
        <v>8.19</v>
      </c>
      <c r="G63" s="16">
        <v>14215</v>
      </c>
      <c r="H63" s="16">
        <f t="shared" si="1"/>
        <v>762</v>
      </c>
    </row>
    <row r="64" spans="1:8" ht="14.4">
      <c r="A64" s="2">
        <v>45586</v>
      </c>
      <c r="B64" s="1" t="s">
        <v>27</v>
      </c>
      <c r="C64" s="16">
        <v>1237</v>
      </c>
      <c r="D64" s="16">
        <v>155</v>
      </c>
      <c r="E64" s="16">
        <v>149916</v>
      </c>
      <c r="F64" s="15">
        <v>4.4800000000000004</v>
      </c>
      <c r="G64" s="16">
        <v>16921</v>
      </c>
      <c r="H64" s="16">
        <f t="shared" si="1"/>
        <v>1082</v>
      </c>
    </row>
    <row r="65" spans="1:8" ht="14.4">
      <c r="A65" s="2">
        <v>45593</v>
      </c>
      <c r="B65" s="1" t="s">
        <v>13</v>
      </c>
      <c r="C65" s="16">
        <v>1435</v>
      </c>
      <c r="D65" s="16">
        <v>261</v>
      </c>
      <c r="E65" s="16">
        <v>308533</v>
      </c>
      <c r="F65" s="15">
        <v>4.5199999999999996</v>
      </c>
      <c r="G65" s="16">
        <v>25130</v>
      </c>
      <c r="H65" s="16">
        <f t="shared" si="1"/>
        <v>1174</v>
      </c>
    </row>
    <row r="66" spans="1:8" ht="14.4">
      <c r="A66" s="2">
        <v>45593</v>
      </c>
      <c r="B66" s="1" t="s">
        <v>21</v>
      </c>
      <c r="C66" s="16">
        <v>746</v>
      </c>
      <c r="D66" s="16">
        <v>282</v>
      </c>
      <c r="E66" s="16">
        <v>293894</v>
      </c>
      <c r="F66" s="15">
        <v>5.42</v>
      </c>
      <c r="G66" s="16">
        <v>25537</v>
      </c>
      <c r="H66" s="16">
        <f t="shared" ref="H66:H97" si="2">C66-D66</f>
        <v>464</v>
      </c>
    </row>
    <row r="67" spans="1:8" ht="14.4">
      <c r="A67" s="2">
        <v>45593</v>
      </c>
      <c r="B67" s="1" t="s">
        <v>27</v>
      </c>
      <c r="C67" s="16">
        <v>759</v>
      </c>
      <c r="D67" s="16">
        <v>216</v>
      </c>
      <c r="E67" s="16">
        <v>147656</v>
      </c>
      <c r="F67" s="15">
        <v>4.08</v>
      </c>
      <c r="G67" s="16">
        <v>24943</v>
      </c>
      <c r="H67" s="16">
        <f t="shared" si="2"/>
        <v>543</v>
      </c>
    </row>
    <row r="68" spans="1:8" ht="14.4">
      <c r="A68" s="2">
        <v>45600</v>
      </c>
      <c r="B68" s="1" t="s">
        <v>13</v>
      </c>
      <c r="C68" s="16">
        <v>1437</v>
      </c>
      <c r="D68" s="16">
        <v>235</v>
      </c>
      <c r="E68" s="16">
        <v>326791</v>
      </c>
      <c r="F68" s="15">
        <v>4.0599999999999996</v>
      </c>
      <c r="G68" s="16">
        <v>14563</v>
      </c>
      <c r="H68" s="16">
        <f t="shared" si="2"/>
        <v>1202</v>
      </c>
    </row>
    <row r="69" spans="1:8" ht="14.4">
      <c r="A69" s="2">
        <v>45600</v>
      </c>
      <c r="B69" s="1" t="s">
        <v>21</v>
      </c>
      <c r="C69" s="16">
        <v>1463</v>
      </c>
      <c r="D69" s="16">
        <v>73</v>
      </c>
      <c r="E69" s="16">
        <v>348877</v>
      </c>
      <c r="F69" s="15">
        <v>9.91</v>
      </c>
      <c r="G69" s="16">
        <v>26273</v>
      </c>
      <c r="H69" s="16">
        <f t="shared" si="2"/>
        <v>1390</v>
      </c>
    </row>
    <row r="70" spans="1:8" ht="14.4">
      <c r="A70" s="2">
        <v>45600</v>
      </c>
      <c r="B70" s="1" t="s">
        <v>27</v>
      </c>
      <c r="C70" s="16">
        <v>1208</v>
      </c>
      <c r="D70" s="16">
        <v>224</v>
      </c>
      <c r="E70" s="16">
        <v>122730</v>
      </c>
      <c r="F70" s="15">
        <v>8.7200000000000006</v>
      </c>
      <c r="G70" s="16">
        <v>10858</v>
      </c>
      <c r="H70" s="16">
        <f t="shared" si="2"/>
        <v>984</v>
      </c>
    </row>
    <row r="71" spans="1:8" ht="14.4">
      <c r="A71" s="2">
        <v>45607</v>
      </c>
      <c r="B71" s="1" t="s">
        <v>13</v>
      </c>
      <c r="C71" s="16">
        <v>1391</v>
      </c>
      <c r="D71" s="16">
        <v>187</v>
      </c>
      <c r="E71" s="16">
        <v>306508</v>
      </c>
      <c r="F71" s="15">
        <v>8.3800000000000008</v>
      </c>
      <c r="G71" s="16">
        <v>25038</v>
      </c>
      <c r="H71" s="16">
        <f t="shared" si="2"/>
        <v>1204</v>
      </c>
    </row>
    <row r="72" spans="1:8" ht="14.4">
      <c r="A72" s="2">
        <v>45607</v>
      </c>
      <c r="B72" s="1" t="s">
        <v>21</v>
      </c>
      <c r="C72" s="16">
        <v>655</v>
      </c>
      <c r="D72" s="16">
        <v>123</v>
      </c>
      <c r="E72" s="16">
        <v>202472</v>
      </c>
      <c r="F72" s="15">
        <v>7.56</v>
      </c>
      <c r="G72" s="16">
        <v>9092</v>
      </c>
      <c r="H72" s="16">
        <f t="shared" si="2"/>
        <v>532</v>
      </c>
    </row>
    <row r="73" spans="1:8" ht="14.4">
      <c r="A73" s="2">
        <v>45607</v>
      </c>
      <c r="B73" s="1" t="s">
        <v>27</v>
      </c>
      <c r="C73" s="16">
        <v>1148</v>
      </c>
      <c r="D73" s="16">
        <v>90</v>
      </c>
      <c r="E73" s="16">
        <v>227249</v>
      </c>
      <c r="F73" s="15">
        <v>7.24</v>
      </c>
      <c r="G73" s="16">
        <v>17662</v>
      </c>
      <c r="H73" s="16">
        <f t="shared" si="2"/>
        <v>1058</v>
      </c>
    </row>
    <row r="74" spans="1:8" ht="14.4">
      <c r="A74" s="2">
        <v>45614</v>
      </c>
      <c r="B74" s="1" t="s">
        <v>13</v>
      </c>
      <c r="C74" s="16">
        <v>946</v>
      </c>
      <c r="D74" s="16">
        <v>270</v>
      </c>
      <c r="E74" s="16">
        <v>246567</v>
      </c>
      <c r="F74" s="15">
        <v>4.53</v>
      </c>
      <c r="G74" s="16">
        <v>5924</v>
      </c>
      <c r="H74" s="16">
        <f t="shared" si="2"/>
        <v>676</v>
      </c>
    </row>
    <row r="75" spans="1:8" ht="14.4">
      <c r="A75" s="2">
        <v>45614</v>
      </c>
      <c r="B75" s="1" t="s">
        <v>21</v>
      </c>
      <c r="C75" s="16">
        <v>791</v>
      </c>
      <c r="D75" s="16">
        <v>214</v>
      </c>
      <c r="E75" s="16">
        <v>114738</v>
      </c>
      <c r="F75" s="15">
        <v>6.62</v>
      </c>
      <c r="G75" s="16">
        <v>25347</v>
      </c>
      <c r="H75" s="16">
        <f t="shared" si="2"/>
        <v>577</v>
      </c>
    </row>
    <row r="76" spans="1:8" ht="14.4">
      <c r="A76" s="2">
        <v>45614</v>
      </c>
      <c r="B76" s="1" t="s">
        <v>27</v>
      </c>
      <c r="C76" s="16">
        <v>793</v>
      </c>
      <c r="D76" s="16">
        <v>111</v>
      </c>
      <c r="E76" s="16">
        <v>333500</v>
      </c>
      <c r="F76" s="15">
        <v>6.36</v>
      </c>
      <c r="G76" s="16">
        <v>8910</v>
      </c>
      <c r="H76" s="16">
        <f t="shared" si="2"/>
        <v>682</v>
      </c>
    </row>
    <row r="77" spans="1:8" ht="14.4">
      <c r="A77" s="2">
        <v>45621</v>
      </c>
      <c r="B77" s="1" t="s">
        <v>13</v>
      </c>
      <c r="C77" s="16">
        <v>663</v>
      </c>
      <c r="D77" s="16">
        <v>213</v>
      </c>
      <c r="E77" s="16">
        <v>352677</v>
      </c>
      <c r="F77" s="15">
        <v>9</v>
      </c>
      <c r="G77" s="16">
        <v>20438</v>
      </c>
      <c r="H77" s="16">
        <f t="shared" si="2"/>
        <v>450</v>
      </c>
    </row>
    <row r="78" spans="1:8" ht="14.4">
      <c r="A78" s="2">
        <v>45621</v>
      </c>
      <c r="B78" s="1" t="s">
        <v>21</v>
      </c>
      <c r="C78" s="16">
        <v>954</v>
      </c>
      <c r="D78" s="16">
        <v>271</v>
      </c>
      <c r="E78" s="16">
        <v>160936</v>
      </c>
      <c r="F78" s="15">
        <v>8.83</v>
      </c>
      <c r="G78" s="16">
        <v>8760</v>
      </c>
      <c r="H78" s="16">
        <f t="shared" si="2"/>
        <v>683</v>
      </c>
    </row>
    <row r="79" spans="1:8" ht="14.4">
      <c r="A79" s="2">
        <v>45621</v>
      </c>
      <c r="B79" s="1" t="s">
        <v>27</v>
      </c>
      <c r="C79" s="16">
        <v>1313</v>
      </c>
      <c r="D79" s="16">
        <v>159</v>
      </c>
      <c r="E79" s="16">
        <v>197183</v>
      </c>
      <c r="F79" s="15">
        <v>9.7100000000000009</v>
      </c>
      <c r="G79" s="16">
        <v>6625</v>
      </c>
      <c r="H79" s="16">
        <f t="shared" si="2"/>
        <v>1154</v>
      </c>
    </row>
    <row r="80" spans="1:8" ht="14.4">
      <c r="A80" s="2">
        <v>45628</v>
      </c>
      <c r="B80" s="1" t="s">
        <v>13</v>
      </c>
      <c r="C80" s="16">
        <v>895</v>
      </c>
      <c r="D80" s="16">
        <v>87</v>
      </c>
      <c r="E80" s="16">
        <v>171271</v>
      </c>
      <c r="F80" s="15">
        <v>6.68</v>
      </c>
      <c r="G80" s="16">
        <v>23329</v>
      </c>
      <c r="H80" s="16">
        <f t="shared" si="2"/>
        <v>808</v>
      </c>
    </row>
    <row r="81" spans="1:8" ht="14.4">
      <c r="A81" s="2">
        <v>45628</v>
      </c>
      <c r="B81" s="1" t="s">
        <v>21</v>
      </c>
      <c r="C81" s="16">
        <v>1027</v>
      </c>
      <c r="D81" s="16">
        <v>156</v>
      </c>
      <c r="E81" s="16">
        <v>111293</v>
      </c>
      <c r="F81" s="15">
        <v>5.51</v>
      </c>
      <c r="G81" s="16">
        <v>7299</v>
      </c>
      <c r="H81" s="16">
        <f t="shared" si="2"/>
        <v>871</v>
      </c>
    </row>
    <row r="82" spans="1:8" ht="14.4">
      <c r="A82" s="2">
        <v>45628</v>
      </c>
      <c r="B82" s="1" t="s">
        <v>27</v>
      </c>
      <c r="C82" s="16">
        <v>990</v>
      </c>
      <c r="D82" s="16">
        <v>286</v>
      </c>
      <c r="E82" s="16">
        <v>351493</v>
      </c>
      <c r="F82" s="15">
        <v>7.97</v>
      </c>
      <c r="G82" s="16">
        <v>14496</v>
      </c>
      <c r="H82" s="16">
        <f t="shared" si="2"/>
        <v>704</v>
      </c>
    </row>
    <row r="83" spans="1:8" ht="14.4">
      <c r="A83" s="2">
        <v>45635</v>
      </c>
      <c r="B83" s="1" t="s">
        <v>13</v>
      </c>
      <c r="C83" s="16">
        <v>875</v>
      </c>
      <c r="D83" s="16">
        <v>264</v>
      </c>
      <c r="E83" s="16">
        <v>345631</v>
      </c>
      <c r="F83" s="15">
        <v>9.18</v>
      </c>
      <c r="G83" s="16">
        <v>25703</v>
      </c>
      <c r="H83" s="16">
        <f t="shared" si="2"/>
        <v>611</v>
      </c>
    </row>
    <row r="84" spans="1:8" ht="14.4">
      <c r="A84" s="2">
        <v>45635</v>
      </c>
      <c r="B84" s="1" t="s">
        <v>21</v>
      </c>
      <c r="C84" s="16">
        <v>599</v>
      </c>
      <c r="D84" s="16">
        <v>194</v>
      </c>
      <c r="E84" s="16">
        <v>105622</v>
      </c>
      <c r="F84" s="15">
        <v>6.44</v>
      </c>
      <c r="G84" s="16">
        <v>15108</v>
      </c>
      <c r="H84" s="16">
        <f t="shared" si="2"/>
        <v>405</v>
      </c>
    </row>
    <row r="85" spans="1:8" ht="14.4">
      <c r="A85" s="2">
        <v>45635</v>
      </c>
      <c r="B85" s="1" t="s">
        <v>27</v>
      </c>
      <c r="C85" s="16">
        <v>630</v>
      </c>
      <c r="D85" s="16">
        <v>248</v>
      </c>
      <c r="E85" s="16">
        <v>119054</v>
      </c>
      <c r="F85" s="15">
        <v>5.0199999999999996</v>
      </c>
      <c r="G85" s="16">
        <v>18867</v>
      </c>
      <c r="H85" s="16">
        <f t="shared" si="2"/>
        <v>382</v>
      </c>
    </row>
    <row r="86" spans="1:8" ht="14.4">
      <c r="A86" s="2">
        <v>45642</v>
      </c>
      <c r="B86" s="1" t="s">
        <v>13</v>
      </c>
      <c r="C86" s="16">
        <v>1350</v>
      </c>
      <c r="D86" s="16">
        <v>233</v>
      </c>
      <c r="E86" s="16">
        <v>171670</v>
      </c>
      <c r="F86" s="15">
        <v>4.53</v>
      </c>
      <c r="G86" s="16">
        <v>17574</v>
      </c>
      <c r="H86" s="16">
        <f t="shared" si="2"/>
        <v>1117</v>
      </c>
    </row>
    <row r="87" spans="1:8" ht="14.4">
      <c r="A87" s="2">
        <v>45642</v>
      </c>
      <c r="B87" s="1" t="s">
        <v>21</v>
      </c>
      <c r="C87" s="16">
        <v>632</v>
      </c>
      <c r="D87" s="16">
        <v>155</v>
      </c>
      <c r="E87" s="16">
        <v>170432</v>
      </c>
      <c r="F87" s="15">
        <v>9.17</v>
      </c>
      <c r="G87" s="16">
        <v>12840</v>
      </c>
      <c r="H87" s="16">
        <f t="shared" si="2"/>
        <v>477</v>
      </c>
    </row>
    <row r="88" spans="1:8" ht="14.4">
      <c r="A88" s="2">
        <v>45642</v>
      </c>
      <c r="B88" s="1" t="s">
        <v>27</v>
      </c>
      <c r="C88" s="16">
        <v>1182</v>
      </c>
      <c r="D88" s="16">
        <v>83</v>
      </c>
      <c r="E88" s="16">
        <v>140300</v>
      </c>
      <c r="F88" s="15">
        <v>3.27</v>
      </c>
      <c r="G88" s="16">
        <v>21079</v>
      </c>
      <c r="H88" s="16">
        <f t="shared" si="2"/>
        <v>1099</v>
      </c>
    </row>
    <row r="89" spans="1:8" ht="14.4">
      <c r="A89" s="2">
        <v>45649</v>
      </c>
      <c r="B89" s="1" t="s">
        <v>13</v>
      </c>
      <c r="C89" s="16">
        <v>661</v>
      </c>
      <c r="D89" s="16">
        <v>94</v>
      </c>
      <c r="E89" s="16">
        <v>116538</v>
      </c>
      <c r="F89" s="15">
        <v>5.31</v>
      </c>
      <c r="G89" s="16">
        <v>23486</v>
      </c>
      <c r="H89" s="16">
        <f t="shared" si="2"/>
        <v>567</v>
      </c>
    </row>
    <row r="90" spans="1:8" ht="14.4">
      <c r="A90" s="2">
        <v>45649</v>
      </c>
      <c r="B90" s="1" t="s">
        <v>21</v>
      </c>
      <c r="C90" s="16">
        <v>1360</v>
      </c>
      <c r="D90" s="16">
        <v>227</v>
      </c>
      <c r="E90" s="16">
        <v>176902</v>
      </c>
      <c r="F90" s="15">
        <v>6.03</v>
      </c>
      <c r="G90" s="16">
        <v>5960</v>
      </c>
      <c r="H90" s="16">
        <f t="shared" si="2"/>
        <v>1133</v>
      </c>
    </row>
    <row r="91" spans="1:8" ht="14.4">
      <c r="A91" s="2">
        <v>45649</v>
      </c>
      <c r="B91" s="1" t="s">
        <v>27</v>
      </c>
      <c r="C91" s="16">
        <v>935</v>
      </c>
      <c r="D91" s="16">
        <v>85</v>
      </c>
      <c r="E91" s="16">
        <v>326821</v>
      </c>
      <c r="F91" s="15">
        <v>8.89</v>
      </c>
      <c r="G91" s="16">
        <v>13301</v>
      </c>
      <c r="H91" s="16">
        <f t="shared" si="2"/>
        <v>850</v>
      </c>
    </row>
    <row r="92" spans="1:8" ht="14.4">
      <c r="A92" s="2">
        <v>45656</v>
      </c>
      <c r="B92" s="1" t="s">
        <v>13</v>
      </c>
      <c r="C92" s="16">
        <v>664</v>
      </c>
      <c r="D92" s="16">
        <v>251</v>
      </c>
      <c r="E92" s="16">
        <v>240598</v>
      </c>
      <c r="F92" s="15">
        <v>4.79</v>
      </c>
      <c r="G92" s="16">
        <v>10563</v>
      </c>
      <c r="H92" s="16">
        <f t="shared" si="2"/>
        <v>413</v>
      </c>
    </row>
    <row r="93" spans="1:8" ht="14.4">
      <c r="A93" s="2">
        <v>45656</v>
      </c>
      <c r="B93" s="1" t="s">
        <v>21</v>
      </c>
      <c r="C93" s="16">
        <v>1490</v>
      </c>
      <c r="D93" s="16">
        <v>103</v>
      </c>
      <c r="E93" s="16">
        <v>373274</v>
      </c>
      <c r="F93" s="15">
        <v>4.8</v>
      </c>
      <c r="G93" s="16">
        <v>19949</v>
      </c>
      <c r="H93" s="16">
        <f t="shared" si="2"/>
        <v>1387</v>
      </c>
    </row>
    <row r="94" spans="1:8" ht="14.4">
      <c r="A94" s="2">
        <v>45656</v>
      </c>
      <c r="B94" s="1" t="s">
        <v>27</v>
      </c>
      <c r="C94" s="16">
        <v>601</v>
      </c>
      <c r="D94" s="16">
        <v>64</v>
      </c>
      <c r="E94" s="16">
        <v>123272</v>
      </c>
      <c r="F94" s="15">
        <v>4.07</v>
      </c>
      <c r="G94" s="16">
        <v>14273</v>
      </c>
      <c r="H94" s="16">
        <f t="shared" si="2"/>
        <v>537</v>
      </c>
    </row>
    <row r="95" spans="1:8" ht="14.4">
      <c r="A95" s="2">
        <v>45663</v>
      </c>
      <c r="B95" s="1" t="s">
        <v>13</v>
      </c>
      <c r="C95" s="16">
        <v>613</v>
      </c>
      <c r="D95" s="16">
        <v>170</v>
      </c>
      <c r="E95" s="16">
        <v>139266</v>
      </c>
      <c r="F95" s="15">
        <v>6.06</v>
      </c>
      <c r="G95" s="16">
        <v>9247</v>
      </c>
      <c r="H95" s="16">
        <f t="shared" si="2"/>
        <v>443</v>
      </c>
    </row>
    <row r="96" spans="1:8" ht="14.4">
      <c r="A96" s="2">
        <v>45663</v>
      </c>
      <c r="B96" s="1" t="s">
        <v>21</v>
      </c>
      <c r="C96" s="16">
        <v>1340</v>
      </c>
      <c r="D96" s="16">
        <v>57</v>
      </c>
      <c r="E96" s="16">
        <v>155927</v>
      </c>
      <c r="F96" s="15">
        <v>7.79</v>
      </c>
      <c r="G96" s="16">
        <v>11972</v>
      </c>
      <c r="H96" s="16">
        <f t="shared" si="2"/>
        <v>1283</v>
      </c>
    </row>
    <row r="97" spans="1:8" ht="14.4">
      <c r="A97" s="2">
        <v>45663</v>
      </c>
      <c r="B97" s="1" t="s">
        <v>27</v>
      </c>
      <c r="C97" s="16">
        <v>953</v>
      </c>
      <c r="D97" s="16">
        <v>228</v>
      </c>
      <c r="E97" s="16">
        <v>258398</v>
      </c>
      <c r="F97" s="15">
        <v>9.0500000000000007</v>
      </c>
      <c r="G97" s="16">
        <v>13314</v>
      </c>
      <c r="H97" s="16">
        <f t="shared" si="2"/>
        <v>725</v>
      </c>
    </row>
    <row r="98" spans="1:8" ht="14.4">
      <c r="A98" s="2">
        <v>45670</v>
      </c>
      <c r="B98" s="1" t="s">
        <v>13</v>
      </c>
      <c r="C98" s="16">
        <v>532</v>
      </c>
      <c r="D98" s="16">
        <v>65</v>
      </c>
      <c r="E98" s="16">
        <v>338561</v>
      </c>
      <c r="F98" s="15">
        <v>3.5</v>
      </c>
      <c r="G98" s="16">
        <v>14749</v>
      </c>
      <c r="H98" s="16">
        <f t="shared" ref="H98:H129" si="3">C98-D98</f>
        <v>467</v>
      </c>
    </row>
    <row r="99" spans="1:8" ht="14.4">
      <c r="A99" s="2">
        <v>45670</v>
      </c>
      <c r="B99" s="1" t="s">
        <v>21</v>
      </c>
      <c r="C99" s="16">
        <v>1414</v>
      </c>
      <c r="D99" s="16">
        <v>60</v>
      </c>
      <c r="E99" s="16">
        <v>341856</v>
      </c>
      <c r="F99" s="15">
        <v>8.76</v>
      </c>
      <c r="G99" s="16">
        <v>6868</v>
      </c>
      <c r="H99" s="16">
        <f t="shared" si="3"/>
        <v>1354</v>
      </c>
    </row>
    <row r="100" spans="1:8" ht="14.4">
      <c r="A100" s="2">
        <v>45670</v>
      </c>
      <c r="B100" s="1" t="s">
        <v>27</v>
      </c>
      <c r="C100" s="16">
        <v>685</v>
      </c>
      <c r="D100" s="16">
        <v>165</v>
      </c>
      <c r="E100" s="16">
        <v>175860</v>
      </c>
      <c r="F100" s="15">
        <v>6.26</v>
      </c>
      <c r="G100" s="16">
        <v>6027</v>
      </c>
      <c r="H100" s="16">
        <f t="shared" si="3"/>
        <v>520</v>
      </c>
    </row>
    <row r="101" spans="1:8" ht="14.4">
      <c r="A101" s="2">
        <v>45677</v>
      </c>
      <c r="B101" s="1" t="s">
        <v>13</v>
      </c>
      <c r="C101" s="16">
        <v>601</v>
      </c>
      <c r="D101" s="16">
        <v>159</v>
      </c>
      <c r="E101" s="16">
        <v>327722</v>
      </c>
      <c r="F101" s="15">
        <v>3.33</v>
      </c>
      <c r="G101" s="16">
        <v>25267</v>
      </c>
      <c r="H101" s="16">
        <f t="shared" si="3"/>
        <v>442</v>
      </c>
    </row>
    <row r="102" spans="1:8" ht="14.4">
      <c r="A102" s="2">
        <v>45677</v>
      </c>
      <c r="B102" s="1" t="s">
        <v>21</v>
      </c>
      <c r="C102" s="16">
        <v>841</v>
      </c>
      <c r="D102" s="16">
        <v>295</v>
      </c>
      <c r="E102" s="16">
        <v>271638</v>
      </c>
      <c r="F102" s="15">
        <v>9.15</v>
      </c>
      <c r="G102" s="16">
        <v>5900</v>
      </c>
      <c r="H102" s="16">
        <f t="shared" si="3"/>
        <v>546</v>
      </c>
    </row>
    <row r="103" spans="1:8" ht="14.4">
      <c r="A103" s="2">
        <v>45677</v>
      </c>
      <c r="B103" s="1" t="s">
        <v>27</v>
      </c>
      <c r="C103" s="16">
        <v>1105</v>
      </c>
      <c r="D103" s="16">
        <v>261</v>
      </c>
      <c r="E103" s="16">
        <v>333851</v>
      </c>
      <c r="F103" s="15">
        <v>6.03</v>
      </c>
      <c r="G103" s="16">
        <v>11181</v>
      </c>
      <c r="H103" s="16">
        <f t="shared" si="3"/>
        <v>844</v>
      </c>
    </row>
    <row r="104" spans="1:8" ht="14.4">
      <c r="A104" s="2">
        <v>45684</v>
      </c>
      <c r="B104" s="1" t="s">
        <v>13</v>
      </c>
      <c r="C104" s="16">
        <v>566</v>
      </c>
      <c r="D104" s="16">
        <v>225</v>
      </c>
      <c r="E104" s="16">
        <v>368984</v>
      </c>
      <c r="F104" s="15">
        <v>9.82</v>
      </c>
      <c r="G104" s="16">
        <v>9592</v>
      </c>
      <c r="H104" s="16">
        <f t="shared" si="3"/>
        <v>341</v>
      </c>
    </row>
    <row r="105" spans="1:8" ht="14.4">
      <c r="A105" s="2">
        <v>45684</v>
      </c>
      <c r="B105" s="1" t="s">
        <v>21</v>
      </c>
      <c r="C105" s="16">
        <v>1149</v>
      </c>
      <c r="D105" s="16">
        <v>280</v>
      </c>
      <c r="E105" s="16">
        <v>167310</v>
      </c>
      <c r="F105" s="15">
        <v>3.7</v>
      </c>
      <c r="G105" s="16">
        <v>5291</v>
      </c>
      <c r="H105" s="16">
        <f t="shared" si="3"/>
        <v>869</v>
      </c>
    </row>
    <row r="106" spans="1:8" ht="14.4">
      <c r="A106" s="2">
        <v>45684</v>
      </c>
      <c r="B106" s="1" t="s">
        <v>27</v>
      </c>
      <c r="C106" s="16">
        <v>819</v>
      </c>
      <c r="D106" s="16">
        <v>101</v>
      </c>
      <c r="E106" s="16">
        <v>194811</v>
      </c>
      <c r="F106" s="15">
        <v>3.35</v>
      </c>
      <c r="G106" s="16">
        <v>22244</v>
      </c>
      <c r="H106" s="16">
        <f t="shared" si="3"/>
        <v>718</v>
      </c>
    </row>
    <row r="107" spans="1:8" ht="14.4">
      <c r="A107" s="2">
        <v>45691</v>
      </c>
      <c r="B107" s="1" t="s">
        <v>13</v>
      </c>
      <c r="C107" s="16">
        <v>795</v>
      </c>
      <c r="D107" s="16">
        <v>60</v>
      </c>
      <c r="E107" s="16">
        <v>314982</v>
      </c>
      <c r="F107" s="15">
        <v>7.31</v>
      </c>
      <c r="G107" s="16">
        <v>6824</v>
      </c>
      <c r="H107" s="16">
        <f t="shared" si="3"/>
        <v>735</v>
      </c>
    </row>
    <row r="108" spans="1:8" ht="14.4">
      <c r="A108" s="2">
        <v>45691</v>
      </c>
      <c r="B108" s="1" t="s">
        <v>21</v>
      </c>
      <c r="C108" s="16">
        <v>681</v>
      </c>
      <c r="D108" s="16">
        <v>158</v>
      </c>
      <c r="E108" s="16">
        <v>75960</v>
      </c>
      <c r="F108" s="15">
        <v>3.13</v>
      </c>
      <c r="G108" s="16">
        <v>24112</v>
      </c>
      <c r="H108" s="16">
        <f t="shared" si="3"/>
        <v>523</v>
      </c>
    </row>
    <row r="109" spans="1:8" ht="14.4">
      <c r="A109" s="2">
        <v>45691</v>
      </c>
      <c r="B109" s="1" t="s">
        <v>27</v>
      </c>
      <c r="C109" s="16">
        <v>534</v>
      </c>
      <c r="D109" s="16">
        <v>112</v>
      </c>
      <c r="E109" s="16">
        <v>360759</v>
      </c>
      <c r="F109" s="15">
        <v>4.8899999999999997</v>
      </c>
      <c r="G109" s="16">
        <v>25478</v>
      </c>
      <c r="H109" s="16">
        <f t="shared" si="3"/>
        <v>422</v>
      </c>
    </row>
    <row r="110" spans="1:8" ht="14.4">
      <c r="A110" s="2">
        <v>45698</v>
      </c>
      <c r="B110" s="1" t="s">
        <v>13</v>
      </c>
      <c r="C110" s="16">
        <v>1066</v>
      </c>
      <c r="D110" s="16">
        <v>151</v>
      </c>
      <c r="E110" s="16">
        <v>297090</v>
      </c>
      <c r="F110" s="15">
        <v>8.6300000000000008</v>
      </c>
      <c r="G110" s="16">
        <v>11235</v>
      </c>
      <c r="H110" s="16">
        <f t="shared" si="3"/>
        <v>915</v>
      </c>
    </row>
    <row r="111" spans="1:8" ht="14.4">
      <c r="A111" s="2">
        <v>45698</v>
      </c>
      <c r="B111" s="1" t="s">
        <v>21</v>
      </c>
      <c r="C111" s="16">
        <v>1270</v>
      </c>
      <c r="D111" s="16">
        <v>162</v>
      </c>
      <c r="E111" s="16">
        <v>92040</v>
      </c>
      <c r="F111" s="15">
        <v>8.0299999999999994</v>
      </c>
      <c r="G111" s="16">
        <v>6120</v>
      </c>
      <c r="H111" s="16">
        <f t="shared" si="3"/>
        <v>1108</v>
      </c>
    </row>
    <row r="112" spans="1:8" ht="14.4">
      <c r="A112" s="2">
        <v>45698</v>
      </c>
      <c r="B112" s="1" t="s">
        <v>27</v>
      </c>
      <c r="C112" s="16">
        <v>536</v>
      </c>
      <c r="D112" s="16">
        <v>198</v>
      </c>
      <c r="E112" s="16">
        <v>174610</v>
      </c>
      <c r="F112" s="15">
        <v>7.85</v>
      </c>
      <c r="G112" s="16">
        <v>20572</v>
      </c>
      <c r="H112" s="16">
        <f t="shared" si="3"/>
        <v>338</v>
      </c>
    </row>
    <row r="113" spans="1:8" ht="14.4">
      <c r="A113" s="2">
        <v>45705</v>
      </c>
      <c r="B113" s="1" t="s">
        <v>13</v>
      </c>
      <c r="C113" s="16">
        <v>819</v>
      </c>
      <c r="D113" s="16">
        <v>95</v>
      </c>
      <c r="E113" s="16">
        <v>177376</v>
      </c>
      <c r="F113" s="15">
        <v>6.12</v>
      </c>
      <c r="G113" s="16">
        <v>14975</v>
      </c>
      <c r="H113" s="16">
        <f t="shared" si="3"/>
        <v>724</v>
      </c>
    </row>
    <row r="114" spans="1:8" ht="14.4">
      <c r="A114" s="2">
        <v>45705</v>
      </c>
      <c r="B114" s="1" t="s">
        <v>21</v>
      </c>
      <c r="C114" s="16">
        <v>681</v>
      </c>
      <c r="D114" s="16">
        <v>218</v>
      </c>
      <c r="E114" s="16">
        <v>198882</v>
      </c>
      <c r="F114" s="15">
        <v>7.16</v>
      </c>
      <c r="G114" s="16">
        <v>22234</v>
      </c>
      <c r="H114" s="16">
        <f t="shared" si="3"/>
        <v>463</v>
      </c>
    </row>
    <row r="115" spans="1:8" ht="14.4">
      <c r="A115" s="2">
        <v>45705</v>
      </c>
      <c r="B115" s="1" t="s">
        <v>27</v>
      </c>
      <c r="C115" s="16">
        <v>646</v>
      </c>
      <c r="D115" s="16">
        <v>290</v>
      </c>
      <c r="E115" s="16">
        <v>336383</v>
      </c>
      <c r="F115" s="15">
        <v>7.04</v>
      </c>
      <c r="G115" s="16">
        <v>6532</v>
      </c>
      <c r="H115" s="16">
        <f t="shared" si="3"/>
        <v>356</v>
      </c>
    </row>
    <row r="116" spans="1:8" ht="14.4">
      <c r="A116" s="2">
        <v>45712</v>
      </c>
      <c r="B116" s="1" t="s">
        <v>13</v>
      </c>
      <c r="C116" s="16">
        <v>645</v>
      </c>
      <c r="D116" s="16">
        <v>267</v>
      </c>
      <c r="E116" s="16">
        <v>346890</v>
      </c>
      <c r="F116" s="15">
        <v>3.71</v>
      </c>
      <c r="G116" s="16">
        <v>24858</v>
      </c>
      <c r="H116" s="16">
        <f t="shared" si="3"/>
        <v>378</v>
      </c>
    </row>
    <row r="117" spans="1:8" ht="14.4">
      <c r="A117" s="2">
        <v>45712</v>
      </c>
      <c r="B117" s="1" t="s">
        <v>21</v>
      </c>
      <c r="C117" s="16">
        <v>886</v>
      </c>
      <c r="D117" s="16">
        <v>250</v>
      </c>
      <c r="E117" s="16">
        <v>168170</v>
      </c>
      <c r="F117" s="15">
        <v>4.12</v>
      </c>
      <c r="G117" s="16">
        <v>13883</v>
      </c>
      <c r="H117" s="16">
        <f t="shared" si="3"/>
        <v>636</v>
      </c>
    </row>
    <row r="118" spans="1:8" ht="14.4">
      <c r="A118" s="2">
        <v>45712</v>
      </c>
      <c r="B118" s="1" t="s">
        <v>27</v>
      </c>
      <c r="C118" s="16">
        <v>978</v>
      </c>
      <c r="D118" s="16">
        <v>279</v>
      </c>
      <c r="E118" s="16">
        <v>368872</v>
      </c>
      <c r="F118" s="15">
        <v>6.82</v>
      </c>
      <c r="G118" s="16">
        <v>18654</v>
      </c>
      <c r="H118" s="16">
        <f t="shared" si="3"/>
        <v>699</v>
      </c>
    </row>
    <row r="119" spans="1:8" ht="14.4">
      <c r="A119" s="2">
        <v>45719</v>
      </c>
      <c r="B119" s="1" t="s">
        <v>13</v>
      </c>
      <c r="C119" s="16">
        <v>1444</v>
      </c>
      <c r="D119" s="16">
        <v>165</v>
      </c>
      <c r="E119" s="16">
        <v>116436</v>
      </c>
      <c r="F119" s="15">
        <v>8.2200000000000006</v>
      </c>
      <c r="G119" s="16">
        <v>25234</v>
      </c>
      <c r="H119" s="16">
        <f t="shared" si="3"/>
        <v>1279</v>
      </c>
    </row>
    <row r="120" spans="1:8" ht="14.4">
      <c r="A120" s="2">
        <v>45719</v>
      </c>
      <c r="B120" s="1" t="s">
        <v>21</v>
      </c>
      <c r="C120" s="16">
        <v>1234</v>
      </c>
      <c r="D120" s="16">
        <v>228</v>
      </c>
      <c r="E120" s="16">
        <v>127502</v>
      </c>
      <c r="F120" s="15">
        <v>7.71</v>
      </c>
      <c r="G120" s="16">
        <v>6772</v>
      </c>
      <c r="H120" s="16">
        <f t="shared" si="3"/>
        <v>1006</v>
      </c>
    </row>
    <row r="121" spans="1:8" ht="14.4">
      <c r="A121" s="2">
        <v>45719</v>
      </c>
      <c r="B121" s="1" t="s">
        <v>27</v>
      </c>
      <c r="C121" s="16">
        <v>665</v>
      </c>
      <c r="D121" s="16">
        <v>187</v>
      </c>
      <c r="E121" s="16">
        <v>274567</v>
      </c>
      <c r="F121" s="15">
        <v>7.39</v>
      </c>
      <c r="G121" s="16">
        <v>22428</v>
      </c>
      <c r="H121" s="16">
        <f t="shared" si="3"/>
        <v>478</v>
      </c>
    </row>
    <row r="122" spans="1:8" ht="14.4">
      <c r="A122" s="2">
        <v>45726</v>
      </c>
      <c r="B122" s="1" t="s">
        <v>13</v>
      </c>
      <c r="C122" s="16">
        <v>631</v>
      </c>
      <c r="D122" s="16">
        <v>86</v>
      </c>
      <c r="E122" s="16">
        <v>295090</v>
      </c>
      <c r="F122" s="15">
        <v>7.89</v>
      </c>
      <c r="G122" s="16">
        <v>11911</v>
      </c>
      <c r="H122" s="16">
        <f t="shared" si="3"/>
        <v>545</v>
      </c>
    </row>
    <row r="123" spans="1:8" ht="14.4">
      <c r="A123" s="2">
        <v>45726</v>
      </c>
      <c r="B123" s="1" t="s">
        <v>21</v>
      </c>
      <c r="C123" s="16">
        <v>1159</v>
      </c>
      <c r="D123" s="16">
        <v>154</v>
      </c>
      <c r="E123" s="16">
        <v>194994</v>
      </c>
      <c r="F123" s="15">
        <v>6.39</v>
      </c>
      <c r="G123" s="16">
        <v>21900</v>
      </c>
      <c r="H123" s="16">
        <f t="shared" si="3"/>
        <v>1005</v>
      </c>
    </row>
    <row r="124" spans="1:8" ht="14.4">
      <c r="A124" s="2">
        <v>45726</v>
      </c>
      <c r="B124" s="1" t="s">
        <v>27</v>
      </c>
      <c r="C124" s="16">
        <v>950</v>
      </c>
      <c r="D124" s="16">
        <v>185</v>
      </c>
      <c r="E124" s="16">
        <v>340750</v>
      </c>
      <c r="F124" s="15">
        <v>6.77</v>
      </c>
      <c r="G124" s="16">
        <v>25542</v>
      </c>
      <c r="H124" s="16">
        <f t="shared" si="3"/>
        <v>765</v>
      </c>
    </row>
    <row r="125" spans="1:8" ht="14.4">
      <c r="A125" s="2">
        <v>45733</v>
      </c>
      <c r="B125" s="1" t="s">
        <v>13</v>
      </c>
      <c r="C125" s="16">
        <v>693</v>
      </c>
      <c r="D125" s="16">
        <v>129</v>
      </c>
      <c r="E125" s="16">
        <v>296031</v>
      </c>
      <c r="F125" s="15">
        <v>3.41</v>
      </c>
      <c r="G125" s="16">
        <v>7140</v>
      </c>
      <c r="H125" s="16">
        <f t="shared" si="3"/>
        <v>564</v>
      </c>
    </row>
    <row r="126" spans="1:8" ht="14.4">
      <c r="A126" s="2">
        <v>45733</v>
      </c>
      <c r="B126" s="1" t="s">
        <v>21</v>
      </c>
      <c r="C126" s="16">
        <v>576</v>
      </c>
      <c r="D126" s="16">
        <v>80</v>
      </c>
      <c r="E126" s="16">
        <v>345688</v>
      </c>
      <c r="F126" s="15">
        <v>4.1100000000000003</v>
      </c>
      <c r="G126" s="16">
        <v>20474</v>
      </c>
      <c r="H126" s="16">
        <f t="shared" si="3"/>
        <v>496</v>
      </c>
    </row>
    <row r="127" spans="1:8" ht="14.4">
      <c r="A127" s="2">
        <v>45733</v>
      </c>
      <c r="B127" s="1" t="s">
        <v>27</v>
      </c>
      <c r="C127" s="16">
        <v>1274</v>
      </c>
      <c r="D127" s="16">
        <v>146</v>
      </c>
      <c r="E127" s="16">
        <v>263488</v>
      </c>
      <c r="F127" s="15">
        <v>9.58</v>
      </c>
      <c r="G127" s="16">
        <v>8698</v>
      </c>
      <c r="H127" s="16">
        <f t="shared" si="3"/>
        <v>1128</v>
      </c>
    </row>
    <row r="128" spans="1:8" ht="14.4">
      <c r="A128" s="2">
        <v>45740</v>
      </c>
      <c r="B128" s="1" t="s">
        <v>13</v>
      </c>
      <c r="C128" s="16">
        <v>818</v>
      </c>
      <c r="D128" s="16">
        <v>253</v>
      </c>
      <c r="E128" s="16">
        <v>184911</v>
      </c>
      <c r="F128" s="15">
        <v>3.39</v>
      </c>
      <c r="G128" s="16">
        <v>10402</v>
      </c>
      <c r="H128" s="16">
        <f t="shared" si="3"/>
        <v>565</v>
      </c>
    </row>
    <row r="129" spans="1:8" ht="14.4">
      <c r="A129" s="2">
        <v>45740</v>
      </c>
      <c r="B129" s="1" t="s">
        <v>21</v>
      </c>
      <c r="C129" s="16">
        <v>975</v>
      </c>
      <c r="D129" s="16">
        <v>162</v>
      </c>
      <c r="E129" s="16">
        <v>124497</v>
      </c>
      <c r="F129" s="15">
        <v>9.58</v>
      </c>
      <c r="G129" s="16">
        <v>26618</v>
      </c>
      <c r="H129" s="16">
        <f t="shared" si="3"/>
        <v>813</v>
      </c>
    </row>
    <row r="130" spans="1:8" ht="14.4">
      <c r="A130" s="2">
        <v>45740</v>
      </c>
      <c r="B130" s="1" t="s">
        <v>27</v>
      </c>
      <c r="C130" s="16">
        <v>1398</v>
      </c>
      <c r="D130" s="16">
        <v>97</v>
      </c>
      <c r="E130" s="16">
        <v>397607</v>
      </c>
      <c r="F130" s="15">
        <v>5.09</v>
      </c>
      <c r="G130" s="16">
        <v>7975</v>
      </c>
      <c r="H130" s="16">
        <f t="shared" ref="H130:H161" si="4">C130-D130</f>
        <v>1301</v>
      </c>
    </row>
    <row r="131" spans="1:8" ht="14.4">
      <c r="A131" s="2">
        <v>45747</v>
      </c>
      <c r="B131" s="1" t="s">
        <v>13</v>
      </c>
      <c r="C131" s="16">
        <v>591</v>
      </c>
      <c r="D131" s="16">
        <v>155</v>
      </c>
      <c r="E131" s="16">
        <v>138521</v>
      </c>
      <c r="F131" s="15">
        <v>7.85</v>
      </c>
      <c r="G131" s="16">
        <v>19054</v>
      </c>
      <c r="H131" s="16">
        <f t="shared" si="4"/>
        <v>436</v>
      </c>
    </row>
    <row r="132" spans="1:8" ht="14.4">
      <c r="A132" s="2">
        <v>45747</v>
      </c>
      <c r="B132" s="1" t="s">
        <v>21</v>
      </c>
      <c r="C132" s="16">
        <v>1232</v>
      </c>
      <c r="D132" s="16">
        <v>254</v>
      </c>
      <c r="E132" s="16">
        <v>107718</v>
      </c>
      <c r="F132" s="15">
        <v>9.7100000000000009</v>
      </c>
      <c r="G132" s="16">
        <v>13740</v>
      </c>
      <c r="H132" s="16">
        <f t="shared" si="4"/>
        <v>978</v>
      </c>
    </row>
    <row r="133" spans="1:8" ht="14.4">
      <c r="A133" s="2">
        <v>45747</v>
      </c>
      <c r="B133" s="1" t="s">
        <v>27</v>
      </c>
      <c r="C133" s="16">
        <v>1425</v>
      </c>
      <c r="D133" s="16">
        <v>58</v>
      </c>
      <c r="E133" s="16">
        <v>202234</v>
      </c>
      <c r="F133" s="15">
        <v>6.67</v>
      </c>
      <c r="G133" s="16">
        <v>18442</v>
      </c>
      <c r="H133" s="16">
        <f t="shared" si="4"/>
        <v>1367</v>
      </c>
    </row>
    <row r="134" spans="1:8" ht="14.4">
      <c r="A134" s="2">
        <v>45754</v>
      </c>
      <c r="B134" s="1" t="s">
        <v>13</v>
      </c>
      <c r="C134" s="16">
        <v>1417</v>
      </c>
      <c r="D134" s="16">
        <v>80</v>
      </c>
      <c r="E134" s="16">
        <v>340987</v>
      </c>
      <c r="F134" s="15">
        <v>6.13</v>
      </c>
      <c r="G134" s="16">
        <v>10104</v>
      </c>
      <c r="H134" s="16">
        <f t="shared" si="4"/>
        <v>1337</v>
      </c>
    </row>
    <row r="135" spans="1:8" ht="14.4">
      <c r="A135" s="2">
        <v>45754</v>
      </c>
      <c r="B135" s="1" t="s">
        <v>21</v>
      </c>
      <c r="C135" s="16">
        <v>1222</v>
      </c>
      <c r="D135" s="16">
        <v>208</v>
      </c>
      <c r="E135" s="16">
        <v>340098</v>
      </c>
      <c r="F135" s="15">
        <v>7.34</v>
      </c>
      <c r="G135" s="16">
        <v>21771</v>
      </c>
      <c r="H135" s="16">
        <f t="shared" si="4"/>
        <v>1014</v>
      </c>
    </row>
    <row r="136" spans="1:8" ht="14.4">
      <c r="A136" s="2">
        <v>45754</v>
      </c>
      <c r="B136" s="1" t="s">
        <v>27</v>
      </c>
      <c r="C136" s="16">
        <v>1071</v>
      </c>
      <c r="D136" s="16">
        <v>131</v>
      </c>
      <c r="E136" s="16">
        <v>254727</v>
      </c>
      <c r="F136" s="15">
        <v>6.87</v>
      </c>
      <c r="G136" s="16">
        <v>22191</v>
      </c>
      <c r="H136" s="16">
        <f t="shared" si="4"/>
        <v>940</v>
      </c>
    </row>
    <row r="137" spans="1:8" ht="14.4">
      <c r="A137" s="2">
        <v>45761</v>
      </c>
      <c r="B137" s="1" t="s">
        <v>13</v>
      </c>
      <c r="C137" s="16">
        <v>772</v>
      </c>
      <c r="D137" s="16">
        <v>82</v>
      </c>
      <c r="E137" s="16">
        <v>345659</v>
      </c>
      <c r="F137" s="15">
        <v>3.52</v>
      </c>
      <c r="G137" s="16">
        <v>27753</v>
      </c>
      <c r="H137" s="16">
        <f t="shared" si="4"/>
        <v>690</v>
      </c>
    </row>
    <row r="138" spans="1:8" ht="14.4">
      <c r="A138" s="2">
        <v>45761</v>
      </c>
      <c r="B138" s="1" t="s">
        <v>21</v>
      </c>
      <c r="C138" s="16">
        <v>1472</v>
      </c>
      <c r="D138" s="16">
        <v>137</v>
      </c>
      <c r="E138" s="16">
        <v>213950</v>
      </c>
      <c r="F138" s="15">
        <v>6.96</v>
      </c>
      <c r="G138" s="16">
        <v>23736</v>
      </c>
      <c r="H138" s="16">
        <f t="shared" si="4"/>
        <v>1335</v>
      </c>
    </row>
    <row r="139" spans="1:8" ht="14.4">
      <c r="A139" s="2">
        <v>45761</v>
      </c>
      <c r="B139" s="1" t="s">
        <v>27</v>
      </c>
      <c r="C139" s="16">
        <v>1472</v>
      </c>
      <c r="D139" s="16">
        <v>281</v>
      </c>
      <c r="E139" s="16">
        <v>258115</v>
      </c>
      <c r="F139" s="15">
        <v>7.23</v>
      </c>
      <c r="G139" s="16">
        <v>27393</v>
      </c>
      <c r="H139" s="16">
        <f t="shared" si="4"/>
        <v>1191</v>
      </c>
    </row>
    <row r="140" spans="1:8" ht="14.4">
      <c r="A140" s="2">
        <v>45768</v>
      </c>
      <c r="B140" s="1" t="s">
        <v>13</v>
      </c>
      <c r="C140" s="16">
        <v>585</v>
      </c>
      <c r="D140" s="16">
        <v>232</v>
      </c>
      <c r="E140" s="16">
        <v>321258</v>
      </c>
      <c r="F140" s="15">
        <v>7.42</v>
      </c>
      <c r="G140" s="16">
        <v>10343</v>
      </c>
      <c r="H140" s="16">
        <f t="shared" si="4"/>
        <v>353</v>
      </c>
    </row>
    <row r="141" spans="1:8" ht="14.4">
      <c r="A141" s="2">
        <v>45768</v>
      </c>
      <c r="B141" s="1" t="s">
        <v>21</v>
      </c>
      <c r="C141" s="16">
        <v>747</v>
      </c>
      <c r="D141" s="16">
        <v>261</v>
      </c>
      <c r="E141" s="16">
        <v>338650</v>
      </c>
      <c r="F141" s="15">
        <v>7.73</v>
      </c>
      <c r="G141" s="16">
        <v>25259</v>
      </c>
      <c r="H141" s="16">
        <f t="shared" si="4"/>
        <v>486</v>
      </c>
    </row>
    <row r="142" spans="1:8" ht="14.4">
      <c r="A142" s="2">
        <v>45768</v>
      </c>
      <c r="B142" s="1" t="s">
        <v>27</v>
      </c>
      <c r="C142" s="16">
        <v>1113</v>
      </c>
      <c r="D142" s="16">
        <v>224</v>
      </c>
      <c r="E142" s="16">
        <v>272989</v>
      </c>
      <c r="F142" s="15">
        <v>5.13</v>
      </c>
      <c r="G142" s="16">
        <v>24827</v>
      </c>
      <c r="H142" s="16">
        <f t="shared" si="4"/>
        <v>889</v>
      </c>
    </row>
    <row r="143" spans="1:8" ht="14.4">
      <c r="A143" s="2">
        <v>45775</v>
      </c>
      <c r="B143" s="1" t="s">
        <v>13</v>
      </c>
      <c r="C143" s="16">
        <v>1100</v>
      </c>
      <c r="D143" s="16">
        <v>117</v>
      </c>
      <c r="E143" s="16">
        <v>260204</v>
      </c>
      <c r="F143" s="15">
        <v>4.4000000000000004</v>
      </c>
      <c r="G143" s="16">
        <v>11908</v>
      </c>
      <c r="H143" s="16">
        <f t="shared" si="4"/>
        <v>983</v>
      </c>
    </row>
    <row r="144" spans="1:8" ht="14.4">
      <c r="A144" s="2">
        <v>45775</v>
      </c>
      <c r="B144" s="1" t="s">
        <v>21</v>
      </c>
      <c r="C144" s="16">
        <v>751</v>
      </c>
      <c r="D144" s="16">
        <v>170</v>
      </c>
      <c r="E144" s="16">
        <v>283278</v>
      </c>
      <c r="F144" s="15">
        <v>3.49</v>
      </c>
      <c r="G144" s="16">
        <v>11005</v>
      </c>
      <c r="H144" s="16">
        <f t="shared" si="4"/>
        <v>581</v>
      </c>
    </row>
    <row r="145" spans="1:8" ht="14.4">
      <c r="A145" s="2">
        <v>45775</v>
      </c>
      <c r="B145" s="1" t="s">
        <v>27</v>
      </c>
      <c r="C145" s="16">
        <v>864</v>
      </c>
      <c r="D145" s="16">
        <v>50</v>
      </c>
      <c r="E145" s="16">
        <v>277445</v>
      </c>
      <c r="F145" s="15">
        <v>3.57</v>
      </c>
      <c r="G145" s="16">
        <v>26333</v>
      </c>
      <c r="H145" s="16">
        <f t="shared" si="4"/>
        <v>814</v>
      </c>
    </row>
    <row r="146" spans="1:8" ht="14.4">
      <c r="A146" s="2">
        <v>45782</v>
      </c>
      <c r="B146" s="1" t="s">
        <v>13</v>
      </c>
      <c r="C146" s="16">
        <v>1146</v>
      </c>
      <c r="D146" s="16">
        <v>227</v>
      </c>
      <c r="E146" s="16">
        <v>353781</v>
      </c>
      <c r="F146" s="15">
        <v>6.41</v>
      </c>
      <c r="G146" s="16">
        <v>5495</v>
      </c>
      <c r="H146" s="16">
        <f t="shared" si="4"/>
        <v>919</v>
      </c>
    </row>
    <row r="147" spans="1:8" ht="14.4">
      <c r="A147" s="2">
        <v>45782</v>
      </c>
      <c r="B147" s="1" t="s">
        <v>21</v>
      </c>
      <c r="C147" s="16">
        <v>883</v>
      </c>
      <c r="D147" s="16">
        <v>207</v>
      </c>
      <c r="E147" s="16">
        <v>265019</v>
      </c>
      <c r="F147" s="15">
        <v>6.04</v>
      </c>
      <c r="G147" s="16">
        <v>15655</v>
      </c>
      <c r="H147" s="16">
        <f t="shared" si="4"/>
        <v>676</v>
      </c>
    </row>
    <row r="148" spans="1:8" ht="14.4">
      <c r="A148" s="2">
        <v>45782</v>
      </c>
      <c r="B148" s="1" t="s">
        <v>27</v>
      </c>
      <c r="C148" s="16">
        <v>622</v>
      </c>
      <c r="D148" s="16">
        <v>163</v>
      </c>
      <c r="E148" s="16">
        <v>231925</v>
      </c>
      <c r="F148" s="15">
        <v>9.18</v>
      </c>
      <c r="G148" s="16">
        <v>13763</v>
      </c>
      <c r="H148" s="16">
        <f t="shared" si="4"/>
        <v>459</v>
      </c>
    </row>
    <row r="149" spans="1:8" ht="14.4">
      <c r="A149" s="2">
        <v>45789</v>
      </c>
      <c r="B149" s="1" t="s">
        <v>13</v>
      </c>
      <c r="C149" s="16">
        <v>837</v>
      </c>
      <c r="D149" s="16">
        <v>261</v>
      </c>
      <c r="E149" s="16">
        <v>366149</v>
      </c>
      <c r="F149" s="15">
        <v>6.54</v>
      </c>
      <c r="G149" s="16">
        <v>26073</v>
      </c>
      <c r="H149" s="16">
        <f t="shared" si="4"/>
        <v>576</v>
      </c>
    </row>
    <row r="150" spans="1:8" ht="14.4">
      <c r="A150" s="2">
        <v>45789</v>
      </c>
      <c r="B150" s="1" t="s">
        <v>21</v>
      </c>
      <c r="C150" s="16">
        <v>544</v>
      </c>
      <c r="D150" s="16">
        <v>97</v>
      </c>
      <c r="E150" s="16">
        <v>168375</v>
      </c>
      <c r="F150" s="15">
        <v>8.66</v>
      </c>
      <c r="G150" s="16">
        <v>12774</v>
      </c>
      <c r="H150" s="16">
        <f t="shared" si="4"/>
        <v>447</v>
      </c>
    </row>
    <row r="151" spans="1:8" ht="14.4">
      <c r="A151" s="2">
        <v>45789</v>
      </c>
      <c r="B151" s="1" t="s">
        <v>27</v>
      </c>
      <c r="C151" s="16">
        <v>624</v>
      </c>
      <c r="D151" s="16">
        <v>247</v>
      </c>
      <c r="E151" s="16">
        <v>252763</v>
      </c>
      <c r="F151" s="15">
        <v>3.89</v>
      </c>
      <c r="G151" s="16">
        <v>19000</v>
      </c>
      <c r="H151" s="16">
        <f t="shared" si="4"/>
        <v>377</v>
      </c>
    </row>
    <row r="152" spans="1:8" ht="14.4">
      <c r="A152" s="2">
        <v>45796</v>
      </c>
      <c r="B152" s="1" t="s">
        <v>13</v>
      </c>
      <c r="C152" s="16">
        <v>1073</v>
      </c>
      <c r="D152" s="16">
        <v>141</v>
      </c>
      <c r="E152" s="16">
        <v>118393</v>
      </c>
      <c r="F152" s="15">
        <v>7.95</v>
      </c>
      <c r="G152" s="16">
        <v>14051</v>
      </c>
      <c r="H152" s="16">
        <f t="shared" si="4"/>
        <v>932</v>
      </c>
    </row>
    <row r="153" spans="1:8" ht="14.4">
      <c r="A153" s="2">
        <v>45796</v>
      </c>
      <c r="B153" s="1" t="s">
        <v>21</v>
      </c>
      <c r="C153" s="16">
        <v>1430</v>
      </c>
      <c r="D153" s="16">
        <v>74</v>
      </c>
      <c r="E153" s="16">
        <v>327012</v>
      </c>
      <c r="F153" s="15">
        <v>6.66</v>
      </c>
      <c r="G153" s="16">
        <v>27782</v>
      </c>
      <c r="H153" s="16">
        <f t="shared" si="4"/>
        <v>1356</v>
      </c>
    </row>
    <row r="154" spans="1:8" ht="14.4">
      <c r="A154" s="2">
        <v>45796</v>
      </c>
      <c r="B154" s="1" t="s">
        <v>27</v>
      </c>
      <c r="C154" s="16">
        <v>1358</v>
      </c>
      <c r="D154" s="16">
        <v>77</v>
      </c>
      <c r="E154" s="16">
        <v>169688</v>
      </c>
      <c r="F154" s="15">
        <v>5.25</v>
      </c>
      <c r="G154" s="16">
        <v>7859</v>
      </c>
      <c r="H154" s="16">
        <f t="shared" si="4"/>
        <v>1281</v>
      </c>
    </row>
    <row r="155" spans="1:8" ht="14.4">
      <c r="A155" s="2">
        <v>45803</v>
      </c>
      <c r="B155" s="1" t="s">
        <v>13</v>
      </c>
      <c r="C155" s="16">
        <v>1242</v>
      </c>
      <c r="D155" s="16">
        <v>201</v>
      </c>
      <c r="E155" s="16">
        <v>271935</v>
      </c>
      <c r="F155" s="15">
        <v>5.07</v>
      </c>
      <c r="G155" s="16">
        <v>15773</v>
      </c>
      <c r="H155" s="16">
        <f t="shared" si="4"/>
        <v>1041</v>
      </c>
    </row>
    <row r="156" spans="1:8" ht="14.4">
      <c r="A156" s="2">
        <v>45803</v>
      </c>
      <c r="B156" s="1" t="s">
        <v>21</v>
      </c>
      <c r="C156" s="16">
        <v>1389</v>
      </c>
      <c r="D156" s="16">
        <v>205</v>
      </c>
      <c r="E156" s="16">
        <v>315981</v>
      </c>
      <c r="F156" s="15">
        <v>7.62</v>
      </c>
      <c r="G156" s="16">
        <v>20595</v>
      </c>
      <c r="H156" s="16">
        <f t="shared" si="4"/>
        <v>1184</v>
      </c>
    </row>
    <row r="157" spans="1:8" ht="14.4">
      <c r="A157" s="2">
        <v>45803</v>
      </c>
      <c r="B157" s="1" t="s">
        <v>27</v>
      </c>
      <c r="C157" s="16">
        <v>826</v>
      </c>
      <c r="D157" s="16">
        <v>142</v>
      </c>
      <c r="E157" s="16">
        <v>341016</v>
      </c>
      <c r="F157" s="15">
        <v>7.44</v>
      </c>
      <c r="G157" s="16">
        <v>12031</v>
      </c>
      <c r="H157" s="16">
        <f t="shared" si="4"/>
        <v>684</v>
      </c>
    </row>
    <row r="158" spans="1:8" ht="14.4">
      <c r="A158" s="2">
        <v>45810</v>
      </c>
      <c r="B158" s="1" t="s">
        <v>13</v>
      </c>
      <c r="C158" s="16">
        <v>618</v>
      </c>
      <c r="D158" s="16">
        <v>264</v>
      </c>
      <c r="E158" s="16">
        <v>285164</v>
      </c>
      <c r="F158" s="15">
        <v>4.8600000000000003</v>
      </c>
      <c r="G158" s="16">
        <v>15128</v>
      </c>
      <c r="H158" s="16">
        <f t="shared" si="4"/>
        <v>354</v>
      </c>
    </row>
    <row r="159" spans="1:8" ht="14.4">
      <c r="A159" s="2">
        <v>45810</v>
      </c>
      <c r="B159" s="1" t="s">
        <v>21</v>
      </c>
      <c r="C159" s="16">
        <v>1419</v>
      </c>
      <c r="D159" s="16">
        <v>293</v>
      </c>
      <c r="E159" s="16">
        <v>116632</v>
      </c>
      <c r="F159" s="15">
        <v>6.93</v>
      </c>
      <c r="G159" s="16">
        <v>11826</v>
      </c>
      <c r="H159" s="16">
        <f t="shared" si="4"/>
        <v>1126</v>
      </c>
    </row>
    <row r="160" spans="1:8" ht="14.4">
      <c r="A160" s="2">
        <v>45810</v>
      </c>
      <c r="B160" s="1" t="s">
        <v>27</v>
      </c>
      <c r="C160" s="16">
        <v>637</v>
      </c>
      <c r="D160" s="16">
        <v>68</v>
      </c>
      <c r="E160" s="16">
        <v>115694</v>
      </c>
      <c r="F160" s="15">
        <v>9.99</v>
      </c>
      <c r="G160" s="16">
        <v>12562</v>
      </c>
      <c r="H160" s="16">
        <f t="shared" si="4"/>
        <v>569</v>
      </c>
    </row>
    <row r="161" spans="1:8" ht="14.4">
      <c r="A161" s="2">
        <v>45817</v>
      </c>
      <c r="B161" s="1" t="s">
        <v>13</v>
      </c>
      <c r="C161" s="16">
        <v>917</v>
      </c>
      <c r="D161" s="16">
        <v>187</v>
      </c>
      <c r="E161" s="16">
        <v>64444</v>
      </c>
      <c r="F161" s="15">
        <v>5.22</v>
      </c>
      <c r="G161" s="16">
        <v>13013</v>
      </c>
      <c r="H161" s="16">
        <f t="shared" si="4"/>
        <v>730</v>
      </c>
    </row>
    <row r="162" spans="1:8" ht="14.4">
      <c r="A162" s="2">
        <v>45817</v>
      </c>
      <c r="B162" s="1" t="s">
        <v>21</v>
      </c>
      <c r="C162" s="16">
        <v>810</v>
      </c>
      <c r="D162" s="16">
        <v>232</v>
      </c>
      <c r="E162" s="16">
        <v>362559</v>
      </c>
      <c r="F162" s="15">
        <v>5.17</v>
      </c>
      <c r="G162" s="16">
        <v>12937</v>
      </c>
      <c r="H162" s="16">
        <f t="shared" ref="H162:H193" si="5">C162-D162</f>
        <v>578</v>
      </c>
    </row>
    <row r="163" spans="1:8" ht="14.4">
      <c r="A163" s="2">
        <v>45817</v>
      </c>
      <c r="B163" s="1" t="s">
        <v>27</v>
      </c>
      <c r="C163" s="16">
        <v>1183</v>
      </c>
      <c r="D163" s="16">
        <v>248</v>
      </c>
      <c r="E163" s="16">
        <v>226881</v>
      </c>
      <c r="F163" s="15">
        <v>5.17</v>
      </c>
      <c r="G163" s="16">
        <v>14534</v>
      </c>
      <c r="H163" s="16">
        <f t="shared" si="5"/>
        <v>935</v>
      </c>
    </row>
    <row r="164" spans="1:8" ht="14.4">
      <c r="A164" s="2">
        <v>45824</v>
      </c>
      <c r="B164" s="1" t="s">
        <v>13</v>
      </c>
      <c r="C164" s="16">
        <v>765</v>
      </c>
      <c r="D164" s="16">
        <v>67</v>
      </c>
      <c r="E164" s="16">
        <v>283537</v>
      </c>
      <c r="F164" s="15">
        <v>6.18</v>
      </c>
      <c r="G164" s="16">
        <v>8182</v>
      </c>
      <c r="H164" s="16">
        <f t="shared" si="5"/>
        <v>698</v>
      </c>
    </row>
    <row r="165" spans="1:8" ht="14.4">
      <c r="A165" s="2">
        <v>45824</v>
      </c>
      <c r="B165" s="1" t="s">
        <v>21</v>
      </c>
      <c r="C165" s="16">
        <v>540</v>
      </c>
      <c r="D165" s="16">
        <v>215</v>
      </c>
      <c r="E165" s="16">
        <v>62837</v>
      </c>
      <c r="F165" s="15">
        <v>5.3</v>
      </c>
      <c r="G165" s="16">
        <v>10615</v>
      </c>
      <c r="H165" s="16">
        <f t="shared" si="5"/>
        <v>325</v>
      </c>
    </row>
    <row r="166" spans="1:8" ht="14.4">
      <c r="A166" s="2">
        <v>45824</v>
      </c>
      <c r="B166" s="1" t="s">
        <v>27</v>
      </c>
      <c r="C166" s="16">
        <v>1145</v>
      </c>
      <c r="D166" s="16">
        <v>151</v>
      </c>
      <c r="E166" s="16">
        <v>182759</v>
      </c>
      <c r="F166" s="15">
        <v>5.99</v>
      </c>
      <c r="G166" s="16">
        <v>20109</v>
      </c>
      <c r="H166" s="16">
        <f t="shared" si="5"/>
        <v>994</v>
      </c>
    </row>
    <row r="167" spans="1:8" ht="14.4">
      <c r="A167" s="2">
        <v>45831</v>
      </c>
      <c r="B167" s="1" t="s">
        <v>13</v>
      </c>
      <c r="C167" s="16">
        <v>564</v>
      </c>
      <c r="D167" s="16">
        <v>244</v>
      </c>
      <c r="E167" s="16">
        <v>279405</v>
      </c>
      <c r="F167" s="15">
        <v>8.43</v>
      </c>
      <c r="G167" s="16">
        <v>26024</v>
      </c>
      <c r="H167" s="16">
        <f t="shared" si="5"/>
        <v>320</v>
      </c>
    </row>
    <row r="168" spans="1:8" ht="14.4">
      <c r="A168" s="2">
        <v>45831</v>
      </c>
      <c r="B168" s="1" t="s">
        <v>21</v>
      </c>
      <c r="C168" s="16">
        <v>668</v>
      </c>
      <c r="D168" s="16">
        <v>124</v>
      </c>
      <c r="E168" s="16">
        <v>257485</v>
      </c>
      <c r="F168" s="15">
        <v>7.55</v>
      </c>
      <c r="G168" s="16">
        <v>26730</v>
      </c>
      <c r="H168" s="16">
        <f t="shared" si="5"/>
        <v>544</v>
      </c>
    </row>
    <row r="169" spans="1:8" ht="14.4">
      <c r="A169" s="2">
        <v>45831</v>
      </c>
      <c r="B169" s="1" t="s">
        <v>27</v>
      </c>
      <c r="C169" s="16">
        <v>761</v>
      </c>
      <c r="D169" s="16">
        <v>241</v>
      </c>
      <c r="E169" s="16">
        <v>154977</v>
      </c>
      <c r="F169" s="15">
        <v>5.63</v>
      </c>
      <c r="G169" s="16">
        <v>10563</v>
      </c>
      <c r="H169" s="16">
        <f t="shared" si="5"/>
        <v>520</v>
      </c>
    </row>
    <row r="170" spans="1:8" ht="14.4">
      <c r="A170" s="2">
        <v>45838</v>
      </c>
      <c r="B170" s="1" t="s">
        <v>13</v>
      </c>
      <c r="C170" s="16">
        <v>593</v>
      </c>
      <c r="D170" s="16">
        <v>108</v>
      </c>
      <c r="E170" s="16">
        <v>216500</v>
      </c>
      <c r="F170" s="15">
        <v>4.71</v>
      </c>
      <c r="G170" s="16">
        <v>27575</v>
      </c>
      <c r="H170" s="16">
        <f t="shared" si="5"/>
        <v>485</v>
      </c>
    </row>
    <row r="171" spans="1:8" ht="14.4">
      <c r="A171" s="2">
        <v>45838</v>
      </c>
      <c r="B171" s="1" t="s">
        <v>21</v>
      </c>
      <c r="C171" s="16">
        <v>1349</v>
      </c>
      <c r="D171" s="16">
        <v>115</v>
      </c>
      <c r="E171" s="16">
        <v>102102</v>
      </c>
      <c r="F171" s="15">
        <v>5.28</v>
      </c>
      <c r="G171" s="16">
        <v>14479</v>
      </c>
      <c r="H171" s="16">
        <f t="shared" si="5"/>
        <v>1234</v>
      </c>
    </row>
    <row r="172" spans="1:8" ht="14.4">
      <c r="A172" s="2">
        <v>45838</v>
      </c>
      <c r="B172" s="1" t="s">
        <v>27</v>
      </c>
      <c r="C172" s="16">
        <v>693</v>
      </c>
      <c r="D172" s="16">
        <v>97</v>
      </c>
      <c r="E172" s="16">
        <v>92025</v>
      </c>
      <c r="F172" s="15">
        <v>5.95</v>
      </c>
      <c r="G172" s="16">
        <v>15915</v>
      </c>
      <c r="H172" s="16">
        <f t="shared" si="5"/>
        <v>596</v>
      </c>
    </row>
    <row r="173" spans="1:8" ht="14.4">
      <c r="A173" s="2">
        <v>45845</v>
      </c>
      <c r="B173" s="1" t="s">
        <v>13</v>
      </c>
      <c r="C173" s="16">
        <v>974</v>
      </c>
      <c r="D173" s="16">
        <v>143</v>
      </c>
      <c r="E173" s="16">
        <v>247965</v>
      </c>
      <c r="F173" s="15">
        <v>9.98</v>
      </c>
      <c r="G173" s="16">
        <v>12767</v>
      </c>
      <c r="H173" s="16">
        <f t="shared" si="5"/>
        <v>831</v>
      </c>
    </row>
    <row r="174" spans="1:8" ht="14.4">
      <c r="A174" s="2">
        <v>45845</v>
      </c>
      <c r="B174" s="1" t="s">
        <v>21</v>
      </c>
      <c r="C174" s="16">
        <v>1155</v>
      </c>
      <c r="D174" s="16">
        <v>122</v>
      </c>
      <c r="E174" s="16">
        <v>387352</v>
      </c>
      <c r="F174" s="15">
        <v>9.93</v>
      </c>
      <c r="G174" s="16">
        <v>12170</v>
      </c>
      <c r="H174" s="16">
        <f t="shared" si="5"/>
        <v>1033</v>
      </c>
    </row>
    <row r="175" spans="1:8" ht="14.4">
      <c r="A175" s="2">
        <v>45845</v>
      </c>
      <c r="B175" s="1" t="s">
        <v>27</v>
      </c>
      <c r="C175" s="16">
        <v>1051</v>
      </c>
      <c r="D175" s="16">
        <v>246</v>
      </c>
      <c r="E175" s="16">
        <v>253985</v>
      </c>
      <c r="F175" s="15">
        <v>9.08</v>
      </c>
      <c r="G175" s="16">
        <v>7245</v>
      </c>
      <c r="H175" s="16">
        <f t="shared" si="5"/>
        <v>805</v>
      </c>
    </row>
    <row r="176" spans="1:8" ht="14.4">
      <c r="A176" s="2">
        <v>45852</v>
      </c>
      <c r="B176" s="1" t="s">
        <v>13</v>
      </c>
      <c r="C176" s="16">
        <v>1457</v>
      </c>
      <c r="D176" s="16">
        <v>183</v>
      </c>
      <c r="E176" s="16">
        <v>129640</v>
      </c>
      <c r="F176" s="15">
        <v>7.98</v>
      </c>
      <c r="G176" s="16">
        <v>12985</v>
      </c>
      <c r="H176" s="16">
        <f t="shared" si="5"/>
        <v>1274</v>
      </c>
    </row>
    <row r="177" spans="1:8" ht="14.4">
      <c r="A177" s="2">
        <v>45852</v>
      </c>
      <c r="B177" s="1" t="s">
        <v>21</v>
      </c>
      <c r="C177" s="16">
        <v>670</v>
      </c>
      <c r="D177" s="16">
        <v>242</v>
      </c>
      <c r="E177" s="16">
        <v>281913</v>
      </c>
      <c r="F177" s="15">
        <v>9.6199999999999992</v>
      </c>
      <c r="G177" s="16">
        <v>16377</v>
      </c>
      <c r="H177" s="16">
        <f t="shared" si="5"/>
        <v>428</v>
      </c>
    </row>
    <row r="178" spans="1:8" ht="14.4">
      <c r="A178" s="2">
        <v>45852</v>
      </c>
      <c r="B178" s="1" t="s">
        <v>27</v>
      </c>
      <c r="C178" s="16">
        <v>1111</v>
      </c>
      <c r="D178" s="16">
        <v>159</v>
      </c>
      <c r="E178" s="16">
        <v>360770</v>
      </c>
      <c r="F178" s="15">
        <v>8.7100000000000009</v>
      </c>
      <c r="G178" s="16">
        <v>11453</v>
      </c>
      <c r="H178" s="16">
        <f t="shared" si="5"/>
        <v>952</v>
      </c>
    </row>
    <row r="179" spans="1:8" ht="14.4">
      <c r="A179" s="2">
        <v>45859</v>
      </c>
      <c r="B179" s="1" t="s">
        <v>13</v>
      </c>
      <c r="C179" s="16">
        <v>1197</v>
      </c>
      <c r="D179" s="16">
        <v>246</v>
      </c>
      <c r="E179" s="16">
        <v>127273</v>
      </c>
      <c r="F179" s="15">
        <v>6.69</v>
      </c>
      <c r="G179" s="16">
        <v>12323</v>
      </c>
      <c r="H179" s="16">
        <f t="shared" si="5"/>
        <v>951</v>
      </c>
    </row>
    <row r="180" spans="1:8" ht="14.4">
      <c r="A180" s="2">
        <v>45859</v>
      </c>
      <c r="B180" s="1" t="s">
        <v>21</v>
      </c>
      <c r="C180" s="16">
        <v>754</v>
      </c>
      <c r="D180" s="16">
        <v>150</v>
      </c>
      <c r="E180" s="16">
        <v>189622</v>
      </c>
      <c r="F180" s="15">
        <v>4.25</v>
      </c>
      <c r="G180" s="16">
        <v>11911</v>
      </c>
      <c r="H180" s="16">
        <f t="shared" si="5"/>
        <v>604</v>
      </c>
    </row>
    <row r="181" spans="1:8" ht="14.4">
      <c r="A181" s="2">
        <v>45859</v>
      </c>
      <c r="B181" s="1" t="s">
        <v>27</v>
      </c>
      <c r="C181" s="16">
        <v>1246</v>
      </c>
      <c r="D181" s="16">
        <v>107</v>
      </c>
      <c r="E181" s="16">
        <v>350949</v>
      </c>
      <c r="F181" s="15">
        <v>4.9800000000000004</v>
      </c>
      <c r="G181" s="16">
        <v>27809</v>
      </c>
      <c r="H181" s="16">
        <f t="shared" si="5"/>
        <v>1139</v>
      </c>
    </row>
    <row r="182" spans="1:8" ht="14.4">
      <c r="A182" s="2">
        <v>45866</v>
      </c>
      <c r="B182" s="1" t="s">
        <v>13</v>
      </c>
      <c r="C182" s="16">
        <v>780</v>
      </c>
      <c r="D182" s="16">
        <v>213</v>
      </c>
      <c r="E182" s="16">
        <v>121431</v>
      </c>
      <c r="F182" s="15">
        <v>4.97</v>
      </c>
      <c r="G182" s="16">
        <v>21464</v>
      </c>
      <c r="H182" s="16">
        <f t="shared" si="5"/>
        <v>567</v>
      </c>
    </row>
    <row r="183" spans="1:8" ht="14.4">
      <c r="A183" s="2">
        <v>45866</v>
      </c>
      <c r="B183" s="1" t="s">
        <v>21</v>
      </c>
      <c r="C183" s="16">
        <v>1425</v>
      </c>
      <c r="D183" s="16">
        <v>143</v>
      </c>
      <c r="E183" s="16">
        <v>116742</v>
      </c>
      <c r="F183" s="15">
        <v>3.71</v>
      </c>
      <c r="G183" s="16">
        <v>27126</v>
      </c>
      <c r="H183" s="16">
        <f t="shared" si="5"/>
        <v>1282</v>
      </c>
    </row>
    <row r="184" spans="1:8" ht="14.4">
      <c r="A184" s="2">
        <v>45866</v>
      </c>
      <c r="B184" s="1" t="s">
        <v>27</v>
      </c>
      <c r="C184" s="16">
        <v>1490</v>
      </c>
      <c r="D184" s="16">
        <v>103</v>
      </c>
      <c r="E184" s="16">
        <v>81184</v>
      </c>
      <c r="F184" s="15">
        <v>7.79</v>
      </c>
      <c r="G184" s="16">
        <v>10681</v>
      </c>
      <c r="H184" s="16">
        <f t="shared" si="5"/>
        <v>1387</v>
      </c>
    </row>
    <row r="185" spans="1:8" ht="14.4">
      <c r="A185" s="2">
        <v>45873</v>
      </c>
      <c r="B185" s="1" t="s">
        <v>13</v>
      </c>
      <c r="C185" s="16">
        <v>949</v>
      </c>
      <c r="D185" s="16">
        <v>282</v>
      </c>
      <c r="E185" s="16">
        <v>87126</v>
      </c>
      <c r="F185" s="15">
        <v>4.96</v>
      </c>
      <c r="G185" s="16">
        <v>5413</v>
      </c>
      <c r="H185" s="16">
        <f t="shared" si="5"/>
        <v>667</v>
      </c>
    </row>
    <row r="186" spans="1:8" ht="14.4">
      <c r="A186" s="2">
        <v>45873</v>
      </c>
      <c r="B186" s="1" t="s">
        <v>21</v>
      </c>
      <c r="C186" s="16">
        <v>640</v>
      </c>
      <c r="D186" s="16">
        <v>141</v>
      </c>
      <c r="E186" s="16">
        <v>267546</v>
      </c>
      <c r="F186" s="15">
        <v>8.58</v>
      </c>
      <c r="G186" s="16">
        <v>25058</v>
      </c>
      <c r="H186" s="16">
        <f t="shared" si="5"/>
        <v>499</v>
      </c>
    </row>
    <row r="187" spans="1:8" ht="14.4">
      <c r="A187" s="2">
        <v>45873</v>
      </c>
      <c r="B187" s="1" t="s">
        <v>27</v>
      </c>
      <c r="C187" s="16">
        <v>616</v>
      </c>
      <c r="D187" s="16">
        <v>93</v>
      </c>
      <c r="E187" s="16">
        <v>133082</v>
      </c>
      <c r="F187" s="15">
        <v>8.51</v>
      </c>
      <c r="G187" s="16">
        <v>18303</v>
      </c>
      <c r="H187" s="16">
        <f t="shared" si="5"/>
        <v>523</v>
      </c>
    </row>
    <row r="188" spans="1:8" ht="14.4">
      <c r="A188" s="2">
        <v>45880</v>
      </c>
      <c r="B188" s="1" t="s">
        <v>13</v>
      </c>
      <c r="C188" s="16">
        <v>1080</v>
      </c>
      <c r="D188" s="16">
        <v>184</v>
      </c>
      <c r="E188" s="16">
        <v>340557</v>
      </c>
      <c r="F188" s="15">
        <v>5.41</v>
      </c>
      <c r="G188" s="16">
        <v>5526</v>
      </c>
      <c r="H188" s="16">
        <f t="shared" si="5"/>
        <v>896</v>
      </c>
    </row>
    <row r="189" spans="1:8" ht="14.4">
      <c r="A189" s="2">
        <v>45880</v>
      </c>
      <c r="B189" s="1" t="s">
        <v>21</v>
      </c>
      <c r="C189" s="16">
        <v>938</v>
      </c>
      <c r="D189" s="16">
        <v>236</v>
      </c>
      <c r="E189" s="16">
        <v>116472</v>
      </c>
      <c r="F189" s="15">
        <v>8.7200000000000006</v>
      </c>
      <c r="G189" s="16">
        <v>17460</v>
      </c>
      <c r="H189" s="16">
        <f t="shared" si="5"/>
        <v>702</v>
      </c>
    </row>
    <row r="190" spans="1:8" ht="14.4">
      <c r="A190" s="2">
        <v>45880</v>
      </c>
      <c r="B190" s="1" t="s">
        <v>27</v>
      </c>
      <c r="C190" s="16">
        <v>1007</v>
      </c>
      <c r="D190" s="16">
        <v>258</v>
      </c>
      <c r="E190" s="16">
        <v>113412</v>
      </c>
      <c r="F190" s="15">
        <v>7.71</v>
      </c>
      <c r="G190" s="16">
        <v>14475</v>
      </c>
      <c r="H190" s="16">
        <f t="shared" si="5"/>
        <v>749</v>
      </c>
    </row>
    <row r="191" spans="1:8" ht="14.4">
      <c r="A191" s="2">
        <v>45887</v>
      </c>
      <c r="B191" s="1" t="s">
        <v>13</v>
      </c>
      <c r="C191" s="16">
        <v>541</v>
      </c>
      <c r="D191" s="16">
        <v>208</v>
      </c>
      <c r="E191" s="16">
        <v>157547</v>
      </c>
      <c r="F191" s="15">
        <v>8.35</v>
      </c>
      <c r="G191" s="16">
        <v>20162</v>
      </c>
      <c r="H191" s="16">
        <f t="shared" si="5"/>
        <v>333</v>
      </c>
    </row>
    <row r="192" spans="1:8" ht="14.4">
      <c r="A192" s="2">
        <v>45887</v>
      </c>
      <c r="B192" s="1" t="s">
        <v>21</v>
      </c>
      <c r="C192" s="16">
        <v>745</v>
      </c>
      <c r="D192" s="16">
        <v>98</v>
      </c>
      <c r="E192" s="16">
        <v>354816</v>
      </c>
      <c r="F192" s="15">
        <v>4.03</v>
      </c>
      <c r="G192" s="16">
        <v>17103</v>
      </c>
      <c r="H192" s="16">
        <f t="shared" si="5"/>
        <v>647</v>
      </c>
    </row>
    <row r="193" spans="1:8" ht="14.4">
      <c r="A193" s="2">
        <v>45887</v>
      </c>
      <c r="B193" s="1" t="s">
        <v>27</v>
      </c>
      <c r="C193" s="16">
        <v>936</v>
      </c>
      <c r="D193" s="16">
        <v>97</v>
      </c>
      <c r="E193" s="16">
        <v>151799</v>
      </c>
      <c r="F193" s="15">
        <v>9.3699999999999992</v>
      </c>
      <c r="G193" s="16">
        <v>15461</v>
      </c>
      <c r="H193" s="16">
        <f t="shared" si="5"/>
        <v>839</v>
      </c>
    </row>
    <row r="194" spans="1:8" ht="14.4">
      <c r="A194" s="2">
        <v>45894</v>
      </c>
      <c r="B194" s="1" t="s">
        <v>13</v>
      </c>
      <c r="C194" s="16">
        <v>1183</v>
      </c>
      <c r="D194" s="16">
        <v>223</v>
      </c>
      <c r="E194" s="16">
        <v>143811</v>
      </c>
      <c r="F194" s="15">
        <v>6.07</v>
      </c>
      <c r="G194" s="16">
        <v>22103</v>
      </c>
      <c r="H194" s="16">
        <f t="shared" ref="H194:H201" si="6">C194-D194</f>
        <v>960</v>
      </c>
    </row>
    <row r="195" spans="1:8" ht="14.4">
      <c r="A195" s="2">
        <v>45894</v>
      </c>
      <c r="B195" s="1" t="s">
        <v>21</v>
      </c>
      <c r="C195" s="16">
        <v>1413</v>
      </c>
      <c r="D195" s="16">
        <v>245</v>
      </c>
      <c r="E195" s="16">
        <v>296450</v>
      </c>
      <c r="F195" s="15">
        <v>6.52</v>
      </c>
      <c r="G195" s="16">
        <v>11625</v>
      </c>
      <c r="H195" s="16">
        <f t="shared" si="6"/>
        <v>1168</v>
      </c>
    </row>
    <row r="196" spans="1:8" ht="14.4">
      <c r="A196" s="2">
        <v>45894</v>
      </c>
      <c r="B196" s="1" t="s">
        <v>27</v>
      </c>
      <c r="C196" s="16">
        <v>791</v>
      </c>
      <c r="D196" s="16">
        <v>273</v>
      </c>
      <c r="E196" s="16">
        <v>144049</v>
      </c>
      <c r="F196" s="15">
        <v>3.08</v>
      </c>
      <c r="G196" s="16">
        <v>5281</v>
      </c>
      <c r="H196" s="16">
        <f t="shared" si="6"/>
        <v>518</v>
      </c>
    </row>
    <row r="197" spans="1:8" ht="14.4">
      <c r="A197" s="2">
        <v>45901</v>
      </c>
      <c r="B197" s="1" t="s">
        <v>13</v>
      </c>
      <c r="C197" s="16">
        <v>1052</v>
      </c>
      <c r="D197" s="16">
        <v>180</v>
      </c>
      <c r="E197" s="16">
        <v>272534</v>
      </c>
      <c r="F197" s="15">
        <v>5.34</v>
      </c>
      <c r="G197" s="16">
        <v>13424</v>
      </c>
      <c r="H197" s="16">
        <f t="shared" si="6"/>
        <v>872</v>
      </c>
    </row>
    <row r="198" spans="1:8" ht="14.4">
      <c r="A198" s="2">
        <v>45901</v>
      </c>
      <c r="B198" s="1" t="s">
        <v>21</v>
      </c>
      <c r="C198" s="16">
        <v>572</v>
      </c>
      <c r="D198" s="16">
        <v>270</v>
      </c>
      <c r="E198" s="16">
        <v>82265</v>
      </c>
      <c r="F198" s="15">
        <v>3.65</v>
      </c>
      <c r="G198" s="16">
        <v>13140</v>
      </c>
      <c r="H198" s="16">
        <f t="shared" si="6"/>
        <v>302</v>
      </c>
    </row>
    <row r="199" spans="1:8" ht="14.4">
      <c r="A199" s="2">
        <v>45901</v>
      </c>
      <c r="B199" s="1" t="s">
        <v>27</v>
      </c>
      <c r="C199" s="16">
        <v>503</v>
      </c>
      <c r="D199" s="16">
        <v>253</v>
      </c>
      <c r="E199" s="16">
        <v>313562</v>
      </c>
      <c r="F199" s="15">
        <v>4.18</v>
      </c>
      <c r="G199" s="16">
        <v>19538</v>
      </c>
      <c r="H199" s="16">
        <f t="shared" si="6"/>
        <v>250</v>
      </c>
    </row>
    <row r="200" spans="1:8" ht="14.4">
      <c r="A200" s="2">
        <v>45908</v>
      </c>
      <c r="B200" s="1" t="s">
        <v>13</v>
      </c>
      <c r="C200" s="16">
        <v>1017</v>
      </c>
      <c r="D200" s="16">
        <v>197</v>
      </c>
      <c r="E200" s="16">
        <v>89918</v>
      </c>
      <c r="F200" s="15">
        <v>3.91</v>
      </c>
      <c r="G200" s="16">
        <v>7881</v>
      </c>
      <c r="H200" s="16">
        <f t="shared" si="6"/>
        <v>820</v>
      </c>
    </row>
    <row r="201" spans="1:8" ht="14.4">
      <c r="A201" s="2">
        <v>45908</v>
      </c>
      <c r="B201" s="1" t="s">
        <v>21</v>
      </c>
      <c r="C201" s="16">
        <v>860</v>
      </c>
      <c r="D201" s="16">
        <v>244</v>
      </c>
      <c r="E201" s="16">
        <v>348686</v>
      </c>
      <c r="F201" s="15">
        <v>5.12</v>
      </c>
      <c r="G201" s="16">
        <v>11418</v>
      </c>
      <c r="H201" s="16">
        <f t="shared" si="6"/>
        <v>616</v>
      </c>
    </row>
    <row r="202" spans="1:8" ht="15.75" customHeight="1"/>
    <row r="203" spans="1:8" ht="15.75" customHeight="1"/>
    <row r="204" spans="1:8" ht="15.75" customHeight="1"/>
    <row r="205" spans="1:8" ht="15.75" customHeight="1"/>
    <row r="206" spans="1:8" ht="15.75" customHeight="1"/>
    <row r="207" spans="1:8" ht="15.75" customHeight="1"/>
    <row r="208" spans="1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BE2D-AA2E-4113-9844-06FB3124983D}">
  <sheetPr>
    <tabColor rgb="FF00B0F0"/>
  </sheetPr>
  <dimension ref="A1:H5"/>
  <sheetViews>
    <sheetView workbookViewId="0">
      <selection activeCell="G4" sqref="G4"/>
    </sheetView>
  </sheetViews>
  <sheetFormatPr defaultRowHeight="14.4"/>
  <cols>
    <col min="1" max="1" width="20" bestFit="1" customWidth="1"/>
    <col min="2" max="2" width="14.33203125" bestFit="1" customWidth="1"/>
    <col min="3" max="3" width="13.5546875" bestFit="1" customWidth="1"/>
    <col min="4" max="4" width="15.109375" bestFit="1" customWidth="1"/>
    <col min="5" max="5" width="16.6640625" bestFit="1" customWidth="1"/>
    <col min="6" max="6" width="20" bestFit="1" customWidth="1"/>
    <col min="7" max="7" width="32.109375" bestFit="1" customWidth="1"/>
    <col min="8" max="8" width="12.77734375" bestFit="1" customWidth="1"/>
    <col min="9" max="9" width="32.44140625" bestFit="1" customWidth="1"/>
  </cols>
  <sheetData>
    <row r="1" spans="1:8">
      <c r="A1" s="3" t="s">
        <v>11</v>
      </c>
      <c r="B1" s="3" t="s">
        <v>338</v>
      </c>
      <c r="C1" s="3" t="s">
        <v>339</v>
      </c>
      <c r="D1" s="3" t="s">
        <v>340</v>
      </c>
      <c r="E1" s="3" t="s">
        <v>341</v>
      </c>
      <c r="F1" s="3" t="s">
        <v>342</v>
      </c>
      <c r="G1" s="3" t="s">
        <v>343</v>
      </c>
      <c r="H1" s="34" t="s">
        <v>390</v>
      </c>
    </row>
    <row r="2" spans="1:8">
      <c r="A2" s="4" t="s">
        <v>50</v>
      </c>
      <c r="B2" s="33" t="s">
        <v>344</v>
      </c>
      <c r="C2" s="33" t="s">
        <v>345</v>
      </c>
      <c r="D2" s="4" t="s">
        <v>346</v>
      </c>
      <c r="E2" s="4">
        <v>175000</v>
      </c>
      <c r="F2" s="4" t="s">
        <v>347</v>
      </c>
      <c r="G2" s="4" t="s">
        <v>348</v>
      </c>
      <c r="H2">
        <f>C2-B2</f>
        <v>30</v>
      </c>
    </row>
    <row r="3" spans="1:8">
      <c r="A3" s="4" t="s">
        <v>47</v>
      </c>
      <c r="B3" s="33" t="s">
        <v>349</v>
      </c>
      <c r="C3" s="33" t="s">
        <v>350</v>
      </c>
      <c r="D3" s="4" t="s">
        <v>351</v>
      </c>
      <c r="E3" s="4">
        <v>225000</v>
      </c>
      <c r="F3" s="4" t="s">
        <v>352</v>
      </c>
      <c r="G3" s="4" t="s">
        <v>353</v>
      </c>
      <c r="H3">
        <f>C3-B3</f>
        <v>30</v>
      </c>
    </row>
    <row r="4" spans="1:8">
      <c r="A4" s="4" t="s">
        <v>16</v>
      </c>
      <c r="B4" s="33" t="s">
        <v>354</v>
      </c>
      <c r="C4" s="33" t="s">
        <v>355</v>
      </c>
      <c r="D4" s="4" t="s">
        <v>356</v>
      </c>
      <c r="E4" s="4">
        <v>200000</v>
      </c>
      <c r="F4" s="4" t="s">
        <v>357</v>
      </c>
      <c r="G4" s="4" t="s">
        <v>358</v>
      </c>
      <c r="H4">
        <f>C4-B4</f>
        <v>31</v>
      </c>
    </row>
    <row r="5" spans="1:8">
      <c r="A5" s="4" t="s">
        <v>19</v>
      </c>
      <c r="B5" s="33" t="s">
        <v>359</v>
      </c>
      <c r="C5" s="33" t="s">
        <v>360</v>
      </c>
      <c r="D5" s="4" t="s">
        <v>361</v>
      </c>
      <c r="E5" s="4">
        <v>160000</v>
      </c>
      <c r="F5" s="4" t="s">
        <v>362</v>
      </c>
      <c r="G5" s="4" t="s">
        <v>363</v>
      </c>
      <c r="H5">
        <f>C5-B5</f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05145673-16DC-4E71-BAF1-0AE6D0D102FF}">
  <ds:schemaRefs/>
</ds:datastoreItem>
</file>

<file path=customXml/itemProps2.xml><?xml version="1.0" encoding="utf-8"?>
<ds:datastoreItem xmlns:ds="http://schemas.openxmlformats.org/officeDocument/2006/customXml" ds:itemID="{8538CEAD-6A3D-49D8-B7E6-67AA2935D392}">
  <ds:schemaRefs/>
</ds:datastoreItem>
</file>

<file path=customXml/itemProps3.xml><?xml version="1.0" encoding="utf-8"?>
<ds:datastoreItem xmlns:ds="http://schemas.openxmlformats.org/officeDocument/2006/customXml" ds:itemID="{F22ED5EB-A52B-48BC-80E3-F9C3BB80F3E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E196886-21E0-4EB7-8B6A-875FF447F377}">
  <ds:schemaRefs/>
</ds:datastoreItem>
</file>

<file path=customXml/itemProps5.xml><?xml version="1.0" encoding="utf-8"?>
<ds:datastoreItem xmlns:ds="http://schemas.openxmlformats.org/officeDocument/2006/customXml" ds:itemID="{014B26EF-94BA-4E1E-A2E3-B46FD63547FD}">
  <ds:schemaRefs/>
</ds:datastoreItem>
</file>

<file path=customXml/itemProps6.xml><?xml version="1.0" encoding="utf-8"?>
<ds:datastoreItem xmlns:ds="http://schemas.openxmlformats.org/officeDocument/2006/customXml" ds:itemID="{59AACD0B-D879-4649-9DDF-33F9A6C1B59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Posts</vt:lpstr>
      <vt:lpstr>TASK 2</vt:lpstr>
      <vt:lpstr>TASK_2_ANSWER_4</vt:lpstr>
      <vt:lpstr>TASK_3_ANSWER_1</vt:lpstr>
      <vt:lpstr>TASK 3</vt:lpstr>
      <vt:lpstr>TASK 4</vt:lpstr>
      <vt:lpstr>TASK 5</vt:lpstr>
      <vt:lpstr>TASK_5_ANSWER_1</vt:lpstr>
      <vt:lpstr>TASK_6_ANSWER_1</vt:lpstr>
      <vt:lpstr>TASK 6_ANSWER_2</vt:lpstr>
      <vt:lpstr>TASK_6_ANSWER_3</vt:lpstr>
      <vt:lpstr>Engagement Summary</vt:lpstr>
      <vt:lpstr>Campaign_MetaData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Pragnya Nanda Sabat</dc:creator>
  <cp:keywords/>
  <dc:description/>
  <cp:lastModifiedBy>Pragnya Nanda Sabat</cp:lastModifiedBy>
  <cp:revision/>
  <cp:lastPrinted>2025-09-04T10:14:37Z</cp:lastPrinted>
  <dcterms:created xsi:type="dcterms:W3CDTF">2025-09-04T03:50:36Z</dcterms:created>
  <dcterms:modified xsi:type="dcterms:W3CDTF">2025-09-12T16:44:19Z</dcterms:modified>
  <cp:category/>
  <cp:contentStatus/>
</cp:coreProperties>
</file>