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d.docs.live.net/b0d074f83d9bf64e/Desktop/Masai/Project/GitHub_Covid/"/>
    </mc:Choice>
  </mc:AlternateContent>
  <xr:revisionPtr revIDLastSave="40" documentId="13_ncr:1_{0304BCA9-E0AE-4AD3-A59C-5681F39CD820}" xr6:coauthVersionLast="47" xr6:coauthVersionMax="47" xr10:uidLastSave="{07BACECE-52FF-47D0-A6F7-3950CF5ECEA4}"/>
  <bookViews>
    <workbookView xWindow="-110" yWindow="-110" windowWidth="19420" windowHeight="10300" firstSheet="1" activeTab="5" xr2:uid="{00000000-000D-0000-FFFF-FFFF00000000}"/>
  </bookViews>
  <sheets>
    <sheet name="Data_1" sheetId="1" r:id="rId1"/>
    <sheet name="Data_2" sheetId="4" r:id="rId2"/>
    <sheet name="Data_3" sheetId="5" r:id="rId3"/>
    <sheet name="Dashboard_1" sheetId="2" r:id="rId4"/>
    <sheet name="Dashboard_2" sheetId="3" r:id="rId5"/>
    <sheet name="Dashboard_3" sheetId="6" r:id="rId6"/>
    <sheet name="Dashboard_4" sheetId="7" r:id="rId7"/>
  </sheets>
  <definedNames>
    <definedName name="_xlnm._FilterDatabase" localSheetId="1" hidden="1">Data_2!$A$1:$J$614</definedName>
    <definedName name="_xlnm._FilterDatabase" localSheetId="2" hidden="1">Data_3!$A$1:$L$708</definedName>
    <definedName name="_xlchart.v5.0" hidden="1">Data_3!$AG$5</definedName>
    <definedName name="_xlchart.v5.1" hidden="1">Data_3!$AG$6:$AG$41</definedName>
    <definedName name="_xlchart.v5.10" hidden="1">Data_3!$AQ$5</definedName>
    <definedName name="_xlchart.v5.11" hidden="1">Data_3!$AQ$6:$AQ$41</definedName>
    <definedName name="_xlchart.v5.12" hidden="1">Data_3!$AM$5</definedName>
    <definedName name="_xlchart.v5.13" hidden="1">Data_3!$AM$6:$AM$41</definedName>
    <definedName name="_xlchart.v5.14" hidden="1">Data_3!$AN$5</definedName>
    <definedName name="_xlchart.v5.15" hidden="1">Data_3!$AN$6:$AN$41</definedName>
    <definedName name="_xlchart.v5.16" hidden="1">Data_3!$AV$5</definedName>
    <definedName name="_xlchart.v5.17" hidden="1">Data_3!$AV$6:$AV$41</definedName>
    <definedName name="_xlchart.v5.18" hidden="1">Data_3!$AW$5</definedName>
    <definedName name="_xlchart.v5.19" hidden="1">Data_3!$AW$6:$AW$41</definedName>
    <definedName name="_xlchart.v5.2" hidden="1">Data_3!$AH$5</definedName>
    <definedName name="_xlchart.v5.20" hidden="1">Data_3!$AY$5</definedName>
    <definedName name="_xlchart.v5.21" hidden="1">Data_3!$AY$6:$AY$41</definedName>
    <definedName name="_xlchart.v5.22" hidden="1">Data_3!$AZ$5</definedName>
    <definedName name="_xlchart.v5.23" hidden="1">Data_3!$AZ$6:$AZ$41</definedName>
    <definedName name="_xlchart.v5.24" hidden="1">Data_3!$AS$5</definedName>
    <definedName name="_xlchart.v5.25" hidden="1">Data_3!$AS$6:$AS$41</definedName>
    <definedName name="_xlchart.v5.26" hidden="1">Data_3!$AT$5</definedName>
    <definedName name="_xlchart.v5.27" hidden="1">Data_3!$AT$6:$AT$41</definedName>
    <definedName name="_xlchart.v5.3" hidden="1">Data_3!$AH$6:$AH$41</definedName>
    <definedName name="_xlchart.v5.4" hidden="1">Data_3!$AJ$5</definedName>
    <definedName name="_xlchart.v5.5" hidden="1">Data_3!$AJ$6:$AJ$41</definedName>
    <definedName name="_xlchart.v5.6" hidden="1">Data_3!$AK$5</definedName>
    <definedName name="_xlchart.v5.7" hidden="1">Data_3!$AK$6:$AK$41</definedName>
    <definedName name="_xlchart.v5.8" hidden="1">Data_3!$AP$5</definedName>
    <definedName name="_xlchart.v5.9" hidden="1">Data_3!$AP$6:$AP$41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5" l="1"/>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W13" i="2"/>
  <c r="W10" i="2"/>
  <c r="W8" i="2"/>
  <c r="AB9" i="1"/>
  <c r="Y12" i="1"/>
  <c r="Y13" i="1"/>
  <c r="AB14" i="1"/>
  <c r="AB11" i="1"/>
  <c r="AB10" i="1"/>
  <c r="Y14" i="1"/>
  <c r="AB13" i="1"/>
  <c r="Y9" i="1"/>
  <c r="Y10" i="1"/>
  <c r="Y11" i="1"/>
  <c r="AB12" i="1"/>
  <c r="O24" i="4"/>
  <c r="O28" i="4"/>
  <c r="O26" i="4"/>
  <c r="O25" i="4"/>
  <c r="O27" i="4"/>
  <c r="O23" i="4"/>
  <c r="P25" i="4"/>
  <c r="P26" i="4"/>
  <c r="P24" i="4"/>
  <c r="P23" i="4"/>
  <c r="P27" i="4"/>
  <c r="P28" i="4"/>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<sst xmlns="http://schemas.openxmlformats.org/spreadsheetml/2006/main" count="4267" uniqueCount="855">
  <si>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</si>
  <si>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</si>
  <si>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</si>
  <si>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</si>
  <si>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</si>
  <si>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</si>
  <si>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</si>
  <si>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</si>
  <si>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</si>
  <si>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</si>
  <si>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</si>
  <si>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</si>
  <si>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</si>
  <si>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</si>
  <si>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</si>
  <si>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</si>
  <si>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</si>
  <si>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</si>
  <si>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</si>
  <si>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</si>
  <si>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</si>
  <si>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</si>
  <si>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</si>
  <si>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</si>
  <si>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</si>
  <si>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</si>
  <si>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</si>
  <si>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</si>
  <si>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</si>
  <si>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</si>
  <si>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</si>
  <si>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</si>
  <si>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</si>
  <si>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</si>
  <si>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</si>
  <si>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</si>
  <si>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</si>
  <si>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</si>
  <si>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</si>
  <si>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</si>
  <si>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</si>
  <si>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</si>
  <si>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</si>
  <si>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</si>
  <si>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</si>
  <si>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</si>
  <si>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</si>
  <si>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</si>
  <si>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</si>
  <si>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</si>
  <si>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</si>
  <si>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</si>
  <si>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</si>
  <si>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</si>
  <si>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</si>
  <si>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Dashboard - 1</t>
  </si>
  <si>
    <t>confirmation rate in selected range</t>
  </si>
  <si>
    <t>confirmation rate till the selected range</t>
  </si>
  <si>
    <t>recovery rate till the selected range</t>
  </si>
  <si>
    <t>death rate till the selected range</t>
  </si>
  <si>
    <t>Vaccinated_1</t>
  </si>
  <si>
    <t>Vaccinated_2</t>
  </si>
  <si>
    <t>Comparision 1</t>
  </si>
  <si>
    <t>Comparision 2</t>
  </si>
  <si>
    <t>Dashboard - 2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</si>
  <si>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</si>
  <si>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</si>
  <si>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</si>
  <si>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</si>
  <si>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</si>
  <si>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</si>
  <si>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</si>
  <si>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</si>
  <si>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</si>
  <si>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</si>
  <si>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</si>
  <si>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</si>
  <si>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</si>
  <si>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</si>
  <si>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</si>
  <si>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</si>
  <si>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</si>
  <si>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</si>
  <si>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</si>
  <si>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</si>
  <si>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</si>
  <si>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</si>
  <si>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</si>
  <si>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</si>
  <si>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</si>
  <si>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</si>
  <si>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</si>
  <si>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</si>
  <si>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</si>
  <si>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</si>
  <si>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</si>
  <si>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</si>
  <si>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</si>
  <si>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</si>
  <si>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</si>
  <si>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</si>
  <si>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</si>
  <si>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</si>
  <si>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</si>
  <si>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</si>
  <si>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</si>
  <si>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</si>
  <si>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</si>
  <si>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</si>
  <si>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</si>
  <si>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</si>
  <si>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</si>
  <si>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</si>
  <si>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</si>
  <si>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</si>
  <si>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</si>
  <si>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</si>
  <si>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</si>
  <si>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</si>
  <si>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</si>
  <si>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</si>
  <si>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</si>
  <si>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</si>
  <si>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</si>
  <si>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</si>
  <si>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</si>
  <si>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</si>
  <si>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</si>
  <si>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</si>
  <si>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</si>
  <si>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</si>
  <si>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</si>
  <si>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</si>
  <si>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</si>
  <si>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</si>
  <si>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</si>
  <si>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</si>
  <si>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</si>
  <si>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</si>
  <si>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</si>
  <si>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</si>
  <si>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</si>
  <si>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</si>
  <si>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</si>
  <si>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</si>
  <si>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</si>
  <si>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</si>
  <si>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</si>
  <si>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</si>
  <si>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</si>
  <si>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</si>
  <si>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</si>
  <si>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</si>
  <si>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</si>
  <si>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</si>
  <si>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</si>
  <si>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</si>
  <si>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</si>
  <si>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</si>
  <si>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</si>
  <si>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</si>
  <si>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</si>
  <si>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</si>
  <si>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</si>
  <si>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</si>
  <si>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</si>
  <si>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</si>
  <si>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</si>
  <si>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</si>
  <si>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</si>
  <si>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</si>
  <si>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</si>
  <si>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</si>
  <si>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</si>
  <si>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</si>
  <si>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</si>
  <si>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</si>
  <si>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</si>
  <si>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</si>
  <si>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</si>
  <si>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</si>
  <si>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</si>
  <si>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</si>
  <si>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</si>
  <si>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</si>
  <si>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</si>
  <si>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</si>
  <si>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</si>
  <si>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</si>
  <si>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</si>
  <si>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</si>
  <si>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</si>
  <si>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</si>
  <si>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</si>
  <si>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</si>
  <si>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</si>
  <si>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</si>
  <si>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</si>
  <si>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</si>
  <si>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</si>
  <si>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</si>
  <si>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</si>
  <si>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</si>
  <si>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</si>
  <si>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</si>
  <si>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</si>
  <si>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</si>
  <si>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</si>
  <si>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</si>
  <si>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</si>
  <si>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</si>
  <si>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</si>
  <si>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</si>
  <si>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</si>
  <si>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</si>
  <si>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</si>
  <si>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</si>
  <si>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</si>
  <si>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</si>
  <si>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</si>
  <si>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</si>
  <si>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</si>
  <si>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</si>
  <si>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</si>
  <si>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</si>
  <si>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</si>
  <si>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</si>
  <si>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</si>
  <si>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</si>
  <si>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</si>
  <si>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</si>
  <si>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</si>
  <si>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</si>
  <si>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</si>
  <si>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</si>
  <si>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</si>
  <si>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</si>
  <si>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</si>
  <si>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</si>
  <si>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</si>
  <si>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</si>
  <si>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</si>
  <si>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</si>
  <si>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</si>
  <si>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</si>
  <si>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</si>
  <si>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</si>
  <si>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</si>
  <si>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</si>
  <si>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</si>
  <si>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</si>
  <si>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</si>
  <si>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</si>
  <si>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</si>
  <si>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</si>
  <si>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</si>
  <si>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</si>
  <si>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</si>
  <si>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</si>
  <si>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</si>
  <si>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</si>
  <si>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</si>
  <si>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</si>
  <si>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</si>
  <si>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</si>
  <si>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</si>
  <si>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</si>
  <si>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</si>
  <si>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</si>
  <si>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</si>
  <si>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</si>
  <si>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</si>
  <si>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</si>
  <si>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</si>
  <si>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</si>
  <si>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</si>
  <si>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</si>
  <si>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</si>
  <si>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</si>
  <si>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</si>
  <si>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</si>
  <si>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</si>
  <si>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</si>
  <si>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</si>
  <si>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</si>
  <si>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</si>
  <si>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</si>
  <si>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</si>
  <si>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</si>
  <si>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</si>
  <si>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</si>
  <si>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</si>
  <si>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</si>
  <si>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</si>
  <si>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</si>
  <si>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</si>
  <si>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</si>
  <si>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</si>
  <si>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</si>
  <si>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</si>
  <si>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</si>
  <si>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</si>
  <si>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</si>
  <si>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</si>
  <si>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</si>
  <si>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</si>
  <si>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</si>
  <si>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</si>
  <si>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</si>
  <si>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</si>
  <si>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</si>
  <si>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</si>
  <si>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</si>
  <si>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</si>
  <si>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</si>
  <si>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</si>
  <si>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</si>
  <si>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</si>
  <si>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</si>
  <si>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</si>
  <si>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</si>
  <si>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</si>
  <si>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</si>
  <si>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</si>
  <si>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</si>
  <si>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</si>
  <si>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</si>
  <si>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</si>
  <si>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</si>
  <si>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</si>
  <si>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</si>
  <si>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</si>
  <si>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</si>
  <si>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</si>
  <si>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</si>
  <si>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</si>
  <si>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</si>
  <si>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</si>
  <si>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</si>
  <si>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</si>
  <si>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</si>
  <si>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</si>
  <si>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</si>
  <si>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</si>
  <si>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</si>
  <si>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</si>
  <si>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</si>
  <si>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</si>
  <si>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</si>
  <si>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</si>
  <si>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</si>
  <si>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</si>
  <si>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</si>
  <si>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</si>
  <si>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</si>
  <si>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</si>
  <si>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</si>
  <si>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</si>
  <si>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</si>
  <si>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</si>
  <si>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</si>
  <si>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</si>
  <si>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</si>
  <si>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</si>
  <si>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</si>
  <si>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</si>
  <si>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</si>
  <si>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</si>
  <si>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</si>
  <si>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</si>
  <si>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</si>
  <si>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</si>
  <si>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</si>
  <si>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</si>
  <si>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</si>
  <si>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</si>
  <si>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</si>
  <si>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</si>
  <si>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</si>
  <si>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</si>
  <si>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</si>
  <si>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</si>
  <si>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</si>
  <si>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</si>
  <si>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</si>
  <si>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</si>
  <si>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</si>
  <si>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</si>
  <si>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</si>
  <si>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</si>
  <si>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</si>
  <si>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</si>
  <si>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</si>
  <si>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</si>
  <si>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</si>
  <si>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</si>
  <si>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</si>
  <si>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</si>
  <si>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</si>
  <si>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</si>
  <si>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</si>
  <si>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</si>
  <si>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</si>
  <si>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</si>
  <si>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</si>
  <si>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</si>
  <si>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</si>
  <si>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</si>
  <si>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</si>
  <si>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</si>
  <si>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</si>
  <si>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</si>
  <si>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</si>
  <si>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</si>
  <si>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</si>
  <si>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</si>
  <si>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</si>
  <si>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</si>
  <si>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</si>
  <si>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</si>
  <si>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</si>
  <si>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</si>
  <si>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</si>
  <si>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</si>
  <si>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</si>
  <si>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</si>
  <si>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</si>
  <si>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</si>
  <si>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</si>
  <si>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</si>
  <si>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</si>
  <si>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</si>
  <si>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</si>
  <si>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</si>
  <si>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</si>
  <si>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</si>
  <si>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</si>
  <si>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</si>
  <si>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</si>
  <si>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</si>
  <si>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</si>
  <si>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</si>
  <si>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</si>
  <si>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</si>
  <si>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</si>
  <si>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</si>
  <si>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</si>
  <si>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</si>
  <si>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</si>
  <si>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</si>
  <si>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</si>
  <si>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</si>
  <si>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</si>
  <si>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</si>
  <si>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</si>
  <si>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</si>
  <si>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</si>
  <si>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</si>
  <si>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</si>
  <si>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</si>
  <si>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</si>
  <si>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</si>
  <si>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</si>
  <si>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</si>
  <si>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</si>
  <si>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</si>
  <si>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</si>
  <si>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</si>
  <si>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</si>
  <si>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</si>
  <si>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</si>
  <si>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</si>
  <si>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</si>
  <si>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</si>
  <si>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</si>
  <si>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</si>
  <si>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</si>
  <si>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</si>
  <si>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</si>
  <si>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</si>
  <si>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</si>
  <si>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</si>
  <si>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</si>
  <si>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</si>
  <si>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</si>
  <si>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</si>
  <si>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</si>
  <si>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</si>
  <si>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</si>
  <si>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</si>
  <si>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</si>
  <si>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</si>
  <si>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</si>
  <si>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</si>
  <si>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</si>
  <si>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</si>
  <si>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</si>
  <si>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</si>
  <si>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</si>
  <si>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</si>
  <si>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</si>
  <si>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</si>
  <si>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</si>
  <si>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</si>
  <si>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</si>
  <si>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</si>
  <si>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</si>
  <si>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</si>
  <si>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</si>
  <si>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</si>
  <si>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</si>
  <si>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</si>
  <si>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</si>
  <si>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</si>
  <si>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</si>
  <si>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</si>
  <si>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</si>
  <si>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</si>
  <si>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</si>
  <si>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</si>
  <si>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</si>
  <si>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</si>
  <si>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</si>
  <si>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</si>
  <si>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</si>
  <si>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</si>
  <si>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</si>
  <si>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</si>
  <si>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</si>
  <si>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</si>
  <si>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</si>
  <si>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</si>
  <si>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</si>
  <si>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</si>
  <si>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</si>
  <si>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</si>
  <si>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</si>
  <si>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</si>
  <si>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</si>
  <si>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</si>
  <si>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</si>
  <si>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</si>
  <si>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</si>
  <si>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</si>
  <si>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</si>
  <si>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</si>
  <si>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</si>
  <si>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</si>
  <si>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</si>
  <si>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</si>
  <si>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</si>
  <si>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</si>
  <si>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</si>
  <si>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</si>
  <si>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</si>
  <si>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</si>
  <si>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</si>
  <si>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</si>
  <si>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</si>
  <si>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</si>
  <si>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</si>
  <si>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</si>
  <si>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</si>
  <si>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</si>
  <si>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</si>
  <si>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</si>
  <si>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</si>
  <si>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</si>
  <si>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</si>
  <si>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</si>
  <si>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</si>
  <si>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</si>
  <si>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</si>
  <si>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</si>
  <si>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</si>
  <si>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</si>
  <si>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</si>
  <si>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</si>
  <si>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</si>
  <si>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</si>
  <si>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</si>
  <si>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</si>
  <si>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</si>
  <si>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</si>
  <si>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</si>
  <si>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</si>
  <si>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</si>
  <si>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</si>
  <si>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</si>
  <si>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</si>
  <si>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</si>
  <si>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</si>
  <si>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</si>
  <si>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</si>
  <si>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</si>
  <si>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</si>
  <si>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</si>
  <si>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</si>
  <si>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</si>
  <si>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</si>
  <si>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</si>
  <si>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</si>
  <si>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</si>
  <si>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</si>
  <si>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</si>
  <si>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</si>
  <si>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</si>
  <si>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</si>
  <si>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</si>
  <si>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</si>
  <si>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</si>
  <si>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</si>
  <si>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</si>
  <si>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</si>
  <si>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</si>
  <si>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</si>
  <si>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</si>
  <si>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</si>
  <si>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</si>
  <si>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</si>
  <si>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</si>
  <si>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</si>
  <si>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</si>
  <si>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</si>
  <si>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</si>
  <si>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</si>
  <si>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</si>
  <si>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</si>
  <si>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</si>
  <si>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</si>
  <si>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</si>
  <si>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</si>
  <si>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</si>
  <si>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</si>
  <si>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</si>
  <si>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</si>
  <si>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</si>
  <si>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</si>
  <si>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</si>
  <si>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</si>
  <si>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</si>
  <si>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</si>
  <si>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</si>
  <si>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</si>
  <si>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</si>
  <si>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</si>
  <si>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</si>
  <si>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</si>
  <si>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</si>
  <si>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</si>
  <si>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</si>
  <si>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</si>
  <si>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</si>
  <si>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</si>
  <si>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</si>
  <si>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</si>
  <si>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</si>
  <si>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</si>
  <si>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</si>
  <si>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</si>
  <si>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</si>
  <si>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</si>
  <si>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</si>
  <si>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</si>
  <si>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</si>
  <si>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</si>
  <si>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</si>
  <si>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</si>
  <si>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</si>
  <si>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</si>
  <si>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</si>
  <si>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</si>
  <si>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</si>
  <si>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</si>
  <si>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</si>
  <si>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</si>
  <si>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</si>
  <si>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</si>
  <si>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</si>
  <si>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</si>
  <si>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</si>
  <si>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</si>
  <si>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</si>
  <si>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</si>
  <si>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</si>
  <si>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</si>
  <si>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</si>
  <si>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</si>
  <si>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</si>
  <si>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</si>
  <si>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</si>
  <si>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</si>
  <si>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</si>
  <si>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</si>
  <si>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</si>
  <si>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</si>
  <si>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</si>
  <si>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</si>
  <si>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</si>
  <si>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</si>
  <si>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</si>
  <si>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</si>
  <si>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</si>
  <si>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</si>
  <si>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</si>
  <si>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</si>
  <si>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</si>
  <si>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</si>
  <si>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</si>
  <si>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</si>
  <si>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</si>
  <si>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</si>
  <si>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</si>
  <si>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</si>
  <si>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</si>
  <si>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</si>
  <si>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</si>
  <si>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</si>
  <si>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</si>
  <si>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</si>
  <si>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</si>
  <si>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</si>
  <si>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</si>
  <si>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</si>
  <si>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</si>
  <si>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</si>
  <si>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</si>
  <si>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</si>
  <si>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</si>
  <si>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</si>
  <si>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</si>
  <si>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</si>
  <si>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</si>
  <si>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</si>
  <si>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</si>
  <si>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</si>
  <si>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</si>
  <si>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</si>
  <si>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</si>
  <si>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</si>
  <si>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</si>
  <si>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</si>
  <si>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</si>
  <si>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</si>
  <si>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</si>
  <si>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</si>
  <si>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</si>
  <si>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</si>
  <si>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</si>
  <si>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</si>
  <si>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</si>
  <si>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</si>
  <si>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</si>
  <si>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</si>
  <si>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</si>
  <si>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</si>
  <si>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</si>
  <si>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</si>
  <si>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</si>
  <si>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</si>
  <si>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</si>
  <si>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</si>
  <si>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</si>
  <si>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</si>
  <si>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</si>
  <si>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</si>
  <si>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</si>
  <si>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</si>
  <si>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</si>
  <si>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</si>
  <si>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</si>
  <si>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</si>
  <si>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</si>
  <si>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</si>
  <si>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</si>
  <si>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</si>
  <si>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</si>
  <si>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</si>
  <si>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</si>
  <si>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</si>
  <si>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</si>
  <si>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</si>
  <si>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</si>
  <si>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</si>
  <si>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</si>
  <si>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</si>
  <si>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</si>
  <si>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</si>
  <si>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</si>
  <si>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</si>
  <si>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</si>
  <si>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</si>
  <si>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</si>
  <si>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</si>
  <si>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</si>
  <si>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</si>
  <si>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</si>
  <si>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</si>
  <si>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</si>
  <si>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</si>
  <si>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</si>
  <si>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</si>
  <si>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</si>
  <si>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</si>
  <si>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</si>
  <si>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</si>
  <si>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</si>
  <si>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</si>
  <si>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</si>
  <si>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</si>
  <si>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</si>
  <si>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</si>
  <si>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</si>
  <si>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</si>
  <si>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</si>
  <si>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</si>
  <si>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</si>
  <si>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</si>
  <si>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</si>
  <si>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</si>
  <si>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</si>
  <si>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</si>
  <si>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</si>
  <si>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</si>
  <si>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</si>
  <si>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</si>
  <si>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</si>
  <si>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</si>
  <si>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</si>
  <si>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</si>
  <si>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</si>
  <si>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</si>
  <si>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Dashboard - 3</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</si>
  <si>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</si>
  <si>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</si>
  <si>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</si>
  <si>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</si>
  <si>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</si>
  <si>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</si>
  <si>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</si>
  <si>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</si>
  <si>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</si>
  <si>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</si>
  <si>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</si>
  <si>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</si>
  <si>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</si>
  <si>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</si>
  <si>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</si>
  <si>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</si>
  <si>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</si>
  <si>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</si>
  <si>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</si>
  <si>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</si>
  <si>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</si>
  <si>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Dashboard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</si>
</sst>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sz val="11"/>
      <color theme="4" tint="-0.249977111117893"/>
      <name val="Calibri"/>
      <family val="2"/>
      <scheme val="minor"/>
    </font>
    <font>
      <b/>
      <sz val="18"/>
      <color theme="4" tint="-0.249977111117893"/>
      <name val="Calibri"/>
      <family val="2"/>
      <scheme val="minor"/>
    </font>
    <font>
      <b/>
      <sz val="18"/>
      <color rgb="FFFF0000"/>
      <name val="Calibri"/>
      <family val="2"/>
      <scheme val="minor"/>
    </font>
    <font>
      <sz val="36"/>
      <color theme="5" tint="-0.499984740745262"/>
      <name val="Calibri"/>
      <family val="2"/>
      <scheme val="minor"/>
    </font>
    <font>
      <sz val="36"/>
      <color theme="6" tint="-0.499984740745262"/>
      <name val="Calibri"/>
      <family val="2"/>
      <scheme val="minor"/>
    </font>
    <font>
      <b/>
      <sz val="20"/>
      <color theme="6" tint="-0.499984740745262"/>
      <name val="Calibri"/>
      <family val="2"/>
      <scheme val="minor"/>
    </font>
    <font>
      <b/>
      <sz val="36"/>
      <color theme="9" tint="-0.499984740745262"/>
      <name val="Calibri"/>
      <family val="2"/>
      <scheme val="minor"/>
    </font>
    <font>
      <b/>
      <sz val="36"/>
      <color theme="7" tint="-0.499984740745262"/>
      <name val="Calibri"/>
      <family val="2"/>
      <scheme val="minor"/>
    </font>
    <font>
      <b/>
      <sz val="11"/>
      <color theme="7"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69">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applyAlignment="1">
      <alignment horizontal="left"/>
    </xf>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29" xfId="0" applyBorder="1"/>
    <xf numFmtId="0" fontId="0" fillId="0" borderId="30" xfId="0" applyBorder="1"/>
    <xf numFmtId="14" fontId="0" fillId="0" borderId="0" xfId="0" applyNumberFormat="1"/>
    <xf numFmtId="0" fontId="4" fillId="0" borderId="0" xfId="0" applyFont="1"/>
    <xf numFmtId="0" fontId="5" fillId="2" borderId="8" xfId="0" applyFont="1" applyFill="1" applyBorder="1" applyAlignment="1">
      <alignment horizontal="center"/>
    </xf>
    <xf numFmtId="0" fontId="0" fillId="0" borderId="0" xfId="0" applyAlignment="1">
      <alignment horizontal="left" vertical="center" indent="1"/>
    </xf>
    <xf numFmtId="0" fontId="6" fillId="0" borderId="0" xfId="0" applyFont="1"/>
    <xf numFmtId="0" fontId="6" fillId="3" borderId="0" xfId="0" applyFont="1" applyFill="1" applyAlignment="1">
      <alignment horizontal="left" vertical="center" indent="1"/>
    </xf>
    <xf numFmtId="10" fontId="8" fillId="3" borderId="8" xfId="0" applyNumberFormat="1" applyFont="1" applyFill="1" applyBorder="1" applyAlignment="1">
      <alignment horizontal="center" vertical="center" wrapText="1"/>
    </xf>
    <xf numFmtId="10" fontId="0" fillId="0" borderId="8" xfId="1" applyNumberFormat="1" applyFont="1" applyBorder="1"/>
    <xf numFmtId="0" fontId="15" fillId="4" borderId="8" xfId="0" applyFont="1" applyFill="1" applyBorder="1" applyAlignment="1">
      <alignment horizontal="center"/>
    </xf>
    <xf numFmtId="0" fontId="0" fillId="0" borderId="35" xfId="0"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Alignment="1">
      <alignment horizontal="center"/>
    </xf>
    <xf numFmtId="0" fontId="1" fillId="2" borderId="22" xfId="0" applyFont="1" applyFill="1" applyBorder="1" applyAlignment="1">
      <alignment horizontal="center"/>
    </xf>
    <xf numFmtId="0" fontId="1" fillId="2" borderId="18" xfId="0" applyFont="1" applyFill="1" applyBorder="1" applyAlignment="1">
      <alignment horizontal="center"/>
    </xf>
    <xf numFmtId="0" fontId="1" fillId="2" borderId="16" xfId="0" applyFont="1" applyFill="1" applyBorder="1" applyAlignment="1">
      <alignment horizontal="center"/>
    </xf>
    <xf numFmtId="0" fontId="1" fillId="2" borderId="2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2" borderId="8" xfId="0" applyFont="1" applyFill="1" applyBorder="1" applyAlignment="1">
      <alignment horizontal="center"/>
    </xf>
    <xf numFmtId="0" fontId="9" fillId="2" borderId="8" xfId="0" applyFont="1" applyFill="1" applyBorder="1" applyAlignment="1">
      <alignment horizontal="center" vertical="center"/>
    </xf>
    <xf numFmtId="0" fontId="7" fillId="3" borderId="26" xfId="0" applyFont="1" applyFill="1" applyBorder="1" applyAlignment="1">
      <alignment horizontal="center" wrapText="1"/>
    </xf>
    <xf numFmtId="0" fontId="7" fillId="3" borderId="27" xfId="0" applyFont="1" applyFill="1" applyBorder="1" applyAlignment="1">
      <alignment horizontal="center" wrapText="1"/>
    </xf>
    <xf numFmtId="0" fontId="7" fillId="3" borderId="28" xfId="0" applyFont="1" applyFill="1" applyBorder="1" applyAlignment="1">
      <alignment horizontal="center" wrapText="1"/>
    </xf>
    <xf numFmtId="0" fontId="7" fillId="3" borderId="31" xfId="0" applyFont="1" applyFill="1" applyBorder="1" applyAlignment="1">
      <alignment horizontal="center" wrapText="1"/>
    </xf>
    <xf numFmtId="0" fontId="7" fillId="3" borderId="32" xfId="0" applyFont="1" applyFill="1" applyBorder="1" applyAlignment="1">
      <alignment horizontal="center" wrapText="1"/>
    </xf>
    <xf numFmtId="0" fontId="7" fillId="3" borderId="33" xfId="0" applyFont="1" applyFill="1" applyBorder="1" applyAlignment="1">
      <alignment horizontal="center" wrapText="1"/>
    </xf>
    <xf numFmtId="10" fontId="8" fillId="3" borderId="24" xfId="0" applyNumberFormat="1" applyFont="1" applyFill="1" applyBorder="1" applyAlignment="1">
      <alignment horizontal="center" vertical="center"/>
    </xf>
    <xf numFmtId="10" fontId="8" fillId="3" borderId="25" xfId="0" applyNumberFormat="1" applyFont="1" applyFill="1" applyBorder="1" applyAlignment="1">
      <alignment horizontal="center" vertical="center"/>
    </xf>
    <xf numFmtId="0" fontId="10" fillId="3" borderId="15" xfId="0" applyFont="1" applyFill="1" applyBorder="1" applyAlignment="1">
      <alignment horizontal="center"/>
    </xf>
    <xf numFmtId="0" fontId="7" fillId="3" borderId="6" xfId="0" applyFont="1" applyFill="1" applyBorder="1" applyAlignment="1">
      <alignment horizontal="center" wrapText="1"/>
    </xf>
    <xf numFmtId="0" fontId="7" fillId="3" borderId="34" xfId="0" applyFont="1" applyFill="1" applyBorder="1" applyAlignment="1">
      <alignment horizontal="center" wrapText="1"/>
    </xf>
    <xf numFmtId="0" fontId="7" fillId="3" borderId="7" xfId="0" applyFont="1" applyFill="1" applyBorder="1" applyAlignment="1">
      <alignment horizont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1" fillId="4" borderId="8" xfId="0" applyFont="1" applyFill="1" applyBorder="1" applyAlignment="1">
      <alignment horizontal="center"/>
    </xf>
    <xf numFmtId="0" fontId="12" fillId="4" borderId="8" xfId="0" applyFont="1" applyFill="1" applyBorder="1" applyAlignment="1">
      <alignment horizontal="center" vertical="center"/>
    </xf>
    <xf numFmtId="0" fontId="13" fillId="5" borderId="8" xfId="0" applyFont="1" applyFill="1" applyBorder="1" applyAlignment="1">
      <alignment horizontal="center" vertical="center"/>
    </xf>
    <xf numFmtId="0" fontId="14" fillId="4" borderId="8" xfId="0" applyFont="1" applyFill="1" applyBorder="1" applyAlignment="1">
      <alignment horizontal="center" vertical="center"/>
    </xf>
  </cellXfs>
  <cellStyles count="2">
    <cellStyle name="Normal" xfId="0" builtinId="0"/>
    <cellStyle name="Percent" xfId="1" builtinId="5"/>
  </cellStyles>
  <dxfs count="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22700464</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2222526</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0</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0</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1495416</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38292</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41443101</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3394108</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0</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0</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2191098</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73112</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 VS 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22700464</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41443101</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2222526</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3394108</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0</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0</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0</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0</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1495416</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2191098</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38292</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73112</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Comparison over two different Timeframes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11070353</c:v>
                </c:pt>
                <c:pt idx="1">
                  <c:v>25505074</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311774</c:v>
                </c:pt>
                <c:pt idx="1">
                  <c:v>539570</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14279378</c:v>
                </c:pt>
                <c:pt idx="1">
                  <c:v>44571259</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3339578</c:v>
                </c:pt>
                <c:pt idx="1">
                  <c:v>21133839</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249130</c:v>
                </c:pt>
                <c:pt idx="1">
                  <c:v>544448</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1744</c:v>
                </c:pt>
                <c:pt idx="1">
                  <c:v>7346</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 of Cities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Dashboard_4!$AE$4</c:f>
              <c:numCache>
                <c:formatCode>General</c:formatCode>
                <c:ptCount val="1"/>
                <c:pt idx="0">
                  <c:v>266</c:v>
                </c:pt>
              </c:numCache>
            </c:numRef>
          </c:val>
          <c:extLst>
            <c:ext xmlns:c16="http://schemas.microsoft.com/office/drawing/2014/chart" uri="{C3380CC4-5D6E-409C-BE32-E72D297353CC}">
              <c16:uniqueId val="{00000000-1527-446F-875F-9453D65C86D6}"/>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Dashboard_4!$AE$5</c:f>
              <c:numCache>
                <c:formatCode>General</c:formatCode>
                <c:ptCount val="1"/>
                <c:pt idx="0">
                  <c:v>233</c:v>
                </c:pt>
              </c:numCache>
            </c:numRef>
          </c:val>
          <c:extLst>
            <c:ext xmlns:c16="http://schemas.microsoft.com/office/drawing/2014/chart" uri="{C3380CC4-5D6E-409C-BE32-E72D297353CC}">
              <c16:uniqueId val="{00000001-1527-446F-875F-9453D65C86D6}"/>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Dashboard_4!$AE$6</c:f>
              <c:numCache>
                <c:formatCode>General</c:formatCode>
                <c:ptCount val="1"/>
                <c:pt idx="0">
                  <c:v>146</c:v>
                </c:pt>
              </c:numCache>
            </c:numRef>
          </c:val>
          <c:extLst>
            <c:ext xmlns:c16="http://schemas.microsoft.com/office/drawing/2014/chart" uri="{C3380CC4-5D6E-409C-BE32-E72D297353CC}">
              <c16:uniqueId val="{00000002-1527-446F-875F-9453D65C86D6}"/>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Dashboard_4!$AE$7</c:f>
              <c:numCache>
                <c:formatCode>General</c:formatCode>
                <c:ptCount val="1"/>
                <c:pt idx="0">
                  <c:v>57</c:v>
                </c:pt>
              </c:numCache>
            </c:numRef>
          </c:val>
          <c:extLst>
            <c:ext xmlns:c16="http://schemas.microsoft.com/office/drawing/2014/chart" uri="{C3380CC4-5D6E-409C-BE32-E72D297353CC}">
              <c16:uniqueId val="{00000003-1527-446F-875F-9453D65C86D6}"/>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Dashboard_4!$AE$8</c:f>
              <c:numCache>
                <c:formatCode>General</c:formatCode>
                <c:ptCount val="1"/>
                <c:pt idx="0">
                  <c:v>5</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Dashboard_4!$AF$3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5-4802-923E-495386FC2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5-4802-923E-495386FC2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5-4802-923E-495386FC2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5-4802-923E-495386FC2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dLblPos val="outEnd"/>
              <c:showLegendKey val="0"/>
              <c:showVal val="0"/>
              <c:showCatName val="1"/>
              <c:showSerName val="0"/>
              <c:showPercent val="1"/>
              <c:showBubbleSize val="0"/>
              <c:extLst>
                <c:ext xmlns:c15="http://schemas.microsoft.com/office/drawing/2012/chart" uri="{CE6537A1-D6FC-4f65-9D91-7224C49458BB}">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Dashboard_4!$AD$4:$AD$8</c:f>
              <c:strCache>
                <c:ptCount val="5"/>
                <c:pt idx="0">
                  <c:v>CATEGORY A</c:v>
                </c:pt>
                <c:pt idx="1">
                  <c:v>CATEGORY B</c:v>
                </c:pt>
                <c:pt idx="2">
                  <c:v>CATEGORY C</c:v>
                </c:pt>
                <c:pt idx="3">
                  <c:v>CATEGORY D</c:v>
                </c:pt>
                <c:pt idx="4">
                  <c:v>CATEGORY E</c:v>
                </c:pt>
              </c:strCache>
            </c:strRef>
          </c:cat>
          <c:val>
            <c:numRef>
              <c:f>Dashboard_4!$AF$4:$AF$8</c:f>
              <c:numCache>
                <c:formatCode>General</c:formatCode>
                <c:ptCount val="5"/>
                <c:pt idx="0">
                  <c:v>136000</c:v>
                </c:pt>
                <c:pt idx="1">
                  <c:v>171297</c:v>
                </c:pt>
                <c:pt idx="2">
                  <c:v>31766</c:v>
                </c:pt>
                <c:pt idx="3">
                  <c:v>55276</c:v>
                </c:pt>
                <c:pt idx="4">
                  <c:v>42290</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Death %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Dashboard_4!$AG$5</c:f>
              <c:numCache>
                <c:formatCode>General</c:formatCode>
                <c:ptCount val="1"/>
                <c:pt idx="0">
                  <c:v>0.04</c:v>
                </c:pt>
              </c:numCache>
            </c:numRef>
          </c:val>
          <c:extLst>
            <c:ext xmlns:c16="http://schemas.microsoft.com/office/drawing/2014/chart" uri="{C3380CC4-5D6E-409C-BE32-E72D297353CC}">
              <c16:uniqueId val="{00000001-CB10-441C-A435-AD91960E8700}"/>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Dashboard_4!$AG$6</c:f>
              <c:numCache>
                <c:formatCode>General</c:formatCode>
                <c:ptCount val="1"/>
                <c:pt idx="0">
                  <c:v>0.02</c:v>
                </c:pt>
              </c:numCache>
            </c:numRef>
          </c:val>
          <c:extLst>
            <c:ext xmlns:c16="http://schemas.microsoft.com/office/drawing/2014/chart" uri="{C3380CC4-5D6E-409C-BE32-E72D297353CC}">
              <c16:uniqueId val="{00000002-CB10-441C-A435-AD91960E8700}"/>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Dashboard_4!$AG$7</c:f>
              <c:numCache>
                <c:formatCode>General</c:formatCode>
                <c:ptCount val="1"/>
                <c:pt idx="0">
                  <c:v>7.0000000000000007E-2</c:v>
                </c:pt>
              </c:numCache>
            </c:numRef>
          </c:val>
          <c:extLst>
            <c:ext xmlns:c16="http://schemas.microsoft.com/office/drawing/2014/chart" uri="{C3380CC4-5D6E-409C-BE32-E72D297353CC}">
              <c16:uniqueId val="{00000003-CB10-441C-A435-AD91960E8700}"/>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Dashboard_4!$AG$8</c:f>
              <c:numCache>
                <c:formatCode>General</c:formatCode>
                <c:ptCount val="1"/>
                <c:pt idx="0">
                  <c:v>0.14000000000000001</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_xlchart.v5.2</cx:f>
              <cx:v>Population</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_xlchart.v5.6</cx:f>
              <cx:v>Tested</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_xlchart.v5.14</cx:f>
              <cx:v>Confirmed</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_xlchart.v5.10</cx:f>
              <cx:v>Dose 1</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_xlchart.v5.26</cx:f>
              <cx:v>Dose 2</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_xlchart.v5.18</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spPr>
    <a:solidFill>
      <a:schemeClr val="lt1"/>
    </a:solidFill>
    <a:ln w="12700" cap="flat" cmpd="sng" algn="ctr">
      <a:solidFill>
        <a:schemeClr val="dk1"/>
      </a:solidFill>
      <a:prstDash val="solid"/>
      <a:miter lim="800000"/>
    </a:ln>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_xlchart.v5.22</cx:f>
              <cx:v>Deaths</cx:v>
            </cx:txData>
          </cx:tx>
          <cx:dataLabels>
            <cx:visibility seriesName="0" categoryName="0" value="1"/>
          </cx:dataLabels>
          <cx:dataId val="0"/>
          <cx:layoutPr>
            <cx:geography cultureLanguage="en-US" cultureRegion="IN" attribution="Powered by Bing">
              <cx:geoCache provider="{E9337A44-BEBE-4D9F-B70C-5C5E7DAFC167}">
                <cx:binary>1HxZc9w41uVfcfhhnoYqYiEB9HR1RIPMTbsleX1hpCWZBAkC3MDt18/V5rKyssruaX0RowxHVaSY
IC9wcLdzL/jP6/Ef1/p227wZS23af1yPv7/Nuq76x2+/tdfZbbltD0p13djWfusOrm35m/32TV3f
/nbTbAdl0t+wj+hv19m26W7Ht//6J9wtvbXH9nrbKWveudtmurhtne7av7m299Kb7U2pTKzarlHX
Hfr97b8bZ7bwJP3mvNne3LbZ2ze3plPddDVVt7+/ffbzt29+273pnwR4o0HGzt3AWMwOAkEIFwHy
7z/47RttTfp4WYQHyGeEhb54+IRPjz7dljD8P5LsXq7tzU1z27Ywx/v/773FswnBLy7evrm2znR3
K5rC4v7+dmNu1PbtG9Xa6OFCZO9mszm9n/5vz7H41z93/gALsvOXH+DaXb2fXfoTWhfbfNt22dY8
LdULoBQeBJwSTDh7xOEZSowc8MBHmCP2AGLw9OgHlH5Jov3o/DB0B5WLw1eFyr/Nzbbcmjdbc/Pm
VF3br6D3m1bD1/Zpsf57nBA+CAEBzH36DCCBDzhBOOTkSY+envmoRv9vwu2H7G9nugPiv0FhXpFq
wdSyZvvyVhAFBywIQhaQ5+aPiQMRBlRgTB/0jv0Jt1+U5y+hejZ+F53zV4XO6Tbd3inU0xr99/qE
wwM/RJyDq91n9wQ9oCEYPcYfzJ6/A8+vCLQfmD9G7kByevyqIImybdepNt02LxkzoAMchpyKAD+s
O3pm7Dg+8CnCLPBBmR7ilAcrF2W/Js1+SJ6P3oElunpVsHy8bbs38taAvjwt0Qsoy10UQFHgM1CD
H2I4zg4Ew6Gg5FGHdqKDXxRmPyrPBu+A8lG+KlD+3bbb8gXhCA9IQCGyRnyv7YKQAHRE+OIRFvL0
6MeQ4GfS7MfjcRI7SPz78lUhIRVkVU/L8QKKERyETPAABWSvvYLLvghDcPNPz3yA4Kdi7IfgcdgO
BPLiVUEAjgNSrJf1G8Q/YFiAUvC7IBk+z/0GCw/AkQeIBY9JDsTQz93Hr4i0H5Mfp7MDTLR+VcCc
bEE3tm3WNZD/vhQLgMQBBWcO7kM8IAOa8IMHAWSQzwWFFPPpmQ8a8ovC7Mfk2eAdUE5eFyjx99Qy
Vu5piV7AcPkHCAtMkXieTkK+D2wNxQF7DMB2NOWXxdkPzM7wHWji1wXN1bZU+s3p9uYFcUHowEch
8hF/Cqmeqws/oD7zsR/s5CO/Jst+UH4cu4PI1etK4uNbnakXVBJ+EFJChB/u9yrsAKGAMnD/D2HY
DoP5U2n2w/E4bAeJ+HVlhyv7kj4kOCAhUJQC7413GT3wA8hCQowfcNjJQn4iy34U7gftYLD696vy
5yuXgz/vXlAfgIMUmCFghPflHQwB4c984oc7TuMXBPkLEJ5msAvE6yKIrxpVuZcMqjA5YBRAAJV4
5h4Egr9jRkKgte4/O5rwC4LsB+L7wB0grl5X6nG8LdpsezPc3lYvpxXgsjEDDkRw/gyMO7NEsQg5
20HhF6XYj8SzwTtoHMevyj6tt820NS/oJ7A4QIJDSAsL/jzHINTH1KePZO6On/4FOfZj8X3gDg7r
16UVa1X+D5WACToAGxUAo7uXzmXsAJMQI7BXD+ZqF5j/QLC/QOhPd9iF6nXVQQ63ZenuC41HkKiX
qnk5M0bIAZSpRADV3r3OPbgr14cQCe8Pdh8k+1/bsvo/b35Btv1w7b3JDmKHR6/KyB0Cp1LcMV4v
hxR4/zAIIX1/yhGf+x0eAJAUEagJPwC5E439kkR/gc8fk9lF5XWl7kfbxmy7bfGCzgfRA4bA4VO6
39YB0QXqBUTxflL+lyTaj8oPQ3dQOXpdCcu5u3HQHtU008spC0RnXGAUYrIfFnHAwDsxiA4ePujp
0Q805K+JtB+XH8fuAHP++VUZsaPbBsrvTyvz37OPyD+g0PaA4LPX14TAcnEMRuyRd9nhhn8uzn5A
nsbtgHH0uqiV4+3NtsheDgxw/OKOcMSQwjx8nkfP0MYHDBeF8PlBQ3aqiT8XZz8YT+N2wDh+XSbr
ZHuTTf8DbUPg4wMC/SdB8Bgag136MaXhB5hzERLyqEA7oPy6WPvB2R2/A9LJ64qaT25T6HDdTi9o
wTAEWVBuRITt5emBiMEMHAvzw+869WPB8Zck+gto/pjMLiqvy46dbM0dLfZyhgxDBEZoCFTxXnpS
QBML1OoZlIH3Y/Jzef4CkaeBu3i8ruLJ+66DxtWXbwMPHzgA9NgFvlOa5z5kKyEJ8FMys2PJflmq
/djsDN9B6P0rs2Nqts2LNhKRA+KDQvjkeQp531Qc+lj4jyHBDignPxdkPxzfB+4AcfLlVcXDZzcK
eOQXtFygBIj4lJLgu2n6wdtzaEbF0EEBdu0hBNshlH8uzn40nsbtgHH2uujLc2fy7deXAwN6iTjF
iAZ3TVs/oMCCA0hIOKZAJt9/dlD4uRz7UXgat4PCuXxVKnGpikK9ZI8jpB1w5IRAr8NelYBGCAYt
X9BZ9wDGDnX8c3H2g/E0bgeMy9dFOl7dQrN8+qK1FcQOIBMJGbjq51ohDnxocQT3/YCDv+MqfkmU
/Vj8MHQHjqvVq9KN+yAEcvYXZYHBTAHH60O7/GOK8dyFw/kS6BIihAVgxX5MPX5RmP2QPBu8A8r7
/791ZP9ZpB/bHJ/94j897IihJRtDJLVbexR3rSshB75+r9N4PG3412Lsx+Fx2DOJ/4ePLv71scbv
h0BjoNQX96dHfzjZ+PdX76cHh1t3hv5d++nDWm1ufn8LrBU0y4Ww8b8fTL27z7Pt/pfHSJ/f4BbO
Vf7+VjBw8QGEvZwAliIgwLoMcKACrkBvC70jyAKEoAHmrqRvbNNlcMwVGlxDdHfMFaIDDA0w0JnX
Wnd/KYT+MehK5gz+C2wN5d8P855bPaXWfF+cx+9vjCvPrTJd+/tbgqBwUz387k5YDs3NgvgctpOA
fgM/xND8UV1vL+DEMPwc/e9St84nZHAblFA2RbWv67Wf5mMeBYHnlkIPepDZaJWVXjiMh31leB/1
QxUeO5hwKJVLkiUdUPtlmFhz7hIyf2jKvurlqBFetYVfZlKooJhjbxJNGrWa4SoaXFWVMkkIy6JA
ZehT4UitZZWRAR+GMx2zCGHXzYuka4yVBI4NKWmDOchlSnJx2rS6mxZIOH9lsyI/QWryTgxPkktL
7NBLfyraU5fU9fk0WjbIPgvz8wzKKe+7LOkSmbald1OIGh8G2dBtTKi6q3bsBi/qbR6ClFkp4jxX
6qxQzulIpWn7ubahf64oR1qacWzeT2M63BYsF1wW7VDeeNx4Rg4kT87G0iOfc5xk0PA5JLFx2ixK
WpFQ1lOQ8bhlQS8WdhRpFpGwSpatMOM3lTRukrwVto173fRcopRO70bbeh+FZvSDoXV/Vrcqa+MB
J/4yhQXbKJHyyBQBr6SpbHdJG89zEnlpswmdSyI2B/1yYnX3ucdIXXlZiz/MSZ58qOcSgB46I3pZ
hEN/VTKF1kOasXOWofz9IIpaRV1YmiNejdnnnJusWZZdmBzDFjFLNLraRGkm3EWlPXpSFSI9gmMN
aJONmJ8HI596WdY9o3KcdBNEtQeyS8JL/1umfDsv6pSLLqbUoxcmS6heua6bP9m08BJZiQJbaZqk
vi5qMZ9XuU7idiyNi3heDU6aOsUfGzTqY2Cby1aWVag+NzbMeVzTPFUxMZSGsqFqLqT2vYnEaEh5
J82Mk07mfjI3EtW8vCRzU4RSIzuilVJJmkeuHavDORx0d0pU6dBlNlW+1ZF2tNkMtPL9RZVo4qKM
M49HORsTKjuP+PqbTuGk/KZu28A/4ygfqmJRz6QVy1yzjF95bsovJ6VtPKZ9GnkKl2fNGE5nYxWy
RYWScpvNY7+pSDG2X0uW9egsZTzt5YQIiahrTYwSU8tKWfINCZJEbjBz1Do6RtZzfeRVCZZNjfAy
ce0UmYS6VavqMvKClMqQpWpZB/lsZRqMgZI4D0WcGDjOHirTFHIYBS4kDvPmqIaddVuUjK5YkbYX
BQC+yPu5WMAOdJs+n9EGzdmUypJU3qZwrIlp0fAjr6xMlGulFn3jAPA0JdFcOXHCqUXS9GV93KSw
u+dEFNddEvYrTk35UXWBOfWtny/nTrQXQd+mZ5Ynw6LiPL1qqW+2WdKwuEJjvR2GwH7KGn1myZgw
qXNvOAzKjKwt1+LY1mm4AINsokwzskynxC2HevjatKb9Ikha1FFW+vWXJkvnuOzb/sYPmime86Y8
A4HmyPZUpUuUt8PC5uW8tB6DjUp8clYrLzkimvAVy8syiNzse3E65fyLYqT5liY8v3GOJ9+afm6H
GN4TUFuZ80p/6j0njsomKzfWD6uviib1UnVZeoaD0nwcGtof+RVhsg+K/luS+QNY5bFfFmQ07zyR
t3E6NHih/D5ZmSmouRTIE4cpGs1GzDWWSemDkexbW65p0tgTSk0aT7r2ehmSwnsPDxwkKhk6DYO0
W7Q1VguRBcF1PeJx4zteH45hQpYZGsSiQ1RFUC1IDvuZjbFt/O4Q8yy/6V0+Lf0g9zowGoU5TSZM
Y937fE2ZDT5XGvnva+2jd5WnjA82vh7ACDN1WCfzvPE9Whw7ZO1SD3he1lybS80D3kLu+t0l73Ft
QJv/vWsj/nPX5s/aFURbtmEuLZPIdKk45MSmp0lrcSATAm47Gst+IEvl9PheZCRTkdZll0dJn2gP
4O4S+ImphyEyQ+6li7pk3WEwi9xIVhb6XdfWAq/gjRQFiyo9TRuaF2pZzFREiHrdzaCZf9L1ZSq7
zENx2tNhkLAs6Resi0EGueiZVF5Vvgs9PH3gaTGv2mq0pwMZkhVVgdCy1I09CtScnAtG/CNS5uEl
z1gfFaycdBQOKllUhckXFuf9MguI91VXvSMLMmm6SHCqNoM3tNeV32k5l7hZ8KLumJxnr66XfVAj
G9VtavjaZL2tyigMSItia0hx5sBOpScFLudONkkVmpuqdAPrJer8Zuqk12Te9IXoNM/lOFs3bPrJ
No0sRr9Ei8xP202BPNpamSV9yGLFuqBYZxUNcUSU0TUoZc3BRs9hJbPG+DGvx+LaTqza+J3nwRzy
MlggiC++Uggclj4metHlfbJgTdDpyKG+i/DdklR5ho58z7h3pfHtEQ1r/ysLc7UiYi5Ohp5OK0FL
djWESXVU1ahetRgNUhtXn/AwqKN8ckbCyxLCG6/1wvU8ZdXGg3PFi2n2iyM6gxMZ+zaTg9ecJt44
rAD0JEIBGpa1Rd/KO2/EAJIjbxzJSXPvqFDvQRhx573KOz9WUY3dCpxyxhfWotHKATfBRXXvBcFD
o2khZoy+Vfd+UtdpG0T63n/6Q5EW0dhDZBDZACUnxeTYJmjE6EV/rzgB3lUcKKLfnXmD023Qmo3h
PMJzxbG2qbM887MNx23fxQkayjCG18hMZ60pyfvBdnRRtVYVcTHYUOYsRZ9M05srU3vTosk0ukG8
EXlUUt2Da6lQqJdFF8xrD4eJLxs0hF1kOXgTOfgDq6KMJbxeYKdKXxqOsk3gSj6cjVTDXrLFPHxo
wYBdiNxvKggSh9ymx5Wa+ck8u+K8q4NBDmCFG+nnhHQRykQzLlEFMViUFT74OFb1oo6MaJMTNbhp
netObaoyr2JbeTdB16vl2EygE6Qf18HIxKGY+kFy7GYJNiSNUpF0H4ZySJGk/owPHcrzCDYGXSY9
KLJBYRFbOlegjmKe1jxsPFvKHg29XvnCKC1xOhN2krY4XaNUaCqRmb1l22K60amt58jTHjudqrlZ
exlOjsqpJef51KrDDvRK1sO0mElTLJWqApmyOlfSub5dd54OjlXZVOe8QeF741Uk7gmvozplKh7s
kESpP3UL7IfTOR8qHIEy34XBVUkWEPVv9KwgHi+4aCNV6v4LSeGGjbNhFndJii8c1fyqBBVbe34C
60dVF09owk6qekwP64Ynx20+hecUIsPznhFvO+A6/JABEXo6DJ5bqDqd3tmsbr5BpuFOBdWFOsRp
W9zQMLFVDhFBKsyNnmj1SdPQOskLJijoax+cVnPV45hp1IJp6pKSzpdsSlV/Ot2ZsgFhVUnf78sv
VeAQOhydUJn0IWDKYqKqMYyy2cDj2J1p9cZ03oKyKrYQpCbJMhjpFCymUaV61d7b8vDOrNN7C1/d
G3sPZb5stVdcDPeOADYYOAVx7yCKe2fB7x1Hbafx/XDvTirMZlDWZnZ11CZTelre+Z7w3g0VlCfv
TNXMn+AAI72FZXbrLG87LCdiaUSqOreyyHEpbYmDczcNSb0ZueLjYnDIfAiDvDiZ04KeZknoLtJc
iE+uJegqJDY/dI7OJ7NX+FoSvzGXwVBaWZd8OkJg7iNeqwTJmWr/MORDfwRGsatkWNTu2EO4jShU
3FbakjSU1TQM606H9giVQ70JMirmqKCViFJXj+96ipJlXznPjwrX4jwegjxYFcU0fmnI1GQygdwg
k63h5darnDsyUxkKqbOqbyUu+6SSJQTBvsxL4WpZ4gFBkNKp/EKhRGyrth6vEB3NcQ4hCBheg9tC
zgYF63EQWsV5NuGI+hqnMoCC+julAl1GJJj6Jm5omOlFqFRL13Tspi8+b7zTwYcNLz2TBJCT+F12
4dG8PqGODbEXkvwmx5VTkd+1/CMyftPJucq4uIKXTWXHuDV5ElECd5aV1zSh7OBE3WfeNOVlNfrN
e7+hQbaselpmcW4bs/KqAianylp/Q4qbz/7Ujzq2SV1O0ol2hgyTOH9ejHTIvk65xUlkOya+6MAG
17pg7Xw0dFVgjqYR1HPpGcZcVMwZ/8xI68AUNB7r11XmGLhi1K6DdPTemzbIzrvQ8K+QyHSXvA8q
vbCsGHVEmjLAi/ouVVbCB90tRJYOUZnOybR0Ze3jzRiEfaT6lpayrso5HlkrPo+z9r51jppcahX6
PRjsqStjCH/7k3o27vOcEfI19dqpXdIcRhyadlAXBjRKLIuMpZuiFRWVWZnqelGEqAujokrdJvH6
oocgSvHrQA8ojzwzlguPZv0FalB2Jgo+ZZBRtSO4mWzujtomF2c5T8RFk2FzSuemzeXUVN3CQEc4
WTR+AryC0aVQi5J3rokgu4DTTNQbVqSEPCzOgwCeMyLwWmCwcxKHsD0zWXuk5bIhrtQLzXQ/SpIX
HYZ4IDRNVPrORVSVisT+XDZmkY+KUlmbKZwigGZcQ/RRmhgXLrkySWe+FLUNyrXKaj2v6tBCdjiM
8BepZjeVMfYI+czDav5cjbj95GrSfhtTn5ex1zFdRzNkrh/QCC+akbmucxMnzgu849Y5T0RqTmvw
mU1uxqg3nkpOZpdgEgvn9bVMGz6cGpE1ZwWqbS2HPjWJpEObZZE/pD4ESo1PTmud3IWnI9GbNBwq
sZqdSPsI48mysxrpycUzNR4kgmSgR/1kmo2rfXvqo2KUg2BTKWlDBwGJdQX+PmubNpWi9sbzkuBs
hcay/cBI2t2kQApMskjGtIHsVAOrMoESbiEF76WzpmMREEh1DBPBkxyDgR3NaT59SIdcIxnOnlBS
iCp3klTZ0EKWVkAiU4MGTVHazyT2GK83+ey6KxroHMU0AaJE+pqYdEWqTh+1k9ML7tFxpeuQyJQ2
iqzNrOFmCNN00XUT7C7R3FmjSvnAD4CRJEeWAeW0VOU8TFFVNG2/6JFn1Wqs6bQ2PrOz1CKsFlOV
YbsAJzPEja/FLKu6S6/nZiZHLeeFv4BYdh6lMKHtolIU8zoZi6CIhoz6LuppjuqIjBWtDtHkqjlO
qJ2+VAKCCN/l5fuxFvVtUAwcciZhPgZBkX1AtEZbgpl+P/ge2lhEu1UbTuECaIFqOUP0+42jypq4
4lrnS50UYRZxiNi/9rC/D9PMtUcozKkFzWfBNWVp62QoquCK9c18OFOfbIAFy2vZj5N/qoeUxqCt
9ZkRVt3lljo/h5A7L6SdKyxrSHgvmLDgnysI+aK0bd0yyKrwpgdkv848YJC9+qaMdEHHq9KNDrL6
rPnS6BAsPZjZAlyrHxwmRtQfcQjBcs9Vv4Lkdpil5cycWeGzQmZ9HnRS9Bj4C6T1e88QcRHkmJ1W
9VCtQe5agVUn4kvmiF2HtFLFqle0iZMZFccNKu1t1paQh1WsJA1wmUF2MjUcv6dNI45TE6jrGji8
VV9ocQaRiv3ajbPLpJ7mDsiQLFFrCv2nxy5Mp7uMW3/JyWBOMtOHKyx0uxaWGxcLa8RDPP7IfT9m
sg+k7bWtpkal2eNLGL9//deVLeHf/WsA//jj3Tsc//i2urV37cXt7o/unvP9V/CYx+fekdrPvvyJ
ZP8LGv3hLZF/cfHXOHY4V3tX0vuezf+JYH8qX/9Byz8OeaDU4QUPgoQMKrUEkhNMKJDaD5T63asF
eUDg2FxIGYX3pMCVR06dYOiHwIxyoNpxCIQ7MN1PnLoAIh7DOyOg/e7+OAr+Tzh1dp8f/cGpMzhN
H4Qg1t27EAL4BxT9M049TdMCmDRsVkk9Zxa2JS/WKSfJedokw8ZwUFcVmOzcYI4Ppz5xR4wm5KRE
hZ9HZE64DHrfXDXZiBrZBAEwMEmdxwXTOmpT2IllOXprDoT5ylXgRDPkB0dF13jnIYPAQoRN9rXT
sJkzDiRGb8icxRoN+WpsdX7Y8sqeZ54aT5OaKkhdjGu/ZgosI+oVX86NwWdpphLgBVvxpQpp+mEG
t7zihcuohKxRrImjYlkjVp3NtPRvJ9H2GlKStLmZuFcuOLD3ShZT1h3maCo3tK3zq6E0bmGzYCSy
bSH1lRR79FAP43ziFaE5sungLpSz5HOiB4jg7ayzzaQz+x4XiJ56QGbEHh5hutVs61zWWjWfVDjQ
d0B4pTGYFn1SAt93GoCYs2wq9MnDrFqWs1MLyDGmC1LUAQQ5fpUthLLFqrijSccWeOKhSem1SG1+
ykcMNFpLaEzaZjqtFXSbSzulwSXtXXKCKp/F2qcV+LOw/hSqKYk8OlXX4Zx8Y7Wj2yFzXxJuy0ZO
s8MrCKQ4eH6eF+c5G8QnGo7V8TAMYu3bdDpxbtY3HMJhiWEbfGiDQS0mJwpww7V3buYKaDHopwqu
IbepV9QUjZZTLfzTrghGqK0kfuQSmp6ISSTLqvaDTZs3FMgWYM03CQ7HGAvUHjeQXkQNp+oU565a
KAvkrqwaL1uUXmVmIJbL8jwNbQE5xTiCj6X1/HEgmkcptfVHz/nTydzVegXRYXFcJ4gd1V3nw9ZG
9XhaW/ipDFCTrauup3EZtHMb1bgWywbVGFJLYjepT7JTTbtwxRweIIllfNlODbsS4NSXlS71Nsy8
WoatIioKQuD/USXY5Ww8LxonZyNv8uu48nihZcGwv/YHD24mOn1BaTGfoYqSuB5Mc5j54Xlts0Ob
gQcLuLUx+PYqDhLMriqvbVaBtmIVoiZcjWleH3bAKmwLNUKtAgGn8M6rx+xLD+wwBFopMLe9Cc/n
pOBriPwpTKlMjiqVQ1ULCk9kWTNbgIvM+R1P190FM/lh4pXtkuC6AP1M8DrssAHxa1tFtaLiIk/m
QE6W4iU2qIztZIC4ytPusMzuYoS585BkrTUnFRSQJHCYYullji8SxcQlgbkvCvBkR7QNJuCC7LyE
XWQWHE2DAWl7yqQYGJASEBUHC0VKvJo5ZFIYamCfDARuJy2fodISFsU7hCoX987LlgqlTE5VoOK0
gcUvod6zGhhEmrIsbHlCB5fc1jMdDqsyU5clBS6uE8m4ApuFIr+wyUeipzEuJsJWnRj6Q78ezaHR
A1+PDYUyUYtVt8RqyM5BdaoM3kvFEmn9GdZiKMsMgp4SvKzsJl0t0nAunRQtz7ZJSfSaQZ2viOo+
5Weatm5VelN1WITabpyvyNngJ0DWZL0yUdNPQSpnHuafmrSEAlNGi0sNNk62CBhfoMib4gTfeW3W
TUHUKqRWkDiE35oZtZGYBnba664/60mdCIjyc+DuO1OFEKgBRdjMnTmbByUiCEr4ccugclGANh0q
C9ogTIEvIcWYozEh9cKVc387D9YvZD+g6bglzAc9H8KtzkkWQhUqUBdTmzkVN12BwL7nXeQqk3aR
0iK46Lq2PelNMcm6ybc+guKraXU8eVN+HOjEi7KxzY4bz88PR1vQjR3TIsaTUB+KqqGfezgPQyJW
ILWeapcEEer7ASo1mak+jTNLjxKolK0rVzfnd7WNW5Z7OpctcIIxm1txoeYx3bghn0+1KLsVDkZ3
avnEPvqll3hQN+iDOztq+sgE+XjcWC+MdJJBms68ThXvSDrUxxW/NYOjUdnx9L1HeXsG9C6XQxLg
o6BruFn1g+rCWFU9LCBwyfYyn30eF4V1lyUUOio5hWM9xwzKTlc+ZMyZnDKT0WjudQYFRTPYaNCq
flfUgz2uxkSfND3UIqXCk/8BuTCP6wq2qa2B7XIYWEYflC6eueaxg0QqsnVnjoEDp5dJ2BQ3mQOW
4Pj/kvdtu43j2rZfxAOJEiXqVbYsx0mcW6VSlReibk3dRVE3Sl9/hnuvtTqlU7KxDWxgA+epgXQ3
aZGck/MyxqCopJduGnuobjVOwt4XHqpMjlt3e2EZbkKVT2OG+pc7HFzWOOHU5vUjGgB8V6BodWiR
8+z7Im8adCIlPGo1ev73oFX0LvEttI9xb8pyA8dYRmjBWjcVsa2IVSbZNmZEzUtKdIaKjCN6pvXD
MOTJziLpFIRyauW7bWesxg64/VG5iTp0SW9/rkSDht9M5XfHz/jdNLfovHUDcVHqCqob206Pjpug
vZanqFC3ZJui87Fv5tZ6GjWfXgInGWPX9sljzxO5M+7Q3PYDksam6O+9rK0PeeeXMYoX4otfMPrF
IYO1maqpvcVhFPsg8fxjiSLCXpZ19xqg/PQZG9EccirqW+r3P6lN7dhlApWC2UpunaQjz0HnBnGB
HKsPCzfpt6lJ2B1l7mzDfbkZrlHO23dNWYfKYJo/eh5iIZwf2nzz3Qy9XDal/aY2JIXXCaYD4gkR
0YI7j+M0yQ3FZTVvbEnFc4629Y0d1ONdVwnvVkiiHknRFjunq/o3lXTNHUu5/iq0brb95AgRaq8h
cdbkzT4HvCBOCse9G2VAdl7RdFNYTUnzZEnKtwZBxb3Cjf7kW+V4XzM/vZnUKHcInJwfM3YyDhBa
HEXH0Km3TuV7UTYvFqtR40CDLH+umTdvCynFPWCkMw4IqcpvU+nnWWwP0npGGYLvOKlydJmzVEVu
ksN7yrb5XAN1+oZgQz41c23FYi7tvVcH5Ji2Kot7xxPbqTH19zIovSdm5f0zCg3zDi3HYNP143gj
bAa/bYvxkDdZ8VKPhh5GzpspFJVbvSpEWpG03WyDAmkTqSp5ajN3p/zM2hdZID/1aNzvUacZj74z
iI0XCIYNHtmnEpJTUdEkKG1bSaJC4VKJG2FKd8qg9mqT3P5ukTI5SLQVnsfZa6O5peqpU2p8DZjo
Xgkdu/uSNigoSN5HwZiZm2Ti9UNl2uGWW+n4rfI7XQIl4LjoVKS6f7F0Nj4jC6TNRuaF2NVN02Gl
suJQODaHN/dt546NOv+rQWlgN6P2FA9Z22+1N6gUe26xXUDTABeqZT0kcOKHU4fDhG1Wq+Mwy/49
SGcryhzP7Iu2NVs7Tckb8fXwpUOBPEPs6ci7IZjh5yrG3NBpSHaqwCXBF1XP4nniDpxHV/Qo8nLV
JnU0SJPeoi7jvZb+kN5UuWW2LpQ6Q13Q+YtiysjQ0fg3Ypjc765o26NXBOY+UEFzq2Zu385pPW5k
NZm46X3nTdKCoGcjbNzNddYcMQSLZuEE8M6owewzpFZ52GlLHlLTow3WIDwvdnWAVgsTgZdFTZU2
qA+KjAM7QQwS9SHV5ujXA7+bnSR7cRJb/NACTYxQJL4pQitpjIUqplV/NS4ru/IGDW0eEt7pPnSr
KjvWJdrFKU0aVIIk0uoxUXKbETPvqxGhZDintpEb9LS/GHuuX3OkVjn+T6+PU2RcOgy8LggdwD6i
vMLV4ZVBF/tKes+6MvmhlIl909nSeWitsdr3yjG/cA6l3KraxisJgF98d7pZfcYHB7cCbc8bn4rx
aUTEmW0sT4ut8ojcD2hDvTAUJ8rQAywI0VTh2Q8IyEzkFSU5WIlTxlUw2VubNLjMXabvxtZuDlOe
5c+Wn3lAPGQs/4ziu/xkpUzuGUlGFB7hkFxfwP23blbvVG21t7Vte/cpasHvWU3aLWXK3Qy5nUU5
91CV9KYhPyB81zuGbPFB9VT0YVK33lMgtfe5bipySLMkefo73f7/uOYAknxwtubwR52IfwoQ//r/
/1OAgIo3d9AoBV6W2xQd0v8UIKDthnMJlh7+4Z30e/5dgIDahQN9dhQnbBaAMPYPqA+1CepDtIS7
NhAk0Ha1/zsFCHeBfCC4IVDnAO9jUXioaC/tvm/nWFNDdwxAj8/NKT5AiDkgUsi9OnKpJ995wRBK
9P8VVTQNegyDuKlPMceU+OzoneKQ8hSRVKfYpDhFKRYX2RRmlJf+llFjdoFvspAkPhxbUyjcyE4b
NnU33ZQQkwqRYlYvHvo7e9qOfjyP3ogI0rbv7J7mb2wm5AClCfRWW8S8Bff7QyCD4KaaRycELgBR
EZBmhzId3FDVqf01sIPhzk8pOpruNATFNs1NsOOZq+K8zMtdZXkA0IyysTeNkPmP0XjOMa24S0JL
+Aodp447O0YG+qmrSP1s6hIxolOIyt6gJV1/mufWPOSqrGJfI2GaEvdnObb5sdWk+EKqLgtrH90A
NLHqIvS413+CmZtHRzYdmtAuolmjpmNge8mN5flOrDiQB7bI2SH3k+lTn0Pl7LaVrQCCa0qSNDI5
Qu/QLmh3rLQLo6ZFH9ZkFLcs89V3pLQDQIu4xNIm6KKsa1Dlby39q86qHA2qofwhumyOUIugX6bC
Lj9zWsDx+EWZvMxF0HcbPsiy2yKhEHKX+KhHh0qlSYdf37VTSEjpm/uOCZdsPVEmjyg05WUoEZB9
HqgZu1BYNnsaa/ThkT6aV+oOwcanRN/i/NbfSkB67E3vaOCINMpReSbok+MPQm5l2tPnASCtIynq
WUeoqTpPpKhQFOFBo+Rr2U6sClvkwmSDWx/j1IVsxDZhdh4FZZM8MlrSja20QJat6pGGs08oauZF
qTY04+y2GQN262I0+qgzq/7WZ/DqCFNklgK7502fKulU8cxm60sCyui86aSbo2LvGVScy4AVqOkn
mN7GaUgiMTb02fda8S2weuQnfcfY7VymLNt65eRld6QZzSPzu7EN50DZKVJuhf5/79n386S6HQ9E
+sOglx1ZulEoVthADYRAL3R9ONQkE2GaT4LELcQmfwlGpm/OlOef/UE5yEOajP5CoAgDSySrm602
CQCcxhstrJIsm+l7OVTc2aKIrnjIC4qahhmYuw8YOqk7ikaI++gpMubIafgsv/V50r5UpvNPvRNS
lmHH2opGGY5MEfZ+qv8aUY64QZ5mW2FXzlJvG1n5VYgOP0M3Am0BHM0geB68YTAboue2DTthkie3
r7pnHTAk/TYwoZ8NyeS3pKn797ycyztbCfXUA3cWAb0a3KKlV/8sFLC2IYqQ1NmU44BFByjBvhVF
WnIEs4THbmBsiUQvQHGqQGjyxFRf3RekqcqwcEjqA7lonJ8BQKW/0gBtxpDkiIJDgi959DLa32UQ
IerQACP1GLr25L4TPTkGSCvtHmegSqIaXY8HJMP9FjVE856icL8HvsZ5oID0xXbXOXuR0eGUVlZo
mGgWtYhF3pJWFO1mAtgjcu1yRjtQJGbbNbrd+EOJjHhI2upWFVmVbotGNHrHrYkWNwOX03FwAF3Y
IEFvCqTwfqsiUXTWtzyY5OdS9wFOg8WPKHQ+zcOYbwa/ATYGoRPQmQ7NwtGvqjc+dv6Ny9Av6tHb
/8EUqQ5zbVfR3HA/dIGI/uSkMo1Ym3LUjut8T1PCtvbQolgmBVq+o6+REPnpPWC6Yu9J4351MtRd
w7xgQ6yAStkiknUfpp4Ut6e68P2AoCnMeTaHbqnmyAmkeh5x3u5a2pMjwDb8pZmEf4eeE9+xYJwe
nH6SLzLDfxnaPjqQ4ZwF2Z45Gv2yBDkUIEzVPvUKBUiHKB9mNTvRCOhRtbHRjVO4QrJ623SE3QeA
k7Atgnfn6+RODTo/pGuQ1XVPxq36gysGm4WnPjfso3edT7imzb09U/cdyUD9OluqDVEURHJkGs96
A+q4LO60GbEFmamTv4oMrMmYunX1wNLUtGiP2iMJ0ZKuIzZPelvpbtxYTmfuGS2yAUUdm+wqz3ft
EAmz/1Qax78rgFdD9zj3j1TP5FkUpu1C9PbKowns8aFLhvap9VLxM9VItEUZyFeRdGxno88+noAF
+heINmlypP4wf7OM9m76vmEo684WDVFNY5sqS7q9Vq2MgF0loWr76ti23fBGW5ntGjpajyZV8itw
GtaDEC27yUYniaxgHuImd9TR6h2JegH+lxdnABIn4Z2JqtKe5o2Ffxey1pEvbtOh1l64dftOGz7e
TEEC2FJvubA52cj8GxIhV4dVQOXD3OS2HQLPm901jDkbBKDOjRbaslBbluMBPWwnHEpr3AbE6mM9
p+ONp5ryBymAh0Z9Mb8rFZmffBT7dt2MslXrAXEqZde8ChRugblP50PaA+7gnMoQTNRjTLjwP7WA
ST4mp3LFXE5kCxeU3tb3nHjHxLKrm/ZU5DB/1zsQfPt3gNDJ7/8jAfH9v19g+9/ThfuNz/Nv2tbf
RBX7bDz8G4voP//9P5wWC7EvQzkIAoiuh17af8W/HkRELOekW4lOMahkJ7bLv+Nf//8AdYXQlCMA
PkWn6M39qwEHKX3PwoMf3EeDzgb37L/VgPud0vKv6Beh9unvH6gsyNkHry2MH3UsKeCC5ml6S9AD
gaTCf1qRfwAW/46O/Gd4rN7H4TOfoOZnKj8ChLyQB7TSGMr0lm7f0Tk3ARAlo9Cbzu7AaDk/4wlv
+U8/8Z8Zwbr7OGNQzjnvc+FFpR7s7IEWVjNtECZgXqdgvr45P83aumHLPk7TepaXjbLyIlAcTvE2
eiAIR2dag2B/zcItcNh+0FgqC9D07NGjufcCRCvPHalQEZ94V5mY+LOngQZr1PP5CVc+iC84TYpb
avBPEw4FshT0gXoBCE/bI+o+PwEIwX/amFOS93HFeDqPVtejucKLqc5eRZo4HShHQS7YVjsNGrwh
mjOFeTk/nX1aqT8cBH46kh9ONiALbc4QM0e9lEOz4ZQD0WT0ZpiCgnzte89k28lF3S7sJ5/c0RyV
/2JDJDqL0Hc5t4drX3z6+4dfUMipHAo2smjklKGUVf+VDNNNYw3FdjTy/vwka/u2xB3DWEc+dcBj
Tq3/RWrtRxMINfvzo699wsI9FEjIvNZBYJc7afrLwkOad22LXpnlMK8O3a6aducnWt2uhadAEsdU
A1pFRCTyF2G8zyhf4z71gnIzB1SFvezltvB6tH3L8TXvhu35mdcWcOEwdDFmStGGRV1N5jnSts5Q
/MKLmvLKCRaughpp86nIvMizZIEIMs9LuTGsTMWVEyx8Bc0mUtWtInEFCoD32NV8Ji8+cS15waeu
eHF/4Rtajh7SaBgMyBduDKABOBFkSNBkK7NGb8hoEsBxZ+fCdCs74i88RYC+HMq8k4gBA5zL3aht
NUQmLeshPr/lK3eEv3ANaEkJYLoJeq5dT7s9oGaVFQEnW5hIpd1oLhjP2jQL+2/qoRGOKXmsaD5/
yvWUPDSq04+oiScP133JwvrH3HB7tFgQU2JSZFvAqt4GI8dlAWZjbq7ckNNGfXBkCZcq577isS7c
6YaUs/UQSBuwivMfsbbfS9MX6WRhhby49xtqQEdAtuXNKAucH35tGxYG3g9+jUeJPC8eCmyDycc2
ws1aFWFq9+rKFVrYeJ861VSAzRa77ZCnEXqahoStNaXzhTVa+4iFjecBYU1gTlvQaAc4oqTPrCjl
qu8OOapEzXVrdYpRP+60TyewmIjxYjGV8z0FQe7YToFzPw2suC4kPLHGP05RBgNQ772E8aE40G/Z
CU77pFEyzG+dZg6sQ0eSwH8Ca9vxrgvWvIW9+xOWzEJfLR40tilO2GR328oUxLlg6SvXpLewdJNO
DfAq2o/BHwYVsaa9x7YKpYMadTOKfk7WA0Z7YbIVb+ydjsgHa5xkJtEvxVlDHUv5O0CtyXhXUDoM
2xrsFfuYs8G37jgg7ubreRM6bf8fYqnTuxIfpyyMFADwglyHLCSxj7V05/ZHS+dERWTWtfcE7kUh
4eeKpLuzQApAefVEyH86P/2Kg/AWDmISHsJfsJvj0if9NgEfbANogNqeH30t9PAWDoINnUlPyKvY
sfAx0WyLoYs4mp9TLIGGlm+KuCPYoTOv2NEgg6vuKRK27AvPKWMXDHztGxcehFcZQ802dWPlA0q3
8ebglzIowVxwUGsndOE/Cu149mQyP3addIwlgBiRBov0mfB6jk0p+gt5y8pnsIUD6QEQ41km3Vha
c/aecSDyxFDIC+5pbfSF72gcWWWE+AHQaCNgn73NyznsUz2119nW6XWnjwcdhO8JjRrN4w4UInrj
+h2lnxvlnDDsaQ/xBQrOpfwBpkdLL+zMimdnC98BQHSBcwRcnccF8FsztKtVOOey+TVMcI0Xjtfa
LAunMbsz+EoekoNEFnnkdaDcVErSbWKrK8M2dtq0D37JE4EF5JcBF7eXgD6l3rAtFLDs5610besX
PgCyLgkxuCDijKblhnZ2thVTTa88WAsXUIOTwO0UpkDbpkJT3n6rQHy4sMNrP31h2ranKtcUco5T
H5W8cQD1ZjtI4l4Kz9fGX9h2kvWdQtUYTD0UTW+I5TQ75APudUvjLizaUSBEdTlGB4PP3bglbrPJ
Qqn4/LauOd8l7ptXdOYo4s+xnbdbMB33DjH3QGp+cYP8xXASA+i885UBX9m/OT/nygXqLow8s4i2
RoGOL1XZVyDESCh7M6Ggq5pQgCy0AT72wlQrZucujBu8uWSebZCpRsJ+Ib3Nh53b5aqKu9H3Lizh
yvafhI8+2p0z+EOV5QKELRg4sGF1FtlunV/IME6u9Q9Xv3ua9YNVA8bpuEAZjTFYNE0EA3wneX43
KjcDtE98aWt0YAORXThsa1uzsHK7KwvB5wzSG1DSCWvtsK2c6R5t33Irak1DZYoLH7a2bAuTx40v
8tx2uripM2FvNAOV009MnmzPn7K1rV9YPROg6pIZ9SfI4gNtCAAD6vx1cQvAa3Xhtlr7hIXho3BL
BrvPup3u5di+CHQLQPHuq+LXVZ9weuTq494DBTs0En3tyEg0g8Hq+eT7CnxU4cvrzu5J/vTjDNDD
ALWXiyFqigQF2rYHPSoI+gujrwQ9f0M+PpxdR2UuBRZrAP6OfJWmSsKhDR5Umx06xbLrvLuzMPFc
gVVKWu9fn+BSSIqwwbv0CStbfBL9+7hA0LQSQJbaA2B8AYDQp9Hb6xfoNOuHBcqtAXo8LUYHohWc
YDU9SuUde7BWgOJCN/X8MVr7hoVRJy74BJCXRA3Hpb9qpwIo3yXzlcu/MOPclAVPJQbnLS+j2U2m
SI5egofrzpVwV/zRqTPzcYFMh4pXMeX46VTv3UC/mA5M39adQeN231ofMPXrJlqYMrp7tKodq4/Q
qYjH1jpmeQMtqOw7mMJ7Ly0vVIvXrtuldFk7607VydhHMrV3jjB3PA/2BBRaLyd7qa0oGdwnYDi2
DaSZrvo0urBxgCNAbkdHOjL9hPghi4FAEmFr0m9ubr/4gbkuQvxboePDYW7awABR0ENsyUMzHSIm
QG1o6l/4ihV3Thdm7jtQskkJUEW1S7ydJN5JEav1H+ALiwuHbcVOTgC53w5b79LKBWsjnm0NTi6Z
oaqwmU3i+9vrdmJh7rQxQdkrOcQsn9RzoJm3A9UKe3FCjlsAqNyXEy/j85Otfc3C6u1UUF2bso+l
aIsDhJjsbZtnU3R+9LXtWJh9D10dR06sB4DdeW+JuTVtmUIGhVxYqrXxl4bfQkJnmkgXpwk5wut+
dYR8AtTt6fzPX7mZ6MLcgzQFzhAo7BitzzJMwDMH4il5BgLmEOSZc92ZPbE3Px6oKm+JDngPWEHK
7ht94p7R4aHzzNv5r1hZJHth2ehkj6pFjB5RnUZVK17SyX4DRh4Cpeec75qzsk9e+YNF83SUBCHC
FLtitmIolulNLnKITNh1EYF5mMa+0MAG6q6+N6D5b90esPbzk6/skL2w90GCEpljZCh7ZOI4TUW1
LceA7snE/R2I4v2FDGFtntPafvjGvimoVYi6h25V9gBY5gCOJ75VUS/0muCv6z5mYfiCpw0g8rqP
x0Gp0NbzQ1kCtg9NyUdg6667iU9IiY9fAsa+mwI318XQ7/vl9QxqNY3xH89/wdpRW9g77WinO53C
mwzj0YbEnTMPt6o3z9cNvzD32a2DTCR5H0MrqQ4BFQS6sX4vGn7lz1/Yuzu6Boh5jM/J+JhXYgc1
pgPkFC7cHCuHyFoYOuSKhOygHoGrjzwNIBGGPTfINOsUTQinumASK8GQtTB30B6VPxNKEC0Ot13p
hnKoX4UPhbamOfa0uRCjrGy1tbB6kiDl0DXWKu8R0Ik5ok67A9g2Or/VK/eStTBsV40AOaLJEdXz
sNcjvXXZhV1Y++Gnv38wZTWxzgNpuo8du7uB1tceVAtEpP0Fd7j2wxdGnBadSfoeP5zWL5ZCCzn4
dd2KLAy3CDKt5hz7atf8GxXNEbjr/XVDL8y2b4bcTBAui6c2sz/NU0fjrHfa7fnR1w7kwmo5gFYZ
NEQ6YMYf8sSNa8iXcKpi6Nk/0ZZeeewXtitpB9aba5EI/vhpBjmIWN63pp2rUFoQFCXFVQcTT6j/
fnxw6hsoQCImYDPQnej2NRt38McL3vnvS/P/LeTg0crfh+ft4HcuG0hkdjwGI+wLBHmQEct3qDZN
D0NURTXZFk/6VdTbS5W2P1sEPbE3PlpEIhOw4pOpi8Feuu+s9J3JtgBgX3w/fwDWxl/Y8og+4jRV
oo3sRO1T9Di2gkAiJeHThb1fm+D09w8mrXtQqEmBCcD+eOSq+g7YBoQPg6uuBWhz/D48HlAGPx8a
cpEunUdD8+8FLe6hcnxh+D97DHri8nz89fYIbVUHolZxMDru0atZu29c412wvj9fOhDu+H30pHWH
AhE45CahJhSWff/dn+tNUJFXO3UuKZOubcDCxE3Qu2MOClsMBv8IpTEIXHVbxvVcbFVTt5eivbVp
FjauxhI6SBlsT7rqGxmHt5NOriWKC+H+yvBLcN3gOBZwv1iqyk3RFTldyaRAOO70c3dhN9amWJi3
TgYf1X+DjIKC3z7771k63ouKv563tJWjtETTZaVvuX7itPHUOPc6I2kESe80Pj/42m9fmHEvocEY
9AOSLTZtXUvfcI9HxThfwOGt/fbTtB+NmJFqkk7ZxpRCvJZq5x3UieY6D8FPk34YfILkNwpPXRuD
YnULsvOhHuuHZigvmPCKkfGFCQOxngExTHScj+I54d6hyKxPEKqDUiWEcqLz6782ycKSazZCzNzF
JE2QOhsRqD2ko796NcTZq3x3fo6/04A/3D98Ycm9ghghNJI1RETquGwB/mU2JMzckv10RvuuGUSw
rWRyg+bMSe0rUVsIkLxAD7iJS2FdSlLWjtrC0EdI4lgNOBixm9CHtmMQNARUPnA+n//KleGXSLlu
dFoIedVtLIgTS8rujYImb3mpfPfngAcgg98P2yB47mWFq+OxSyOfGmcziPZJOuAKU57et0xf8CYr
JrNEyKUz6NLa5G0cQGMkd6djya+LkkHh/P0bIARMC+BWdJyUA+tDDbnh+8ZTUMkDJ2m6EO2s7cPp
7x+skuWVqUAIwUJN3SOBky0S9w3ykp/Ob/Pa8pz+/mF4AyBs4aH2AI8ytPtyguADcKrO9vzoaz9+
YfOSJgyxDNVx4dpvY5Y9g7sauURdOKNrP35h7YlpoM9nJW3MaOqOEc3roNtItJDzC7//tJN/sHR/
YeluIqE7wAsdz4Y8pSX9VDTq0VR1bKBmdd0SLcy4SFmDigCmaAUkNbm8r3uz79JLjbWVHVjC4Ao+
QWlimHSsHf+HNXDE/Jx2T7Yc0wt30toMC0sGhcliQ4oD2o8TOMCFfSubk0pzFuyvWqEl5q00gnSQ
usEnuFJDFoQ+QBv/IdHBz+vGX5hxB/otBM2wA3Co0Lukt3lSxVzQ687QEuQWjLLos0bqGDLEn4E2
f260evEG+aCaS32JlWO6BLWhya8txNw6hiz/huUF0vbmzvDyDsou1x3TJXANZVc8izASqKZ7/M2T
3t2E1j8Ubr5ctwcLSxbGLXOpMlypWCuoicoRr1Nwuend9jo/6i1MuXMyyHDUQRPngXk1Zn7SNH+C
qOrr+Q9YcUXewowtC8lhxawm5vzEw04yUNEJaOYv54e3TwvxB0+0RKNlIFTOQzbh5zfqdfbLR82b
+5S036EuMkZW7b2mPhjSVeOwMMtB/EXFxg6hIHvd97GFlUN/EyxxDsnBOdCgZrfuEWpSlyDBK4u3
xKr1pOI1M3UTSzYnXRL6DsTSfvEA4hfnl29tgoWJu1NtBeiaN/Gk2k7Ftt00LYR33OZSE2dtgpNz
/HCNTjle/NClUDFj0pLb3Piqh9CzP+rw/BesmPgSkmaX1IJ0G1FxJsafqFzeGa+Dyp6dHS1tqd35
SU6/9k+HbHFd+74x3BosFTu5fmXpxELLa/UGD1FdmQSfXpL7uE4QFLeha1+hsDXP1a9hNtMB7N38
G4TDq0tIjLWvWFi6SbWnR4OlqhNoqXee3qqcPpvCvgpuQ9nC1EG/H0vi9yrWFVf7qbXa3VjUyYXb
buUkLUFqgzM4kwIpGhvN5jerFhLvqnB1qTu/NvzCjh14WQZpNDCxIRjW7vyeO24Iqq13KYtcOahL
SBq6o3ldqUHFUO/N4hYlTa35a11V3/D60JVx5RKM5ucQhfI6jWPkdi+pbJ+Sbn4LeHshi19bpIU1
SzFB0hKSFDHI7O8V1ArCxHUvtTLXBj/9/YOraMrJ56QvFVgDRL8Tz6Y3fV4OVx6fhQmrrksy32F1
LCy2QUXX2kJr2YvO+4e1n76wXj0RYC4gUR/zuoPcQsVu8uoiiO1UHP6D84EIzu/rkkJiQHFax1k2
peRV+rPdlCHU9IXz7IGxrm8Jnjw4KZ76fHpsfei63OD1HU/hqZ2ecYiUQyk237iBGKcYPB9n3I7j
lOlvhntltq1Q78ZFmXdVdlOOQuqDhL5uFpM5S9ij0+bovAYO9YZ3q8O7tC+BqFm391jr820KLYFp
h4ex7DTymNNWX43vuuKxcz2Sfbekl/c/i8pPUMnLu6Y8eigRgCqfZv5020FfboxGpc20VRovBD4H
pqQTIL8nuQi7cqZ+jzLsLPdjMEB/pvSVZ92MlciCm9p3AvHcG3N62qYRlkCRoXd4deV2LhxZaVyI
gEIvOybofYf1WKEcOdXXxVtLxB0QlRPCQ0g+QOr7fTDVQ2DLg/DTL+eP4oqTX8LtINJpTEHx21kv
4GWKgw9R15kH2+uGX5T72QCgj433YSDuHZhQEAinGZP9BIP9wiWy9vsXEQmU1xwPegoKpRW8nQQl
vydnJO94dO3TdR9wmveDl8nAgB4q34I14a1dII9JsQMdMN3XTlde52qchSNLvNTqK+q1sY82z80M
8j+yP+0+n/+AlQKRs3BkupTDgGck4WsMZDoB3M1uEfJC0dVoejM5aYNXxKyr+rSQ7v59saB114EU
FGCxwNoOWd581lVjh3g07sLHrO32wrdZqYaYAoS3Y901TG6DidU3FODgr6iP5FfGPcsHz+wqtfF8
Ac6sJ0tmImi5qF+qT8xPn+CTLhjGaXP/4KWXqLuubEZBkg7b4hZ/ATt9YKS9jtlDl/A61Y96aCa/
RqZce58qPDX2JZ9J/bN0p/HrhIc9/7rqaC3hdQPDe4xDj+5qgZe5OJ4nTH10D4lH75p8dvD2ASR0
8CIF7OXb+QnXFm1h7KOq8CiekQhXeP3e4zknvDKZXnnjL7F2yh9FNkM3CuWLTm+C3vZw74/WdaEQ
XRj5aIGMDzFE7EldFIeEV/ltl7fW5+sWZmHkbVbJXNQ1vHjV+4ekcqx3JLnTBbNeW/aFWfumxAun
LULRXBTFTV/xDP307hIE8bR5f7KEhU3jIbo+SE8XHC/5wS3UEUHcu5NOn/sOilvXrc/ihsZLOKY3
SI5jMlXOrwSEgl9Qxi67C3f0ygItUXV4xAAyQ1mOrNXzBzzgCbGjjSXwsuYFnMcK7A0Kh787VpCh
hfAKaHUCsdXlj2k1TXwj/Iqq7djW5BOe4T0S7g9053W4Tw7cm/R0SAhj9XVnYAm8076D2DFDVAnF
s4RvSJmhhngSwS52V23REl3nWc6MZAROSzg6+7+cnVtzo7q2hX8RVQiJ2ytgfEni3LqT9HqhOt0d
JBBCgADBrz/D+7z09l6Oq/K2KtXL2ICkqakxxtfcAtoaoUliEZCffe0CZyv56o49rNjASVBKBMqQ
uZoZWjyI47vykl1YnP7DiP6rVAiGE9fIwwXAQngbDPiM6/gKQ8avr33/szEuTbOYeFzVVvdqSG1J
P1bjX/vul97gsyFedohtRw5Xs52A4pNeffC84UqFdmF8k7Px3TiOW85IqEF6JYStCFPYKu49Bry8
c0rv+9fuzdn4Nlz2JYGNbhv7EUXoAWLscYSsrgzvCw/2XEs3h4hnR+oiRt/SrrelS2y2mrj6xiLu
XXn7L13ibIAjCVq1DBSDLeq1I8LMborA2yJv9MrZwoXHey6gKy1OOIO+xf2pHLajBRc7qQE4/Pzu
X/rypyf/14s/A9MSTTXSfJF/JrYLkGLf2opNOx6O6mshTp57uvZf10C0Icz/yBJGkawqSKGiXUE8
5Oet3z//DZfu0Onvf31+D15AWcQCd4jx+TYysZthHfIePv/0S3fobOzGc72AXYDVv6IcJmIA6/11
z03FlmyWTht+fH6ZSz/ibBQjMKkAo77EJB04jgbtL47mtHbcuP3ik/6fsSyGbopFs0XK6pNsSTYa
96kkxebz7/+fOeFfagH3bBwjHsVELmghcHMPWeTEOyS0PnQMubkccN3W5q3P7pAp/+GCywY/8ZXr
/vvjIec6O1VFEZIwLd8MKyU7WpsynxZHPyvuqy8NcHKutZNCkdH1BrBfxkLnZBByC0KCvzXCj770
cMi5tE6vTuMWjZLbaZW/2k7eeKCtYfO1Xmn+X7pLZ8N8XJDtNAI2uUXRH/EUTnQNVLff3yMnt52+
tIiijfPf4xDRSEWBRBy5Xfvw3Zf1vuUcTOLlSiX17yOEnMvr2OTiKB2WUhij21PEfEf5txAxtVdu
0b9vtgGN/+9vL7xBKV6cHgGtCngPNNLMuXlDpGS7kbUTAAXQsCtv1Om2/+9YIediO1CqR7silnOL
6vauEkCWj00Pyx5BMhaCfq5tJi/dsbMhHwdruPgDSn4yG7JkYoT2NYkCwASu2B0uvVZnYz6a5kKj
fMbv4MGSkZqyewA+gJ1EEMHXnvq52G4JBE4a5g54eVLa9lC5xD16HmBQV37Cf8x///IszpPsAkY9
GwQjXiu4HBr4ScGQQioJsh9hVCE+cOJWtwPQlNatt1VfRPBVVRFvX4kP95uWpU6bkDlPYWkjHHUt
UAaaTYhgZQnUgQcy9qxn3qUjCDG/aMOAk9SVOSyCT3DsgWocrzFHAKnbCLZ+4wRWpUdkPq/LPXch
iD1WmjtrRhuHD3e0pX2cUsBEpl+fz9oXHuC5ENBfg8472do3ZYFjtCmu49s5qJrdzNzq9WuXOJt6
uFPRaQW+ZWsq/2Uo3Azv32PtLFee36VfcDbpYDO7NE4w11u6DjqRQEl3q3mLu2ubpwvTwrkiEHE8
AMSCwIp2hZIe/EML4r5jMIv6bG06Zz2E8GxH+yF2qq+pJRAU+t8zEeliPwD2uUZP2gHWsp5lXnZN
HgDFgATqnl6Z8C5MQtFZxcHR2iO0pzUIbaVAVqiDCchbDlqpPJiHa4e2l57P2RxEXESh1/1YbwM5
imdo1tk92Dr2p62Ic6UJe+kSZ7OQW8Rh6emu3gyW1kG2SGuij4Hp1ezEDOPilZnowv06VwNCK1GO
U4D0m1LgdCQffUugcoNhAJjUyEPW/NUDrAs9A3KuDCwBE2mKXtZbt/koojfIpDdmpR8awF7b631N
og00QEfTX2ug/fvBEzlXCDpWE7QkVL0FbG7HCc+QxZO4xk1XkGMsaRCf3eU2+uJLca4aDClYcqsM
4wzBOKHZAx7q5y2C8ZdNUE4gc39p5gnPpgYfnw0Cduhkth31rW0FSztAdx8kKuwrdduFFTY8/f2v
rQfS1DohFhyhhaFv8gAJz6kA6Sf9/Adc+vSziWASaJjSkfBtsNAo78Ui0kqWH1/78LPh7wYaFNlQ
FghKFwe3oEhSD67c+Evf+2zMnxJLB7h3CrCEGSxTqMhJd6UXe2Gsh2djfUGSoBiQMpvVwrvpkQ8e
d6AffG01PBcKQkfphnhlAMGp5u4Af2KVW+E8lcAIf37PL3z787S8wg+RGUuB+LUjwoYjhaR26rj+
Rjr8z+dXuDR1nCsFkcDbFz5icLZK9X880b3Bn3hEpMJjb2leOMG9nTh4qYv50+hr7+mFmfE8MK8M
whJYkVFsJYL/86kt7AFUTJIgXp2kOIiJrkz0F2apcxmhs1gcITU9OGeG3gB3dVdMxS0Q3RufUrjF
9S3euzVR49eSMsm5phDkl24caBuDB6mcOVcn5wqyJqM1+/xhXRgn54JCDqluJ5mKcRAe3JaTnwP6
/ONrH302uhdubdmUKOykAQNPjQpTufSfPv/wS8/hbHxPcEisbdkWWaPDl2IGm2J6A6KuQa+CKnBP
ljEVzTUxzaWbdDbiwZ5ehsloge516WaGL+NH0SuAcz7/LReG5LmoMIbcm4W1H2cRa1cvMYR3udOS
j3EqgPX6/BoXfsK5cHAMVKHCjsbwnK9gJDyS9tp55wVNJDmXDbJgJQhqK8GcXxw63TR11dCfYWAh
EoF+AiTYxYeq10GUOaJ+V+vGj7Pp224TwphrfvJ17tnWoEDvv3TWQM7z76wDppjrmdN2rTflvp5U
I/IqlNr52pron57jXyuuEmBlRoSH2Rivjn+IagDfcqSow6X++cO6UPCfqwzBIR1XQDfHzdgiELMu
pgdRNMe66P/47pyPIMJ9fp0Lk6Z/trijZPSppg2uoyuOGsu9q6sSsJvR2QEte6V5fOkiZ9OADic2
FAYXmca5TpyGHL0VXMaVvAKKfGXVvHSNs9kAyEqks4wwA1Temiu1Pgzl9BYG/h80U94/v1eXBtDZ
HNDWUeS6tDCbyeMABjrAu3SWufmXPv1cblhGS+0yhyIMBgbdpK378ihDal4+//QLE8x5JB5Dq42S
oDMb4w4qEQEwtNrEJOWAUV95lS7cnnO9oehn0uJs2mwKpB5816JHolfgruGVmut0kPEvHZJzpeHq
87kz44Sg5R4v6Dggnd717zwR7ZRmO1VGrzy8Zh689FPOhjfs33SlkT9sREya3HcVUETO1XzCC2P7
PP6Ozh5dZW2GTdeWG5/4R0YhtY6H7gM8xExVy+/Pn/ml65yN7XHuEBgXLsMGpMMnEZQPTchvpO7u
2bA8nwxBVxaWS9c5G95+PQYO7fBkZkLuexwh4xjqSc4OEJcKzFNxTRx06amcDXFn1U1XSIqcKXiZ
shh+vhST/LXMtUsj5Gx0r7CeFGLqh02ovXch2SOiLj5aXV6pGi98+XMVHm9407aajRs/5sBmeQza
/bVoN58/6guz37kIT5IamssW27O2GEe+WfpxQQ7r2IgmXwJP9jnrtXct6v7C8z6PwCsmWjBS4acA
2PAL6f136Be+TZ5fovsQ7bW95nS49KNOf/9rkdW8CI0JcB1Q3HUC3NXRajumNY92EaR0X7tzZ0O9
rjCxRKvXbwBR60FBm7BA9d2URMZ7GJriyhH2hZfrXKEXI+vBNL5/QvCNU97wyEuEE8rbcgHy9fMf
cumpnI32paFBsPZzvwEFd0lgUPi1suoWLNb7OZjeSddeS8e7dKGz4b7yhq0tOl2bOJZdUjv60IA9
D5dQeR8a+aG66coG/tLzPxvvKlxCE0aF3oh64olm4MlXq1YgA089+GzulbFzaWSeDfyCMdmTKsBl
TMdTWdYE5yDVeGVV/I9441/WrXOd3gjOVzH2JTonJ6ZljdPOheZ1CUowAoJv5xmu8dqxrz6ze9iZ
j7FgXY4A1D4hnZ8b37pfez/ONX0FxaVGqMY3vDMfAY0E4uz0M0CddxoRgUH3NVc/Odf04cgCBwNL
HOfM8ZN4cn61Un37/BW/UAKc5+XVwJYXNe3CvAvGJmXdrJJ49otdMTTjzQkI/QLFuAcQacHzz694
4d04l/QRCa3jihS7fC2s9NOBENPeBESq6MrEcOkCp7//PccN0Yi9igZClUebdugS6X6xoPTOJgRE
2XVm8fDRk+dtV2GyOByyr92WsykAcBgB1HSH23KK/IpKWJMa4K6vvKkXJkvvbNwjfgcmkqVlmYVb
wFf1rer1A2CuV0bkpVt+Nt5dH0Ix2jQsQz5Hbn3vninx+Pl9+Y+c7l8G+//o+JCaxXuqGILQoz+e
nP3fyK4fD2NRxE/tML2BN/5j1P0x6Ndla/k07jpl6qcaYUmbseFuYpe2BfFznFIw7h+BMfaSKq6v
5SdemFHPVYBKE4DlxzbE0Yqq3mQncS64khUKZVCzQUTunz+/D5euc1o6/nqrhVNrFs1FkIMzOOxg
613UH2+Ec2dXNuvM7wwqn2vNB+//02H+7a6fvsZflwsXr1BT1ckNH+ysbEqkkJ7etD6MVQPQ7T7B
W8o7WPdS3iNRCMDhel2wi3A1KzxoEU0HqkYrdcCbXANdC/7u0BUD2Q1SBN0/lM6QZmKTX4GVvvTl
3M/wlAhKbmIOXtVxGoqZBHuL3AeAMq0/a/mdwVzUfgMgtLfJ5IGehLwiF7mktGrcTqcTMZ3V+bJq
EpbZ0k0zkHUsbrHRKETrJDaMqgOtqUmhB9Df/ZCFiZRr/6NvV/YBXAEc3uHaOeENErqbIqmw1V3B
yLSkPSCOjB/0HLh3i4oNrKgL+JoKPtTGGbYKoGHxzxwR7RyAgmflmIRtLw6QYAXbWTG5HV3e33vD
gtPEWkB7v0a8BrSioUisbcOlydHdHcu0snMJkPPKEsHEXvJ4feMwArwq0qeRLXMZqH0b9f5piMU0
lWK2NisK2qRB5QKeO7qpDNiGerHYI/hq2kZq8HLIUrNa+791v9xyOIRSAjgynbscON51U0zzdpnk
tvPiLnOnnqQiCtPBBYLWLPKJB17ad7+94aZq5y5p7ZAyhCeDAXeDZFhQEfK449uhkwe7PCHZJlWk
gpvkpmmx4iKRmteJGBFoObdYuUZEd9f/sFVua88dwDIek2F4L7HmND3+r87cD7V9t86vgVS/gXN4
p847TF93a+cdbaQTXasUSNDcSNwrBIeN0CTpf6bpN3aUgX2aved+6Q/IU0r6E5XTwx3TPTjz34dY
Z3wdbqPpZS75Eff8DqaRvW+bdzeefMwOFq/xIhJfrA9wr3TJSTafGgg2rGzFE3S+SPgqgnZnYxiR
rTMNR3B1WRrRoj1yryy2EGBT0LNr2e+Z9umS4d2Eh7msUJWiCdmbJcaNH3S2rF18xK11kxmrHn4D
jmfblv2ii7cflH2uqjFI+tk/NL28LRaWhhUFilfm7hLdecX0o5/K7xWf/tAApGetdAbHYA0/7gxT
rsNfvaX8NprhwV/xynUdTSIckm2U5O/t6v8EE/qVxex9WOM7gHPTdplvRtdm3PG+zzRA9nOzgKHK
3U3Y8TfQtLewRGc1SN5S1HgvmumXM1dDAvLahokuK8bnJipRP+alRu7T5MPbvtCdK4aXOibPVNCM
6T5MllY/0RVBtvEJPvtKgjAHy2FjK/9WeSEOklj8fZrlXezKpxJIkqWytzKMNr6eQNnoMqepceCw
p0GcO4QcJW80EraH44D4IT70WcndfetWOwRabMQY7WZit0gruSm5SrqK3HSluYdRqMxa0W5GXu4B
UkxFLX5guCWrLO7Lcnkt3AHkW5qu5Ee9hg8hfHFOEIKY7aYL1ntMgxySN4X/ruL4KBAt50ZTQtQ9
a9udAdTcrcFB5uJhHJx8DPSxxCsltNoA+rOZAaogQ1xl/SjvS9HvRvknDH55tH6BTWqrRARzDqpG
YNW9YkiDnr16gmNHyxPa7HUsnr3I27satJsS2ypAEbYe66sMTsVbgJ7zGjyhpBN4plE/y9th9nky
etE7AM95NLUPdITjUE/0HVHZaLJF757Wx/XE0rDToSTqdolF3gNQkDSumk8zxjeAuB7UvO7AWn5u
LJZSvsCECG8qynkvLjfMDR+wGiETZvZp0lJf58HoFruQgyQaB/BqAI8NGIFc8VKM2YS9c2aDSSSl
Qb7c6DD2Y60L9QxkXKwTZexabMbRU9/GCudNCaQ04YPxIvZcWRtHSTir8VkRsWQdb/H4616mRsAk
vhS//aXvU4W4kSDFvx3b5wk03QdGRuQmi66FhrQCt7zDbxvgjudRHW4Fo/yVNcCJpJ4ft4AWcBl2
SeDj5rzEYFPzBKYE5IiLioUNHPW6MElEzfiNTZN6AfgYGbeEYUrNVsSptUDa62YTDK6QacSoNTez
WJaHAtG4dLMU0BMd/DaQPyMcir9FIbpsbd/TI2PGufNsy9Jiliihps6WKh/s2DubhsQoZ/yV1NvG
8c1P6kANHi5M/ECMr1emEGy3b63i48n1z1I+req2mEHLXppG7bmHTwQTXLpqT2U3+llTIOF0H1TL
FN/qpiD1n8Dxh/GJVA17tmUMHYonHUkTox39c7Dc/iwKT71EtXExTWi2tzg3vUOg32I3Gqv+n0Xq
iWTdoOM7eNre6iZ2bkwICODGDJ2PITY58ZjJIYJ/FFosemCk9fPCjKrPK2lizOWj9yK8qPqxFrzF
sJFYMJ/NMLR7ExLx3K+++6ssEUAB4hO39HZq4u6jbAbqboCEGn/ACWb/iKbqs2Iu62yVCuRmJ2DH
WljvN/UmpvEcabsribscBZ7iPzVkS4iNM/1xAkf0V+HOhj2sSoJajoXpoWFB94TMDvW8NF23Y2Pc
YwyyIFKpaQP0+Arbu7uitdF+5SVJJtZErwIfhVEa9qgb2LB+H6C7qA6RF4T7rupEBi7OPz1hg9rU
lorgqY178eOEWAMTG33RX8bxxnwY48HbmwE8h/sRScM2kxMW4m5hLcYXixUWpoXJ+8C2w8YBxeyR
z/781kTEfmeDG35rDWkOOAHwc6HUvNWGixwJ3N4u9sPliAlz+hlMTj8ARTFXWW1MtGMlvtOyQL92
AiKncRw5j/4CU8kSVBD0hriLmD8cZ0mxzE3fe0tUlbXV4k84CgpjervyqfFTYVr5YdeuefCrYUE2
+sRv1DyHbyEtm9ThnKSQWdJ09onCVTqsYNgB8gi00JoiLetPwHE2g/kuUiDjbOeu6/ujiBix6ap6
TL2LlVQ/ISXEOincc937aKfIpQlqx+itj2P2KkXh8rsOsOIS9mKw3d4VcqlFBggiCdPILcm0r63w
/I1VKHCAUV8BFtlZOLOXzQqXlpOsk9UPPvS/Q0JsaIclDXwkheWIScdpK6/dskxCzefiQ+JFBVzd
lavsSuROhuM0bpZGoyW5l2w2Y7/RHtJYGjlDhBVzTBAPApFjTVoHNRaxOGpSJdTQ9ClAd84wpZ12
QH5nzPc8FLyKPomq8v6RIJn7SAlKTdk5BTacXfEMrtU0JT4tAsx9c9h8s9YrFQrAqCy7fVlAobsG
3EcBUziCbEJ/MU7qosSWN1TRXmcjZsEn1ZeFuJ2r2k9ju9o+bxarlxSIYdf5iYJnXO7cpoy9bRz5
oVel8BgpdhuFczz+GUdQE5/n2oEBYyaDiQ/Km0nPIC1ChPKaTl4Tixshxzp8bBmgvW2iWzMOt/Pk
LXeYY6Il90RF5GYWjRMfunH2nQx0Seo+zR2fkWSGm/1Do5UYoUb0JheoNUO/AxxQTWlZ0xndfdlU
P0t72srNoRfFW9Z0qk0EMrPWxFWeenVrlBaZ5QXY0o20q58NDAUjMO6BC3mmEvExRmbdkqlC++td
1YO39TBVzI4btgCKvYkAC7S457a0m7qJljDjM+3rnSqQ8ZstrRJ/YEMZq51uSNW94tksyI4BT3JM
qeDumBYY8FPqdjOC1Ep3QIFFoJCEjhbgyRpnnFNQ5LD7hkMK63JLb5hnIrlTMJ6MGfBsKzuC7Ri+
y0Fh8tFLxduN0oHTJJOGiT6f52nyD84wo/Xlu61hGdIro2o39O3YZX7HbZAIj+Aeeoyv/zhIQJNJ
ZVdebPzVMx/lTEkMso4fyF9ry8UrBpbfZh2Ste+jgVYr2s/zoFJEyjReMsEEpvajGUM3jeZY6hSM
v5Dn8Hq3yx0cOUOU4n912C9TM6VTmDaw89asn76Dg4mpu0BM0fuqmf0wEV1fe0GkSce4QhAfHkyk
doA8LWEaLpWDBIbaW4+wfJS5gWV2yPQUhVFecS15tp7iDRK8G2TcxqUzBlnb1IV7Q+ER9hM41vBv
SkAlxN5B+lK/sbFeumy0ESAz+MS5zilwJJBCDhh45FB2fUV/+77BxsbH0eo/RSNm7Apq6vyugo4u
Wx00k7NjArTGHXAJ9rEQQa0zKT1RnyL1PTcJGw/TWxlURZN5gejYPZnr4kjayTlA67X+iiVB5MMM
i/SE4Ic4hcwQ9R0C8aP5UEYz8/LOkMJPkKNK3zBflE1eeIFEfrGMpmPbmfDngrJIJRwPk2eWFOyP
Cq1cj6XQ3bgLWeB96wGKiDaCMGC6ZivNdMQStBaJitvAZgsZ2yB1UGYUOz40JURtZAy9dCmn8H3t
68iHU593IYz18VAnEZ6it+PUQaFVwho93VZeFZKbidZ4Y61ktc7XnmBw4vyQxUdqCrfN1VR2NisL
x2s3hEKmmTt6cSNsiPDZ2EG0kE5XK6Z0ZKkVHaKZp9orEhyBxMuRW7cfUhjG2LpZhsCsWE0bOTwh
9X1a03p1pxLSTNdrclrSgmQhBF1hEjrO+irqIS4yrKUGin4WkZfTW/kAYxKy1iun0eSAflrw81Rq
egkKcmaSQbjFuMMUB/Ey53Gl0ziqNSTdzCNeAudRUCdr4ZNiWy+9DrfhEEMlMM+4cYlfLeP7IJvB
ZGZG9GdmBoVcjIE2kOIHEkXXoa744GYMy8+YhQHvzS2GLjWHcoQJEYJIF3A8H6vSWxhZrlKGDSV2
rl5cPLSGu/ygTmGrSVhAOZkOig0faz8WAfoYob6L+oKg+rQDXlkZcIuQ2hAHVqkbsgWJ76WK30dq
FpUw7OGafV2UKtysGO8yZZUIH0AFNS+LPZnDHTmq19nR/mO9QAfFHacySUdmP0T7pHTR+0FQerBX
AlUStr5gNWGuiUj5DR0/KSB0q1dID2gZrOIudJQzJAuA9H2B9pAJrUrIqk/zwBwUYq2TqpCnWXoe
J+q/AJ3Zo40CZnhdP1XuOBAApPVp7Rydzrhj7uPZmJ+uY7zKJmZmXX0z26HkMrHgT8c7pIaguWuR
xlEefSzM8ikuxzm4m1F/D4+DxOS5n8w6x9uxQZ511s1esdxS8GsfEGVbDt9arQuctCw4uaeIlUGV
94sL1gQ369RG7hF9p77IFXO87tCVI5MR9urSzFUyWxqxX4MohbwnFEEBewtVan/XzoERsNkDrIrt
Urwk3dzHZE9oPJh7f+gc9dMTNpK3gaQDWluKN5L/1nPft7cjZCMS9oClXF8Kh1TmUdaNz4/wrlZ0
j/ShQN6NvQfQ9qYeXRnAzOLQ4s8KUJDFprafxvcJBHCBGjQirDrwyix6p6Ec8soEjoXJ3QwaSTHJ
hDfDe1YoQg7Ua2i3xyn55N25WoDfnfbEqVHiwS8xZ10TIgkNiJX5D/oSDZZdkEiNThoY5SkWb+HJ
X7XXtPMj0xHQr2UkJHn2cT7jfrgwQHh732FoApgew/G9jCDprpKwbmvxPkGn7qCCol1t53ToQtbv
iTO56zvCr7nZF5ob716t80C2ACnbh7A1aj/gmGW6xR4h4P/QqQ2KV7f3qXl17QIJN+ZfZ8RNn2m5
oqGmV4282oQHZO3dpFPKae6j0Kz2twMEJoUohyi4RrMiVsKXaTiXY3AjCuUt73Uf6vJgaASHCjq8
s4qTEs+qzpUUZfTHN2NBvmELXdh8Qq09PbjEiZxv7uBFxaFrZNXfxcKv1yycuKseJcIYsImEphHw
mGQI4DmJ7qoVS+mcIBdWrlk7u6v102iIsdhhcnfcvSkGt5E4nXWjoE0ilHET2imgCGLTQdEXZbvS
nwO1s1BYsyzg3Kkz5Ua6eJeBntHooNZtuqPmHffiBCwRq6EWDQymNciqNLnxiWDTPVEuwuVXzaP4
m9UeEtciUnPzzaFthNcudB0IMkXAK6Qb+3RF1xTT/3qjZds6Fq09v5c4SyzrCv/AZ0N/Z0SP73JS
wNblXQeks/6GytQrdcIqzKEHhO1VBhINdZoJyh7N0CAFbTOgm94tPJ0CeDLWr1UNgUhzq8aiX2J0
WvDivWgMNPrSV/1C0dFzsXrTNJS0dV8RI7ZImpUm9DElhsEkYcFxXY2upjP1zbStLUbDD9/t5yn3
wlqSFKXcYA9OW5oK5VA53saol2eTUKKa6RDJORJt2gQNDpVnSPFMRiNCxp0zLKt/g/Pn0P/u0liP
bjLKgkxPyEauTJPOA+JpbpnTneCLOGYPltd6Rqk9p00hKxxT06VGTxjlIYM0xeAU7L7zgoLecVrG
8wPxqqWCWskfuITahyLvbUgmpesyj1H9hFuYzEqDEkUOpsr9RolKYa0iAp2OqG2U36KrXffz7aRt
XCYoqanYuBXpXPwwY+IN7G4j3sRTEwNYhGDQG9/GRu8kkw76q7QzJYokjTAPfuqLTgP2d4lXtsJ7
FPOqh5vJBC47IHxiXNEoUB2qCFXHTWYKX9ADBIm036Ct0P8u1oZGB5SojXsE/Gkweb22tsI6jszi
Q6FX3mWlB03jMxm8kr4vje9EKcowx9tpoQW71Y6wDugii7fsvdiv0SQRpIrvOzpStNqMM/obSmmZ
kY7QHVLNTJ2vGAYIuMfZNo6eG6L5rhT+1KW+5/IAVryhFnet65sXCC6wrywqdDyyhg9dkC84ry42
TTm3GO3NiH0lJFdsTpwqaNbHAnhwsgHNO8KRBToY3WZcChp/gzV1lPtwdbn4bVaGfkPN4MlNCgxR
88OFtcTL28ovzFMdYhPwPSQkWJ85WX2SlxM2znug0CDHgB1Dg3eiGG1Q2TMDmb1rAzRTkWPhYJXv
Yzelw7SYFzSd1vEIXxslGVeuKPKAyem2iawd9hTJV8NOwEvZ3KPR1d+3YinrjbQ+ifOhRPZbjgXO
GTI2IakFYPI1ctNhQCnMk7mV8ZyFfeROv9Wog3qDE+GTLAXnKAZbuMjvP9CIqqscRYyxCYxuVN0U
BpPfjqtwJndt5UTui22dOHyp/Tres3ZEnxRNtXIThiXULHahJbstsYwUad0rEWaVbX1Y5Gy/VugP
gHK2w+GQoxLEFjXq2IsAJzNT6wSYr/vRoo+IOeM1mBE6/hLNmBzfEICJzWvShhFHzgZ2T3WmFwrP
JY8le5MCa/ymQB7Y04iUEdQbsZzmR2jM6/bFDYX/gk0L9iCWG/Qy44JK7zh3TVl8gAVki+9RXE4/
e4Fgjc1oy7nZjjhnOunfcbpyY2wYoC89BVF5W4wos29qP4oGlAlFq77boEGfg3lN6X0P5nLRLInr
pWB+IgV1xp81X6J2J4iuC9jQXT7vGLr6HyNdKOY8stZDkcC6b3scoUCh2v8fe2fWHLeRrum/0uHr
A59M7Jg4fS6AWlks7ovEGwQpUdiR2IHEr5+Hbk13W9Gy5/TdREzYEbZEVrFYBWTm964hypryegzS
7jzy2DmcS0uj4aCW/GauXbD7kky5u6SroFqmeDzWevCuBO1it6YcZ+vWnE0oAdOZfLBQt3OKC7yx
awvs4lnvfZCue1+PwWUlfOfFZVjeOdOid3YKaEfuJ7CwmQLVDkEPdSBJJmsdlPp2MPeXMAdkreiu
OPs4tHYuf7cZ3NXfNL3GnjyXNFauFgq2Ou+s/VxZASilXG4V+oLPo215KA+MmgeiH7pKy6AEOB6r
hzrWuCrwtr7byZJemA2UUxOvn+NFT1uqrOo5dJsgfrdGP3vJFrfYGV47MJDM685IM/PSTYFZwpWd
91z4gTXADVWOtSMeaToZtrCOdW0SwqVbm/o7jK5REgTxKx+n8ZLHQRWD0tBBPNekSy/mimAmbWT3
zUlrGpaddawfxThU16rslr3wXEaqVNnVsjPMbsrZGJLGjBJfwbjZCRWtyJxtvQ08R1yg0XaOwpyy
g5lZzT512xKLo1N9atp13mVz0G7zjKcJc9y9GeiwbeWQWct6NHTlFxEQsiD5Mymuqr4cLgNT5Ye8
HoFaSO5rt7Oy2o3NySUJ5bhSw91UjANj1xvXTlOIs8A/cAn8Kbfa/ADJhlXe20OVbdlW/FNlSgng
lVvB17xyGVydVoudlFW8o8vFvffWLLsuGpcYSdP0NpW1FF5oD/N60Xly2WZlGWypzqvJ30wcKxrq
2s1D0Vrk9qpBBCyvky7IQQgsm7aNPt9rVeFIm7h23vpkwFCYAccFjGlhQEjiViUmoGC8+HcMyc6n
NE+yYMOSUJZR4NryxjFS3w/l1HhfMoNwOKjnialOl2UZdsXih8wTNW1PwZRuCsRD90PQiQn/hKle
DcvQZ/iD+CXIF+eYr35zUxGSN25bQhM3RTusmy6nvH5xDXGmpK3+ZiYfXJbic16amV3T5+DM2OlY
0xGM30RRNQNFwNpaRNyHzZisQFIN6e2kEZXjFZs3pY7SN5NDLgfvwS6FebKqrMdvXSY68uTky4+C
THDIunCQs5YYE3E+OvNmoqPpsks970X7ujnHOTRaWlTehWloqcKYQ/pljMhvqwmsu0hWUpJJLIWD
LcmciwqVJefJ9ORnIHmGzk55yVe/TPIosITeDEwdJ8OX/Y3PxPIptRXx9gYZDxYmnMwq9cbN5Ye5
CbTPDiui+i8LihCnUNc9RxfbIgLfEF76mBvKumoyv2jDLnWny9jz9DFt6wlugS3/NrakcS+s2et3
fqxgTonpb6Fzynk4gL19gK2m4ijTq+7ccw47DFUxX02upW7n3MlAg2FJpUl4zdxkZ3tAXD+yF+wd
uThIDrP1ZKwr2iVQXtPhKszLjBOwsnIg/FLuct/Jp7CjKyWqdFOder8bd1O/fEp6dMMCMIZpofGP
Lvbsm3VNXhM9LUjMUvK789bZGzPe+GL2pwgxwrAd4fP2IrDHqGF/vcynEtp3NZ4Gfsy2YFIRNEa9
rRy6nxXSoSjDCIyfMK520llpXMWpEnZ+7x5IrYTaNkpKhEWq1b4tvW5XYoK9Gqe5AlTp4wvpLNa3
Ja6NK6yxH2fdzp3f9DyIi7HOBfS9L7ZBsab7bpzMj1SW8Ub7+XTleoEJplPZfhkKldcb1xEyZPK0
Nr1XqcvFU+5Tm8Fv48zpDsDfwYEQ0e7GrdflGBhBxqy2VhyGguFepZTDdskEY7RmqX73rGDcBejT
I+3Xc1QznUbeSPOFYwW4zrvEOBhT24TCCyRbrEgBwbT6JtV479NTj4teql0KWv+QlNoP2wREN2Qh
jCHNQVPNLrkz2Wh3woRND1cvldkVAF5Ly4rIVXquCcNybti6u2ZHhumnnpk40Rvi8NJhb3dVxi89
rTkG37AYUzuxtpykHPO4AN25nxyR63WfuEKPV6KwF+PTUhpa7YbcnVoJ1xovyZ3yhiU+W7QnMd9j
qk2m48R6P5QbOEEtaIJVQFCbtUZgCXCa2N5chfi9a8KfPScpvvoNx8sXAmAnve0cv2flS03NR+Rn
KBcysIl9540AGBzaaQC9ZJBZsjPvQWVu1556VhtJRswaHHa9N8iTv5Dz92hbIEkXejEWTvjtVDvZ
Qbd1mt+6hp3k32hPx4co3LqjbWuAmSq/MDWVvRVK3amJKzwjv3Qa2laOYZoQ9PKI1KJ09zFykvVo
YsP3TilZEzmbf99bxTn2Yj9/WIW2m3cvHZPq3Q4mVWahDLjLvtX2ZFWc4mcaXHbB1LnmZhlWYdFg
YdJUMre6UTn6gakoD64fON2hzvOmIKoQKDKPVMairiK6ofv1MDHJVLfpGs/LXgVirtEFmGl86pK0
ST+TqdvZX2bkrI0BOF2q+K7uM3RgYV2Xvs0Ils6e8TFsF96XChZgGQ8cpfSA1EiQ1H0t7AUODaRZ
LOrQUwHQgOKV8fhimMtQnLlWi/awUg6gUa43kJEO6GrwNWgscnCr2uR6ruhtSCLLcWrx1Bp9Bf+n
pR4NQhHUUryCYbVsBjQbkWbfeiSzH0y7bYejZCNvHoOlox33ohQ2A2dfjk195BOgzGUjc2OxFK4k
pdqvBNj11cUSc8jMQoNZqX22yrryLh0ljfWJ5FDZnU21DOWWC4OPNUItytXvB/yh3iib0WuTkzAw
X7hiye1H1UlWprBInFK+i2DtskfuRDXdYx77aBVPYtfpLkwiOVAfuNR4gUr7OvA+GxNb1wvBwXb1
QK6KlmysnerHJ18ATaNfAfPcGh5X9Y1UJA3fOlbWN1XIAT/WgASiHsozI21rnBT5VPpqTYJSX3pL
U7Zk4/ljM/QfIyutP1YpxuTJXOO639axKGoW+Mkwb2wIGuWFcJ6WdyJaRze72SKLfpcqqmZZn5vC
Hc+t6yinDDnnrgYHkzIusmPeD67+Mk3gupzPvX6RD0afqPGQ2rOHRBm+zV139M8n8UHbtQcMCuG+
ykeiFoMa3YljFxcqtZYJTngc5sfAF2XVREbgiqQ+Vv3MaTErdDBcxJnlWaG1OkSGpEwezS30TAMY
2vpVbMHyOZATLcBikdfmtscb1jtX5SjmYD7z0SG62/UpaeP2zvGycnk2Kk3wSJjKwVLjDjBqAr9Q
qyuLlzTtyxwd7ZRwb+Y6TpJrztX9rBGaWC5nHLsA//OQiKlAu9ugWxPuVQeEhZETMYVqEL2kTU42
FdDT6F+XQQCofkRG10AWrFbudf0mmYJR6BCy3R/z7ezZo/9AmklVgUp09lg8NQZKphuwlK69zbs8
9t8BjYPp3ikyy3lMJTfIQ6PHQt75ggGf+zkllOyNhPZ4WdBoVj0QFwEZi29thOMO/mlupiW5LNLC
dy+lvWbtrWhG8jNLtaTztiz7soWWFyIWUVE3Y3/Sma/zs2ciP7mNnWZenvXYpDn8b29DcY+VD6Pc
D6QTVI7wpoe1xBwWfQi4ncs0tVfx1ZcffpUDUH3hQfDHukPUURrovHxzbA6tlTn2zqSYd34L+tnO
oaaC2D61cTEh+mis3pmnI1KVJGARdoUThwPNTxLoFFK6i7qmT5aoKxmAAfBW9GQXCC/s8awp3aqT
6xqrSXHZO93oP7Ud4EtoL5VW23YchnlLRmldb+tCi0v0EOIuL1NEMkGH8GuTSWN5qYwBvdEyg75v
65mJKTbW5N6CcacgTFdwxUF2ZySsNSCwpjnD4NSSYRDtYH36wEiONnCZJjN2tIv9zHXehuOAgfEC
JMwqT9r0gW2GqbUUkGpsDhtXz4gLF7MxAMTLxHHYIgDHbjqTbJ2rANg/uGkq8IkpsnsKI5JrBiiv
qy5JlnQ11WGN0KuIKBhzjUdzTpa3puQ6c6N0QGd3ZcAzoKVZp1Jt0EfNcWh4GfOU+XGdltFEzdal
r9KV+aJksKdoOBdIUFyqFyIR8DsyWtTu16kMEnEL1GmnuxJB13NQEsRxnUA/K+bboJk3qDdqtH6d
5qhIV5Rpwj/GJhKQUOEWblgqnUyyfpXL7L0ETlqsj9B2YL+9xgRm62CeHhJpNS80Z6qbIAl4TUw1
3nyVr17tHyx8fNkVqlKviKaal7NfLXb0fZF7rXNZuPw+ISNy796ltTR0GFdrLw42Owz8WNYzzyTl
PH9qDDsuz0Uby+euZNiMkrw32jA349G8lgxW5WXbpXZ9o4Tl5XtSKzqkGBVahas4SK046vpMNV8L
GkkAkheCvQ6qzQrc123LDATX3JR7b0gc98ZYEJdGTuvNKJvgllSzUQ5NLdFQORXRMhzgWYQLx723
G098huKvcuCZxo3Dci5GUugMbEDhWCcy23ROGzNhuKu+t33Vqmj1rLWIYlA/N9RcpeKog9h5zj2b
wLfUNoA8DZwBxs5hMSe3tZXTp9rrQZzSBrGRF7q9Tosi7KvcMfejWtR8X5DzmYRMnoTd2+ybxi7F
KO/dOrWfGnsOqNyv2ZLH03bNrOxtXZel2YJqxyJ0CFcQh7ocmvULy1YeR67Nb7zthhSUgNBeaW6T
glLuc6x6/t7QbfXZ1UNfbGOH+6YUFdIIZMcCKSRsJFrFtB/XSMDFBFu2jcXbUKgxfnPjdrDPfGoF
g0eep1/tUtLhgXYwaaPcdQozmrtJ1xHLWwwgUoH6RQzYXX6hA2f0vi1za55GN/XYV+oMxgQptnZv
/YnVcNPas5lufOiY6eQs7pJsegXctFU6s082DVBQq4Va2R3b/uPMbQlXoYsxi9aPynqtZl4wCP7R
k6W7hB7zVP/AxmPmm7RzS/u66dAhRSWnIvjuigcIBDO99bD2TFJRZVZzcnCUId78UvWf2QssubNL
tJoRIeFjsbWGpDmNC7rfjRqMpYygboJrBHSVEc5yzd/HxlNVWKSNDm5WpIxfqf9j7PHcnvjeaHAU
qllR+TQRpYFH24CaeoGMDsRH3FkVEQUAs06L5lZ2gnLecibx7XI0XS1wJrD8be01nj7O64O0N1kW
9C/sOHm+A0G2Eda5hvk1XShsRBI6926+Hweg+IiAr6A8dbS7EHY0Y23YJMlomNtqnteO9gzdnUjX
mdRRJoZ+62qbY4DWLbMYI/iaXrPGl8mFkilb2yzNytugUshHDlYQ9FwvXr1cG2gF/agyCnRy9AtP
54CRya02XZp360vqFfYt6efpu5ssAG1hi5GviiQGruF1hCv1P3IlqelbaFzDHzpOKNaoAEq6h6kI
hHsRA7xDl62VEXV5700oYXzLvcf7CQWpLJ3WlDm2/tosn42FfSk0AhX3OkzcrI8vl6Zvm6elxR/q
c1q2gnkrK9DkhaEV1he+ewDqzkOHzRjK3o45CNchWvIRX+YsRtUG23qx3fRz74waH9Y4UwdMYVEx
DTBfXYLgLabq0ZsMuemstJj05j8IxQ+grj1/j0K+jNgiVsSwpod+JaG7ux3ah9qiJsjR43g7aENs
qzSDsu4NZ0tLDvp6jjrokYzmZtbNi1j8YQcxM96Jwg1O4LrT5zk2g5tyFrIIxTqB4hSi2CaNK3dt
a+oDQqD6di1JyZ16tO/CkyLMjcCJcl8D6g7QHGjVjMsRgcqt2w1OZPSIZbK8grZXzWjRwtF84LfK
PgBGNU+40Jv7aaqmTZqM3qnlZGOFJaoJkF7Aj3JeZrDwrHtCXjXSIjT39Am61cGamvjRXpNk5wtZ
Iwe2dTgxtYRD54B2KDu9WD0OGzJp1FMpgvY5MYolbO1ENvBrSiPXtcBJlVVE5SSNaPHB1TwndaM+
Ljo00ct5xVQTMhKvmxjA78Yel+WhRc1J5mMWH/6jW/2yiWurPCBhs2lCTuLECtuudVB3Bjkryx/b
XH7zzv0r48kP5lGXg3el6r7cDrvkgKvvEOzMJ7E13cjemnsO6aEdYsjcF5spik/myT9g69vaX5qI
JYng7T95HT8xTP2YG+2U1rTAiZTbOPkk/C5U6WlCx/fHv+TPDIzS+r27RtHuEcSZ5+0kC+PWRXBK
RajK0HhSbhymkHLPaF3l0ZftuOWYV4RNjdd4JrJShR5y5MNQIPligvrz1/Th1fpXb/wPBjR6ImhQ
1zgBg7kz+105+HZ6o9jRwV1NZq4QQHp1DkTDkyc8DYk3Rkga0iCCBFbjn7wzP3M5/eBTS5Z1WDKj
83bMlHRHZ6m7nL0YsTcHKPuAstT1j3/8GfzsA/7Bsta1ve5ty3J3K6Ced0+MZl5tZIVM4VBkCvr0
j3/MT5xxP8ZUQ7K3QTWbzg5CwUQpJOttC7P57/0S4sPV+U8uraZzpp5ESmc3eRWKBQkUkFSh1/xZ
ycBP3qQfI6qHNmmrJonJLwKTCHHIHOMgvyJw9s/y4n729vxgMxswfyJ1dJ2db7dbPKBoq7FV/8nF
9LMn/2EpiRe4VYdhf5cgFAj9bmKFTIFs/71P9uOn/tN7bxaNhW6X98ZcKzf0BuDRflX3f/zkPzGE
ix8WCLeT1Yzrn8smBbX92tfZx+HM1USwwhrgfWlGTONgVoPTXP3xj/zZu/XD/Z/6CWAZvVA7AGPn
2W67/iqXUK5//OzyZ5fSD3e2l2vLnXRi7yo/4FTQB/UHeyn5511z5H6yVR3wN7Uta3efNflDvoIF
iz5OHjuVxe09B6J02+ny6zJZKRK+wVvBin57df/5Zflfybu6+dsy1//3f/HnL6rRXZZA6f7+j//9
oCr+/a+Px/z9e374lv27unqt3vsfv+l3j+F5v//czevw+rs/bOshG/Tt+N7pu/d+LIffnp9X+PGd
/7df/Mv7b8/yoJv3v/7y+rXK6g3gRZd9GX75/qXj17/+IoVkPLBZ3f7zn3/I9+/4+C3++svmvUyz
f/2g99d++OsvnverZQXEprg+g/nHf3/5y/z+21fcX1GSWUHgkXVs+eZHXXitGIv++ovp/+pDGjuB
KwNpC/fD6N2r8fuXbGHyKOFaUvKM5i//58X97jP6x2f2l3qsbnDpDD1P/Nsy9I8ti9/ONz0zsG3p
WsSMgrr9/lbMagf9dQBBCKZ1CqZV3eTB6yyyYt+vcXO2UeE73T3auzRc5QexliEbiscgiPDs9aik
5odpASjt2szYdQY2H7SI81WNH5tTdN3t4zy70Qg5Q2ce+0c6ad7nxusfZdY9+HMVYc5PbvqcuD+3
YMQyxjuz65ZLrGeJ9Bd0x7eotOJNXboOkvzy3JT1ZVbVw24l8vfYodbEMHpdWasG6wYm5VSbE+l+
PVUIGWQ7e1c+Gowexq0jgp2X4BLVoq2NoeKoxUC7gUFF59g7b+to91dcD4+DluvbhzwBiU0r++fZ
K9u9C96FCHTZZVsz7xUx5MvVkpC4lfafTbSPl6Zn7YusxRSqtwUM6qm26p3vj89MrA1kJoRG5hPm
CcvkpHiDze5LjUEgSfH4uGjTCENDOF59zl3309gArmHFUOEREfC87eFHWyk3czNcihoHG2ZTfoMU
Kl4tn7ziYZr0cWmYfRc3eTW9OT2OlqmjQOEMfbNVuXLSoEG96nB/TzBAYQnHE/ZJXm3zCpFfEgBA
AMqh06vWaI6vs7ho92ZhhOgtJ8QFqXVCTrqlP8pnOEHKaI9ZeipW1931/vWSWsNpqub7IV1PltMF
11TrtSCkwXiilwRpewYZhQj0gixiCMXRrPY4iqydb8Grc7Qe9nE9ss94qNkY5IrLXCzjpcSkGPfG
uh8dLGxaLTS0DsIMYTkE+knTDnkR7UWfJDeoNp5E5jyguyBzK7H7XRJcgxW9JxwXz6k/i7OZ4t8F
zzx61YpaP10vTKtzLzQisw3VOcPOd7PnRbb3yMVugzKPn4OZT6OsoxTy6aFVRcgn0l3odUHM0pl5
yJ3VnwaI2UMlPnDtOT+Nq6wP3UQctlYDovSx2HT08122/nhnWcN8M+bp4zCnwQ5un8j8rDXPAOL7
pJ7tjU61e2K4Ko9xGd/mDW5drbvzAlT9twyT74vm7xaCvy/E/8Zifc6+wECob8OPq/XvFvj/95Z0
jgQ/X9Kj9LX+miWvXfov1nUe+X1dZ/UG3glsD1eXwMDG+fHv67rHQUII12cFtz4Sdr8v65b4FYoW
hQadbmwK/kfU1vdlnS+5PhsBU6sfSFdQF/Q/WNat388ArOqezw7hOQGvQmAq/+HEMKauVwEq6r10
2e4nEFiG2bZBKpp4mDNSgSfIDQ6zKOSFv8bGWQiktRZO7ZsBDKqrzGE3LWZ+Aia/Jbf+ymzm8YrV
EyebMWS7wSx9VM5FgV0iS28dT3xgtrPaulPsbJr6nsUI5fGy4JRfKWBciIyfOA5vIBLVtdX3T65l
PeLjGel0k99rL/7/1f1nBxaXXHQSEv/w8n54L1/r5LV+/d3V/Y9H/u3y9uWvlmm6ALsuz8cGxhX0
/fL2fjUth0QrOk8lF/o/Xd8y+JXjismVJyW2afsjK/j79S2dXz/uBqyEvu9bkFD/o+vb+y2H/Z+P
La7jEBBocstwZrH4mT8cWwosSFZO5IO/OtYnpIvunoL4Hl1KsIjDkPfOzZSi/xwbwhPKPF+NLbQ1
onw1O/U1kXcBNrPcMHc2wvjLZFDDQ0PhyK619ZIDeE6e3GgnWIddLxzbwHoRr2j3YrzwYas61W1G
c8iQcYzCP3nL6h+zeQZiD/DjEE+fT8NVa9h+F8UkYX0RQ4wEwLE79jhEBclb1qAHiEyXXovQypaS
gITAquFoqh6BX6UrcedVQKehgpsfN8aaiuaCQE/x9UNggDh7XtBGffB+j3bsIAx0y7a/JwinOWat
m14NCqwwhCYnAKMts2c4sgWM0YvhK2S25g+zW0yXQ+K2B7Rx9QMA4cf+OVQJoR0zen/AMvAvowpi
5Gs5TlIEwwh9QlhCc4aLxt0FKmxdWsaK3aefh2AmK6jMn9Hdp3ME77LcY8VP6U/MofTCBRcXcJ6i
9wb3YANVNHNAu7CLuuJNowjs0NgJxwrQ0uJYVw7ttsHc3tIIsmznPJkkBxkM2tVq+7dAnupbGljt
V4mU7Iy00sNijqp3i2fG3I1jrTaTwLIFOe8ePKPKnppeEThUNNnOnkd9cIWoL1oRI5pKdHcdGI5x
LYrcOKVBIbalnycHIp3EybZVfDQpstxVayFeALfXCwQwmIwoyDvrPFbkvzcqDafKUFts7+2hg+E8
UviGR60Bksxa39vFeEyQYHfNY2OpeOc5lqqiMSmCCPkljvEAT+ee0JUn2Wm3gtqxZj9aYtlonAUg
FO3YjIeitRbMv41NCAoJXdiO1iC7NoApb73c7AjoTfW6JaWrvTDTPnhiH+pfbaQUxUZZ0vL3siL4
Hbh5mreEMa1n2C8DKt9ILsxWtAf07dNNkjsfclmrhjnxSUKpAgt9SKVc+4lSIfsKEYd1IB14epiN
oTqhHOQK9+bsm5hKtASJRW9O4NXeC+R+0kXjiC3Cq2UT5UOGVShNUNB5oq4uVT4Hx9Rm78CX5G5G
x6LJfAWTfW2WFrRHD0l2h+dQ0+JcpNZe2NPwDO2bX42ulBda1M4Vh2Dn2aRp8YivG2UPkVjGoV/s
Zks2MvgsxtTpwQ8W83GsvPngzotGH1m7z6WP1v2Annl4K8WCxmRNkaGHGRHKqIQt4e3IqUhfEW6D
/PIOaY7fiAavOyzHu2witCckN8dqd4XK232Lcf9cxaI6cNmme8QB9XWKsO9hqkyajTvHvOeemSiE
J0QqTEfLOUMc2vnGt0i64TqQLBOjRlofusR3bFtDzJwHreE8yyZ/cXXGuT4V3qw2QTyNZ3uCgmL8
t+n7IWkRHttDvnNy40YexnqeTgW67pP0i4IDteNIHXaGlA/V2vnNtmpxUUNGGk9eMVS3fpeIu5X3
moVxqBqM8UIv36ycc0qYOyMNrsyMalfkc9XDWC7Un0IKgKGQPlQdY1Rbe9CVtt9y/6PbW/B65JvG
Yq1Jg0FirpHV7bRmJFb42nAvhKy472obLi4emk2QKeSP1dA2W2mq9aLthukUxIblY9BfNKr+ViJw
8I21OHHml0hZnZFpSAf+sZRGdwCH9D4vZp2d+zUhN2HuUkyRPkr3PSGj9WWrY0R2wk2aao+HU2wH
pGmfNCbEb5Mr6jsDpngzu55NevroTWSBTNaWDJzpumwGuSktpG+nKXcmGZmLX33rSlW+qNZBlSYR
auBNdYJLv/cHcsFwUoV1nKSbNh55s1TqizXEd0CKz2C5cluUdXERr2tz6rPA3qxeC58hoMpQ2EzM
Zq2nU1Rt61CS/TTO1bd0LYgoSblsnuypMc9+ods35dnWo+1Xzhyp0hQbyqeDW3Zvyzsw0jWf54Ec
R8TEky7DDFdrtpGpTt+rAbMEjMuk0BsbMjklQBNeaGIlREiMzrrF9PGhXlLo4JG/oykheHK0/VO2
OvFXFIvZtG3QX971bZe4UVeNeFFcKaD3E5D050UXyYnS8OVT2tf5o5BaRizwUx91S48RxmhZ/eO1
P865SbOTkbRim3jlcoE8o8OOTCL3dsXD/+r5hfPGbeW9Z7kfH6Dn1HU+SG9Fez5alyPc7BGp5Lzx
Pbo6w54zDDuUP7vvrc6Hlwrr/slH4EUh4JB0B+Q+ToPju2uQRNYTdLUNxY+MZN7zTBkRAWz32DzL
PYf9/C0b8vWZ4C3MlivhaHcZyM2HGdueToOJCtscluFtjlXxhHD3MbGWymB78hFKr6lLYjXASP2s
1/5xieeUcorGI9/GF0fb1PZBFGnaYV6oERBUU15/wgxUPub1VL71c9GfHXfNj4FOqQMeu/62mhYC
fCY49iWy6gUAxhEUaofFgq2SRAfnoGI7jbQz6LPjtP2y1cobYfsauZ4Lr3S+eDqLb2tCQTD1UXMV
jdLqLnsyUB6aNJPg0WP+WuXuZ9EUFgupQ0xUDW9zh7I4vq1Gs3hygH8PcOUpXsca62+/9BfNBOnm
1trZre44ES4Rr/EtxwUf5wPpeBMWIk4EBJI9NZPtvzVN2l1yJESL6EBII/HPyQUyXJcQKlUP9mfU
KSWTsu2/OsLFMJRDp3w2ZDWc8VSRy5aMU3Dw6rzcJHY+Xg229D+jzpt3vTHq5gjQiiAAf7SNj1YS
AYqrer4IPGRvSHVtsckMWe4clNO7DiPO5dJRbb/Fv1lfILzXT0jP7C92Pg8PQ570d0bm+UfLidev
EOZkeMSIWC+pa+B/E5qmHl0lMN65TVWfAwLDLtqxJVNnXRW288x5CeqyuOAtMHZIXGzMgAOCizgL
hmNZWt0tntf0NiHDIapGd9z6VZF8sl3R76tMkPuTJOqSeDjjTRpcBzuyscf5rgia6qLy8IUj8yZO
0q7rT5Ios09mNqwRe8h4RDiWfjVkUF30q2i3TWJjUxRz2X0xUNOkGzsri10+0bdL8gELpGJNxxxK
3LN23XOeWx8eZNO/TrPcDIuMJAupVPcoura9QnY2HXmn5UvWBsZh8PRwrgLqXJAkl6+5P9EtnUvv
Lh19TFB2LVhhqsp5w3cLruZ0qFl8l73NyvvxVjcYeEMTTcoZgY8R1p4yXgJTZihnXJdbUgeEnhGP
EETrUtVvaNnkDWYQIjxqE98MVkDUbwWBPmHCzo3TuOIK8evRxp9QFtGadcQXMTs8rgW+ncKc27PZ
rmaUZ7F3tsxxfTJMnARYPAMUClNO9p+fbqtizA69T5ZWmhFFbvQcyiZLDcdiCobPrVDT6zpJqFOw
n+u4MdBuuMpje+mrdQNTYm05igR7JM32Nqim/03cme22raxp+1b2DXCDc5GHLWqwbFm2bNmWfUJE
ScR5nnn1/ZTSaKx4rY7xN/CjT/YGVhKpRNbw1fu9A980p+Uux87+A6M6/6XOxmYN2RqU1VAUduYQ
zrg/QhbcuLMFngdxadyhseW1VVHmboQA8mmgFz5NY+Gs/Tp2vqtQEM2F33AGT6kPlcqWBluK6kAg
DFNtVboT5mjDnJ7oxU8PumFokKRV592W2tuFleTaI0QY62Khl37DDER5MEdscma/Vb+PSo7zat+w
VbiZW8PZ90ku0QvtAF2YL/SzcQfDb6Rqquoj5iDFt1SU46ofBm0Zq3gAqTb8TFSjGiymaXbcl7Qa
M4u2uCl3NigfCpxYwsg4c59AU6KtaPRLlOTubZC1ODMk6JK3Q9LTiObcfa2jBCWS2nThMirMcq20
wnhJLb/ssYdMk9dey4IjnZHoKTRRzC4cdhGyFXNgVjPTm8dEtOVDNVkx/c+gmG7qGM+URZVV/VNQ
VDU3K0ud71LfDjZt6VtPHckQZxwoTM/NDKQlyhitXK1ydjoZe16V5s2LrULnwuZEIS1a7XHzyZVl
mNqBz42mj7doyPTFNPjZNp9n9tm4r091YqjPAKfmodMHsS7nGAVubVqbHMb23imEejsC3K8Beee9
HvzkZmSpi6RUg13vD8h5LS2bq0UzJfljCDknwCYttR6bosg4SSpMEwIoEc/or5DbqrA0T2bSc1bq
sctiNBA1vHUW9MwF89iBjFUWa4TJXCAr+I3cGPrkMMN6fUSLKV6axEkg0vrRTZHZ01pFAQ7lPE4f
YwrhHeD/x4BtFdFIRHFaFby9RQyLi9zSqe49w5+He41VjC1DHD6owoi3ItQ7LEWGxH6fEWV7VqOi
91Vtf++POm6c7BAFjiOWGNdkpXd3CPSsdMktXYloxIpMzlSmoYCqTeu+S8ebQu1yChMTqtY4x32w
tNPe+dD8Cu+PsSyF5fV473Ey2ONzCS/0LDJcYuy5i97/v3S7/kcAVWJZf0Vm/wvb+r9sdwFNavSj
/gSN/kf+41v2Lf8XAOm/9tH34vyt/te2AU/60fwVTfrvT/qFJbnGv13oSzSzDKiT3DuBPX9hSa7+
byQiBgW2i5mXJf7SAtOMf/NfwJJs0zSFitHOf2NJ9r8FVZrtAv6gO+ZvaP8vWOnVpvkvUBJtOQ14
khqZkamWw6f91oxuMLWzYfHUGydVXlNtuImt7IyACc6dEI1s2kA9jzrcRPrwXNorH9m/ZWu3uktX
xX+N9eyYZJ3roZGVrYnOm7jWLHrrMBNUjA0IvET0gDfOpK8wJLxDmx5+1RiW/eVPP8ExXBXlE708
13I//QQD0BUiVsBPyHyIz4q7FW14TmyL3RvJKo1wyJ9KdLZhD5IV0mO4tEjsKv5qHL/3v4V8lIyD
nqbOE4VE+MloV0+00hnwL0c+pT8b9XhjzGPvkalmoHzaFnBDwwoOcuGiyWwsSdKEaVg59TI1jUcX
gcdfJud/NTn+2t38vV/+aziA8KpmUjni8/AJJGzMSK/TjOZdjZ5p4Wri2IXWHg3iFwSVa57y5+dP
f5evke0A/XMEASZBDZ2aotqYUXLWqvcK1b6XVgMONqa9ddtu6erWVqdUQoGDQ3Xm8tNhlHvYiP4o
M+cW8Gc5FyouhMajltg3M1f7Rm+Yd9YhzCGU1pOF/v40x+umnfc2VlTJZJ0cBwUFFecq8x1lZbrT
OnLtD/x9G8SuzAQUSQvpKbagwTqsovgCUarZas6Tlbcx5jNazxHLu5CswwWmj/umwAt3TrsT0mcN
emu5GCrYkzpOck6B0W0enduhJWZIj1aD1W7BSl7COH7GRMlGbRlbS5VzpS77k5xuRIMjPm/bA+Iz
3H6Pat04S9x3uShHB8e38F5Q9UOQK87CrHIocfI16SJrlpm5a+Y3vccFcYaTD77GFOJ82sVw1r1S
L6aNA6cp51I0NsmlycDExFQsu/KUzsER52M+Ukl2ymzvrS6+uErmoYPeQAs4/3mOXflmv797tgEV
YzfNNmm1OHIS/oXLImb0ekFUlRuKig09v6Zkv2g7nmrl8JDxxltEhb33dZ3nTKMVZxvuooZSeaHw
j38ezDVY4/fBmBbBCgLyAOg9O+rvg8kwUSwbl3DjejLXqLGgfWJR6hlCfdUNBS3CoNxUbo2F8cR9
hj4MXqXG1u/A5voAM47WsYNV06mKF1vNHSUiarKZ7A6zTanleRFho8CICFDY2OcyKI+WYH8xND1B
BA1qlY7nohqmjWHzDnNgIOxVPgpIeF7eWSjxTGuL1SnoFfIxLIm/ehnX2JJPv59OhsBVT7VdW3ym
jKmda/aTQF/aUU1KtTx2jOzhWSqOBo4PiyBMSs/oXeyWh9uZJbQImmolamtT2fipCSu+CVoXxPs5
kxZ2RaYum5m3WI7OFpruNrkdkuC2S11w/MzeXnf6zpQx7jvuzCMOGTyOpnaPU/IE1+g8OM6xc8QW
r8e9MMUxSUiEtv0v9h/td96h3OjwJ6Mfg/IJJw+qsd9fe6tHilqjttkMSk1mJbIgAHw3WTZlvdYx
PVrUAM3QJ2iChKwzxUz1L4bw952fEZg6ai3b0lTrc1Y7DX1AbpeYc7+H7dB39OvdqP3K4F9y8j6/
XjYbl84rP5I9/fffmadEzCtVyu9sQUMNvXiYXvt0Eabhpp/GYYOq6qvlbRl/P1xN23SR4qPsptn0
udVEpS1EiCwZ85j0Ar/8YkuF8YCGGo0EhgEJwiG/mL+j6N3YcLPgUBgNf2HUcI67cdFjLEXGJFSi
4IxD+iqd/Y3bsOflgX/McKxw1W4P0w53F1RcBadyI9iOAyyWRuUb1prhEsMG10sSE4OxcAIwtZSV
obenSavXRWihRA98dL8dC8tJnwvsiX5t60buHBVboZS3xR5a9GUe5qM1McRo6Jwl1qqHabyvHdaF
SDY6ctJQro+BOieJ8RZLXQzSNDNbJfGDCvCZ+Igc/IJLycghPtUnVJv7IameCm6TyM35fiS+Oarx
o+LQExB8E3L0y/VUnOj8GEp5op23tJ0m4pKIA5I+S+sBzTgEBNCuAEoeh6hbgx8s2/IpyCd7ibUo
9Zeb6hwa2Y06Zx+63rySZtygLcZMzG/jM4SOsxUbB7rPI1JaTojautD0PmdqOC8K9aGZbptaexr8
V9/g2ebxk1/G7oLbJe5Ibo5qDZOTmH8MUfv6TgL448o4w6+JLj1FQ6NzhStQ/lrOrdbi2QQywCKT
y913AUHLvsA0KD1fR2DO2S5AgF/VH+0AL9MolmbDz0dMdZQFwXVPUtpkxy3pEJbOt9aJ1y7Xfc8V
zQnoy1jcc9CdtLzBFN7xbU97si1/2Ps1kEQU3b6VI8/aVGpnWRLNtjDD5iYxmQNNWL5Vdoc4kfRn
T6vzLbdBrwjER/cEhEhYDfZNy3TgcanO5OVDjlMI1nfonrhr3mi2RYtPY/raBPhus7I0FvSh2ECD
oxr2y8FSD3Xk3Ld5hDWESM9x49PmSM/yDYs0vkymsbVLiz4azX+GmGY8zownFbTtE2HRP/0wIMxI
zVe46e2K0tqaccPZ43C0WKO16SMqAJNzocLzuhi2hd78mIS9gTKBh53vrjFevpGzaA6Si+njBImu
lTIpeTOSfG9hKe8FhjHgQsiJC260YB5Hi0Gv13I20NDJF1ZlR14YKMu5Ubw+CS+J4FcaUbpT5whL
LYtKoXytWtzKI7kaIqnV6HU1XRilD53bua32gV++KTWLPzQNGY3BgxU2NvzDlFxm8ydOxugO/A1C
93PXGZvrG6Xf+TNTXpsOH5vcfSi00Vm6I58BWA1tbQLOxZrWK1VnKzeZDOcGKgT3FvTsZs6SSypy
eBR0PIBBGVEDlmIX6SmagzVhOrqHFSQbjuE/6KrYT+38blXGM5wrF22usaSHG3q1kmxR0SEMS4KF
j+Ry4YB5g+ny+3HCyVuiKBK5e0x9clEC5ViLcTOPeItMIrhko3W4vu8WNXw/+GJRqUqyovl9UJNx
Kd3Q0ppUAWNaj/EU0MAMLoXLZ8MFdBZyo5tKPjYsdnmImHQo12EiS+A5O8cBDy/Lv/mgl4gHIRt3
8Gg8y+U/2/Hsen0sDmprnRqidOc4PIu8PcWYey1pER5t1CN+DoWVDDnP9sURseVx9I0DMjAqcL14
ywPjAe0N03qML2XxY1bpalLG7zFhpvtnBheBh/1Cs9rldU+ZBhbeJD3+CQ9CEWWGzzNWHz4L0wrY
ZgR7x68pOaVnFY5hUQf4c0VnDWkWewHnLG+slpWDn4/rFmsDq3ZuLBX5KG3YjRxgicocfWLIXzHD
p+u+YdXWrnTpxs/2q1Zsj0o6rDLDWUJdbZZWL8+QmE2C3UvHDoTSfHq5LuoOLsSiV/jqImMuI9N7
1qLyFX9aXJ9Utji8FdjafmRTEq5Asdh18XIYVEWh2eVHtH6QOquDc5v67Q2+JJvrQ6ib9DZVcOGj
N/qMk4pXI4KhicNvj23/xvSbV8h1ANtAdhNUxLkfbDwbeMrz7LSLodfu6OFDdEvD5zEaCaUY8dCa
ocK7JKHqbuJFpfscOLw0NJiV16gPcoK00gFKek/KrbhBptxo7Xvqv1gYo3uqwnGR2NqhGIrA61v3
XUUFv9DDaDUlqKyy+4xDetStm6zNPuSJ2/tH0G8PXv9h5phhy0iw82GQmWpBL6AXqr2QjEC4g72R
s6MbzAP6171fxUxLlmdtfVfM/rUd+fFOz4/PYxxfUFM0ixYTdnhUzJBjrbUUx2N6Y036HZAFRp7Y
eHtjhcImHn6qpnGQO1CkVvMaP13QzqRHITqqnuLby9DSkpU9lydLZnDJGi6dcWiicXYdpUguusWu
BUOWM4V+dZoy9elHXRAO038nRJd4wyX8rnYJ0syDtckY91PtAe8kfAS3o4X3kjXqyzJrfxCHuCuf
cGJ67CL36OAquBBCHMl1OVBYbHTiRdihu3tiR3jl2MIwZKMxDhVpatoUXOK8Ocm9Osevr5QWblG5
RlW+lQdwGRMlkXY7YNF9HjQ63iQDTIj4YVCapznqTjB2sHg6RZ29jyN7L6uYa7macLroebAefY6D
euT2dN13G2Xf+foLAU8xFFp2A8xsWYL4zOQdQWHaAdYxPq0TbB6VM8tQVrIEBJvfj4IPSgzrMEHG
93sYBWxh8jotNyJh64frkSXrsrEFiGj9bdKVd/lI+YVp8UWJB6y/xL5R8dYi+INKpai4FaPXa3LO
WnbqQqtP+Gn+bP2X69lt8xCtOr7QTDxjlAzPJRMHrdm67vCjVlns17PXMQFAADqPxWRJ1zXXy9wB
cIidEBcIdJd+d69aWG/gHOj5WcdUMO3jqDDLzXQEjZ47QozNQwD3AEcqZ1wo5fwQ46RfilOGbVKq
iTsNRfJCjx7yX/d1erQaCLjePvu0+CDk4QzQnCKM5Lnp8JhseXUhyITOyIuWFZfOrU7a7KJfXRHV
0ywJ60yXJi2ARYGnOydGVp9S4zmx1X3mZzvorJc+KD6w4gzR0VWCejFYZMIzEkZNWRd22kCngC1I
NV9Fzg2kGRl439zjblIuXJUXSy7NxOEjvDHzbzG0AdiIZm0Vmcdr2YWDCdcZxTxAQAmokn/6NHUM
S0A3kf/6Wg5evy61mRBNnnIOGwet9lf6WFWrZuhuiJthRky8OZPtUieiANoWi7bUOdYcim2Hi1K5
6nHNwMuP1V67Ee+jZC3TrS0xO+QpzVjL9U4JVxKB5VIugyauT1HOyZCE+U4ZGUxV79sy+35FVqpA
numsnNbmNDFi833QIKRNfB6afboQjcpwsRcemGIdvmye1bNrV/htrGRVy+qJex8xacjOY3Vjwz0b
Tllza8t6Q5JfPHRSyVLhL3jYH753zBFZFifWMXHCE16izsLKtHal2vbP2FC2SchYW7ksScHY6WHw
QMeTyYc9ShhYZyNk90HKfL6uP9b4WXPTRVUmL3lvHyVeU+CppavZXivNpZAF8MT5OQTUvnb54owJ
BTFP07ftd92IkNs29akxjBWOle/CZDSJdnABkDzaVyqmpj/owOOF6dYfGpgRxBLzQHYWvPy1IEOP
YCZs6XV5sFe9w8WBGOLmuVUjgn8GYn3jaW9aYh1XFVaVOq6FyMTuOxNev1qb39Co/aBRlNEVCIOl
MpHHbJTBiznIKWghPRqNcFyWeup646wckm5weBM/R02U3I5aSGr1zzQyiU8hKl5JNTbCigPb1oXv
KbFQl7XTnqx6yjjRoVApSr8lc3gTupW5c2NdrJQ2uEsKzfKSw4h8h341EAtWZTiox+h1uDVhfnZB
4LDpsDQKcVwi9iknKnV0t0HnzAAv6hqDETZ3MgwWjd9RGnVzezNPVLojj6eI6e7iOxWU7bOhKvai
Ye5hPQFXzzKCnYotxmZItDcsGJCSmxjTUShwfSkM/kcY0TLGXZeNJLg3jFm9CdJqPSTmezMyP7Rw
J/ryJ/s5NBNm0KB0m1SlTKgyJqGqP/cQ41clTks0MKc3jlHMThO0lkBGXhSVp6wO72qdTCk17Z/o
/UyxEcMEYq/DqJBKj1J3rvdl0x2NwVgL/LwWSGORU8sPwJjynHBGVFiFMT/GmUKpp2L3Dc+xuGXa
GqJtQ436jWoMG0Qw3gzVHpZHdMawnasq948sc7Zha6peIcpkifFVsrTnEHpgiqOaLFo7UgN1DLB7
/Ha9gGwq7Lege05pTNBFHHn1DCuTwKfHsUGSMYn73lUvbZ9tGrWDnFESzUpzlSOiQ+Q3mjPBs/XP
vhgf2lzdprNOEhggpkwjXfH0UCUU4BXqRMWP0mTbstGmHBPEe5UURjZS4KtCDcvmE/3nfpGojbse
utsSMzHE0aa/DB0sa/MWu3ZTYwThnHeL3n+MQstfjnZ6xF/+qDUPkVaH3qDjWgphNS/Q0xtKfzJL
2ogGHxAXt4oSzMth9EMPJPF7KQZkE9N3W5sw2q9HT9GQ4IQKIwpG5b0gkwwXwNTrovi+CsZbHaol
U5mbr1uqPUyg7CaOTRT9YA7LrPgoNfU5nvG4F5NyzNphG1sEB3BLHHL9MFX2gYSrQ2lRIONisuoD
0hdU+1EZaOGXNobbTkQfsMPmj7Inb/o7fXjLuEuyzd0rQ31nd+6HvpsSDtne2BcESWta93qtiOTO
PdFsjDP9obQ5NYht2+HEHYMxE3+hPNQCzlVU9K9Jp3zTFPhzc5l+xK2EjFvA0s5w7xg0rcfdWND8
rNUdDks/wzcuakddWtRRyKlxx0UMGDDQm2+xqFy8J/R+OV5tUwPmT7V1BHfWFD8SFWcLdZ4TZlt0
6aj2Wcd4nfns0hCCXJZukHgsz6UVVeCNinKPeYu/bKHJDWPzrVG1Jyt2PgZC7TA/MrGyw6s5SboH
GbXSBVA2WnO8zVo4x3mjwAOosXlRSFPHgoYJVs1cshr9rGic+aZ/JGpkOyqZcePK6hRenkSiuB8U
7U3Z+Pe0/ymH5JtVgDAmm12QE3aJpEldpgU7VovhGzxn1gd7f2e0LCYO88A1Uw8/lYa+3UKMLcZ+
2GWh+dd5CADGsvMiEfkw2WtR804vmxMw/klWmHS2ljhOqTReJD4kKuzIgiQJxfHaQbBcbJYablqu
mp3k/yfcDHBt+fau28E5pwo0etAVjbQZj97zGdO0jkSbnquQjovAQvN/atACXLs/YSEt6cbiWHOZ
TvL+QMeZ+qRXfoZ5I+Co3MyUifJJkY9zaIpRLJijuDvZGoivBCHwkHrTnU2nhedQ3/RFeEzbcU8d
dukBR0ha2Fdzum6xxsXbigIYL9XQU9aaxgitzt3k6iwBNC4ggM1nR6MapK23D0bEE0Fwp+oTN+GY
f3ht2mnf3K6e5YF/iimpnYB6NVDeuYLcYjCU0s3INfs41Mz5KqlJCGiSZRYtYaIbMIP8VYEhEjh7
f9/Y2UY+tlaxb0hPaV3GV9A1+lXpONjrepWAtyJP/xyO/II25aaRNZnfUWgErnGfNx9hp99m74Ft
YBGc7UJNCW/yKtR+DTib8P/U7UedGM/aSLeSZlAMPeWjrC9aeQxMYYUNg36wnJYqrAvOg+rP9FsP
SmXgpIUuEBTRPWJBse86flNjyDKMcBOjDhGe0pJFfMJ3FzOWSfxRp7zA0cKlykwbrxXxnZaAtYv0
qW1gBXZZzzU90Q0Pg3yMMxSnWGtJ+q1uuic8tpvlBPV0oWrlsx+uUpVnCmgOM6vq+3WgjWtVtk6G
KTxXY/3ooIjbJmZLhaJUT7rsa5KacQInPOHaCC4wvY+ivqtsri7CNrBCzLmYpC9TFy/JdcCwxx+g
9ISD7RXvlmB92BLd0DOmfo8t9tIWq3hqJ9w2a44TXPXJO2FLigIITgLBgVykW322f5BspJALrRG5
0DXbXODgVDePtMIuQduc6rpvVw3saGyRgYHhzP5aCHl66JPmSV5r8979QSjBbYxI6aYEG8RTGdSa
K1mQcL2mNnnBVXO8giXXTtpbVLB9DvoYbctoeNMRH+DXaxzcFHjKDG9MaleBAc8Sntyha5+C8lvB
sL1rB85xnQ3U0h3W60dTt6Rh9b3RRne+hMAD2R67bkEh3vgiZ8uGNTMVrDatnKVJya57tPr0TZfv
osNl0CMj4ajmebOsup6NTYEzpHlKwCE0CmR1gmI5Ulry2mTN3ue9vsKU5AWnmVWTpD+10N65JsZb
NVoQ4XIiwHgticKb7qYIX5mUL2IB+HRsA3zh3PjOdfgTv962aKZww3ZWdURtNPtw6clBuCVAAqgo
ro7kae06pcOSsrQpemi0c+sIL3OcXKjmaIfgGk2PBFMUufRAwOzQwBROKDfjfArKeRmUzIdrcdTJ
KwghHWsoP+MiklADCvw309yMDsduyr3A9UdEq+sr3qPk8RlWLtcnFngVwcvBnf9BdNYtORmUman9
5IzRxnZZeLG513U45sGECTan7xUii+07c7TeZSe17xidyuiI3ruHq4eln5EshWLv50iDwGPcW7JT
G2XjXo75CpSJgL2tK/QelAVX1FhLHuxNbVTlOh7zCUoxYWcAlDiBA+Q1jrlQwpFnyjOBGJCswDCe
u4H0OvmUxFDNhJphKRngIzYozlEivUrMfglMedNo5CP3r3LV5RW9aDptWFttLJKXYGqKY5t7fjvc
Xk9nVWcvazrerp1pywJq3nV3c0dOExxYv2i9Si7B59aUjY2NMBzQEvzpfm9NdXqnliFXko3pM9Yg
BhSSMC55vAByPRRnjMy/15Z5iCTW+ee2Lw22f/p2Gtgo1vlu1ZaNs780ofu4F30Q47Ekt4E2Jjao
yO/IJueC37YnnH8o1nhW+ij219dwbcJaankDc4XqUyNMNcIaFTQHTnfPq1pZLjx0dbI3Kb6kWaBt
2YK9VuHCfAWtoVWD0rnlmXBlT15USeNQVhIC4VB67GJ/XWXjqxLnqxhJONDKN7MHx+1kySKB1+l2
nPPLEJXbXk5DPPl6HJ+qVWrOr7DhD1eAAFOVFz+0N3kZXq5YsdD0H1S9byLAB7Lq8MDPuy0YOv5f
GYtEEl6gD5zKpvUKtd/UJqyByhxvHEP86EL1ITNHGtU40iIcnmlHJeWBAALU2bG61ul6OVZ+F9qc
DB3OTwAr33xrMwEDLFtDLgvg7QWcO6IKqcQalQPoCm0LspxgCHqsgMRL0nipuOpH5/yw5ZYY9iqs
QOWYN9SIZgDaMoa0GXz6kIuoqqjRgZodxaI/lXxPNIgWf54buuz9fp6YqFBV9Oe2jWrvU28YW1na
lIxk4zdMzEoHSi4M9YQdwCKA2elK/C9fGvbAMNmMY/XJ1pOdbpHomAzk6lj6RtatZFGxJ/s4N1eg
H7HfaQufMwbIW8IYfx6zJvlKn8aMnbwtcB83mHyf2/iG41RWpCMOZXDmYrTNdZ5UykovawB6BZmW
XdGpUOLaAxYN136cX/Kq3Xwxin9Y0q4qZbqGYSGhNT/Rh1IdjmaUuN3Gqcaern7FvjF1j3472rcz
fvSDOmlLY+6fU8fBC2uBlYIHk8JfTU3/ir/wRS3xiOuL7LXqgb41XFqbylafvxjmP6x9V9MtYUK6
UjV6WL+vfSNvVVBtrvmOcRy4bK466eyOY92TyVDcCFFYWhzHpgYrk83ieMb42vLTOyj8xJeN+rDp
07s/D+ofGvXQoBgW3dwru+/3MWUUuUabK+2mqYOlOBsV8W4JTT5v6LJjZZZ7JXv6X3wj9YNNcN0/
sPicttQtSIQt6ZmR6ZmlhrqFNJ7R1C8VCVmAdkRMtmn01fL6pLSW1AvXQObNK9Y1SG+SPfCXnbci
CdJAGtRukid/zFR2OM5BtXWO6RhnnojO10ZzC609nn1AQu6OxQyQPjhH8itIkZEwhbzHZIWDUo/0
4KJSN/1Ie09AIlaoBOwcKxlH0VZ+djC/eFHaP1BHJDETv3ImOvSNT+fWUGRIc9QSBwI1+EgIY9lo
47CtaRRsrgCDUrJplE7r6ZG4I3aq+eVEAL31f3Ag+TtzxLI4Mk1IQg4+JOITp6PTKS78HHdrJxL7
Vt4eAbh2A+Ydk3GQ3Rw175coXdh/QSMWpkqPpnIeiJ5OFGufOdZe3ucIm2BT15MfU6bf+Ga+o3Ev
szVOGYbLpBN/xTRCr/x5i7IsSHsW6419wP6ssDecsZwCEaDcIP1LEl7Y2GmlKfKm1ocIN3OOSjlY
CWGZrX47IGKIlXpa+4rNxZSjbdbrlaNKC3nJnFDCDNBMKU4Au5cBOkJkrJuh/8gyLoNpzcW7NqF7
gD8ndXQJyXqFmorqRE4iiXXPrdjKNo3uxheDjMPCeM7m8DuyjHVZkv2jDT39ZFpXfk0BIoHcVDJA
e5PmkjLfmpUTck5R/1ex/RSF5rOdyEIPxtbgZDf6NL4RRH9qaMyTSnAvSZR5z/2RYC/QPder0APq
wt3YynzUEsrgPy/vK4Xy9yNB8oMtE7Ywhgv2Z5auq/VjC0BZbgIfrKLuIvwEuRvKluSA+TRt//ks
tHFTqiGerlTyRGTTocvdfSD4B/IJ9a6/ihEcLCZZRQc+yPz15qNR7V+RH78qcUq1mYEi4yTUkO71
8iKvk0HjhVAe6yzb6am4m2y0l1aBikAhaky20XrDf1Ua9ylNeVF//umfnO4ku0ugt9dpnVpQi6zP
hlZd33I+1T0MQ1v2cmvqE/XVrBTS3Xn3cn6B+xI059QrCX+Ekh6QBNRDbmlvozq7/Hk8fz9v8JWg
u63r8LlVYX4iG4c21taBHVSbTPA0Bh6lzrTT2i/LgOsnfXrnAkaxK+DwYj39eW+FduVXepqUm7k8
OHQgqgKGFPFT/DIJhIwDS6y2Vjr4/VpVwc5iy7lUfftNCGCVSD4HRaIXxkD9UDNO4u0IwbK8oqN7
NJRARWDMcdLehXQGeYAl+WkZXEalVJ9xbFsoWrvLwvEoEb9CYmSyoQarY3ftnam52EqaK5bFpDTJ
5rJmXBw/Hv8XEwAqIxRTfDQsi/L49zMmb3uiZmapCxTcmd0iOMOOpwECp09ukOSkcceQQFtF82Ns
4md5zZtIh190VXgh8OYLm7O/n+7oj7DcoUY1zL8z5lO9a0SpaeWmRqG3KCZjVwTV0dIhD+TivkvB
H/G2/uJLzb+fVEJgjOzCtTU0FYOT35+CUWitg1VWuZkGRyxTInzdMuIdXfGpcT5bKGoMQeNQnTAw
cF0JH5kvOYarBIE8+534jgkXbfZuODawSNjtRqzGexZvnNt00ebXKss3nU9eSv1qZlpO4AuYpzXP
3+d+dwWMygCaFJXEB64T33XJJtJLe6P32ZvbjO9A8XQtpIQ87L/48f/AMubHW5LTK2xOyc9U9toa
oUWP7AE4klNfAJ6pP1tq14UKLAGxu213NiF2gd/Z1KDAJzS1VVwQ0i94nlci5+c1CdeU+ciVwrI+
r37clJyhIKkYXy9O3Otd0CxogOAztkRk5N8w/1kzwRqTrPs4y/p16ZqrJo2eMpXjJpRkK9ltJYDj
pcOW32lbximhbQxHDtcO55ULY+QfmobjTAtEm9L6pFtSuRhsWHiNz3Jq+x33+BaF8XLAORymM67P
R8QYZzLO+zD42bcQXapJWV3p8BEE8BC7jaVhtSfR21ulFMcrQp9LIhYpdnraPLStjpGwPHDbAeQ+
ag+O9ZymAJCmGn4nBOgtC1B6TGr2Q0Vh6yUVl8eaMEBaHvpjFoNEifg1UU3alw3HS0beDJcmuvNm
vy01TpYAG4fFrAWXNDQJrMSR1UeJ2IdhtIi6G7UtNrmJufx1Z5P0IXcKXsJZg/iVXMgIgZXVHIzh
qGAo6iUE+sYj5w3ZwLCC5MnDHz/iR0zszpfug+bfKx7mnmGiloHpixL3U6VYOoTV1Fx1N4azbUik
togcuTNEP2JswolsALRkJqpUi3Rgap1rSz6OTH3VTUh957r1OONobVOk0MZgJQb1U6/z/jp4aSue
hC3Qz3Tcmf2uW3Z9upP81TmuyVlry8fRcGhHWAP60CwneEutXxoVjInO79l0uVfHQ0RHvpufcVD3
rrzS3OWDZ9KnQJ/XdThaXI0yWlIFbTlf617+fC7+wzntcBxyCUMCouqq9emmXQemMbR0lza5APbq
xoFrdeMEm7j0UVi4YOWmfhfUbuY1s9AOI6xEUzPXpuMLMksWIRmYN38ektRPfbpIO7opsKwwgYU0
7bMewKUd74LWFhuVRM4l9f8W+xnACtXACAWCiRUo9/jG3iphhfE4jAbf6qoFMXK0rk14Am5J4q1V
vWnzTlSVRfYLb5lTwcZTQr+90mBGBQ5CB9NRDQ3SdhPgpNyF34X0BD+Mj0DaP1G+wF8GJVbjWvrn
2De5qE9xonhRoWKDgyFO0J/aApQYUo3dwOWxnZtuCCGUpeP9tTeHX7i+4lK1ne2eVmuBe++Qqk94
lnPajOx4mL1IsJFmc0Zvrh4h7kxIujwbDzZicVjkmsOlAW88zGAoWKsaM0PRLeDj3+YJSTSuNTEp
+2gNm+1oGDAFVRpbboR4tnILHdy1mGGlyPawPVIfupiT5A5SlKw0d2pvbpph/uJ6ZvzTC+RG62g4
J1H72fL29JfrZV/RR4iHsNiUCUyMnmkuOSfgWM7S0MBTMddJF36K2aLqhxjzTAgnaa6zSUkPeH57
fKn1AvUFSeVl95/Mnddu3Fq6rV/lvAAbnJP5lqmqVAqlYEv2DWHLMnPOfPr9UaeB4yU3bOx9sXFu
Go1lr1WJnPzDGN+4vCuZNlbXXgL73iUNxHtf2G2SQhIJiKfui4e6LZHuFsNz8SleqSMrEwPuRmze
X67O/3BxmpS1HLMq456Pg4txoLcsq7g+KLZ+EBEV3X44bySf70/W99K8QF705xeVH/tNixuClo1h
iU5FrVofiqlE9EST5AxqVbKPAIynPlErbDc2/UcK+/BdE1Ta9vcyS5lbUmszwEGYPUu/1TSL25qO
Y5/jtliwZb4iS5P3ttW/vP+B08CrjKxDs4h7lu9/JcB+rIHe37zBMcz5svt79jP6l8vBJIwsU9AO
HkguebRi8ypvr42554qkmCVC4KyN9UUb9TtQ0Kc/f3Efj39eej/e8BdphJbL3yqQvMG+GwN8mXcf
0F77rwq1v86SxGPS89eu5/1s+rXSsHhScJziScVWB4L0w6WfdFNtAlBP9oljFBSGTuO5Bx+s9YRi
Uu8sf9GRN5RIFMi18FV1Vq8ZtOPQWdogrWI2oUDiw7hDSFyfUmOOjo4hqZFWuYt1ae6SFPWZMrbi
oK0Wu8We/IyeITQat1dSEya/NQekApLVlBT9fYLrGCchYh4TKVKN+dwlABcl0DY9DZY8zKb42uex
chbHCoSOvw01GXdj+T3dhiosDGyRuBVdUnLMXYRz343zuD/Av9TNvOegvIzbnBxL7WVl3xFOgveq
6qN0rVhvjlO3cT2Ww/Mg+8m3EHh69IQd4ghEQrGB+AsZDWicaUePhI2Rt8FqIB5Z+tfY+r6q7ReV
cXMwaeTExjNq2zG/Wx3Jd4dDzoZdakmNlR8NF6DNzFNNpMoMRq/MVsnY2fU3MoP4kbQF+IqUJO/k
vjQlNCAiTIvKttGljN8XZ3tOyuyFiTviMI5OR31R2YcwQCo2qinjGoY3qwkHXE/yrAtxKinjUTuR
H9DoXRFw4A8e+YHENkp3TAAN4gBuzgPRg2Nq4uSf1BOBtBzlSnVAxtRQZjkvQB/M29QuD8Q6Jz6D
69VfIRK1yWWYaJMgkVZhRzBur1vdYSPqM2D9jhhJpYmngqgQJSc4DqscFW2kHbKokYCTlprvqS/P
zvKoNBFxMcpjM+h3MbmoZD6FsZFGVzbTDrQ7RKeMLbwgpVXXgDz7kyx1AsSZHSHr4Ov7y4348Zlg
SZs+SGKZ5oGgMnn85yHgxDgNiTm0Q7EBddlqSSLoPhShNL3n2qJL7VU94GmIQ0ll8E/ai4cx0TQ9
jWTWkGC4H7hy7kHm6oHJLphPkWJ0yQGQdunbg81j5izbMfWt7C4bJ5M8UHA4Ck6HtEhelTkjbsGo
vtvIeFzKCwDeDdUbEZyeLBOkM3aGWo2MrXXYE9e7KtxyCHWLqpyhrwLA5U3boreuJr4gV3e6Nmgj
/lNkCeleVg93QyKfssEEEUxwjT7wx3SDvnqYU60/FVTojjE/RHTFgVrzHDbj8ubP3/Bvjwg8Zu+n
K0ZCHhLqh5MHNJUwNBImwqTbDh3DPJr7v/X0v/2I+2tYFvhESM7C+Iifb6lGGXzGdjj383XJRwX1
x4Z1RS7iFob1oNnmmyE7v3GUr9pKiPOqIO778+f8ravEJcqDUKeiZ7DAuf7hcRIrtpmZCZEBZEBT
gK41Qj6iP/AUbzObAfNINM+9obTfbM2OfIl97IAbxK+JmvfQWP7Nry1/e7zBtaa5lfTxLKoYSf/z
yiYZqJiysrZCUt+UsCk/8bIwFgcldDbERzR0WcZLxwaJlNBQGAKvE+rW4ZqU2ode1NSNVcmEc8fT
SGuD66IVvtmDE8uwYfz5yzP/45tl2SoZgeAtf6+9f3kW58rWWbJTzNDEZ0oafPk8rW1/nBXFlzQk
pLLmGWpClTILt/VZ1AL4RVX5Ras67pys2R12DG7de1JLjNs1MkiqKEhb0mYTveMYPbYrAUZTBJJk
q9ZHzTIDJbc2PyuQBoMZJNFuPrZDdwLIgTZyN/vOYSZQys/WdsTmpBEyG38ZBSc5qprOG9o6IEHo
wLQZsqIg2mXtTyW9apkkxREXduwnUgXWzJNGENN95BK9qo11u8itIrCYwdbIwv+KYCXdXyqgPSpM
ITBf1V2XVgIJAF3sn79k+7dbkX5TN01T0zR2l1SJH66IdDD1lkqOeY3MjtWg3K0z8J/RwK9EKDAe
dTkyTGi+FRH27/fvx6qF31Kr3BAHZqMii3LXcrqffcLfBiJJKHXcfI4SVt7F/mVtqb5RKSyfiM55
yAtnOGQqS/LE9i3y2P1m6Tn/y596Q2O0bPJnuWnfusWpfGVCZFo3zVFOMvYkZgAg2LkstQB9ieqR
h0bSKaqMbdvdeUTME2P4ape9cdhumNOybh/SgFS4DaHdPsBu4i+4uybC6ofNLWW9ry2Gh7E+tYPc
vLKRxMuY5j0yKPx65NTqdfe0jkV/BNE4uD3iZ0+dXgeEN769X3qL4Ty1M6WTtUVf1q35bKRY99Ou
Q2mSNf6md3ABpsS1KMKvO11ZcXPUz3k5u2WqY/y3U+UvTy7jt1uGX5OtruTgY1GpfRweNaSDp1s6
OOFYFbdMUa6yUekYmUzXaTw/lqWOarciNjqix8pbrv4UjIEnB76eIY9VYr8IfcrtAuxRWvAJeaxU
5a4Ccpi8oO5GKm70PyZgcm5R3+RArILagoIuttPORN+m5UXdnO2cg787LrK54wRW/FTjCqja2Lgl
qI/cxDnkkvwJJfAbMy6VZR6uQjKqoI2bdxHOfujHvDUz/YQo+Q6OfITVvQAyl2ooglc+w5/vgd9W
dOCcAe1aOltGjsffiv51SRP0O3xrU4GrFaksgchsvlfCk1PcaAzQhSvUF4FizidV428KAvHbHJ43
QLFiG/u6SxIO9qFlQiJSSnUcOJbj8cFxcqD0yZ2WpfMRhqQa5F1ZuDKKezT+lfAay4qob6PXJJfd
cbSGb+1W90i0Flp98lCxO2A/VMpju1TgVbryCzw/shenlgYQahpmv+mZXc31HJs30Wb0oUhJ5zKv
lKa7m5q8Yaq3H4zZ8EJi6gVU4Tc2EpvfoixDpNZeA8uK/BiAlLfvwugAfy7mbIQDfnFPTt+MlCRn
aTUBomuuIYmMJFvMz0sjqIobh0jRgrJ2gKDP85i6CuM8gnVZLPjeetUM8liLWanxrMxWeHrNcsmH
JrvYu25mUCIfsAcSXbwz7IKwMRfzS2fHgAZM4zbXBbSBCdAC2adBncJpUNLpRurFnciQc1mkew92
1R+he5+aFQax2eFp0E0sDHk6fSuGRBzJZ7tL5lye95kmIAUi2EhmRFMqz/3+yQGV8AEwsjPqzqeA
A8e10uhVctpxv+9PbmlgtpKWQMOiXREx6oRdaWVMhJaDmDXUg5S7paInJyCX8DeMMjAIwfTxeMR+
pqjIMsbJCuJkCYFGrmFXgcbVU3Z/o9p5mWqsntHpFPJK1aCx5J9NY7IFS0TlVkSH2IneSFyFtWxy
xuF2uVkcC3EfBpFrs2NW1kYRxgbilgktiLWDXJB5D3POk9OWf9srflxlcGnvCHftnV2wlx3/fL70
pklKMt7z0GYr6pGhGIcxgOGAMV5Baa3XPvSp7C93tP1bL60LNhUUOIC0qXfe67JfSgeitFeTzRbZ
Q5IkmnUePucOn1s6yRnAna82BEQVFpKOMs27sOrImyDnKvKwAxeE9gbZ7j1R7OWmXDaNFGHUb3WP
g0BxlPt1a5MzHF8QpB3s68EQOx7g0NUM0zLydN2xmWvc+wAAZmLsEZjiJdjGOqxF0YVxtUDZa7BG
J6hzsBRWr+LYnlYKrDBTaYnNPYL3/djU6uWCxo7E7cVI3HlniCSZdeMInKfvJzZIzYyxX9l9W9ZE
eELqj/OkvTSa/NmVJyKR0d2mPxiZjqiQjWtjGe1DhAWIMaV1ICReC+Y4JQSPSXlQtfYFuycXNsOd
IDJzoj8wODjkepPni3m8gcq4KdVFdTqBd26kl2Xwf5hFfZxg1fqlxpmppgWZ9mp5aQ3GZqmylH+p
V4TkevnH0IKulQUVlHPBzNX4OHBlZ152ykYSkJ5Dkls7ShU2mGE1UTzJLH7q4+1ta83Ttm5lCCAG
4XAvwGDPf3kj8h1L8c93oqkEyDA5BF5hWc6H2t7GY9bKmNCgEXV4kK4O4jqnaoI5z20XEith7kwv
PGXXmWbgfpvR5kbU02BEOjN14pw5dR92PVfH/gDyBRVnXfI7WjM5Gje9sUTewnCSYTK/PAnZz+rE
6QNyk5ylqHm0ja7wm7bkh2/0m74cv5lVnIXMLDiSut7NwC0yezVOAGY7UEP8a90cQkAuQ6Oqv637
JdPqPNKl2V+nkoO1s5NwdMoTOPI2yMyBJZfENhqVD86QjXSrbZjwcOPGQGBrqz2TYvvGHhstWLqT
SgNhJ6+SyQyFV/mor/XnsaJwlri1AgV3vTdr48uI0Pac37OqgdY1LiXFQ/fU79pXkjIlQShPVjfQ
YUyN1+TU1NuYSDeBq0MZxUaynE2WMFr9qJQF+DBSiEtrOi8Ly0SrUx6NmcEqIbv4OnTBygxgQwMn
aMMjOVVsmacfpTM0MD0K9Vzlee05EfgIFMrY50pKOm5MJtiYOLzexuGZujIAbw0LObbdLsVWzAwc
eG9DSs3u6yZVNONv4gre9MrPJ54LrTQjn3kZFZLSZYIqJian2dYleJG08WEQg4ndLlqxrmGstPdp
miuhqnVHkCwWMhSqrrFUFNdS41DgZfCbzkaGyTaKEMUKv4GGOzVDdF6QIWvlZ1D2M1myJgSMTnuZ
ykcSXjqvFxnyem5x6iqNp0zfH9eOf2uKtB8b618sbewRUtBdrv19CoqGKVhrGki8h2XzUYc4IDFh
9sTNdGWmA/zT+J7+5Y7j3E1VMyHtDle7GXXQj/v7rrUGX8QlRHDUnjhJvg8DCtERo3tvapuvzApx
GKp6LfeJRWxt56QUa7Ch7fKmRUPnIK74sZHm79/8+3HT1gb1eze0kI03pNv12Hvt1P8k54ifKil1
lCdSZx6ScuvNOgN7osoxMxRInlfdW9biEsdxF8jU+Qkj6LNqNjdDzNMmngj1lNbgUQhlodrKNcxW
/IttofgU5Bzh2HRGkyBWxxzp+nJrx4mpd+/DsMahn+HLpm6mB1rj2QzShDf0Xo/+r6Vr/H+IPtRM
dmO/VOU7hvEfMV/PJHb9H/eN3IziV9Dhv/+9f2MO1X+xFYVXuMdpMb34f5hD2/gX2CDJLMnkHP41
MUPuYRoqy3QkPkDzLI3+99+JGVL8y6DwJ+KC6Za9yzv/O5TDjw8mFAOQ+ZjaIyIQ7HE/KsRx3sZt
YZv2QVbZF+6sGyqjp8U0jk7WfFV6bKUxsC+53ioO4/2lftxliL98ZZf/++z5B47vQ/u3vwcej+xf
LI5zOFX7n/9a9kigHFAMrUMnCzAIhvMTstpNpdtT0HZMRpxXsCIKrexe7u/JUp9pJYoAV/TsTxn7
GKqA46oZoGRtLRi2WaV6mRFKJpvhLSp1BNkjJ7NVhccAFZpE8dOom8QztvU4aBr5vcN6tJMh8ZuM
AQmBuZvJH+tdeax2yotISYTARMqxtLlaNF8DvV4CikJepiu9rpaE+2rxFq4iu8BYZ4vMlvu4nvhp
MV3pyvc/f2Fib6x+eYa/f2EMw2xdRfoBTnGvNn75wpy+JycA/c7BiPSnbTonhC74uYpOADc4bu/j
quyO8TkuvSInPcSOmyCZef/SqCCJoNhWneI4NMWZRLevf3lzHyaY729O2wmcbKKEhrr2n28ut1sz
WjJqNmARrPubNYDDHNoyed3FrYaCX0BsiCCqlpGRxVvciTJ/fg97df7x+9Glve8naEu1jzUOmPop
S7bMPmi1cTTy+XlBLUbxoj7rXQ5Jiq48VaOgGvPyLyX8f/hl2KrzsSnyWIx9vJ1gqgnsjbZz0KzE
s1QOfKVfnqEaFGylW4tG928T411e8eGzoqem8dsZa5QfH24eGeWinQ12i0ZC/kKbrwQ+FuPDVKav
/+0vlRQfsn32WQPP0g8vZCgb3/R+l1p28VrpOKkU9EVcfVOT/ci16pI2AqD93Z9f9eOUY7+cEBXu
5yaaMlSOH14Wy2ZdW6xoDkppvWKzuSvW4ipem0+OMF4AXdyU2oDTxCy8JTP/opOwPowZ319cwi7d
1bxshT+uVFJh60xzY2sP0r7lLnOYBGgtcfBIdnpzjq5mulFF+lbh6O60pOpxHZr0gDVY7T+lVIfF
yLogpsNhPbv5WMufJ9ECsO5rTKL7328LWXqaisg2y+3uoEjwXWPrJwAjAkc/CdG3B6apnZc4Gt1c
7HUmoRyIWGHjT0gWra1PSA6cnzfw+ljadNDGyOh1kYfDUM04sHPPWoWGmiKqz5GWXKe0Q8fYmQDG
LQr9ZC4gPdbQIFa9PSAb61y5lN/rAhdatBaTv7bbZRGLxL4gEy/euitjbcqwGmM8AxorsizlsKyr
lvkhjmZT45ZOGL6uEbOUnnECe1PxYi/Ebxc6xtmChvIvv9NHOcT770RTw8OUFuv32w6YmpyNNbUO
sYkrrFIaPHgGp7NxLvdthZwu5mh+sdf8q64WPye5HJZlOer1cIVX/DI6MMfq5iJJsOEJI0Im4r4z
x59T503G6c9W9zrBKAr5C6L3aDY8PbW9beJvr1K/bbYVe7pVXf4HVz7gbJYCYl/D6B/2eV1Gbjd+
DOewtfWVAJKLoIxwjW68a7f81uncdI047tEKYZ0y/jKT/TAA4RslI47CgwPJNgif+/DiSZP0s5Pt
Hs26fbJq66I4+QUL41NXl1/Niil6E/8tGJxzRPvtNHOQMAgVAanO5uI9wO6XJxttoUY/1XPDIZ8P
+rK/qdIp5I0wb23Lr8gbnnvsW7u2u+H3YDSH2iAlQXsOdBHdqiRXksmTHeoVnZ42xjeEY3K9XwOI
QpmzbyazmEezaauuRqfU7+Ix5KMt00l8X8u0HBS9ZYCwsrqcmcwpNkSs2Ex4xUq7ivPqaeglLVMz
IqwZoEqM7AsAYSWeyuBvbGfLU4Hvkqr1pVQXHeENQP9GecJo8bRtPRMyXHPTLjBJ2PFk3fRgLC0+
aahPTbk801soXts/mIPzmk7YZAr1NVOOilBCRm3hOHJCgHD2coML1UlOg173B1UbWr8mRZ5U1cKp
XzYyp8YGfoxeVqCduhnErXG9Vz1EYriwb3pGeiU7sbm9Rp9Aar3NQ4PpHnOQ5XuBzcvfbGIKMGy7
rLphkcTdfTubz3sl0zVog7qu+FrGUDdQ0QJVjHfrL1tg4C9FQ5pOpH2rEaV6omq/1o3yPWaD0s35
0Tam07LtxLzlbcIgBF5yF63GBoVUZ84uPvyeHBOF9S+CvOtyVmd3kRtD5KSEMb9k4Qr5mLAWRUTs
AnTaSpSXU8tkaqTuq+qfra0xrIXyU0ZrKJKRvVb1WAzHASKJaxTl65aNjw4giV5s2GHX5QGjABGw
ES+yLoYnhlxxNb34PBpcWgVRS9jn+Htgg6YKXNx00NI1EI1zqznVFprpghGOKIs+w91Tpe0hSsF5
J5H9FC2cJ9L053wcMUN07NDRZo0Uv95cKEyo4yNoOZUH9r7s7riUymg4SLWjUoutb6JtR1yE/NR2
NnzvlRohe5eyz2eanKG4cWecW8P9ztL1C4EXp9FbQJj8Bzv4oJQDT5ouVU+wtQ0RNb326E/L3jFR
jtSXZQBuoakLoP6Of2PYFaLp+kNZMw+xyFW8mP6ibCpo53b2tyYbXB2nSFvxO9mtc4lX5PbbXIcD
82uvkF3tzw4mMlJWSE9oZj+y0ci3Nq160pukpcYpqgs0tss43ohrY0KeL7KV3DUCMkjRe0tK2LrC
4LlBGBiomEk50zinCGeyLznPLe69Mj6Kiv4dOWw0GYyVbPvY1g6sg4VBxe6a2a8YYZPe1zN5SS3r
GVoBuXH4T4klxmtZKOXZgrweMD+fAiNq/bQhCBA8ve4a7fCsChSmbEixP+YN9TEk8kkJ806kQSEV
xD0TU5tOOo0Xr/EPRcNFvu+qPS11pGs2JFFlkLIKBZAziIYw3Z+onODAdFBjzyVluDadspa4pkfY
2d/7hMDbIcKVbixTKPBXZRUoRqXraEcM+013QAJ1tC5qIe67jLupKLlzRAo+gLCWY0uuAjymLAFv
NnPLMwRRm+ZikoXsQR7m1SQlRaSlRzZIYZvsLBoyOY9xSngXAx69VFx1XPLQKbn2G6X5nEKBh4zG
6ztNe1HtlsAJKrySC5n4jOdcpq9oqy9lwVeUMyud+uYafz1BtrRoc9WxA2N61J1is1kP5GJU7pSw
X9uRFoaJf62pKH/JOvLaYZj9ZB5IbVCeyxz2d8+qO+BtZHxo2TQ0W/uztVQmDqCKToatyNnkhkSG
dF5K8QJRTAEGpHxvGn6ZYqZgqp3Z61qNfQrvdTSYbjNidwXkwHAZkElM2XzVzCXZu524IRIydmfR
fYZV0h62vKZRgFO0cCtWMesmBZPwNGoHOqiY461u3JGbhLGiaQbNxO+tNxM4pPqn043EwqQD4euT
ScqJCbABgFvnOn0BcoFnSmSxNdfX6qs5IXM1kORJvWxZEue3XDAPZZniQWdJ1avpEWsY3VAmwdn0
91VDuTbvp1TP/8QOX0hqZ6+mXjrB7PQUNtPJqIvXhlQcd14aBqJjE75fJDyYUOdG+kPTq8eo0Q8j
uS9TiiNBA6nVTKjUUDvd0yYhnIjXNJgAU5ADE3Y6I08wgDoQM2+nSui3WllfcDU1MAoYObaRdqxJ
HFI19bZKx5PMuzvTJE0620XrnKbj7AR5ToyAulmfCSi6Zw7mrk5xp86CIBm5lu7aiu5UT+/BSaMZ
bMv6qBScDqIhEkmJjd7TDGP2GY4+V7WI2Z+WP/JieUD8+W3VEiAnRXdMNfJFyHN2FRbrgLfqb5XD
BTQMNuc/ZsS0Xh+0qVFo+MsLJcXNZk2vc9sqYIvEjZyVZzW3IfWY06nSHpQllz5LPABvsv1GeuRj
SQ6Uv6xZCnzl2gbl7vZ6eVlaJnXYVNES47fbV2w6iHeIZVMezgNPoaUFT8T9HtXDzcDCfSEdkqCk
NHh/xE4TF1jbbvyA7XaYMTgRrVsde9TLnCAqLr44VKpYwdEITE/R9euqSu5yp8jPhZwJHbKpdPYT
3VJII5oEl9iwAm0bNeWAj4kSQplFuCnTdS7heM6kARiJ6ZyjvLjWt9taHTq3tfSjcNaJ2bftVjCB
rlkz7ShPKpiJN9rEINi2hQ+DjuBqUptHPWaIYazzeRO7h5GvImMz7hraY0EEmdvstBhzq/c0qfGu
VsR5K/vKM7fYCs2mgYyzRGfG2iwQ6uhNHcRDZGc/SYSkcMg4ae1meJ4W6mpTvxNk8yU5/700nZio
YqtzRU1/oyW8ql6Wj12tXBt6/C1meHbhFaMZeF6kEeYFvfIwKajS11b6js1EdGITT2IbUYVDkxyk
p8x2c2s32nPPb+ZnHaPZIi7R5cTlwxjLpyFlscUQ3fKtHlpMU6sXbRAV8XN1fMBNUJ8UYGm7PoLk
S3v5PnXtwiFid2FZzVdGQYqT6OoBlXz+3EzMrhRQFGRszMR8rMWxhHriyyxy6yz/2txmZCcieVw/
GxM14/twTWWN6/W4JGgMY26zeThMUr+jZzvA5zfObU3AF7LLS2w1t4X+nDCSuhpQ8dQpuDGdYXU6
95pv5/R+0HlvC9EmcJSvcjN93EQCXnJI1KMusxMt83qVSfumgBLF9H5i374MdxLiWBXVCCIE6tGB
ujm0FjNEUL4eUJwPV1PEQHDNh5F2icMcYdJqQvpNilNqE40XWSn5t5UtD4rpFNRerFioNANLL36k
SoorsioBBWRshNvxOe/WB4XbKNOWW9bPAW45lvYkX1XDGKLEPswEbopIXAiiYnlTx2+KvaFktdyQ
wQpZXblylTTrJdfr57FWT7m9odkYFBbVDjDEhUzXBntNjOnddGLDx8pfulrZUW5Zk9+T9YvZaLgf
yP2DuDJQuuae1hjPm7adG0N7i9J9THhTd8xuUBvUfuT0l5XKZklKDn/cBaa5sdofc0/VqpSc4YNj
ZLFvjPvILXIedeqnk7XulEZcD8GqDXdGS7FECGwgFdsIxHmo+p893ZQvKlo7QOog+RNtAPKeJUG7
Lvflvs6ckmsYp5OvVBq5foX9hAnJ9Egv5tBCzNDHC7JdrTh22+fOHsybWmlzxAkzSqfGCuR8Y4vk
2A9cjareRGEngnKYloDgMDR7rX5UMuMzfnayZTvxKaU7Z3v/fcuQmzmCVb09NZ3XGvP1OKtvs/k0
mFp0MlP9Vq9jZgGln9Uo14YcC01V4JnUNqLmqnsMTLGvlcn3gmwsH2Dd2SG7GLoh7bTolGsNs9YQ
KxcSXtkMqhyhOlmfpik/qzWdhxXzLW1pyNr6M4aSBB/M3mWPn7UknbBr9Y4btfxjLnekI6ZwByWB
HhQLMLgpseLEEdxsql/9wJGdoJtKbtDDnSqZ3c+N0rnKwjJsEseo2FDkjvq5GU6zNSauptXznuJ5
2czleu2jPIx75Wk1bGRXPcZRo7VAhcgfLbZnl1Tn64kD0tMcZLBIUsH6G9dMqzDC6Btq2fpU8Eih
xH60d5R6lUT31pQ+zenZIrMVds1j08oxEHYmgnn8OscaxNbKCrtm9KlAGDCI+AnQIfGIghuM9Zc3
2sqb0ZavitJdJ2maUHs92PZeJQ0gxVoj+Sbq/epxEsBCTfZIQxBUJkIXp+q9PEk5tEaIpwPCaHx5
kPLAeLi2Nleu1iPTwfZzkgtRu0aT+XLfsJkyjZnW8kzIxm7fTJbBNGtIRZz6aYqXR13Y97htlMAY
cFW3I0RMNPmyjWiJ9rKM2C5WlCi0nfieiKjHjK8G5OlIjXWtTYAyJ50VXErDXrZZRy9lIm0gPi6K
pzfDjOE/YSVyt96SoIDJCyUBgSoGzRsq6k+jMMJ5b1kBQd7DanvrSEcF12TdsH8m6sQgcKSLMXXY
N2t8O+oM31J9bkOIxb41bOpBFHE4iPllHY/zHNSZkYSY6qGLREXpVpIChDozEkSqjW/vf9Ax4kPm
aItQlNZDsZDRLBIbrq5OG5ZECdKGif9XK8ctvevjaQycLj5N6YZqjT6HSMGfWV3CfciGeyVCvLF8
X1DIBxwkjCi6M7VIAsyNDl/264+GbHHsUSNL7XQfYeiVFcys+ViQBqDHdsafOvNDjgcWjiQP5PP1
hDqxhQ7Wb9oPvU6GAOQG3ka4nmtyLpyk45jz1ZW6vKrKH8I5DQ18xWlJrtWs+RLhXdG2Ce+4NbCl
bs7IcUBJ2hTLRjq4TsllBRkzwlz1uQOkFilqGKXSFeX6pi9rADiCuaBuPbR69YNlz0GbxNNiJcDi
Ib5mlvK9TeZDaY4nu649PWM0qafk0UKbYNu/W+v75NHZojvYsmGHopgOCq5zw/vyHedQLN1IYhGY
c3IMaFEoabtjVnO7ps2djlCYwx4w/iIPQ3tjAo53BZJqxjvpRWdDNEQLsP6K/ihfj6ZSoh6Aq81d
NvEhFi+pHEJsx8ahH/4ZmSOYOG0KcgP3bF0UV3TLg5sK9ty9M5RBx2xgkJAEwYLWR1jXb323ojUT
+WlLdn/50smrcVxvihR5KT8JhrHOIFUjRzxmyRP3yzP6zeJIHXCPgpeHOyylmTVB211biY7LTcY8
K/UtMAAPpM5OMeVWGiBgre0xx39a9/N9nKr3EcITVLjtqVANSJb7GHO4y9rZi53sJWvHTxgOSheS
o71cBthDXp9QDI56todnBxaXj14b56HG7EDCHg0hXkkE4t/mDOZfHhdMw9byNTK2Y63xaC+X5XVM
6reEjC6wsDx2x1d2B6RQCu6moXttjewwcBNjI0ttt94mhm+mfpwNevJElDfzAg+pJ5p6tyaTtLsh
ObG68rtFI2HWkCnNuX6DRpaGTkQNlkhqyM2h48Vh79o9wHO96G96PTvkCwMCsJSEMVrqy1A6D/aG
WLnLDToKHJQNUF7fMMjiwQTs1pY9+7PZPGvNF5YNaZhLI2ZQFb9mVWGQ26DeLcQG8vXMeA3jgIln
mGYbEcnENMVpgpfeMq4Wq0CeKvmtW5AIXjnpr2PHyWQu/S0ppT6ZC86VBmXUB5WGF6fdTn1f3gGY
w47LxcwsL2gsdDWY6Ehrvc+EYvhOq9wn1vDVeV2jR76s7TDMk29E4+v4IIqNCVLM+d5Vurul+Uuh
I/7qc4iH/VzR7c2QZAatunWG6hIJHSuFM13HHX4047auPmE/DwdV09DvFaM34S9grrtjmvlKECfx
jlJmkvX2Mhb5vZaAidcs7SswrENVbaW7QbBaFvlNInT0qrw6rVY10eX0R2vt6wCdeABXFYv5YJxR
z6B0z517fKvXrTp1rjZE95MDZ6gptApPVfoCTs88RF0M/1FVn7P6JYpqUKlMFshwvGONeTPJfL3i
GYKgR9sp1PVEKRm9FejWKMQaGmfswnJU41NNcKd2Qxg7pK2crFespl/TjtzLpnKe7AUFGTCbYMpW
9SiDReUhmGy2Eppo371BUM+ylD5skGjOMtYxf1E0o+7AAKYs94gPTXfLi1szVZHUFE8tw8n7PbwC
gD0CGKtuDkxHvYKS6KAXFZE8beGTca97jeAum22emMu8JMGaQe7pcUJzzCXg5EH/Zl9JmtdPOcxC
tY0OrLBUorVUkjSTpMbSWnxKxktGxHaojOUQ5FtbINUySZZvc46GpcLmuZaNj/Dsp5WrN4vWUfs2
9qtEU/sZvC1aN475wGbyCEtyYGVFGHqY6YbhMYe5aZWthcoffy21zAgymuVSkdu1XFDldjoL4gi6
45jZq6+PooGssEVnfAvXhjX+F0fntdu4EYXhJyIw7OStRKpLlnu5IbzrNXsZ1iGfPh9zkSABgo0s
kzPn/HU+M9dj93b7BmvFN1TQwaYa8VVOFFmIZDgQB02YM7D8UdYeJ/yixQePVJlZjvsZO/jWFu6R
RQJcIQaqzeaZ/4FIaV1Hs/Ti46GMRbfCkJUb5G1jBizRRN4jijgMyvxJFeNuZ9pXU/Q37ZaPWnNY
xPiTTq2xy1wvCnEmuM1wG8sy2Q6ZwbPRRfKSsuiyCJYHq0XjyznMolqlf/k9gmwW7yIawIrtxkGG
TLQtfhsi74yfDtZjsuaAMoIezyBTlCrD2kINauYn2GsXr4OYA9cUa5GvcS2ms07NCwbiLsQ9u6vr
/tWIsSC6Cm2bM7R00U7lOkLTQEhyt+yc1X2OnHJRT0tX0ITjU+5Nkjhzrvv0/0Cw9OOL6AZx4rn5
dbC2odNiZwe3gjAoB1AYe0fgNGJYCkFwX/YXI1/wRNIv6CfiyfSXw0T8Ai2VdrItkTLLmSLsuDWf
qPD40qG+DrH5bfXszQnSvorirlAgot8qYP5WX53q7H6aXn8ODh0rSx5WkY5toMsvE55tw+tfUfhS
EpWWAVfJByXG+RrnPxBwWlHA19cytPqY29UCiXfhO6saFz7C7wC89DkZWNZREs5cl0dVIZKcm+EJ
OZwCNc7flVP14eyQ1ptU2oFRU651FmT2G3ubAXVyrhCAEBmRtltM6zdy3fgM5H1xeB2o+CHDe8jt
f9Mcvzg504xLO3DcISxp0iogXbgu8N7nfQsknfyBTN9RNkAJdWtqm3qN+UXNkIdDkT1PSLehXCm3
TbOK9pH8JxKptl16UrjctLrK+jzi0N3OTITY+gE7q9bOt1CX39LtXnVDIP6yxKrhjndrkuLcOvPe
VnEWYisECv1S9kMhmTb47qnkTA7S6l+XxRf7tGqOyIICUxF2qpFZe1BkMEWlMbPxt//SlhdOB2jF
oM+A1vX83DSqbxuwvV0r5nuRYmIXC5JKV3HRkZCi6CdkiWXj8LxnP53o8mrueHkHTH+jTi4brsql
ZWXDY7nVhNmdot4sj6Veb6NFezIRYCPMj0h1rKoQ3WyO2Xg7kN+KMDS+J4k3UYLAdMTL8beYlf5U
MULNMvO2Q4eNqy+Hk7KpYRJp+17qpLEUIz9h+1sP0U5Q4o6w808us3GDsdHYSVej1tez/lggJlur
3POck2eUujk/LfMclWDsNfHG9oz3Bf0zlgebdDJZ3sin3SzeqHamAF/17eZjYAI4ysl4AITfTSUH
uAu8v8nsdQZVhsA9rCug0egd9WG+bVP+OPqGPrXVlRP3Dqm8FE2SMH3h93g30aqDMyb+mSw4ie3X
dPeqxf9bqxVC54pVcVXs4xmGzf8o6H324zNv6Is7Fq9cvH9otVWn3OQI9Mjn3iQ16td4akPknrSk
95zeBVAssJC4lo16FbJBIIW42cgJsKsNi32HUbC11HAgGFbsM6Pd29lL7U7WxygW7thV4h8Z4y7v
ii9DmH+gatbmzgxnhR+/NZX+7PvxQ5s4Q2BEJL5HI0ikJF+liqu9blsvU2cZ2BB+fX98bVyN2NAG
xF5RH4OmNw3l4Pwiv+03ZuUTWpFXX5OV26AAReiWEKPJYLv7uuDCwLYH7RayeULOdRZpXXMFdmqT
vLuWD80RwfMiH9ShORkVL4ifC3cTF7agJLdbBw3SU5a63eZzfR8dKtLnaUhhxttno1gbEoAp0gKY
F+3DiSgDMIdo3KS4Hfd/KULzdqyvlGAIvA9i+gCbvw30ptlO5Gy8yb8uRnRMVQJG4rCh+b0090J2
f62aqVG5Wccl6Lrk6Wb3BUCAP/BK7ngU+k0+X4miXMPegY0X+R5xBu49wKRWK3a2Pu8cqcN6DcAp
VZtnO8bykIjPH6dbiCUXndjl7CK6m9NmkjgBr1Wz7YyRiOpdNg3mtinGP3aSPvZzWwb1gDA4hfIu
IiO/6rlx6+nM3huo9nNpvOBQX3sGicmJsVf3/fq12kKj7s3/6eoUE5nz4kwE8CScY06Sv1MeOB87
HasebZdHv33ElsHtXbV0u2sO56tJEUKJ64CAnF0y8Tucouk4jiV+6G78rZqKX2NS8pj64sajWL9a
HqR11W8X2xx3gBRz0HX00YFIk8xFeQEcmXyvTPvvPKh3GdNTIYfqDdmuhqOjpJNL5SEk1j0f2SwT
Fwtkj8cIT7qhSLUurxhHQBDwBLSl/dfD9RJOVugl1aNusFK4AFpMf2YbyHnHaAbDQ4B2IrDjZ1EF
rrw8ddQw5A4SF31ul4MLML8VC5F1aKj2cR4262e08EZsysTRsBJYL7ZNt8jitmGV2G+UNwRV5ulB
K3QoSO3iahYEwrmnGg+FYPdlW/YPw9SAFH58i/T5jbXTG0vSOTJPg0b04u1kZd86BbV6Er1bZWww
zdsPuGtO5VzvSyaMUnJKEpNSAQA23V4uD7NSx0nvMBG66Qd540EOALBIBJp6VRyHpMICC+phNUu+
g8DxQc3pzg3lYmERql+amh84MZbXKDYevEhLWKKsP6mMVDAK+Lqmhth02TR5KO6z33xNqR3G3vBO
qhvybY/+gsUhckic6GjcDwTbb13H/SAJftsTEtDUWBuFaVwSSbFratY7K/N/kmnYuQO8Pl0FyWaJ
B/bYlgWzURKlA1kkhWa94jJH/d0wV6sO84+s5Ifoq6AxUXjaM6A6Ku4vEU1B281fZTF9cdmib0DO
QfkFBJOBUSEqsp+SlqTMrXZKtw8oCh4qc/mSo0PbkFmeqKhkdshSfZ92N+J2EIgWrRWWWndWleCW
R7ARDDP/dUMVBigATUZ4SrUGcSU9w+3RHiZ+jL46Y8plamNEIxNx2ngpZZIdRKRriOmwCv9im/aA
Gc03TgVcQxSB+m3NKprO3yJ+oE2hpdRpr0nNOmrZZUQjsBmR3iOh/x35So56RX5aji6Xac67yhyr
apYWSKpGE+SqJCdCx3HvZAaqh5a7oqJ0tLDlNeIOADqfSavpl51c3JkHA/YyEdWrLTg/O8pLgrEq
/zm4hkqX3pt2rKxwTOEze5wFAN2oymFgYML64cdqvZNryZnhKCOYOcZkwD8RpKNI+WVjR26xVYOL
sw6SppZc2w3TVT7qT3rlEmTOFT74ZyJvKQDbFRk83trskfTZI2QOwXqi/epqcgBcvDliTcBSaUTx
JYCsdaP58GjYL8p23iGDSN6PS3TtkHTbKWIkNdSJqAp1orjhHIuh3pbXInd1woG6JYxy9C4oTjZd
zwsSjXMQVdWfZAQixyFLtvHyDkL4OjEzXSf/UC38vkmQ4pWuA2O0HvOuV8+D+pyTiFTksbs7MxC4
bYOa5lG5hwV0Dmmr3cwo+xoTbTyV+oMmMS61wBBJl/w2Y5cSV662i/CTTWS+GBPFwm6ZINRw2A35
KxpFUMZ2aNkUf2iEDoGsBW4yvVZrNkO8cgiGehaiOFNQ8aBPjKntiC+H+hNyMA6p81bInt6bFvRj
Zk6PVkKrFfWmEk61kxoKJRRIxLZGeRtS/LbB9ZVtSe3m3RNZsXH7iZIqD+R3ZASv8DlHsbZpeGjI
f3aZQ/MCCoiCjaVH6aBhVuKUnPfdQEy/lWGVHOQ/d8II6A00b2UusUoLDUNZSQ153d6MYYQMBOTp
Jdd+0pa7TmpD6BV4z4w5PlY9uNLICoLJsaOftNv12KDERNWiU41vMnPTCyUsRGwrKAK11/v23Oa0
5eTyrxF77dGLfJoz1PSaCyKshpalx3cPrlEfyai95OYaujr1tIk1OhIZu3pzOxx8ERJOQuzCvPd6
LiF07zEeK7Rdv5pcH80FQ71h/UPkZ3IwkOrfqwm0vqFQsdV3uZl+z5NCqjGtDbjJizczOOjUP2wG
hew788uvZeAqclIaZWPg5FqcDVs9p2627PMoPmiGvzapzuhGWhvBVbRzSrs+pM0pi5y3NZOWuoxD
G0VfS2sBXTfJaiCei10ax2E8uA+tbrwVWSopjeWqofRoCZbMBpf1U5wxlOIhgACBjjkaIlkjG5Im
U1OQV7zwpsnz5zLMEBFZYIH3y5HXxOZ51LrnHIwb7HXlCpYn0jR4xXLrEiPXQ17jbivMQMEEa0tl
vbaz+uRmdPy59PoW26xCm6EPqN144nNPSwNdc3+rHHVlajZbax7FrtVIA8uQEBi9V1Pmhooss9pk
z/XyVJmxBIZxt67ks09OUOuS3C4+yGa0j6wxbojg/YPUgiccQ++uXTBKTDqsLx2TlKA44KEWoZfa
cvazRJ6GmJ48Ugy0EAPprhLdBXZL3IA8zyhNWE/yOiydeLj/UvfCw+cCBag6RB5KTFaLj1KA/lF2
NAZtxCVGfg/anRnVrsvjDgyJaqKpve1UYg0FPUMRVGLbAnD78CGTN4m9llr8tCU+J9f87i21j/rk
0R2qR5Or25b6pq04Jw3ZUI1QYsV1S1yApkoDui23MAaEx/TOvB2xuQUkE7yRzEBjDGpfYYHaYkT4
Le1u38zlvVfJq+pI0cZRKjGrX4mmCpeU7g8tENV5QMmy9ZZWEOm1tFjkuYKtEvEMGwgQ7S8tmTR/
dgalDeNemw1OifW2cpfkapcj8OZCjiGBmpX7Yftj2PooUScBz9o0p7k/LUX5NUi+zTyuv1OhYGTI
WOpEZkPXzHcCJ5+auH2JS3jNVBvPGTj3hPGttZtkl4h1NuQ0LnZQeMyo4HFkEOOaSqrnxtZ2U1Rh
iZIUahiVQf5Bo56XefqeB61Ev4KSJGr6e1O2j6lhvg+xvy8XLhWzH1lLxyr0dP2BOHZK3jvyiGzn
roB4NuCNeNJXQRBZykWMCsEYoxQ+AtLFXEycrkQyJ+jM7FxH/GZPHsQL2YKo5Qh185nHai1IGkCx
YiqOJXjkGfHWjzthYCdKsNuOTfzUllOxKUfN32nFJ0AWLGV3zUz7Oy9gsnSpV8ceppvaMftcONW/
uKnObKnf1DBeaxKi9IzBwODKdR2GfC/97BP/qOTrNM1nl6xj37YrGtcqVnMCJjfFHn2EBf/Xv+Mk
pIINCEQvtdsirG+XQdvK7iIR/Vkk/S9Zofq2V9XfwfxDuHAaeK2JIDoZwaVGPVSTxdIn0gjhRcyh
orkfQ1Z+z9ahq1u0RCSdybGc2HjUURf6no3RCjEXtyzG9dTs64UuhCx3P2fdLffID+Ng0cxlZxvF
cSq6dsOV8V1kjI+eQEdBFRY4zaNjzc5Jf3bALWHOmR0nKtE6oqzs1ohfDJlS46n59xRydTNSGkGS
M8n7BdIOAZGKrHCnFsfdNP5bXo5/tL4G1c788+jLOKwj+84pRvK9ab0p+MdjnAHOG+zXWTwMJzlH
oWPK92ImZrEmqcoqmk+jn3hiYyoYdF6nrGfI7zC/p7555EvVLlmzeoy8jh2NskKjg3aS6Hm9aQzj
qHjF8EL+TKxedT/lv2vVTFDco55p56W35AttF2daTcpbq+1Kq9DPFUdvLc1X9DuUQXQ5C60BMdhk
JwrD8iOyseeOBJdtb/G6Ikq5pKCFG6ufxUlb3ruSnAWEMHV5FxERttlIxrlDii0qNKICPJvYM8id
oVHTPhnYr1NV3LLO/CdL8U/BXNLkbQRVBYqpE1EVJjNiwtz30K3GJW7kfqLyhkgddNCrgiIimC/R
dl2rD48kLz+RQHyVAz3seQr64XTEDrh3tr0PNWY7lO3+SavqUxnVb2DXELdaTDqKU1/0Xj4Rt3JS
CRDLIh8oQGOyiaaIm5U1D20i38/8UZgE2ABVvyc9m4W/OOGcEnLBNo3mSGKezG85m3dNL1uAUPNK
QCh4wSFRE2u7/9MP/5qSwtYB5ydeqieJa7idiEzJquca17fMKZNMbAKg/YrqavIlrqNtgZ3Bl469
rvZxApMxpGcS9xdQB0sPq/EllTwjI6FkXIJHEjpccgLbPQMvsS65O5DvjwqXnPRvz9KcACUX820C
cC+cH7JswLE4hDdo3UEv/OxQJJHYdJ39kHULyyjgRAd+h3WfMgkljRQZ0K5NvWF9Qbb2QKNxpApU
0Y6bH0oXeYp0Ppj6m2cQ+JRekiOBTSsMKI6gS8TiUiNyHAxAjTh5AJIpz0Wa5TsOK0FST3+w8l57
Smo7fXb17JBYa0Mh+vdD5LAzQXmHpmYQqlcV8GgJX1nBD3eKI/WSTPJ1KXz94tUu/FBTTQgZjOVM
nvJyVoVbHglBwShi+VevHvxrZgynutLmczYtv9gO07VPYDyMk/HHYww7M7hNZ0ubltCn1XnLDKYx
H+g0dOJde1HgqQ8wbFc/y61VJBhqs3XPuRZ3sonnM/ZidSbW/70v8nZPXNRySaxaIdjCS50VNYih
mTyK4nMZcmTSntLgrJaAq9XfWU5aEuhHnlkzEpGNuX3Vb/w40aNvRV+90Vd0JiWh3eaPsfDZbNq/
3sDxK0SCiGWELCizCQ1M1F2WhM5mFO+k2+WRu23oKkKAfCTZVW3bGa5U5L1AwE9rpEXqPobwPqzj
Ib1QY0ZWTd4fMavfESq4NDWTJBot9Qv9AMYOiNwKU14nr3qhWJiZe+3jnOskLGeC7FPVBDHdyujg
q/dE3COWjaC0PROP8ryGQtC0obJvpUNtzaM+E3DkfKsSZRB6XEVQJAnanFbk+WXugzXaTz3KxLjq
b7r4TCRnraRKZjuStoeGiXNnbE6SattAIDnetmz5kAlcjbUAvhrq4osAtw0VMzb3ID+KQ2JqW83J
pYycnVsOTiCLSp5Fo0hQWZ5t9CRbWzOeJkL3+ZxRftZTHDe4DuKNmvt0rwh+4VBmo8ZMypIG1Fk2
CPZzOFWyH0i9cqEdW8V6OmQ+zcu6fmntaq0h1/a2h6bEsKa3SeYoyA2YahHTEYw/FLGTwzZjlDbC
0rl7MDuCFbtCBm1ehEa16EG2DGrnWBgdOoI74MJQpyd5zCcS6dYaPi2F2sxgfqpqcHKM6D6RJt2x
xZG0bWhJ6O3yrNvyMprLcrJXzM0y9YtulqCgCmxkFXj5URZWBL+F3RKVO4oJlntDPqJBhm2RKT7R
NPgBUj1fcgsM+byb09G/dPnynCYAkcZwSGZ+8mQwyz3KmEOeJzBCkXqmaqzclBU5Dd1xNJguOsL0
wA+no7WQOq2Gowl/l81KC8gLZbExmse2WINahvJQaqTythgMibgVSIBgu6jOeMVpBs7j5PGunAi7
drqSblg5hNRwROwaZDlMitWHFPItaTsr5NXZuwjyesM3jTAq55RUBKLNCoRHIcjBLko4GfpFfq0l
ytGUxqiiD9rZ1MGy/kUwSPty5SKNdHj01UQ+sUYJVVzRhW5zKnFH5sFoWdVRyOSvncjymmTLrh/m
9OgarBJpa2Vh2/vHBT73sJhky6b19KcdrKBZjFeh508ZvMCeTJeEnguayfDXnal+B8frYgYA60/W
j0FGyeY2EQZ4SLTGH8rsEb/H1kEUjC7py5pswL/HXPOxn9BoqcUcfugYI6t9Yn9hwLXKgGR8dOCW
yStm3Cgk2S/ldNPYjUltfGAVr8O2ci2EU5yz4gjgimLIIpFgTMUFJOlSTERIeh2toY7fnhCr68dF
/U0UhJlsOFM6XB25mz8XEvLS46TeWjkDabM8GVZNZ2qkI/fTYGbs+Q5/H1pWiqZrepgxWTIdVCfb
K+6du0DbGGMWGjUHnGbOdggKO3EiqTywOrV37Pjck89z8XDGhdUC1GMQN69aXA2RSadC7eEFrX45
MdOjx1eboeuz3XSnlEAj1r2Zinesssy3ZWyuvheJ+95wQVfj0XnjXN9XAwVizuwmQYpBkms0nFJ0
jgkBr3sAoAdXG98L0hLDehxPqXRu7eS9WQlToC5XXe6CVLLMGO8thQyNdT9sG2/1dH/RJhxYcCm7
AQMYkMpvmZfdDgehTVEvCAbBixS2+sURAh39LvU7u3lebabDIfZAxFcrUULY2M6l/jXMnei3pM9v
naCngk0RwTXR3jairiiWAWkrTO1DtXcy5uRl0W51bXwsiPm91p8PJONXeEThieD0LYRd2YO9yosG
2sRoZpFn9NY4Pgk05ZnWTXs+5VPxiguFLH3w9ppwjlebLEM5xw962XQnw/Lfc7hLZaplG1clk5Wj
achDN6ZocaL2ZGGNs+lh8vnnCdACu0NK7i8fbQcv0nYMjY5DQgWKpAdsxNEpMs0nY61u07Gflrn7
IUbjn0/KLmpBRK1GXGpHcy1uiyzJQzTjjtIQUrUgxj305yj7R1P3p0tTq0eSIRu4SG+5l2he70aW
/+3RBp7+/zcPDdVWGxZzS8MxM12N+HuwbAx+SI/3manxjDbux4xb75RjSnrUC7kcCLeeN8X6li0+
IujanbNLrLE+EHaKlIm4K+oso+Q66Nm0HdogcpP0gejAeWtg4/6brDpNMZ50v+h3Tcfa0wmhkK45
8R4njnUac7u9Ys54Tfvsq/OYdgCUqgKN+79K9G/UVomf2O0Z04R84uiXK66mhaQKoITWEfB26990
eaNwu7gMkpryunQPhcbAZzb+q1WDPDbLcHHXv8VGfKU9tDo3a5jMoBXmqaNtGnsFRBdFH+fU689N
ndHTQ3Omp6nnyeqxPLW5g0q32iPb1IPRTgsYNY1gJjCdLcGX7aH2ymjjrihpWxTgLTPDRWpzqJhX
q0zfaCw514hcdeen9q3q2qHLp24U4A2+qhuMo9uRujPVugbFkyZhp3v/Fjf7U3v9Ka/kjThTdR9N
khBFHAc9Dq/A0629lkKspmTIOsUtQUFieznPWrkqTSeTlypJgzppvuSMCMGphkCgwIpIcMeKN0C/
52hvUgDr21LoA7Rz8hhLGBU5cNd6rlO8inGBpbErjYESNixrQd2ZbOhUHZbkPkivYR5tPmrHyM5g
RtGuJzX4qbP9bKtr/fCdZRWpaTK9ObP9rq5ObF3ddXzUX/G6PS++sfNHsE1nbsmacN+IfyVkphnu
CKkOmWY9GxFKkcZhpFhk89p31iNR0Ah6ErVvZXVoKq5DW5FGZZ5R0WibJEb7UBc0gbRq2C5L+eXp
2Zl7cELKab4lYHzbRpjTIa66MmCRgJhfEDUYYWuUCGLgu5q53yNmY3ngy+SYCCLC9SNkX3xiWjcQ
iJocCzaxx8NzyqO37fz6hD4KMtMQxywpYCOxMe2UYaJ8xbyt1d5ZeqGe58+1ofP9r+H1lHZivCyf
HA+h1cQq7DfmR5ql525OXMQ8483UnF+FZtnkhcjR+JFsjdLDpoZ70OkOWCKX0A3NuiiCNjbZWD0s
U0qf4Tg292bO8y09mH/Hlidgi8FIHiG3Y59kjgkiXcNbHQ80ddtl82nmaCA6WpRopmLuHmaIvA5u
G2WJdpNp5xyhmAnUE3i6kEB1js/EXbNh1ESyl+1bhzD+Q6tyci2Xpj0ZsIVeW9waQ0foMlvaNreg
EgvrkUQKD/EWIslSty5T45wQwNnnuWz/JrwqATMvmizOyCgmfbMtUYovy2OdEWo8uthhSh65sBBx
H9qIz3Xfy0Khw4x3051f64PTIRWBG79A8D3TMuQfOks9KsVju5blsHwq7WzmuocH9zOpzb8TufEY
ADtx00eikqeZgYMd4sqdtjyckftRr6FZH4Olvok7gl2JtPI5g8+7rFXI1Bp8MuV53xn/MBHefVRR
Ve4TzuwL9pckUJPjI1+yzxPvS4Ao8TVxkUsXHhGzY3yBZvm/mRhddhNve4PmBjGJQ2PNLjuKSb0A
vml/EES8t6J/nIlq2S3wMcxBjTqTH8tz6XynGBV5Fz39FQ8TFhwQElugMCNjYjNbJpHhuPGDzoNR
WCZBb/GMrxEqi2SyXYG7ImgJ8XyRRq+4OlHndClys8hlkzX9BnmkFn2z5Y20FsL5JKOX3Ij90MO4
gxj1l+GRwXTNDJ+YK0F4Gy6fqImGU6T7yN1achHcTj97deIHQ5Ld3bQB19Q7ImGW/tkpt5Zw0xuV
UIyatVc95a57Gct+3gp9mA/TgmCcBPj4qIgPpUds0oHfGSTSZMqu3GjnojRrXgTWV84eQq8GzOUE
qWXBVEbdWcSTuWkWbQpyOhHPSQLsimFneHIy+6Iz/GxSltpXZ3HE1S7EPweV/ilanCy0Cu3TZk25
UU1k4Gye2CPa+WTZLUfUQBYsGLIRtTAny8GKZXyCxq7XHrYIohC4W5TRePVKOV4tX2KbH47ZoYms
7KGTEpFVsk9qbKtw+sOpdftd6VrRSc0cOZg2CL8tYRxmPY+2fUPfgEESGepzJEd52xU30Xzq1WBe
YOzlacII5A9rwG0axZd+Kc5Z7D9qjhgvrt49SiTux6LUmQ9iHGgE+rMMcOUwgyZVVHy2nuBtKVuq
n3vm8T4PCn+EI5j08dLr+afCCnfUo0SE1JGRWYmcipgs4v0FylblRsupt5iMoto9o+QbGWksmrr/
gfsmqFHlx1wmxbN21b1YP3VYmlk70WlgBkWk1Pq/Lf7lh9zgNtJoJlrK/BPp9rdVmMVFzTOQlFEQ
NaRP96bQVTBNabQ3ZQ/3nWdXPc6xMMXc3vNcsoekJCh3pCh2MwQ87OF8Eg5Jbiiocf1ntPPWyj+b
Jk4izahHhg6OIXKZ/K0xNP1GN4bsYA0csF2a3+TME5G72i5GS4i0U7/Wq044KgmxN4YZC5v1puUQ
OoVMD74xnZJyKM5R3332PVkiqgFugH65ar5+cGYDG1b3Ohk0lnIsk9ZW5gQuqi9bjqFrGmhZG7oA
ogi3HdvgBmhVoKVv7kv7hykUOHdG+JXQnsNyxHNAjlLfO6j1m+kDGTXrsMye5Vg96eXC3WZkMIzQ
J36OHSBNuBosNps5fqx7blKpT/YZsGAz4iL/IsH0d3BsZ9fKiTmBcWq8UUIMejkNZ9Qon6brHGHC
yHvmy0vKeWd1EOOGx+edXIyrXfybOMUBtw93GcEHXsdGDcfx2TTOC6lBtz6j9qmkYWdEgQZc66gj
FYot6jT541DhtKn0+gdgMNeAmOx8LjbCbS9IC2gASwPLQl9ppDbYhl6vemAmtsznok0lNK1n8oQU
FXMD0rSiQweiw32Jfrx1vf+a+B4FRYiQpxwXC+UCbNgu4QEePQVTI3l2jOQuUahS20qGIj6OxbYe
DHv5HLHoxWb6azXm49RT7NI6XyRi0qkwuy8OZhXfVU9mTS+Gkf5Zkui7beEUYbaaTUt2Xdx3f3Tr
SivsQ1ZhnP2/rrlrpj+LWT8mS/21xl5oLdhVV16ilv6TEbZ+08v+uPg9CD/Fgab88ObM37SGm6N5
iV6oyJuwmG7GIacJF43gxnLmR9YZzx4vvJ9HIaIa9jqwqe4gheFf1efF6q7nVEKdjkw3KNP5YsnI
CXpdszaZhkvANBzglan/8KYp/v+pMRa054qg0ql98WBoFtSQjUUSjz6nJ8wvhxyHFpCRCxuDKloO
fcgu1m81W2N9rReFIiZEkLi23KbEKEhgCA1JbMJqUMEJUU7keFsTr8PIBHTPkzfVLrg7B4zkDfHe
G4Uxc6P59q4WRRGw7ge6/+zWfQGpBxnb5VRUFJr37J4UOaZ026KXxRJW2Y9kS9w8m2xAJUDlGhqB
QxIfdAo3As2JX/R2kHBf1BeN3slYtAfPWEWcpNAIdlSCe74sKH58I8sC5W3CbvgIRLjeYta6fl+m
TyTFXCzN1Y/tkiUM3AOZlN6UPPYULI0p6QKycmb0ZX3BHmzYBJnVr0SklHegJHJL14uTXRAW5QaK
ddc6E1VEMmhBFC1yR2DGbysA98n9eDIyyURGPX1cZd/OiKbAaIiAnKtCB+pT1pHJB9vOgbV0WddQ
72wnM3J+npIliUmHdKb+pZqWw5L0j8yUbwMvDUUZsOeRzYxcWcWBzS7fdgRZBzGoFFth1oCrknXQ
ojm9kkeM70oEFqMqb6E4kAjko5+DnPCiQX2w/m1J8Rm+rdh8lFSglWXuH6kh5OdS5al3nyUc7Gkx
Gwwhec7ndhHKhS65lqRfWtq44eTDJUaaQQOWCNN+yMrYu4pBXUgJ1dJ/ssuPwIJ4BU2wANt/MBTJ
R3YJrYgC8O4iVLJ6TNBJ7b5KDS+I53rhbFmvg0JB1I/JcBJ4WO5rO9ykzdO2wZcT9FX/REbpvjfF
jsqhKVyuiuZtbVb35MTvaifwaNRgoKFrYCEej7bZP3dqebHA4gKEW399E1GOLl/HDtfFZIJzTMUz
xY9owRo7XLjJEd9oL5xnNYxO/GbGxL2qQqB3T2UclANet77euEL79RuWPZCC70GU5wTLX1rJeybH
oyuXv747700UoySN5b+iKW8xVp5912IvFxo+SPgyOXjnHoL26jrxA+1E7mHQ65sn2+RWod+mLYVO
5MhlCAUzOuufELrM/mqk4GYZomueVyHR9QA+tuUBnvOBl9bpL2o8uP/xdiZNjitXlv4v2kMNOOa2
Ui1IcCaDjHnYwGLIxOgYHDN+fX94qjaTXpWpuja9CVm+VEYESbj79XvP+U7WXjVoO885NOHdVDAm
TDL+cRovjlECcO7YbyhUUH9CVtDDa0oOS80tY9dFvNUIjt6kNxBlTqcX44N/nMEe7kGnnH1NV0cv
l8mhGGk+WbV/cZnthtzbuDV5+sm2uX24lXiccl0/0Eb8rGO1mWZfbqLRQqeHqnlsh0sf5U9GGeLL
s0fEAqVZna1czsfRqtNl+vaTRgVXT0Zu0Au+qsxhEmbZu1TVgnWzTOlQ1PXAUckfNS+GPoznGkWb
IGUpakw+pbgb1uzutEU7P3vgpW71cCna8CweajVc6ROXTxbwABv05zXtH3SPNDMXov86nkgCo3Vl
n/x2LreeGSEZy8uNM8XyxQjFt678kwyj6tlGoUf0wsQqRTxSZzb+rcQMnyhON15ytYtIfuhQVgIv
tuWhGuV2TDNI+RKXAkTYeT8O0a0y9eSYRrFxnqfpODd8FpBn7F1ic82b8LOSyMwKi8qrbzqnaDLe
6DL0+6i1JHahknfP507STzNbK4q4BUdJTd9ZuHzDmZ4DegvaQ5Mx/jZT/dCFOT0enc0THdPZIPlI
SuyBnYA0qHWHcBliQg4hcwlFgOmwSgXg9XFeDboCjxF70Z5fGL2TonLQc1mvhrQnhMNS+xG62cds
JQcH8I/q3BnfnTudx9bcA0H7RiIxvlRuel8r55ue5LT38/yV+BQseAQjHdOGZD8265Ppa79Hq/0s
lDtexrExttFsP3KbR5QkZH43xvov1+J20oqS8Vbvm0j39cXxjOdboVU4NYYMEvYL7HHeEzB4sbOc
amfUscVh0icXX7ovWm/Hd9F0Ny4SG6Nyrtz/OOXSckRPkKd3HDb7fCjzXVvp0OaW+hhMz4CcUCI0
0zUHZAMNez0zT3OnklOX16eu7q2bztO+cQvX3Xiti1E8yc892Yx//wKRPGc2rg0r4VoEZ+FFUojz
X500t4Oc8Tf2WhtSJ277FgnMppdl/kh+cops9tTW3QRP7ymTWXwjXC++0W0Xsp7ODs/oHhNXvOnC
kHMic+WT3zL8BVKUBMqkbKyyBoU44T+XrMG2WzrtdhzUj8ic7KiSO1sLsVXVza+4aInb6mjU4Msx
sVQFOc3ZjvALxbjuqbCWqdFoHpXKZgwg87iF69LewQf+rHnkvT5am5aJFBuYQ1eSLmF44XOTppu8
wTHQmMgg6F4iauvYHH1zNzTaK/ijJNXfIZBnDNPnd2Rt3/gsi4Hmjtnq5DfYDVIU6kvZ0bwf4nbb
xGRQwQru8T13BGARNgNdZg4QeBm/EMksM4ETB/yi/DWnX7I33ZOZRCHvjaO2ORwKvPtmf/PTtDno
mOKsWFfnPPbuNSKuzloXO7uMdgO95+Ym0I7tZOo/hJryz1MkXpcFTet6fOkaB9mk1+wG0oUvtivr
3dBTHecgtfXw3fGi+9nHlpkzldtAeIf1YOTJxWLDk/iiu1jzzsLX0fTpOUp7CC2xJ+loALrwxWhs
4IRX5wKTD2QDuR4j3OJO2hA9iS8PGPQ3qR89LaymYdme0Ex5J99EjDvo1c0okeXGEg6sg+3IRI5J
TxtSTldEGDA1QLJMJ88aakxa4Pk3waKPPheAQsH7awm3sQ0cjJTRz2M4JjstrL/7yssOBh8jnMdm
A7JEJ+HQYYrZeseGqT01dtdvwTjY66Qx7YOXHU1tbwz3cfJATTUFvCJUXaFrn4TmnDtuyjiNPkX8
u6nnR0OpW0yPtjKWF1/wJW78LSJICztL4ZcfToNc20PU8RzoNA06GWkHFJfdgfQS391QpYU3K0Xw
BtR0V0uaaEmCyUFHDtBOQuwK5yeKUTfF82uJiWUD6bzB4amfIgvVduNiA4jpn1SdfcbYEN44N2Vt
MkeS6LjbOAemXtDAeWogq9FKTO/c2d67LjeH2DEDqrZbHS0oq2mBUXyWiplEuyjlE7TH0QxjPApZ
5Iaob95AhxoEwYBbkdMPuHwYuwtt5smq+BvdSL29Zb8xXKbkKOwNk+/faYy+DPFHAJ1+25UDBdjI
iyDzw2cvF+vSFsHkUHHWuNPYk5kLRCR5pFe3cBDdxHCoRAZ8j++10yOyshCG7SvjYZqZKNSjxwVP
t78e9E2n86tkM1QQ+sJAs5KlqGo8hqER31TPgH/X0V5VzHPCAfCJmhA52yOAiNz/7D0QPKMRvTUz
vqNB8dDWtfsmDdyNITkmMF6+y8RE8zmf8hwURe92AJFQ/KUacbNWh0nVGItHJEgbv+5+4I0xevfg
SoCicJp8YLKND3NS4e8ycm/KyJ+YuaBukh/1YCboGSFCAOJHO8DlK4/dfQ+4gRyonUPJEuT0sAD5
Jb9Fw5CfYChgQQGVOU09r/lKK2oueFvwd32sdk5Lr9C6b0Pus4RC79JIZ+KccIpXLjeXiv1ItQDg
xhmluidXtATokE7OTyPHR7ucuHxyqZ5UvYI6pCG2LV8Hgy2OyMRyFcXxJ0ViN/LXDIKvkaa5Wz1G
DjwKdi8cTut+mhBY5C+zmNR2VHJHFzHb2pJ7RgEFatWIHtJfzU2mFfLaCiwELtrQkAkNzj++yKm4
s/yYkHFEdVEPOTH1+61M+pce+K1R8c4zcc+nOD0Q9m05zUeUzuNOQCtA1Vzd+nn5JxM0ZJuqG18l
VStJz9hrOhK5UhJ4ucxEZYtLGCSkQdu477RfcZeeDaCvQIsHIX+zZs6Y8wGaFRBdqD/+m8y5P4iX
ZT5FZXH4+dtfXGsBcVq0I2g3Cwsn2ML//QciZoz/qari2tsBwR83od8AdAO01xvRN6t8PflMZhAr
odpbAFiNnpyHtrkVpvMG3eJnUSqvnREJ9KCso0v9jYx9J6on0xWXWebVEWvwBR1EQqrJVxkP7xyV
D1nWQ8eW5b3ethtoKBSJSBk4WfzK++qNE2zO5r8JpjDM/8yN5oV6jtChYgtheH8C/c7smV7ij96O
Spvs2hbcYRXhQ5yIF/aQAyDUe+tV4+w8ITGa9ZWOUAMDvVbaMAN6nm1lX6Ku2TMpYuK5gJB9djCT
PhgXuuK+LBiPmCGTc5hstBiJa5yrL3QVeVUCXqFrlXrHNsJhq+jnG5kq2ILKk1k6RxKQcd7Xj3mF
5GMJNgY4k933Zv4OQudNy4froGnLY0T7hEkgXojwZeZbrhjUnpIEa8g0INjL4nrvhxo+D2NQO/TS
dn2l2jha5U7owBU7037o54wfHptHzfQRZpMZwO5VPKKAPaFAxM+ppcw9Wv7rZO6p9s4wdXVEMZHP
I8s430te/lg4lQ2IEWzR0Zy8V4wL8Ia2kSI1zIJ8C9ImUJpzkK4zrtwU/UKTt495ax4Qero0PvGt
gNJyzPi1cdq7Oc1+A875XdTpd6XjIExZvqYkDMZzpwPhr6u21nawyOBTODyJIs2vpG1uGyf9aKtl
DIuHql5mnkM/7hlo+ium6fQ/hHh2l5DV/MnyA9hxeGl6gF01KV60Qu6HRH+Fj4eCklYI+5r+PTZ1
tfGkQ3UjrGOs8xNNXnFq/A9D/JZV5y8RQNzgBfRb908pKbJoLB5IC/auF67kTF1R0eSEE6LTJUHl
jtnPgZQhf8pGhTtMqtjCONI9dNk4IuuLN3Y/sytFoFy6yIsHNHS1D65A+Jrz342hGkxlziveaxAo
DsYNP9k7Cu2GSEsRxCCBJMZXpsh8hxKPrLYgD8acv7Lr34VuTptWy0+YKOa9rphQ4NdeTFLli5NG
/HAOh9EO39yxewoXK0oFQnjNiIhjAsomqBZehmqO+gJXCys04i5hxryxB98Grm3RbxW8Uk/CHJoc
A2AKhem/phvb/8Vy922DNASPr2CGF/T2P+xrSdGHoBSVv1PNW9wnr0Z1zLX2NDkM29KY1o9hOMQK
ocOAbQha1+oCLSM2LzcmneLReh8aLsFuXyB/zIK270HvxdE3Ub7oBkhfHMsUhkNVvTDTo4027t2k
/44SVmj+aTcwRI3oYiprD63uWDXtayF5cn3DffXEsB8c3hiMwVjEwALYeoi6JT//cXZS9GMYcfOA
LsqB3/Y7rxC71elHUlAdeYkqOIt+/es3awmd+BPk3QeV43hsjOBCsYv/85sViVhzDEf6u1GUH5OZ
fhvICgHVvnyMzVJSMDSGDZ5/TEP427NGxtgggYHNbkISAQLd7l//9S/k/hecZhaI0JfN2tB940+/
UJWyOOj5+DsXIRjDm+TTyx/zDGKUNQT1MBwLXXufewCec+wdivDYVeqROAnKLIGID/08t3uWx2Sa
30BORRrTBSD6rOzEJhtZAky4PhJZHa0FymkJqKahZ7+Z0Dt0DWo/6P6f7FeaDJRjef8qvfJYZgM+
O867oGt8g0ceJtQkn0QZgsqpMfUvBrpcXGBgDIEPUHHVC9IhLmP7MESuup+b8DJIAJ6OxoB8MIk7
/Sk8zFkQZ1/neowu6AR1YxF+RzmljfQD08x3ZPydl43OrHneeit5j0bufq5BwkE8cSjxyUCf+xgq
+zGu5rd//TlYy6H4j9WBqzPbstEdgqmFF2n+KWwBXeYMAZ59quS3DORUkU0B3nakPda62bnKHiyi
mZMkIXUPaotefKUhFX1OCIM1pPV6XPDKDD2KFR7gldC4BaQQYJOJB5ztOOnAQ6NcMAcPmbtnB01r
TUuSwcacuIn003PvUE4TefEtc9yfWl3ej7QIAriqG/Rv3pogoWuzLE6YTbwRlff3feT/W+rM9/i/
v8uKAGPG9v+++1Xefcpfzb/9UxbNv//zH5u//zn6VS5xMP/0h03RJu10DwhsevjVdHn77//G9/+P
/+f/61/+R8DM01T9+ttfPn8kCIqkodr5bv8pYsYXfNb/6x9/wD8l0zA++1T/+R/8PZLG8/5q6ibb
CLE08BD0pRYDTtX+7S+e+VcTdqZA5EW0IzszC7soVRv/7S/C/SuhHp4PScrzHd8VZF/830wa66/8
Cwfpuq7b5rIh/E8yaYTt/jl3gZ9DlrVBxLtt+XzPPz/WRFI1hS9NzMb33jwMW09OXgDvFbcbrEG7
LrtzXmkHQ/O0degk2G4KbUMLma7L4N4EoblHnYtp74BHUaggg7lgkIC+AvWtkOWdky2Bkt5gYKg0
p2OpHHWobWLXUeOcMF6PJ4ExK84j45I/J9yyaHZVNTa1vor3pQnDSRgi545nbbVK544+TFdjXLC1
YprvptbgCEl/VXppP1dS/JCoAOvQmx90Z/6Ve4ZzQqXinlDZbyTQ9UPeMW/xY76M01dmR8leQ/HV
DDQdkgGHSTmOATK67OqH1d4hV81pM/2uQ+qxSjA93UxuvFZYv/qisy8VM8JZT7elt4AWPFrk0bTT
Z6E2HgAfn86fDBdNpTLPnTUVr3UY3ffzHbh0/eaRtrFNQhCRET78zmJQF+LC2GYOAoCoM719r6cX
f5qSnTskYg+8PVBEFGCyMzbsoOQ1NsgWfTc/52Ny9tApB3Wt0zXtRLYBFbFIONt0h+MWtEzMLiEG
lEvQriI2aVQPOfP4YxnbKfTdAqKAS2IFA2e4OwtuywDpfxIJGMqWlqfnjei/sqw6g+ODaO6hH+1d
qDpcNiW1c2TvZAPr1Y/SW9V12PkgXZCjW+yyNjbPduhvS4ny1Jp042Zb4lsujRbuxWjLc20/0Iba
UQjtpolRYh2C2i1Nsz5WOrM4hS3w0poICYsJAEWuUD6SQfqWJUm3NSftkfqj3pVGRPBnzqRhIop2
iwUp3Y8FhYY7k5DRjBMU6DL/EWU9He1o5ovd/J7ghp/rFMg6pP64MuqzTQgorYSyPw8jCuQUmE+C
DHmXSywrnie27YRcO0RM48QQYGVOc0iS17JOioyQgJIC0XGtLweFw9Yk15HA4nI4jQxBs1J3tohi
xiBeqIzTTK6LE8bi4HuRSxvTkwEyIgC/Krw6wBbodwJoBjs2nocYz6Mao2OouzUDeOZouo/3tUac
s5oiszvGgtx74UZnstEyxOJAeSNEvmvAsuBlClkEhj1123oZ4qdVYxwcrERc0ec7HBze3g4ZDZS0
DI0wvBQRdUAxpPTkIJCfuW1fay65xxAhltRL61zS3okmt9n2sTtsKydFMJufZEwcYDNzFcvCkCYy
Zcm5IwStaRkgI/BWPxMY0oTnCCfl9Lvqsn03582nNTX0+5TenVxowXfJ6PwgB452cTjJh9EaXgvv
K0npSEC6vQjppZfQUDY3QABSSZ74AY7QaCXTREPf4LygYIQ4Rj2z9jL5GTUEe9O+bBhlpyfPTC5l
0iZrMOL2gazlB8fBdwOH2Cin5myDcFV9cx4jW5wrlbiBFyX3gHLZ93h2RyuAZNDvMdkCysJzp1S/
czWEPbqWzmyLzTm1YZdXU7x3kmPdxtVW5orwz5ZGEyPXftu4CnYYUikzdbtj0TxVtR096Emks2Ay
3HFzhEU19feE+labeWKbtKUpdinDrKqRkG+bpDgKn0xGwMvhYwwsd7UwHXdFbql9/VrlI8L1pnzS
e2Xt6N3dQ3aBG2SBROv6lNxgT16SUjeOVFnDqQ/nKw03Z93Uub2Py/EzNdruCRhKXozHUJTdYSiq
PhgM66kzEm/TzyhFY5ubplhEDa5Rsms1/rc92dMhB+7EZ8BbEGdVf4JlZ3vlvaA7bfvypSnt7Km1
fyBdTUEyuupoQnXa+pn/lnU2DgeZf/XkjhIYsMxJ2Pk3pdHwWeIVwSo1YSSJsayOVoqLPfLAM2Xn
xtf7J03w7KAmKwITPdLHbOov5ZhgJDZ9PE66IbepMvxT4RrfTD9iHppanjyYAD1cjUMx4X1uuvAz
jKLqho0R6OPSE9bb5y5ymC0hK8bondmL0LTaIH1bj0MRBcpQ38zxnlJ1jZCeray5xh1Cdnnu23sU
ER+akQ37yachAWX2nKi7Lp7iY6IxyzUqxvCJU5WMehvsv3q2b5P0Unt1RRRlNTP0J1qYxG0PAm7X
69beGuNxbZSJIKSCxiRgK1qcw0JT4rTGwuFgWq6dhQnLl06Q6NB7KBiYB3h7F//XthnpwNbTkgm8
xJLS39OvUxeHBzectMCQhEFICPk4xJA/06ZGymarHYnnJZ8VhPCuMKYAWLnC0gLrvIr0vQi917ox
s1MYZ++yVKR8kWEzDBnhQ7oEJVXuEN6au+g145aIl2w8YtTAvUZDb60qx1g7+EZgcUFW9psMBCmx
xUrKiDFDQ3NshM4ue4CcXKqCmLdlSzjDi+i8YVX0uGEqmt9o1HhL9dtkZtUecWgJF2hakMM9nkAA
6RX5WoiO8EYVcHKMskieRppwiEUXbREaLkh8+TyBp079u7D8kQwFDtwuraDJPfNtdkDKoAqPZBee
NFilLCHIUIsINsxvg5E6B8bn0TXp2vsiNubLH1+iYbxXi5A27fv4ODXToRxtDfCVxSBB9/ezz5Y6
rMkgDvepqhKUuTH6EqaQCCUX3S5Sjo4VoA6Iy97zoX4vYHRhzZbD5Y8vtHTW6SIFFmiCB7TBOmJw
PNX9XYYVnlMrOQHfeKNRgWwMYTHd0wdlZQLXgR7YgmEYzfdHkJxIpU/6ok1GXr1jQutsbWZg25qc
qgi19UohaY4XbTMz5Lfp1fePlfHiujpQKGt4rHR63/TJySJBK21NSHZNWX14qKhl9Dhz0skctlrI
THpvO3rJHmi+INNCg81vOIAkWRykI6cBdj4nWdEoXWJNh4Ojewujc2m84NgcsT47JQ+q+WxO6tmH
AL4KrQWfl7mPPRHYehU9NYtivCuj11pnoKTwsrVYmhTi8qozn7UE/Vd2P11c5Odi0aHj9t2gLxu/
OMYdjCgWebQkEG0jvOOnuG7eMjmRKg8Q6maPxjJRIRw8W7TvGq7ko9aRZeIvyni1aOTjRS3fynwr
JrM+DaSA3pWLpt4clleUOV8hmg8FunVxWj0UKPGTUSaBZhqBEaL28mcMdvlUB5Ve3AFE3GKDRC+T
HmP0/8h2oyBqIdMQM5bfu8I/1aGAh5Z+jQwg0JLF3OYR9PSw1NYKD0G6EDn0SbtlaC2LxWYwmOln
ihxrxn7g2/IFgcpF0ODtTXvcJCwcNLeYTtBOr5l5R3tUodijiWcAlkgqlA0VM7Cy/jB7FcwIOXVr
tlOk6eJWLh4JMx1Pms4rX9wT49L54aMzj7pOVAO5vtNRowXkLL4La/liYsVoDOE/C/UrGvGrs5Wc
vCafzmAa2sXGEYtquq9MMuWLUIlNTvLKCmqJeugJkDLc1P6llHqOHrpOMP9chpR/fKn9/CNP+5vG
xPUOM09G0aKmHRw74z6JacxVQ9MissKlizpRxbP4jr20gLpYh1cxoH2lJ9qLMsGDJMpT6jD2EoKK
kNt0eia+Dev96OVQjZjb0Cwu92YVZffKlMmpSvtn1up41SsRki6HSNFoUT9E7jBdGNtAglh8N81i
ykkHE2eKU9dMEfgjlgz9RvJFte09szqyoUjlakddmYhqeQ8i9gfwVtGzgZv5DPagh6dIsZX4NG7o
08iBfTmrLHY1RXpQzUTWBPykazNwoTi7jLJ913tLx9OK9bxNn4YCUZeh3HnNhTVI0yraTg4OydmN
1UXO8ZYABzr9Yq52prAf0tb+UANoMFMiQ+/zt3JuoGqpS10Xd4zTD+h7Fxar3+2dEjux7o5Q9pT1
UEo/RSTCCesMRrvR86hmc1+m99q6GntUN4qfHzY2d5nmJYtQTaHjNYCZqKB1iFtGtSKfEGSVJ/Jl
kIVV13SIPUJ7yYgexHGOWORx191sdoY1BuILhRwe2ZmhvymHKzXLVwcl98SNC2kxImAtheuE6fim
UDng5JmiDTAwA7snuaRp+D5EVCcj9J2uoQndxVQ0U1xyP4jHCAD3lKGn8jHKZS0gX/vH9JsOGlID
4dxwdgyIboJamoJw/G2ZxFg1+ZteVsRtD9PLBLoltYezrYqPvtZG7ln0sUacrOiX2bSmK/FE6dCU
W0I4wDDkjXnyOBIdp7j0id/slPwR9oEP+0KxB8U4m19hEv1A9bnmXLC3AGIeqsE8o61BK5dPz+gy
THjKWGEgOxN77c/XnqvPCuDNt97UPC91/1a78Jw17gBT4u14XWXQx7YWYFr9TmxGs2n/Bxa9GPaS
RKs1lO4zDzd++uSFhIdwy1lhZ5E8wqf/rZIKi7gZXctcEDeRteeEOc6KAHZ4eUqKXY7MfY7d5r6p
kFv7WvvVlqBdSHx+sLhzG6rt94rphRFazZn7laGoVWYXGWXblzsAWgOPhMB+DZgf6SufNGqN0SpB
OKRRcmnVQiXWqzZAOwMmFk/MPiQVhOeTjltGyd6b50EgwUmH8I0mCye6w1/57quN3dfPgZmmdrKx
pvjLDKNDOhnFPsGAOdQxSs6Wkweb5XEI7XPtuuULV80BS5/dr/QutvehgNpn9dlFi+J875jtkzBT
D9gxfQWf+SDft8H7XMAlH91xWbZPSWQYezdMu3MLmJ5ABAWVpys3NjBrRVLIcRLulWVzLgftftBB
2HYDdqQWb38AQd1cSZfzQ8fecUgVp6aWWOekONfRjJAgquV6cvaG5bNvZX25rZ0Yn79lvvktQe24
Wgn3egcLORxNK8JR3qC/xViITziyxk3ftJAm4lPS9O0tITco7Wzo8SbVh4+jjtVTA7Yey3ZbmGEc
SAecQpwAH5yQZ5Kt1mOz7NKnSL9LOrwDQ4ZaqaeP4imIVMlApDdSwHXW0R8m8fg9qfJ5FwmNGINo
z5TYUtFdj4fbszL1oNt1up2L+QqOlpMfxTG3CyZoVHknXeLX63N55wksjfwvMuPk3eLIdTxChSJr
g/0sDWpHlpvo2e3bo99Ih0P7sbJFt2ITm46TK5OnDGQhIRf0uWItBQMLcGmotWlDMB/emujB+Cpt
zNtWtVc9uPiiN4n+jNjUezn+zmvjl9mzQWKKztEfMOIcom+M+7g+PP0Tvcgdzet6B9VOh1Ne6nsU
+ysxcxvMLUiwxjiT2NlYAT4+81YYHqEf6JSsfqGatzk9GyCwdiHqbdjlzEgHQhPcyiZhUUA58pyA
xVzs2m783eCLeq7H2t2aSXawI9LWKtKBvK5Mb3HHx1UCOCB1iI04bpLyhAO7Xic5ZlqSqz5bi6kB
uLV1yfO+8yGLsx3grKkiQD7ju4JnvYkq+67DX4z8vA80vWeNjPmaTzleGV2ypPLRhmGcNzS1v+lL
71XF08PowhdNkh466VkqYXJBoxnA5SEMukhS8PNZWN5g4lSkFoH2sjHKnpMoU9vEbp8LRTqen0bv
PU7UILWAy5AFhioOzqx8bHL0YL5OMAyXO8RhMHtIIdPjftMy6l4PXszDMqdXOQPvqshOWgMp45aU
tto2jlxKgHS6zTxLMT5u6SwH/UT/HQfIbhjDj4GtZBOlxbVMXO9ktEqsuGjgqCDxo+mbcEvZ+AJO
xN3FqfNYkqIXKD0SXE9uPSRBaDe0w3zLXWwAAE3b+NJ2Ludq1D/lr1b8EuYhLULuxJghWIJ0ag9+
M2+NjI2rj+A6jTpIPs7jAE3Th5sXW2ZPZjCGaH/60vphQvQRl/ZrOgKMLYkNxEfoewewhrYBDMrk
rVV62jMjwM5vp4+tzFJWJQ6VuXzhMvfLiHiXMos6Q4X93ik4FzM5/CgyayytvnNCKBtG2Y2IquCp
JBwQUde7+8y3dmU9N0ewdYdaeglNgO4acQOBT4sMqvE161SMpF83imcDFT7XmNTeOrYky8Pxi9UI
pojCk7n5gImIkhEjg+hhHwMNoZPZ0E6DO1CYNKBQM2PcWyyUC1owRSwOSjl9aJEzbtDby/1Ij466
WtAdY5F32aFelbZLzSVNCBOZyXP7NUDeml0vIVKRHE+uE+ida3ASBxJ6m2M7oXeQ/fJ7RKjZE6II
akfbhqPD1pa3Z9yZdwncZdqjDHE0FIameA89lJyiQ28rx+jOC70NCtZ7rRTh3rW7H7drKa/i/hDb
MRhP7UNXbr8nRhDBRUOXTe8vdmnhw7MuAzbzo+VsCpE1OzmMz6NmPaM0fiiI7+aUHKPA71rgJdy7
ZISSkBYfjU6AVL13ifB88lQyCBtylFhzNaIDLKZNoRAZIyolTeI2Y3tXFoC7ySwwWrOnDSmCrVlr
OI7M1t94FfRZo4EvVY+UmK0f99DWl55tx+/uv8K0S9ESsg/2szybhvtejHqA9+G9x+toZWDU4Dd4
azEj7+TiaDeDuxNtNuIqDawKEFFdt4J+U6iQw5mPQoTaQ8J2e8Kg+Rb53OYsdtye9mlr+89kKFJo
o+Nag61ZR8bwAfKAoSa0MuW94W9DOirEo63UvdLEvWaX16IjaWe0uuW9Pytp3rTabhCDpHudVeB3
0dp19OeRyzcpHuGZz7FEVQd8kgQLIK/JKnMenZKWR54NDz35Vqukt1ZO1D7YVOwExCzC8sHlHNGr
AIU3nUw/pemsbbhpwqzlYNuAZxxep0X+3Q92c+IojBcJkE/uA0mBYCik8PSNjPujIdCOWS77SWYl
2sXp8zP2jmKDdw7TcWnZ5xaL2cYTLgpWJwzoLSBcj7sbdpGb1bsNvqCGXOSLZwMh6Iq1lk/hHfep
S0qUDQAb0g5mKCNjIuHdmd8uovozfaWdZJB+6Mz8aBSq3qE9X6xkjAjiFPRTvSfzAnOXRo0I7AEz
bg6gL7x6aFTOJS5sK5JES5WcwpUVgd5oki0T0XXn0mSIBB3ATgHao+U9bGIJhsKwA9AMN2NWyGgp
RJo0f8ZGXO5bndbs5OCElvRMfbd+Yi4EIS3z7VXeiz6YRQvmArpIDPq4kay6PIWRlOTDm0Q8PGSH
FsvsSPeBkTOmqYZONmgyFiTtpCNuRccxME67LcZn0V4LBVpVMnYKai9HakXrhx6k7naXqrP4uTm9
KV4utabb4P+mcGN0t/e64R1g2XQaqKV9vSruvZbl1wybuk5AsgC+aGyr2iZaQXUddgGQ4nuNsXhH
hjEEFtCVTDaQOSYMi9DEQwpMrQ5GrE4MBzIUNFTOXjVoZVPiJ6QBRHzkRxeGYsDRkNzI1o+Vb8F/
kGeju+AgDRuvepMh5kH/Ddavf0qBXCdc3ACFpFupTQevATHWUMVsTDVsKc3Lxaid02j4dtkbQfDk
EP4OYwzf3Fi0Deyj0AmJ8UxyudHLlLsPcDWZaIeEs7BK4+Ysu9dQz75yw0y3WYawVYAy3hEX99uw
ioSFiSghq/Vom3oA7DRARZdplA9VVdovDdLfTdrpAS2TEqilabDzpiBTbd3fMXyjjKEb9pguJIQh
31Y0OA9aNeLNc2EhMbW4wjVqVy3ZeDCDnCBKWv9G3YquYHrPzXanG8ZrnylnYxTyiM03W3t2KoK2
9alsiuskom+sqf1Kc8x94aav1JIrfFQTcrEy3g8oRRNErbjAejpqhBI7iBsyz8YJbTG6GJCtNfWT
cBl0piFAsETT3nis0FzqpH6xwTEDHPbqYrxAGKdfTmXiKwJuKjjvdlfe0TznaYTh2AjCFx3GDrHz
2HXQRSASXgc0c95EikPNAJXCw75HEv5h6SLoyC8cufdyZS4OFaOIlVHzmAIpAIhI3omH+iZGZzSR
yTXo4sj4CnkXB8yKlrSfeF9enarV8sD0mvVly/mzHrV7ciQ+BpMOQUfjCbmYIq1nwDrSx3eG/5Dr
tYngjYMYDeyH5YljYlTjO+2bAPYiLkHLtZ4wDmD6AFEUmbh5RIH6w1Qx8OX/w96Z7EiOZFn2V+oH
mOAs5LJ1VtPB5sFtQ5i5uXOehCIUkl9fR6Ma3YVcdKP3jQQSkRnhYWqqVFLeffeem8gnstGP+cjv
xO4kuOLxD17wPWyjcnn1OA0diFzzNk6AhYK4X04+Y8SKOmI8rDOMNCtrdmXFLZWj3JFNTHQUQ0vV
rWcuc5NNl3/+CoV0umipPi1Vpof//TdTd6SY0gy0H9RKXO3bYASv7jT6yx/IE8FdkYMoSzSdb/6k
0keZjRntRKa/1sBs9jcCZ6DGk2KKww+M0OgQOzi2LcPRENn6KZ2G8SkBMQvAa1vJFGqtUJdmwUId
uDs343BKuO6WlpNsw1w1Urvj4HWMGAW9qriPK4CYllgotjeui/jEt3OaCUC0UUGO20C0hM3THr1s
stE+OXkMY3bw66HeC+BYRBYPXmO598TN0nNeqguNH+59LexzZ2Z59tLgWy0m3mkb5hVNayIJ3P24
mF0Se9nGZaHcLCGxJ7avWlTc5p1xG1d8F1DLtwg1l7ZtCCcSAgxuvabS4wY5djvUjeY4xvRquqYO
H7J0eS1M5V1bKy4eh5Q7KNsecD8uiX72WHwIiBjsi/go1Dc7waPV4PwMq8+iunVKTORYdVBba+gy
26EmFAktKqPFhUNcWennYSg/LLY01F1WvDOo0UUx/+4HTu5BV7/O/Rb/LOTAfKZJD9PMMbdSHMcq
ORadfVeQ12gJGG17SZleTDYnaGkjKV1xdLTuVo1OzR7tILdbcc0MD5HibZkgcgZeq3ejPT5aIyN0
1o2Ce2KzHtQJnxSq1WhJUFovXeeB9Uhpf9KFc41i/Vo42uw9448HVqqYI248YWGa5UHqGWprffVD
gxVuhkZa2PoDkv5TX47Dni0bNPG4OGg/p6WkMxyqq/EuAX8M0q9OMFrMamnIIGGmbmPvRXhLdyKT
aEfFc2qcacvt9tZ14+DrUtikUjDwPnkl+kqfy0ANnBshVDcj+0xgH495xHtumY6tgQvM65+Y/dL4
bBS01Z7TBYtvRHNtIfMz59TkfhJiXHvoR7s6ZQlsdRtraL9GQHVPdPaxK7feR/zhh3Gh0Ku22VuH
MwMkHSIIXHjBiurqodetlgpO0pKkPIutN7b/DG8djV4zefO+opy0bk6BIBZgIabZeQ+JJ9h3jP2r
MBjJgM+0tty6++qJTy3K9YOT0qkh0uZ3HoOtHFHP5mj5p2xtnbs8912LiQP/2LBzcmwVY70NSu6U
iN1mr8wyrAPHKbZdBtQ+QTaCS0f4+YbQ2AjcXyuVZce+xD8Ba3crSmc4//NfA9DifVnfuuGIJNAH
y6YLnuijIj5BvHEAlh0N6LCMt5XHOjlOPzUYIeLreKPdSl7wxkPM7r5TkdyxDr72kwwg/usPDAQk
2kd/p+PgfZ54HY5XfpPSXlYVwz59VKW/G/JSX8z4C2BqyOF8vmcJtrNTquz9gUxpRFfqbKRB9Rju
BuImdyHeBrhaaj+Xt64jctFtcplHFT+bMfkr5nBfoEqTYCrDve3HwSYX3wO0c76nNqiuE+DOTXhj
VZFO1oSl0D3dnD3VsNDnZFnUt8uRL3+e7gbFMcyj+xMhe5OnriHN73OKiLlGiuVpaWpo8YpoLdmg
bVvg6wEI2t8abwAH+4yDfcv/nKXmTolqXE4cFNyIo3Xd9O6W2zCK0K2bZGLDRRHtp+3bv/Q4CCw2
/e+4jR8XnwSoG6pnQ6RrgzXw3eow7eYgtnhbt9aY/PDWUv9TYujEz7iOsHwDNdKg/WxDQRQK+Zr/
C+1UQqlPEGWOtvM2AHjiJLb8CBkD+gppwKid4DrIitICgVIP62mumnSLQE8KvUGJn7wHOu4ORoqP
xf1w/Pw7NFTas3xGAGBvs3JlfBUF6wPWAsmmHAZabIaL2/GE8UeQut0NJxbL94h1SJyjjN1nmfkI
F7YTbZ6di8w7JvESw2uM/2jGuVuxz32fU98qPglAM7cB1BsbUO85bWqlb+24S1KtZzkdcvJ21OF+
xuIy+e65UZA7FrnHxH/J/ew9gZu+InRJ0w2+5U0OQGdFObuPhJKcUrUEG0z4n7S0YNEZ7iMPGauW
GAwacCg3dzvbAMxELmz6IMf+qPnXD4N/cRKaSW0pL2kPJbBDRGVCOJQt1HuWsuvU5Hd5SmdEiKg0
3go3o/4tjF/DLjgTS0m1i5g1Ljy5iSGaLH2psmyvBf1Pni1CRAT7CJDzVIvgvVqiU4WPG31/DVlF
rhPrlPfLU2uiy20hlFPiE1pUyFeMQhttyV9u6LwnJVhSlm1mA3Vh4w7YZoSdfuYOQWtKlJ0WE7K/
adIbwt7qaQ5lw8wmrFjmrbHVcb4lBf0o/c4FETMLlIRFQSHsuKoKwRrbiKJjZL0UNjazdrqJK/MN
hTDFx0InB1kIsGuUbZJTzfGRsHlLOG95v5X7VNX1RTndufNh7iz3Ef/+zJMQpcg+iMDblgM+/5AW
AHxC2VwfCSaBpgL1t7KEt2+1w+4P3TMu+MlRlWBIuvltMivBt1EdRY7v3DjVrw7oZ+cl8WbGCO6s
NfomjxS+1h4L7lXkBm/LQKy1+/LsxAOxjKs18eh4Gg3Dg7Av1W2f2dJ8jJcChjFtSjMFclTuIAQZ
/xjrcFcm6F82zUxFMd6PRf9gRPZK3BL1mMWMb6zN0NWPLjEGbuvpeawGnsrTI1C58uZxuXVopiyK
aNWRKoUfwqkBxNN6VhE5lfa+07RT4tP7hApSXNXi+eRpoaGT2pBny0k+J6glp1B4J/YuzYvm1ezn
tC82i3K22oluFVmcnqY+0keyPU/c8tkEyfCtaaPlDmzSljRFclxC77v2cneXK/+VW0R/l7O16gqI
TKLxFJ9JdVmwfqx5TN22lia1X0iO3/sT5Zcsnmu3PnRsgnl3gSdSVUzZOxtKwKdpfSshTqdvgLns
GWqAqHXXN5xXNkm2FeRL4ZeMzc52G5dwekyz6HCcwncvmtKDN5mWAMqI7pgbdIaqfx0I+ey70Slf
KSP/BNLn0gKDZS6yR8wIYsgPthe9tKATF4dmpnJSXPMl2TndlBZgOMdduz3IqlnRq01+4OpPf1qQ
Xc/UorAQDaH+pCyvnAl81BRTYxxFSLkB9slisS+QbvNrzHJjdguqe3myEAZjn4mLTZcGk0J7j+VJ
7fmwYBL7YwP11n7Av92c6eG9VSLdS+a+k4BYYoMGQSpD9urzHS1c+Mm6psdeODI80tN0sps70uPE
bllIIC3mxM/THYOxtc9r/cKq2noAbHEMW2kOtgFukrPJkcTQHuoYN6rHu9LNKXiAilsMqKeeKo6L
yDdCJ8Ue7Mizg/XwJFOGw46Ve0Er4QGfDzZHOByID52zCwk6nk0DXjUNVXV3o6YaDtl+M0TbRvC9
sxxnuCtG36Cx2bgCfABRLOuGuPlb1PWdo5aC72b+PWXRb0H4vUX1YsXbPgf2uPfTaE16tVzVeRcd
UoeqGrLLHdw8vBHMTCnGF9s5Gh5ILK1fydSfG+K+t7lf7uc+PI328k2y4W1cMLRBEO/aJyvAV4BL
ICAIj7A6s+0Q4N8lmtfOb3waxbP0qPt342HgKwVufxq5nmTZ7v9xp065b69Y0lI8n1dffeEcfWe4
pKpuju1IVXkVuX/cbgm2bSdIDkPg55oes+NYjtAIpuosFDGepKv3IJm8e0AvpGkAvHQu+4RAcOF5
3FD32q8qBiv5F7AOE2lW39mKRuyyCPAE9QfrRlwJgwA6oC2nXQLjoZrFIWCAXIWZ4kCIn+E1KPjC
ObpeK29OP9JxfA8GNq66nJ5EkW9bUIt7lrgcvYME5cMpWPFzsG6FFz0MTSvWHXLwsRV8nuwLqtJd
nvGnMUOG3U/dsGS0NE2B8qa7KB6hNNkd/3GU/3/v/f/Fe48rPv4/ee//R/OTya//eJBfP3+G7L+b
8P/rT/5PE77/L0GiRwQsdGPf8W2s9v9lwhchf8cOPDRAL/IFkKv/ZcJ34n85oRBEZkNc4vwZnPED
iib+fMf9F6Z9cmtBHIREc/6fPPjOzWH/34MluPkxB8ROzE8KoiD8t9gpWWRrdHShQF2kZqCfM4pe
hHYAJmS5kg/uFLWUTDsZJUa6YcLOiWl6rpfsfFuhPyh84f/tLXz4rx/9H42uH9q8UQO/DvPcv70m
XpCIYuacwPMJ5Tn/lhDFccemaI7dmwUTY0Y032h3PP0i3XVHegkYeCRlunyXvbt2aoJ9gHtwbxky
AlPTcNadJ3axwILrNxUhTTkJqoOFCHhOyY+eaCEx2zIp5LmPix/PqoffE17ALTkESpx6S3Nmp4hA
wSmg808NglCNrc2Hq2nNOkD4jE8hNaMz2UTqkmG2Uydj9ASTKQmnL9ejEM0z9BIAZGosuitwmuKE
CwqBWpdF2IVtbGs/BE+DlyphsRBXnHQwi3s7VZrhIa9owiEVXSZ/Z0gc1Lu0wUpxrj5qHjn3tArm
9z3rbu4wkd6Fsa8e0tAjuaapjJ/JE/AItQZMP11a78HZNps2tN3XzMS0zIWe/9jZkTKAygSiKNnI
s7FqevXG6pPyB5spykVBThlHg6BizIJAibAaNA9g6dNtZwhmCn0rfitnq/uVBqF6CXqWEXHeehsl
8LrGkKhh9ZrgA3tR9A6CI9+hYdZ3yHX+a4YP+qVIS+vdmB6aJIzhg1VFzHjoKJu+hYa2FLb5hSbY
0thl+zsGVgXsMar/JKGlLxjfbjF7irosMVLkE9BxAGk+u6S48K9L0qANt7fxBczFJiuASg6qwCtd
NvG+DGhg4hicPyNGUGYqc6Z4jXmXjp/8MC/61o1skSIoSwUINVX7ZlAgiVLwYt4Ebq3o9HxcYiyC
QLkQIIMYN5S5XQDgVnYcIij85mRKCbntrJcyzEiZTdUllajAZurSd9KmLvkpZ5wvjAFsCyo4CIlX
UTrFTvthMb05D4rSgzlVmLBwA19RuPSjTyPlnqxQi+cNZ9aQ4cksyDSuOUmKpymw1VkMlE2idtwK
E7oea6tihm2A8009CQDMJ8u7jhfk00H01p1j4vplkVQCwDqotroI27XO+vAQ1ikChKL2GNuvf+xk
na4x39Rr+EbDP1mOddF5Ls3WbkcvG3PMtkNOuxMlfHwJj3irCpoUKCKdKTcDh+R9Nk5R0xJmoSZ6
CSFz8poTKkdTzzXQHrx6c0bZZKclgwMXSbyO516efE+O12mKFhblaJa4g8yhC1LJsq5J7he7mg7S
d8ozIk72tyaOxzcJzLYTL8l5Jr93vwgYdil338OsB4YcUvsbicX10oBTPlZNkZ1sjGs1hSjYCsD5
kTnpohzZQgUHZbT+LTnKPnGDjI6jKqyHAQlhjwGQftc0pHC6y/F3rVTVaX1EMYKBAA9XUxmbqX6h
CtwSGZt8hkR6/2ockb6j8SXkbHybfWE5Xk+kYWAizYhi73OfGDaU5hbcYBBD5u0yYIEIUFAt3lAx
+XdhbbiphoUvyBnDOFW0uuGY98exeatjPvCV42f0KeLx5Qg4ZnBaQqYJVgFKLupEFyIw+KBgwp2T
Ku3ugjasCHQOwUck8oiFtPSuPoeMC93gNNdh8vA3I4fmBge3lhbSAya7PmDC2Ne07n555G/2YiYM
2VA7m67DLG0/WoBye8fp/XUGeeGcmBsAquZgllE5S5zWTSZy0G2e+ysy+zrY1InxpyNOe6oOujpx
yj9YJAf9xEXjP8OKwZzrVjg6VyQZuq+Bq/IrSdzmDWGJInW784/TxPbSFJocVBcL/89cMXlseiS+
C8ct3LSxdVIiZxIFjQlFJqeySW+qIcpI0tyuP99pqS5QupEohireqUq7b7kbFb+WJGutna7A1T2r
YWiP3OLyZ7kE9u80zeZmuzjZ5AGMjfu/aT2g+Qaj0r+svJv+5CC5N4kBVbqwHziSxPevZT65P547
+uBWEq/lNG3PLPW75LNceKk2PITrSMDgd4J91X9YGkJXDE/2Q+1DD/Op/n6e654VqUZWJhkcRs1a
gdnAZTdB40twiB7h7yF7oWrRqJhGR94SSXGfPyyvg5OIgmVJKI590ecbO7M+pePTBodslIdP3Dfz
XyYApLViPAt+K2wxu0HHg3tUw9inJMXyYtpUIxYL/PzwMHGLMAyls1/R2ULPgOVY6WNmAhakkTO9
+oMtXlrl1HexQzsEbZ5m36ks33Ve6h5iTtpXsD8jgEFLDpxBDNqbIjbgU9u9nUHpnRzhR6yyIusx
mN12DxsGwoLgXdxFo2XBd08T/EZLcsHl69B9UvTwfkqcCFcUrzrYsMhraiBqI6EmsfjlX0aV+iEo
hnm/OGN2aowRHwK+2NrKshtGnZK1dFjEb79egh8UpFtNXdRvlwp/ygp7NHsvq2UprzGblVgSk1ZR
TUkrRbaTY9lNX3VH/Ii9UTHGb45Owpe6BeXoBmC3el732g47bwvrFZQkGAT9NU23OnOncJ9iOUy0
sQMey8YpOOEdas4iFPoXNt6c/M/ofI0DtMiR0R8tmhNSNtIx2lkugbpavkY27uk4TLAaGhxTtV9Q
62bNFUjAllVHVPncPFq0x3Ym9TTzj1S2/O51+aj4NsbpcChH+qXK5FTX4dmdh50O9XnyvpfU/yXn
k3LlZlK0b2AYSLsXat4fUcOkxqE4/LQ8Ix1WOus21h8Qv9aeDh8LPJPxkL02PRbxTqiN64bnmVpE
d3LPeP9Obc6qXb601WWynhX1KBQIrTXeNBDgB1F5R4GbVrENEtN41T6Uq3kkKEFJizOd/dispiyW
eAvSDVaQVedmx4gMJssrTL2c4Jp811TgEATDc+9aqFDJ2e6JKaIg2xYcId98UIr5p3NPkgQiMOvS
Cxng4RtX2enme8gEJdjz8Mg1T9QAF6cq1UFiJquKEEPH387/o3miDebR5wfDH8Rj9CTB1U02Ulj0
SJ8wXKfXSpIFQHwA7BnGL1WOr2D6ZZuJhNoDmbptM9wXGJKc8quIGDCrxxnxGU5I7ONtxAZnJ/a4
85oyevfnEnHHgtS70PIn7eTvOI0RuSj/mHc+hTay4KcIoirwSZTlATSJ4GjwzNiH3oRzeNAbHwau
TPNvN6ya42Sr6BICiYM80t0aXyxeVY6cSmsFXyU/QK4ngH+JQnPpBuuM2AB0ECQC3pwBWmFfHSwv
pGFNJs5uqJx8F1kQAgobm3cw1I9Znzsbgx9lRUDx4lhY/UqPt0xa4uSEnIf9qkMVpDWovNRUQaB0
VvIroz+ShD+7GQ5L8OvZE14zHnrH0YHBDugoQrnFw+C2hCkRfWurHvfcVOJL7mpcNUoE174DuW6V
yQPO+z+NIZKAYQRlvKWsxuumn0Q0Ocumrp3/jDD5BLiPVHxApgpxG039UyliVkZFAmJiPVOWiOUx
ocdG0mg5rhwVVi/lRJ/IdmroQkxWAUfWVVJXQXXMo4w/mPNzCVF2Nh0ipTjSZ97twl42XGc9LTRY
Elhy5gFd2SMtiZsMoM134LKjV4SYtlMOOWwL4skdz2GQdQQ4MTVzbTS8p+Vt7TaNeLAoRG4n98iz
KbuhV9kvboyXOjvHpM47OxNzakIvPxCemG7IUfc3XH1keW+yoIAjQmyH1m2OiyYiQwWy3OLvGzaR
BKiFqYB6eyKa/nuAIthRu+SHsHUo+935dSc2zeDR2uhnxfwoJ1yXzDQjj1UyH6vAbUPIZwiTfVdz
PUZk12gJyF1WKgIDKFC8ARtJ275ZbBZwYvbyNmgwDO7Lrh54FUH/tJgQeXNSrneV9AKsC8I2W5e9
w11QVMljS+/sQ+HZy15S6LIO01t0z0QIOMHS7kN4y6wpNXJm7Eber9Ynz6ZiwNYQ1yPsdYm4zFmV
vUm2amtfgsupiwZLeZH07NoZAM8ySMtTSNwSI3p2m/0KaZMyztyj7QczX3i6nP0KBHxbvdKJbu91
Yjv3bmq7fMycztq2tljC5OjpkiGII7i8FBX+0jlU5hQUcXngdLZ857aaPrQNbcJ07JJnJ6OiXHgW
QV3j0j8fpkSfE1bIHDG7g+UXSMp4O5FKn8K0tkjzmfLUwCSheYn0TeJEAJjDbBTneuE0vHI7qz5w
RojZLcQsaMKqwNnO9cLWLmeZclAO+BBxg9IClC9OehbIf4Vbl3vke0LCVvSrcmiUinyEOIr8ihv4
hvYpvdbuX0IoR1eKduuzdtg0y8KGW7qBveFM6PyyWPIfE12wyQuxYRRkIFbYAcBGBnVFcpymotVy
a+nNYZgcEsxceyTl4lVYMJcwH9B8udKOnA8ZoPQPO+j8vVcU1pG8bIF1d6IwPWw5PmL65+4xOO/p
MiagIeumfRPGtZ+9HG2Shqtw53SjvKsbh4a8vptfnVEHT2wBueWiYrMjIdcB3ajILlnN8d1eOvMb
dkFzzFlffHezm+3wJXS4aez63FgotGOZDwd3HtH/TDwceNKKo8xKBlq3tCBMzxFcOljfDvw3kp2q
uO1xkvNEfvqMODAT/Q0bSO6JN72IKS9+2R4E3pSk4daJFZTOWA13dVrSuSaiDycdLnqqfye6ST6a
Pgp3OmDwZoEykiO8geWmaCCrZRb8T7RUFBNhcQpmIRsCeEFip6tE1EqfE6C/l1w33imUmbUlpVgd
piFN3zL4FCQguvYusig2nEOTnJ2iC19j/NHXuUh4WCRTdmTbob49EEbnkl3dgiOxCTelMaSYh1Y8
VtXiYsUNqn1rDeEhdiamuxYvwZ1rEfJZFek0XRev7redkwevZVCwVRxV8M5kw5kk1CTdUQ7qdg//
2oQrekEsvYbnQKZOq/Z90YwUkVeaXVYXMLqQAU7kHervgszyevD6fCvZK5+yMar+mC4wVyGs4nMe
S3dfthGAAq/kFaWtLlmZNJP/EY4F1VV5GD8OC/7RqYNkEGE6f4+J3nAxW83vkU7yCpdInZyLGMNq
yQqF25oFLS2rtLiUxei+iNHEW9p9YCLCt7tW2sm2KMopnshQPweccY/2MGt8nAVwgrLhqGp31JAF
QCh/LEuhyMP03HEPZ0niZFgueqpGWwvTZmA0xCOv5+ktXXBRWa+4n4fqT9wn8YVfq91OVZ3+CWIo
gXDW84dpDLvnniuBp2w3PHh5HBDmEL2Dj4RCJAywcu31cGtSdY7ivHxK8LueEyTlo9fe5BA7nt58
Zbor7sKcqLonng2FK7gj7GgX1HibrVz4+5q6WOo/smpnL2HOqf1WPpVFff7IlDzs+koOLxaoQ4Ii
Kr0vk9i9uPkwgooIyosfCdSMqBtenM6/1WexkpYde1vf4uG9HYz1QV9C9lXl/xgEoeftzDB3zwR8
p49CQL6vhYuHB15ofQ9+YHkxaTQfbPJJD/0ypp8yrIvLWBb0bHXx7znOxy1fmOTYuWl38ETKOgln
hgOWYZzw4hUzVB+aQdK7uG3klx5vT6wQee/gQYG49iqnrMNFyIB80x0LQou7idvpJs+IOFdG8VDz
KD22liFC5uiR17rZNs+FzZahTCp9ZtUCDKPPKxCn9HiS4uyPDuZRivRs+uttJg89gCpRWG/3cdfI
Q1eZ7sWdquIvjM36ubW84EwrerjDy0ArQOEt90Mkgr3JSQbettERzl8/g5/cNMwr25LMAhApbXwy
a7Nl/zCh9w+J51k4g0zOmj3Rzj3H5xQ3vQ6oqBVqurcCQwjeS1n9riZ0S3pwKqH3feAm7w7i4tXI
JtzSkAjV36dCm3p7Tqws8+DSD5aS44XpjoqZ3MiKBje2tXro0YoGVlEvFBsTbHejshxWFGUV52lo
0pNIOucwhkl8mrrlH/ahDx5Xlx6PjGzB6VQbF8Yeq+WOGX7p7HfRlt6FyJbBm+ZYG34v52+FNEYz
6+0SJrvCwn2T2UX7YKtccponNXqMZeA+69pNgUa67gu3gea+mBy5H1hf/tiy7/duURPVYy1E3T2k
5xZ/l7CfDZTikP3w7UvT8jz4coAj74pEUvXkicAisWRTj8pL1op9XjoQrU+b8N3CFf7ZuTI6Br43
vSbzbJ7Dzq9oASJZuE0X1mrcCVF1iCnJI01AwftMuuGagAOgKCAprjwX1TvpF49sCRWw64X15xMx
GzaftpLB1xh4rK5T7I6ENLz0sStMfCQZW5+dQKaXUmH+XTUT4seoo/jF4VYBInIMws92LqAIOyMB
UF1kVE5YGTGwpKxPeG3Gl7inBUviTsOUF/pvwI47a4Wlv6BxsyNkoyaD1UxjCHedocfZaqV3ZdrQ
bZcZlzpjm+xI4zletPdU0d54vPXyxJzWfURIUXfsi2+yfTybH5qbuscYkgHuJk2zRWZnL5NbAFNY
SoesAV4Zm3CIVLsiI6i9qmVE4QpxbZ/6q6aOD6KLUYmohqFg3BcxMWQEsz1Js+5VtzVnBNyku5B6
5E1CqQqxjkge0TPkwdRWe3Oy0go5L2WHONEUF5UNBDUX0KI6nu1Pj/LGnWkmoAW6tk9jaYL94pHx
GryIStuhwxHhJWBF0lkCN8DRDNOrueO2PR8CM+YkD5OG+ti4ecMCEPJiqZPhCNduVDvJHf0F/nYW
hmuAlUt4oYK6/2nAJv/habk8VaJrzr6S2iGCh6StYtM/1nWQPLUDzdGtnxrciP2tLlWlko05kuYd
kkfs4uqyeEgqNio88tIagORUqPDkDkHJNhZRaWQHk4LfVOM3yG2q7XyLyo1V49ve2Slb64cHLCw8
Sw2ENUaQ53JrvIwDpD0UkD2yQPTYZvTQffs0JH4tjd2e+3EsHzJBoNK4Ovht1+TDNjXc5hswGKPP
wiP2PWBfwgEUc/G1UR4b8iyRz/CsAGsHczO9EWi22ZwOtT3zpij7ZwnN3N2linDqhk91tFaydat7
bQtKMEnHhH+KMgvs1TIlNkzxssD/noEMx1VgEvWuoaDN2OAhCW24rLwTJXj5pbP8SFITuAT3Ikzc
aMsjViic8XxdB21HJ5z7FAbKlv9sZDh1L3QZNo/gtYIPpEwlmAodbe8aAhGIjpOLhtV3i7Uj0zG8
IKY1Zyl9d8dOKsaTWiQ0OiVN+AR5V+ecU4MK8C9yEAbENHhoit4+aNtlwKTCMNxbBRQPaPhhfNSo
Q2sqKZpvZYXTsxF9tuMMC6PTTfoEGWWxut+xPRmm13CiYYa+Asi9Gp3cY4/IREB3NvZbI+u/wxhb
PyNsIeiofURIxMy8yfAX2Lf0TZqwFrEDnwQiJIweaM/iQalMl/zo2/ywlW/G/k66LlwnqJZc10Fd
3kCSvNb06HXLsp+13dwbLfI305h8N2qvfySM7LKMcX7Vdm9dGynrtyaP6KktIxiv0Mm5ohe6WmXc
Z3hQVB5irUSiONWc5ukbVWX24UbVBEa1zlMOvS618EE8U54BNETdqbaDUcqSzH/VdArsg8oPXm+f
MfnfbECzpglBoIQWKDlhGlW/hr5LTk5L6oQEHMm7nsthzuvwFABkXY/8c4j46XgppdN8zUA0vwal
yJ11nTzxhMrZ2Qz2E/e5cb/MLlNsDV7miV+Vr49qDIiccQqvberSc8MGyHngN/V5hT5xcgqQgatG
gUX/h8zQAkd7dv6GZelgouUOjlTV5GBwhDMFK8sd8RFYyJAksLi8JhUe/QpWD2pN0J706CuCsp31
0NvBsuDWhcRI8Dd/I9ufPJoQ4VS0nv6pavJk0BGSQ8VwlyMNlVyT5Ri4zjbPxluTDkr2lmMRRidR
Rt63WEZ9LU1KJYNxMogCFG84CLCg14hU+RzMMWfmFLcZ16dEmLyfhm8mib4FONlLrOuiwe6wUnaU
gVXkWb6gHENSVwBnCCZHbIluLF2cXItFCjYoA4raDdVyhyVEzlxnCXyBVRVlxV9Kum5MXbajur6t
dPHu2491ZahkM9FMwdOcBIpeyswjDwqFn+ImonvTkW5bUFXTtLhfZD2rS6OsXz0S9asDGHY38pcb
zjL5T+ePw10yLTihlyBf9rEdZo9dxwmnSIPhGRxUuPfgrhxae/H/Tm3p/il0KF+513rnmnDUB52D
RJlkasfPUHIhGwM0mgsyj2BKOGXi2UlvB9C0CMK/eMfHl36xqheAASPuZA8CiDOkLSUkxPGZ8DlL
E0pkxV58M4tkW5m38PKLFNMdgEzAxCQ2SHMDDdj3uqleGtA+F0HIGS6o4IQnYlxbaeh7exDGqJGW
5Y97JBmP/jEu6WvhGkYaW9bsCIIo3yRVY1WA3GOEIdaveHybbLlgfnPuZOi4L9Kq8baquKavSJX1
XeHkCtGqARyJ4IlOKhNZ8Ee9iRgL+uMG73cNk2ChNnbOzWc/RreItEeB6xCZ6NG1y1vzRp9Oj3bu
1E9BnsbPAEcnXOtp+L2QJ/g1tqrh1JQRyo5U9zPpSG3xPlEbR1HQIRlntBmp5XLBr0Wdb9CaI+oJ
aJgo8VFouF2/wTGvaNGAsvPau3XzAJyY8PGiq/Kt8tv6ExUNc1vEHVvIltI7ozQVHWBf2cCF/gMj
K9tM7dXRYZQ1/WWjjPXdwtfpcSlkDeusGoa7ILHSa9JIlouwht8bO3IObYkXq1v89kD5GucNZ+gu
fQTXvkyT/mUuOnFWohYcgWVv3zUirzj9OvVB65y225CtPoy/buQ7qJpTQ8CVW4cJq21k/Sd157Hk
ONJm2Rca/AY49HIoQK1FiA0sIjITWjvk0/dh1kz334tZzGIWY1bGiszKimSQBNz9fveeq6WfYU3E
ugF7sTINI3ugvJOMkwxQNomR9xR/ULUVaaJCBLFIy0MNX9tKBINvcjsDxTHPEyy5+BMq7MEe/YHx
mp8ZK1uBhZIbdOn1iczZjbSjUGc1eumSz6/75P4CNwcMyHSPYT1fy1oLVui35trtBfE3Q+Kki3UI
HuXrGIOgQ3NcJ4PhiNTTr932RUfEE7G0HV+7cdToT/j86qtGyzJ7jlGzsYz7zk1AV3sLXc35Yw26
/3RfzwItpU3nmZYnbyxYAzJTqcu1KQx/PUSm+4aRYdwO+dTS3E5HfUKSdWnmZriJe7PAUJ8U0MX5
2HCX6Pd+68NzpK2D+F+QFBvgLtCnSfGx54jYmHkUBo4Xxe01TMBxgUYwjjcUTFvM2mlk6MByLw4c
8RKTrWgYLNK8hKBnCDF9Rq3ByKeeHHebW/HwlmRjiu8Va+U7211USrMcNhEWGEp1RMGPLI1eXP2y
Irzoxxgu49LMGEFDQp6ZKppo2FaMr6TTnilZxHNMVbe6kyHA7kLTu1ue191mEKN/qtzKBKQOdHcN
a8XgpGlZvzWnfikGNAA8xOCwpcTXtjVQR7BVsHGbRRoHZ6LHlXGjBU1ZGxWOh0Wom+DFqkH7MoEN
vKpjoVnnhSS4ZEfKXkgLApYNk5MLBixji7MBlHtit7zmeoz0mMbAwnDQ7pj8cioqlZaR5YhScDZM
Yn2GmShHIxSfJWERm1E2sgQ/mJVcA5cEcqoF4zX3o5tQY0FDXkBMnjnERrBRXZqQZXZNkg6PqApV
z5gyawEsiNSH3Q/fYITrhTq1yZsbY63E0+OH7x1BV5LpKXk2NJBmThYfaUyJFOwjKn7dTsuN72ii
GLQwcG277H/mblxxYw6z8dbknVxzKaSLGD2bSZPaNn8oFRsZpgXmbaq0adONfDqFAXWA6IjjqVTv
nQBgjvMqYyAxEhcgxay22CuQPxwvpcfYc4BiLGum3jOWp2SBPFuvIKgoqxx969Z0Q7m15dTsolDn
VIvg6JMn1UfxZwqp8qQW1T0NwatetzQBCkCG4mMXt/VJzUr9lLtVBIbRcpRH54+NXIZTJN/laPpb
M00RqP+Hg9gYxyIdmTj2kGiql5w9QJH5SFpylOjCbKFzOAUQSVkCrarHSe/wyXpqYqwuhhmKvaV0
7Jf/n1gOV///gHyFZgDS/T+DfP9n03xl/+4h/Od/+MdD6Fr/Ugnzuw4fRMuywfL+bw+h4/4LfdYU
rmXpqoPH0PlPDyEgX9fCdvjyENq2gfXwPz2EwvgXhCuT/4LL60Xy1f6vQL5Q8/+bZc95wXu5WWma
C63G0PS/YPN/o7wDzaBuVWn0teagLSXXAVT0lp8FYxuO6YP1GajTsIBHTCtiO3XrserDVZlpNMUk
zoMoPIkNRf0I0nqaJ5MiUIB0Zl8TOqwsT3IS2TEmUuEKBlJRb6bPgSPoQkpM+sYI7kPTvTaohy3w
hx2ExHGTTqaLKbZPyb9XEQzY4ahljDPB87DFofxt5TQc7a0exoX0e8SDLmUwnsvqrlUDozqpeT7r
uScRuN+yydgwX0N0Ei9hWEshdFKB9fcr2va6pRCIOWOftNuSFKaiT7Qsggn8GfqLtHqm2sD+4MWQ
5Mu5niyLVueGCe5AClc300WmW7RT+9XO6Q1IILKcmUYNcpbyiznxOSaIgHHL6lkU7P16jQ41M/Ja
qotm6XmsRoSbgARAKsGhs18A/r+c4AYl8LFYrZdsJzhGm/Vd1UxPx+SysK0QYY78vNl9q21te8zG
PmziiY1R0A0etCz2TtouZCps9oo6YBr3x4pBixXkQwdJSgTLWjEPHefqk73GHLezZXweCG8tgJJe
YZhw7+c84hZs8KwepGd9SEpo+7QirkOT5G9RjDSFNwoWHjaQidp9aRiAxoDCHSqtTm5HsMMMxDLP
L6OFooCaRqwGEC8GJqZo4g0qBVV8IVnpciLVX1B41VPD3jpxsMsosHbb0ANmSG1OlgIZXCkawIIy
GZeFqf+SdBHRNLnq42avxDCPfIGZpNWUzBt5fxEk+g2pYBxaqf+TKN27W9lnHzIY7kaCrXSqUxeR
gaPl9DBzJLpCV7nGIpNlgWAo533TvE8BBeVK+Dvxkxjl0YAbQbmt4Qz0fDvUlGod/RfiFSkktqbO
JydGkMdcsTR9nIr6RxXVWF+mhj0bU8tJ2pfJrH4NtSAMCcNlrL40U2PtS5ZRCi3JQgPkr9mDhdmM
agRFrtmAzxP6uOIDj5iEwmT7Llmx0rgPdNtYer3LjWrjGgrg+/Rkv+IwGN4bJWSh7INTGEUrNdkE
FglG7ZwypyKZqJ9TpSUaBuu1HCKICHwHXVW+8aYRFLFiDeetQaWmT3iDgmPWR0BvWQlOclgrXfPp
BsFxILvJITef5aZSLjVccnZHl71DEgE+UVElFQN665fPsukYpKCyBz7437bVfpAarWe5YEyEo1Qw
Yo82neHTMBrU66QhwJ5Mzvkl9c+zkXOh6266l9ZXcNAG4GAg9kuVlMQAghpoFylpv9tmlYvyOqoN
TFD97ocMrRvkuHms41frnVTZJaXqLqwBGJDfcqUGBX+WkY4/m2Lyk7bQbw22htdfwGlErTQCz0Rr
IL8wSHdp9UAhn1MA7cDpnTR2UvWDSGvOeEz+uFQxrYEuKTA3rXHRGFq/QEAZ11mU7ZCHaSTCoryK
gaFVKtFeixA2yUCfZH+eHRMMxfPA1eEvQvZnqKUFmFzamAmIiUfJzENsGaFX2OrdzMq3znZvWt1w
Lu41qo7p+a5G6lSNwbhQF463oHopRkP+SwmxpGRcilB6QOd00QQZxr45IZGEMHjZGXXL69ILp2jI
TF3yIfxP36LyTdFWSC03GcJRU23ABLXylSQR8Iiahg+TXr0qj797RtUpFg7KOuBvum65ogoKXou+
F6HWH2PdfQij5lQ2ZBNOZcg19H8eqqTZDVIi7kumFMT7p3mrN1S2sDc2/X4iyUroZUKfJURZb6uw
/W5CauEiPWQEzkTWJrLPJvzYWXl1iLhzWfuqd/F2qW91TbwRPQkPQuWsJ0ZMc/X1LveKssPCSju0
21BYVclqVUE6w0a7d0QHHwzTMnb1+pJKkEhmVPlXt7LoWH0Vto7YO+cK4SH84WGx8pVKu1FqgzPc
H2HS+IwIY6PBc1mMq1zQDE0hOfCNuhrPANtRk0R4ymRE6Eo2BzuxmTqlwp9Js4/3fTy53mSyhWXC
VXhUpkwXIiPpIlCZAsP7MHaGjC/AoZMVVmgFJPSr5gQ3xyqc6oOL8raz46xdY3uUuNgyccmGDuhB
5Pjc96W9c1ECZtR9Ib52PgWJSaMfisQsF51mHBoTt6oWtIeCacZFxG45BxKK1cDNsjWENHQJkftY
ExyUnaDXrG2nasaddPZSj2FdKtjdQtttlmNZDIsAnQgOR7ypOsoCzeIjifN6pTavFkg3GVYKLRNt
81q9McsYDvZE7idDOf6hLxk7OsGENLCgdKhaeajDsVlwWMPACmcKZRDwSqE4pAmYZhuvI7ldtQDh
Mt34cmfwiIEqBsnWJAcAhBQtBQSMtWuiaLxCStcxOG/DKI93hHpwRkQUc+ZpfFAbpSW857S3thBX
jVnPJxt2Cc4S3lSVaQwDJweOJKrYsWL9YCZEiw23y8ItgYA1VkkMEcVkjM2TW3bxri9zscXeMCx8
cgTXWpTlouwa0l+4aXOFPqop67976PJNpGKtAdKECTjyx21Mn+FSGnZ1cGEd7bBtTCSBWuNWqyq4
kclUfoWTZ8SssgjqILXCwTyUNf2ms1RgLwkrSqaz2ExgbGlkQF9gi2Sk5wOfhhNTyS4/qkwhkMTS
fakVopLRWHNL7XIOCFNEsa6t3Wy1cOa+GbVHazLFXEuG/CcvT0C9gm+7JKdWUzDEEZwUQxkQv0q7
zGtDVb018mU2ddrxJFP7zan7CgA9D0oBXsYB8LcoYTTQbTuZL9QPFkxdBjsV6uP/emhMF3BfdCoB
TZyC4qyLKVnr7FZfdmTnMtIvOcPtqX6NlB/PgP0Dh0s0uicL/Va57QYvn7t29SJc+S5Gficc6qfd
gbUaVWFcW052C0N8YIpvjxG4YYzKiUtBrmUeDdt88Wj1O3tK+xATiuMVMNvnNAFmQdnh3O+Xj0EO
9dmpyCn/fSByLEcsWZHYw3YF9c6FPx+VoF10Rdwd5eshM8OzX1PXaEKS3BH11/dx3c/CXj9xOmi+
EFHWutqBRsdjvhE9gp3VSRCK+INWVgGgx6oN/cysYEs2IeQlyZ6h1MWyZZU7trqlr0yz13axhNmL
9AaVFrbNLrLwKxeYh1+RN0BxtbyhOAYH0zGoEoZWbcWxuvFN/emoU3j5+4Bw+FVNhXNLeB3Sth3e
g5o7be0E1dnODJjeePs39jgph9aokmWZ6NUpoad7SrLwWY7aVzKMnYc/HdHVUOm3xZ2HODeGx7Rk
9RByWLDpf7hjALHRGOnrTpIlZjO0MGl/MyCLt3RL4rpU7ANJGjQhzb4rJXNRdC6Yxi63V9t+1yxR
r/SwY3NJld5yHOy3Uq+yva8rZEN66DFDp7NBC9H2AkFKMAlZbNtSI+RYZME26JLh7EZpzNQhd/Za
+hqOVGQZrRF32pR010yI8GbwO8RJxVmXHfP+0rxiFjwYinFqa9M+gfYaPXN05U6DWQf6oaCpu+x3
QHCXftOt29Q9g1ucZUFHyWRuubOibzpC5A1yTXo2ZMS+uFg3iT5jCmBitvX9rvcym1sJMvCp6+p0
HwapvswSAXEzJCiuUHH2Y6SIGZWCo1JYNUPXbtqJ0SX7UcDJc7KqvfxdrCtLra5DHGjrFJ1pNY5l
d+vKl6agTdwJ0AvZqMPmaQpd/PNAbiabxRlAFEGzljrnTzPAbr66oKi3QVMhMMMR50dqAX16bqb8
TvMpWKnc2Twj+SxcQUVoOLf81ynGbzTm6lzjY1Mom6KyL327EhYcvD6lspniUsJBiF+F+WvqFbQ6
ut8H/6OgwG0ep+DYBlmsWrhf81ZCuBJGtgCdankYycNZqzIkhR/RLKOisrYaWRQpnIulW+XRKdxF
maWCyTUd0n+/+vtQJz19vMZSgjJhwanCp25TlVI0HUiiKswehdyWXLvciPvsEIsoeOun2HMYUG9C
G1yYqhThQxa91+myv/z9lZYVHyLkbmk5ArpUFGn7Ua81DGF81XBjgNPmq14fAGXUnCFcYZqaR/Ee
XX3RDrFHfOnDxqrE82pX7OGg/5NcwfT3tMglyCeGSFR+skAMltklgcyuvAzMxRzKvoE1z1f3DyUm
hQZ18Fheq3t2r5/+zbbVM0y9dGu9j4V6Bbd2UrIMVyUevHiDV3y+JwFjXuxDsNeP5pWFuqRHTn6B
8lcuUuQLFfW3wmcdGb8CMADWyT6oG0XiKqP7+9kQ0jqmO+NcGQuWap399OZ6hTccvVZszHgaHbJO
XhxHKtAunby6SnMeIDjehVuENzbUM8a+45Vc7oz+9OqWYYbBiWSmu6CN6puWupyFhCC/ZAOeJS1/
7zkJHXon+E33jL/VWmg0YVP2dKNy2hhxrldcNvIy3okA5bwQyd8XIqHu+iS30Vymz8V8eLQnHerZ
vTmXYKVO5h/nh1Fj/OXcpgvqn6FzWju/klxoto7nnzT6S8Bf+7eRCD3rKlphgl2T/gIUh1UabzuZ
zTA7c1ejUHzjhF/Ge/3Ug8P4btGRvW+8lTke6Gnlwulnx7zbk9NA+6X8Lvow/zTKwfkZ/tjinm0A
BgVU1PCv9ClOOQ0ee/WcakscS1JQl0fXQIWr7WRFR7u0N9YirXDjBwgDcuEy3gw3taYtr0lTzhlP
EIBie2ngWhqz2Ug3oXWlkGzx4Tp8SFK0l9WL2/ABkO2WFri3G1IyvI1H/qn/MKAQJ/2gX4MHauKM
MMUxipVVdhitck0DAWVql/Q0wU9iRz6Dn/LQeJa+1a1Izc8jzX9INmxXP1Zf9PWDqa9LqgCYYcf2
vIBKhXlaUHfBIt/OhdRaasLzNzdQ9r7kezfo7yvcIFTiqEQtLxZbiHGuntKdpn/yU0me7i46SPEl
34bZwDd/FuYyvPYawQlm+6TA+PFKdV1z+5bPkstBnGRozHNOD8Z748EuLAYvftNMyG4za69fyRd+
BJ86xLeTar4RoBzLmWDGM62TfbBJeft24gxTJHoo1+JRPKpDIrzOX0xl5DFNsgfvt+sWSzoXlta5
HbZqxXxuydVPYwGH+Ef1gDc0iz2rhxnwgppoMFW+fWpSjgTlvqK9v05UjAH+z+umyXvFVtkJdgNV
ZvmX8dMlW+f2egH8u33t3hTGu9ADcHKZm7vJth7s2joewllzyE8gh8vK3xTBNeRuTYangx0EN3/W
e5VxNQ8kQc71W/KY3pLP8tZcclBWxun1w/eP1jqOB4O2raHYcApJU/n40WMcQm3g5Jt6DBZdBxin
jUbhmdYubzjPMg39onYDrBULS9n1i/EtTQBcUUN3e1kn40t2Chh0lpeg3qoczeXF7q/DJ2Ro91lf
65lkOx3vGMSswCsM9szwfLZtwaoeFnF9jJihJEyEyqJYav2B08wtU/21WMeX+BV2tPdrdR1uh/YU
Lh1jo+CEW4/fQYqoBNp66iArKl796B7Nzdg35+rucH2WT+fGLtJ8D7UP6hmih+X3u6DeKF1Bq73D
PNQ/Z1Zl7OxMP5ZlnG4UdetUYG0y4UZeU/KaAwkO5tRY1uWu2RDnmkc4nxzu9/kx4VZEiuru32rd
9N6i6Ww5K+sV7iDz8aeMc4896aXQMRrr92os9HNPOeIr4Fpf/J0p41nFEy24fwVYu9hToGxZ9jf2
4Ll26I7FeXhm95JvAS18K4ltxxuhdEvklQReh9/0G91ymHr5qyW1IrNsM+R/ONxsjYkxexW75qpX
3PvUEPWhPUMFry3CdzZ2u6RNlR89Tf8IbazupXB2AWCMRdgYNl7DAPcjppulCJrxji8FVjij3DP2
QWhRgpqMahiCW6Wl40amUKhji5pdghZezjjvFXy2Ti9uJPRv4zdwhI806tR3RqduUH2lgFE8AXZt
vvXxusHWh6rteIMxHYIRxwRWwW15za/yqSMcqkGbLXBBYRWaWT+xyWdSDRJ8bu/NO0kFUkK1eVIT
9QneWoeJpCHfVsU3/p+dU/TGz9C2bwDDNK/MHHfpU8R8xK8Sb6DJ3VBwwzkNwKC2J2u6UT+0YX2q
bjbXd2O9Dh2aL/rdP19apQmpdgqfxsQd0en03dJXnzqEk9mqd2h+jgW/N6l3Ds0QtMjjx2tDgzze
gzFaaaWerSkr03R107UjXUm6fRSu6LG9vb5EXTrRlVAs/IL3VuZ2v69fD3+/cp3sFuGuWoVQqZy6
tebdtmEuuWg1OlV8Mtp/+eHRMZlDnVbWeT/drQXjrGSBp8VhJ6kGGZUhGrk9YmxSI7TaMeeflXLw
j0hqBJY6ZVjlNZ/zTCbxMhLjLYxT9vPRBKKS/qDJ6jxeS5KLo1musG+Do9IwgWVCC1nx4IZ2g5sd
XfkCxu61o1brknD2F3YXcD5buaZZ/qGN7J0z3GgwDo0dCF1jS9ltN2rY8AP1NpBuj+vmk4lixrFw
J11YyNR/vdH5QJzF5mRnWSybg8gPTV0VB2hdxSEv0+uAaWljU1bGNzInWikKSK0djcmvGJJIqJkw
TlNHpsxKi2j9FmXDb0PbVwU7SKo9PnUMhIsUF9T4pwl8rK4e8wKcTfq7QEg/DpFe4yN1/6SKmZyp
K+WVI1qy9oMcTbUf14bTxAdLD4GSmHBVQgvXfp0xlDYj1V66XeXvmeVh15UVd+sWeYDYY9qjJ5Hr
0w3YN9QavBan4OF8TN/JZ/9oLvLMXaRZmuob163U8nMV7Yo4t+aAKuO5W+AhqvOUVHlVnhn2Hiw4
TTsAw5jKqfO620qRL318tvAFDkSzkYqgXdJt96rmyYnxCDT4rPsh+xSDqi8QTOMwZE+E2KG/ykO0
X02A2AKVQR5D7IWzMh+neTwMyAu0/xVj+GZpPU6g8mxqxjdM3XHWapKrvk0/eiI79O4ycZY4oQp7
6Qxwi+zXVMWwn5yWPkVK15ofroh+y2WO+8znglHw40Z2esNIuc6ZcKJEppDRav1HuOUaGzNKSIhN
ysyWcGiOFZ/OheRgMaKIz11FTzdFRzMHzVWKg/PTteJZp8j8QA2VlyTY5Rl7I/01gcMeO5XemJ9q
pfp0pbIqg5iOpS0ADFCoSFbzaYLt6oCWs8QVw9IsaY3H2LbJSoJL6jrtj1HJjcaceu1o7udY+XPL
VhpyzCrBPxurgIqn3H+VKTgdxtbM4P5kBdfICppT638qDXcOhYTz0inAeZqZRsIvGt41qeK6Vn3q
p6W/vMdTFZ1tonAgKFjmrMxJ57rV1ossrpa0r7yLOHY3VnlJk63utNOypCJ3MTD8rQ33PGFcmI96
45VN8sWOUyl13C2Ah5f0LEVr/U8IkXzp6230JbVD7cgfNa3dexWQNTLDfjUoNUZQHRNUiySH86Nc
GL5PY2Ge/FCzg+LJDKRHDpzDFwm8XqfZY8AOElHaMJ9yS9sLfOWrIGdCaKD+NOQ5OMAhAZFPd3IL
Garndhe01c4iEQSTI0ItH+AwdoV56QigfvCnMeWTltPgRUAZK6ZtxCwDUEPzBLvyq7Zkzsl80rZo
FdqWjz7PsyZxEb3+wkGIYMfWLdxa4WfbBrcUMKM3vX4XEgVSQ8qmqKtMjrx9vST9D0eqjJ01MIrP
wO1+uIiHOefBfO7m3Xc5kBgyaQ5cRhRY92rFhhCbsOef9elKaXdwwqtLMUPn2guTJC9+vyADTxLv
9AbEXjQFNIKXH3nlslJGtkneEjGZHVjZt8LD4EALL3fidRfInU/k+ulO3wrgSw9ANMkUke5HToyU
R+BrL2hryZT62TgUq9JImaD9cJA2BmuOpfFEcWALLYtDZiHjYzaJFZncao7ZTTsELkEnJ5VYugZt
NYjufRpYVxtdCZYgCTzsImgpcVgukC+nuV8V17yODhVBgYVvVsdA8tZHNRqwW7qYrr/IY1G/AUaZ
xjsQBTG2q6DSZlWcmged3vPOQipkFM2uOFUf+FbZ0uL4AoGFWzIbtOIECbE89eVlKlxzD8c18Ep2
F8Dlf3XGnZkAAAveLoZMmXbyez+9N5iH5lFo1eu0rXgVa9VaAlLod/brwa/7jxZr7XpwdLGGao2V
z7HTHQaMvYoMePj7kIXA88Kx30wMlHY2AY+d76ZMUKeOaQSZjb2tuu/0+FxSuIlbe9KN2ST0ZJlG
4YuyZlIgIORqYNrGs1CmzWRbezNv3YsDC+peUv1I3GNaTX7TeNOQ0EWQhnd9gB8Y0yHIVLaEajep
m4ouLiQ6dyO7Rx5m5W1s3svSaWcsKd0KDglmv9aInyXCbdhqHHnzBP67EkarJo8nr5p0/NJxQVI7
cIelqblLRXffsflT1i36ewkfhj5i2vWmSZnjiklmnf1MTYOWsAIJEi4jUeeJ97wTfDO/nFkcvW4U
j5kDvd8Y0Z5GBrU9UIqRURN6uGp8AgGkArFp99w4c/pY6msBj1+YyRz/NC+P/nImNQmxjuGS43Um
17IPUiSNOIAiAVaunbiFEZvYQUyycAi4APsA1UWUaOFNJ5PhtDnxUVIJfqhv+1AaRKtgJE6Wi4aV
UsvcvRLjSqJte4sNtAzrja1GkCUVdzGJ4oeUKYMTuq+CfPyUFdRdXU/APip+vbJxFy/wxACwLSnC
bJtL1UXmniKlA5nGVTNQRpC6f6Zc4aCLoO1SzDlTC4zf4ChZPlWHZZAq0GQxMCpSwT1ACqsC5Hx2
N5gKeJZvfm9SEGD3GAzYqW+hy7Hax+1Otzvby7MeBVf5cHHCn8uYltfELWzO/sMOSFV/KFRqPRJ7
mzZnazoMoUlfThEwNArzrwSYzVsuwnFNqC/gdldHi7jr7G0pht/NaNqUElIt+KFPxfDiEAx7t8cK
0Pl81NU046PerEQOhMzQsg3cpOohwmqP6ZNMmBtom8x1zvA5xzsjR6oI9RYaNCDvLwIAmCiN7mNo
FWadVe1ZBvjzUITGirXYnWtx3R7NsAb5mIplxfrLPN1ud9MrDdukZbZ2EkqrlDLKVq06UM0b6vck
1Vb03mA47ZUHxxLLY5X4UUKIuFVdLii0MA9FVchNlzM9zkeOimPObYjw7ILV2V74EwhfW8/Du/T5
n5KJberf8W2UmfZ5xEa+DiLmc/akGtvArP/94e/vpYkD+O3vf9HMoV8XrKMsXhlrm2r+akw5HUzc
sivQTvpKkaX+JjsaalztI8l9915o7GDNShfnXK5azHJ72ab1PmgTexn1JC2YDVg7Ej7mjulBv+1N
LrDXr2SY/YYiR3lpAF+cdEeez8SngkFg25Z6t4XDKdhiFBS8dV7NhXR3FZhao15Vs8p2ycm/Hgxb
/IkYVq6DELZJ51JQVDsMeOW4xn7Afp8nyp0HTnCnpvKKVZ8hVNic7MD+GdTYoXOULXCf9Rt7SLtN
KgLOA5hyQHDa8g15H8smTVpDnR5hgqvcntHoJf1HN5l257Qq9vQtya8gI7Oi+Xxqxp62DyFt/chA
6JMqI5prg1x70LrEsCTDCBcMqBpjM1FcX4L8dV6FNUmkw5uU0lOjPvhNVuxLTBVxjTQ42JXMXiET
sTe42XvgcIwT5Cj+ksA2L4m4FBYfQ6Zh6jpPpPmBf5vPWYZk1TZICdpT0wL1WlQ6GewSDRNTZ4HR
2LLLHV3Xc1Ufk01v+wSGXg9/v/qvX4oOHGWnl0xeqCTAN90lztnJS69yhHOw2sk/Y2Twz25PZ9kA
4wnjPEUSjlvMRYNGFnzo+usAHcctpgIdW7J+1Mx21mvDjrjqgt4MGiWoOCWPn0+bkfZnIrflvK/j
dEvOJ2JvRZsf8HRz+RaNxMzC0M2oKgODZtYKuWjFBLyAd6R2tYc1ph3ialh7A8L1ayb+4wxL6goe
0BE452o1+8HxrazgqHNiW5KqYvGkhypQqZDABTLLnH7rtjqGC+3Vohzbz30WXp0KOT4wOfrnVcAi
MLgGXexcwqSDaZ8eWQKI7bhMptxoOdFfq9RoxpJxcm5XzjGsx5Agc/gYCetegCXRjjqm+VaRiyB1
4pMOL07XUqogKmz0Uc6mAe62OR+EsibZgPGSrZLLKMM0r8rwFuD0mUe1f1VVqtuIaK6dDjF/LKdg
Q1c0aU+fZFabnSwuiYaul01X5leGqO+1CMV8QoNsWeW6DhDOqB1cTfzSSutbqe1vy1CHhcJhZINN
5Ng22dKo/IQrGupRwW+kg/on7R1CPnAxJiPKzmpNTZgZjSu2NM05b0PqeNPC+KFxUA/1H19r3LON
54uCzQxQcLGmX6q9msEQnJt2WPrmGN0CN0ci4kiwsmAG4f6CbzbBJv3nl6YPf2LijVnkND2BoLHN
zWhtHfC1qdAPI6H81UCIlM4k5REQy3x5j81zICvznDnNcKrbL1naZPt67ZUTVxPyFVhHHVWE63ys
bkETlUdWeElfSz4v2Lm/OYaFKAZmZF4pobi7AJKgZExzScfcKS98k3x7mnrR6E5P85V8RlrW1cg8
dVTbXjnU3a2pW5RxnG3iQsqtXVJpP7FNm4etubWtEeS1nORHlvcUxSoO3wI551jpaNUt0CNe6R4M
ZOHuY6tV92SvmUZRSOCrn0LRmdra0iZVD7yHfimq6lXDhEmHz4u4OfaSpsk2dR5S3TL5HvvtdepH
wTklaLwDIfMHtEMInEhQjGjazd0JYLHmrRMt086+D6UNOhxPbzhsYY01e+w7I21TzHAyBYxsxz5H
z5jqOAnWRpum7zCSq4lYTqLSMy5ymPQKfDGyEJfIhtpMzL3QyznhRHoiwmY78bSM4g6pY625I1kS
iMxNrm8NJxi3SaR6JN9A3GACJR8TH4u6f/IR4O5ilZ4ZZP1qnEaQyXo8SzpXzI1GjNweM7pqyvIL
onW3GEdlycik8uIseo+Nk3BT51WNEcwBOXPOUqkuMu164/Mp9NweQtBUGFC2MRQMoWRyAU1IQ/q0
6SHqcnlUU2K9ZPN8RBpJeVM558ckeqwVD0ztrmIa+3Rt24GyyWG+QuwxOEzl7hXyls4RRxKbDPxh
pWV0MjUkmvZBrb9HIJop4YjOcnC2zaAmT82faNLCFrImvj9XG93wWBAyI3+DM0xJIh4jgmWvETEm
9r3ZSm9gyPnDJpUFka3Iw+wdwplKoJ8mp6JXusH/BMxvFddBvHEHR1tVMIg9o55ekONvhbjfpm01
fTvpTFLa0GBqxhbSmlC4rXGXcSTCTBGe49q+pzpivbwVov8dlubglfi+SaVC7343GkMH/2vL3d8H
7jdVS4weFE7wH+ydx3LkyLqknwjHAkBAbVNryUyKDYwsVkFrjae/H+rO3Ok+3dPHZj8bWoluVhKJ
RET87v75rSSqMkMTXDGH8u81hUCLnJja2ki15mXwbaL8fb5JZCPQnNz0bgwNO0jBiX7U6gPemvI/
gDq1CcP5f9Chf/X8Qi/N/+D51fuGpGdWE2R4JuGrB3FqXrMxwTtHFYXH8hwl4bumRqsBiiUN9xqG
Bpws3yZ3DKYd6FVRoZjLP5im/wYfaul/86psyUxGagBU+Z5/flVFlkoeXwqaSX8S63xatBGJntUO
78RVoiIO6c8B5Uro2SynYLwob+La25/ZVDazlDftJI/62bm3xfUNxOOcwcF2mIf1NIC5ulez1G7F
Jz0B7jG1tEvy1N+a5/CsX+qL5W49OEZfBpxRUGFpPlslDe62VYcGCy15BmBlakLCO9lw/qhN1Ez/
CO7hejW2mrNgO5fLBSv7/p8vCUTVv1wTFfe4Ksmk4vfmhPzna4LXQKttx2i241m79gCB4E9DwM7O
gBpopwCKNHPZ9maITGhBBFMSetI5iBFLoQjCsG8Dz7GU4LuF/3CYHStSEIiG1wL5kMz41ub6LOxJ
WORQZyDvWlsjOAUB6RE+HseKcwwmnIhqsot2HKMVL+INhFdnMIVldL5rwwfNnOKXyE+UTw2fQFwX
RGnThSUPH3Y/wwAL/NI+7gXizCF4Bp9jcdTfss+qA5e1bcaNIxaLUEkA5OwisVY2pRgX9pGm+hln
IUKuyRMijk/zp0u1irM6msQw4+LquUvMSvo9euo/KuxXv6Z/Xpzrl+pmP0cAL+fhsUIsezIEOcgr
FInpDa94w2lFLOfms6FrvScclrWb2s/ZheXCOuLy0AGChsjY0WZsLeKxYZMCJQ/fM/TLgC6o5MVG
00whW1pzrFRonXzyAWoeHRTQa4UW6qOJRuz7HDRSgVY6PtKPEu0UP9M8OvvXCXe24Um+iY8+Sqt7
YifDdVZetNs/3z6aqf7N7WMhH0iHHIFj/vtHin10pOQM4rdhny+zcWsOw95uHjZt1x+pab0teOK+
cVk+h2d16071nbnzg9b4FU5/KCd0FypHJlD8gFcHSBnUqXOwUzdb/rkD3XzRlUIsFLoXknFadyzQ
7WL0u0IyUqPmW1tEOSaIubcJkUG15xBBADr4CAqYXl/yd0C9w4du35qrilbo4/u8cu1m6ZnvO6mJ
dxNlMYn242uB1ljzRI54SMxrTfu0ag3bfXTQeJiswlalaqPxFw05sW1I5mVGMpVRSpytOvqQJpHz
WJun9qG9Ku+mPANPKq/ZHbDMK8nCV5V7Wz0X0V2uFQsuLWiAbCCoT59SxaHB3QrgsufyGCC71siv
knXx3hmkU2ckY10+Sa/mzXmhBfQaPcN61/2yfvjf8bed711s4smdLecsSL7DSfbdmUfH/lzUwwmo
3JcwP+jxGrut0W2CVYdwnD88/QGPg167hbvkADSr+51xMZekd5ClvmsEaDpQ6xDTzSLUVsQWH+nD
vfkPxd2oPIJ6a93t6PGzNkSeSNrFEZGC1yY6Tz+89V68ajd+XBVBbxe8enKVJd9i3SbvNLz5RLox
k3JPGG+pyRzT3uRbGygJu4GOwc4sfumUpfoGd6qbVa+V9ukfi32CSA8YR/+YLsAQ406/Knc3we5J
RxHFMA0WSqQDNoDY2xq9hT9RyPe40C0SHn108lCeKIHDAZ935So2CbAZ7mDOayEvgWgbTHpjunRS
BnmMaH45nlXBya/CDX18gDAwBfgD02bXSa1N7zef//wh0v8akCEZIywyPEJF2jSI6fxxsWTm51u0
k3IhPA2TbIHI2GpPJI2zKzwcQx/eZwVggEJN7sLhl19QV4HFJxiThcVEy3grX+qXsMXHi8mZN1M9
Rpuyq01KpwCjnRnfI6zT8LdqNYAZcQcSp+1LzgeWjcuzoN7LtbStFRXhLSkxSYxuV72UGeE4KpkW
rhuv/sMPPK3+f94d6MIUUlVt1SaGJP5td1BSUSYRLKjR0H9hqYKRf4QBidUOJc3qt1XiwiOYaT5z
RjPa9iul6HfKXWU1dd6yW3kZTibqtVn8qItg7YPNzXjydjx5i5uKRcI4VFcF/TsTSESMlP3/sGhq
f/v6VeHwfgEVknICp/9hd4OnXktjkm5bD8KDcqe1Os1Wo/6rZY5Ooi/aFCj+MwUMT/LMnqZfzqpn
yCEOWpCO/Xu05vaODTtEwD4i5tdR/FL0BFD++TL/3ctkWTeIgFkWSW5jYqn/4WVqSaXmWRGQkbbd
ZONj1DKPHiqwqoQRQN/W2EHFeeiu1PfSYai7twwPTkHweiRpr+89EV0zJ3xKMZGTJ5maMyvFSSDx
ZkXsuR0uS4NRURWiRoWGPP3zy3f+ujPRDUL2pqYauia4Gf/88r0IPo8xAkzUGJvNKxCzi/BAcJ9m
D54i7JAQqnv7qCSpfSSWtE2YFO9+/+73n2s67ZC4FA+BZ/5qmjLG5JtycyQAVS32gBGY4lvuO9XJ
T7w91tFiLQiksTjjbzdazdr//hUoOWsvhbJpcgKmGJCMg1uNxuH3r5Cs1AXnm5rzfrt3m4iOod6M
V7ZK9GNSlHuk5WrSmLO9NSnOiwDxuWNqkk1qtJh06ZjzEiq1VUragZjsknjCO4WUXW30Sdc2tm3y
KSatW7D9zHNSbqOZMrZmI8V5ycabHOCZcNhRg+VjVxWXrCJR5ncr3MPpoAHxmnR2H8E9npT3ZNLg
tUmNx68dIt6g0DeTVl9Nqr096fcCIZ9nT7KoJ23/qk86PzBmRP92Uv8JyVAY40yegGH9z++69peH
oapqPAgdk2ehYRlTZvGPN62nSK/G5hts9fi9SEHZi3VlM8W3K/UXe7209umaaz+GISpOnXIgHfgT
S5rW4ia2iEPIK8SvmP0y7VA82ulHkQBd4CeewjxyVkYHAEd4PlXQqG+jnZ7UkNGzq/nufIq0/Icf
5i+3MHtrNs8GQUvSlrrzb59As/CrwvMaf6sdLTCGzBf7BbtgZST0pjru0aORtQi1AvxQJXa5iQSu
xxW2IYqHDr4eX4JmWaevrTYR10/ltX2wo/iy3v9nJ/f/ezz+Q4+HBqKWY+L/PXt7/g5gt/wpfPvf
/8v/avCw/iXxWjis2ya3rDGVcfx3g4et/ksKOEiWtKZH8J/St9q/uLV/3xSsgtP/9T/pW9X6l61q
KqsjvRvT0/v/qcKDzcOfP08WkG+DVVY3hW7rUpjqv61VQYsWKrN6nHJecKdaxqtdzgikSrSHklmv
Y42MUFZHQk5bQANQj9N6ayUu077qJ5CCOQ5qGsQElQjoxSjSk54a+KSycrkbrLrZ1pFGk1p3jN9E
y0y1ISru2so+rxkwVn7IOU6Z3KbAcelUsNap0208sumINd4B+pm3NIz0pjaKBIdrmzTYhvs6w35T
eA+qAzka9+5dN2kpNHNzR83aTGkFKaZ+fG88+d6pabuiNjY6pDwA5ri33EvjhT+G2DFhMhcR/4vy
U5W/3JzxbX8XRmOtAmzB2PE4VcPEGHpfXVddoGBDkBfarTCjlhtDbbW7gkvcsykGs7pq66kWcmmB
PZrRmLak9uosncxdUwjnl9g3+xUguODq2s4X84OCYP1QZtQ9GDFXO2cqFdfUU0lOMl7IhQ45T8O8
sZdJgaGtCd/IsxArRty38XDR2YV7xi2iSQ4TT3q7HjpHmLQoX2szfUH6/zZi9cikfJ5K49RWjb+x
C+AdjcEIE2onM7cE00Ramd3bmFfLcmjXhKO6H6EXnIWQqD29km8cGYq5F7f9qRDmuZRjv01FmWyH
iInMSC1qVIXtLWyqnypZ5R1c83pB3bd+IZstaF61zUNQkWiqkuKWt3mBtCl2EMCiI8g/e4XEzPQJ
oVJtlTeVPplNaRjZssk4yCVWWSxqmU5YHZV6SsxXRQQErBIq3v80fBkKZ15HrbeKYWhdsoLcg5Cy
wk7WnwMX5HLZohPUERD4QNKrpQ3eC81c/nXMjW0xNVMnKHM7T8pFDFv2VOqSGV5u62cvZb8/9ll2
KIvK3VgMEueA2JcRZEUs3T5d2QWkebcZzWvrguP+hF2BttoUKkPHttiONi6gXiCH9zhvk6Zd2o08
6H1rrDrfvKjMJ6BVQ/gHEgcwD/QcYBZQdIm+zz3zjSTcvtQ9QA7yiyHJ0pL+3S+NJdU3RDaldm4c
2Ax5dy81PJ8ZnNylbt4Hq0jXVaHDBx+B40DBJZVqwNbioG0tVZU6VEDrBhoKrVuwPpgv6DggTLTl
wTQ+SAdlK62tq5k6AKBUNYBxuuJgEzI+RMJ3VaB0z6rS3zTQl0grx1s1wfqXKRcPToseM45SSntn
0Pwsc+vLzox1Negfhad/0HiIMW5hNHqDRwkqlM4dkELU8lL/p6EH72lt7Tg+UT4muBgNHcwaRX8A
PcENh488/O6S8Js8XXTJG6J19NYuDaWCVTEI/Ki91W18icd3TOqdqhrpnpRJsSqzW6NUYhHRJM8n
k5Y6O8Qm0kau98Nz766bPdU4UbbJOB5UK0lXGlUonDKp307NfCl8aHI+rRq3siy/nfaF+iCTcZLj
7goV5hFMM5OhgA7E2ZM32XTlImi0cq/WWN47LxvIlHfrkOD9ii18uNCUwNkEIv/2igY2UKMjmQsa
n6PetQ/tpDP8/hXpm3zmqMC9in6CA/XOukn2kRYkP4Eb0nvXrMa0vKe0BruWoFFPaq999IKTZvyV
jDZT6OgU4MnbmwZQFQ23GtWZujw07uAsgP3SyGETNyhM58uNo+o0sn/scZKthILd2G1NHk5WPkCj
If8vGFbvsKa+m5SRHJugO+jp0G9VlzHoYOk+emxn4tGzol3CK4bp5X3UVnQImYbM1apWTtrQ9Guq
DII5gkvNUxVdETrMRYc8vsgzdCMPJA6AKUxCwn0zRjfbNYz0cs1SCLa09HSgzhcVYQ1wqO953UQP
EFAL8+rh8Plyu17OIrPoL5lq5PuuBoemkX1hnwxUUMfz2kjmBwok0yUL7VdVGTBPWfSWioAI35P4
x0PGTxPonbFsBoMSIoV5DEarA2fkF2BXZNr0oNjXHaWveSYoNlDEmmfL3hIhQULDXBdWqpNuarjL
JDly6qKyVUUxUp3bZBwUFG3bRKwsvW+rwXkEOq9dFjR1sXhIdx2QroaX9gM1he4YO9nIUnwnoynh
7dGth62gOvaidTe1MUVg1b2qV+lbCxiURMEg177BuSaQe49LCZ7FavW3eEwbnnf6kkq34pTsAr9L
TwnAdg1dYVVkjr3AMGU+K3IiZaX/6MOEaPNIFr3y0qMCwWsmk3BTO2mxsnjonURbbFqQ7WerIMkP
Cc2igZgCWUH/yEpY1AqABURyxrmyDFNuk99fKk0nZ9NXTHHgwM6C3Pg0PR/WG2z2Fey3cZuUKEx5
DeE87Mp+7dEpIBTPZMpDvzi1U8800dl34EM0fQRvpwzaRzuGkHzHgtb66bd+ZEIzRotb8JyNFnwz
uS9H67VB7UBPYkvtxj4pK11dJmI3lp2NA4NJdqBN5m7LH5cj78ICK/R7ErEVGGlyxGgFRHT8NOWm
EF9tEgHqbyrcdA6DtJZOQkyj4ToSOCYLMwC0FEdfWJ2o/nM8Vkoj2UZgL0gLhdcIil4E3hgRzOQ6
aBy+ML4uek+5+vD2Gg5uowX/LlCrc8vjENewdQFesoiJF2ItHTgSyFBZmBQO4FMMa4JIZoMj4sh1
YrZbuILgpf8MOKV2SfQIcQDXm6p2z/FIjF8vGmdZUQtaZiiu8CHNCmlQ0Osx+t+9g1evj4a9qfDX
RV7ebdUPV+pbGVeH2nAfY2bNC1cdlkbvosl7Xb/TG52tns5YsNTGELZG6K54EhO5lDPK3W2MpEKh
oN131oGp7P0yUi8qefjZMH0YPU1y/3r9liQkFDclImXbE4SCO4JmZ+c8Y0+qX+ifpUs8YqgRRYRa
+ocCgwtUDvJMyjhqcwgRzcZge7GyOXzOTKdbNHRCkF2jt9EWXnwqHJS5ZvwVDXG0bUuPEukso785
M1nGiVvPxnJ0jlbSPs0WyOO0tZWdbW9tJz+UdngdJR3t/FN42PS7UxO2zAWF11qDhTErk2BZBWlP
oqGtsF2MVN1P41+ypTQiN4BJogjFT2/fY7vCKNoF8RqEGMwHXXYgsCwJchFDhS+UH2nTzayqlnDH
7HQ1lPJHQJ6iiP2QkIfbHJj3XbUmVHZBrmXL3B1IuTsjfdKJMyyZgaU71TEvOn/Gu5hshckwlDIC
QfCFsKnvWyos28b68JLxsVn5bK++tKZ+r0w2+ZZBXQKFJW1uDJ8fo8b2TFPzd7LzPETDUnlRdFqj
8YOZiu9dO8TbBcbI8BW6NyU+Ta4c1ZIocZJWDKg692ccp59GOmpPA7lEEUa5JMeC9Slz+3ffGWY4
i/Or1Rgn8vfNsRYVjJQI6gn+f+XQlf6NedoXT8inYugIFZQAzKuGpMQorCv3KnjpIM6/dQYgtptn
XxRpWfNwcquYFUtO2emnIcF0Q8u58lkGzdGByP5oQpqnssoh1qLxAaDjR1l2zl2r6+5Zec4IYF2P
ZxYS+KsMIGFVtUk3gS0utUjqh2356cqTFqQtLOEMxKpy3Rd6tWGLQCJAQP2grZMstgmgDFem/sLP
fkoqz9qnrY9un+qPccClP/1OJfPwEDzFL8VAK0G9i2KbmEUTolTp4hrC8sJTmWNd7NQBJ4pr4jdu
7Xz1+68dNx73Rta9KBYYBHA77sI2B/s8Oql9HjDK7qM6OYdV8iT6qG77QY3OhszChWB4tFDspoAW
4dQbu8q+xDQf+f3FgJHc5e65wft1rMAJt2SyL/X0xWQbfqHvAqcikWmzjHej2us3JyMbiZO96NEk
FGkN8xLIy6RZORAAd0rcVUsdjsoqqGB09w5pLlAj9SaJKZTLOOmtGrjUmzHBNhNMDeKatci1VFI7
BxVOxCx5Emg/zsn6xRpibTX09DsHvGxC0FggBzY5PUSB764g3Jt7P7OIkBNpcwznvXm0clu91MR9
c0084SEMOMpnapyejKJsfmbM7jM61MlmZK9m7cB7rswPq+uMlTa9V7DMvoxOi06saI5aXI2cQqZA
7lD0vy03xrHTZJISgBiHpknQGio+zE1IqLoJTlLK4FwVHItsIIkPu44epcSjmMRKuAzLKP7U2s/Q
H/Vd1HbjhE2VOyf3z01tWjuZEdX1tgpF0QuLqeJ6SgnNABF+JU1GGZOWRYjCDhUDenNrstHauTK9
9lFaLBuODhIdvx4cfTHgNCPoQZLejLqe9Ql3qsQN6my7vO8PCRgAOKc3FhWsnA0p/r5giKcFFlgn
qtv60bY2yUC2G5F6Y2d+fIZeHxzKjhO4mT97+IDvvnDfFd6CW4mYdqi02phTroR5TuteDS23buZU
VWMSe4KO6YiPxssftKYkd88H0S5KpKXf/z01VWsgQNn3dFTKUwxrYJve9CHhUb7OYtO5NFHA2ZQg
C60SNlbu/tSDnduoeg82HaNWVOh0pKlUHXXV08X40fc0ayWa5PX34JG5j2dUXpkvAaxJD2jAHCyA
uYFhHrKlqMl+FpLLZVXpqm7w0MfwCE+hUxyA/vaeNW04k1Obs8mVlg3vI46GtyAWDWS7qjiZlq/f
QO5shiOFzfmp0kZQD4w/aJ5EhYEaVp/qMocZnNFW50QWFGwAMC85FXZXqoRMV8zDolFfMUFrlHZB
pQI+nt1Yha9xFyTzuA+7K13vWOUE2eQEwWdf0NK1r6kfWrcObdTm2AdLCIQ5dJR2XEAQCBEYSmdt
idx/aMnw1Cw1urvgG3o/GWdmMDbLommHOcwOnRlKQdlTrnLgN5pim9TY55uCYH6WsD2DeXLPSxpY
Ymy7q5rNxqzGrbseUluZwtfKUUfVlyjS2A88HNO6G1dnxl3pzJctDpVigN7fhriGGi6IOmW8dc+5
N8J/4zNO4wldmam4qVWsLYLEXSQGZ0+evP66dzLvGJKsXyd9/9564t2idWZRhfZLI1XigbXxYIUI
1kmpHenjs6dQaLNmQEUXlG9fy3IgbA3Qy2UUs3X19pIAiKCVKqJ3QwYeXO6yl7uwjgr2GGl2dwYr
vccy3xvNKXXH4hcO0SQBN+SokK2AmeYzfmQEpBAnOBwvEqGOQbgw3YS4YFcqZiBS0C+wLH+U9fg+
dHG06qP2/Ry76MWJsVYlBRER7yVehxH/ew/EhcMsyCJYtZE6N4Gyg26IfpV26c2D+kxH7mdnJjX+
qxGZS3rjTOEQuht9cShckAIhD+acAttRqQluaIO9qpqri79zLUL5QY2RpI7rBDEo2jlG9g2KgfJt
02OAn9YYGVqM0HVq7EMoTQu39otlrTfJywBdQTVGbWIIpxvB8/nQQRUrnXMUt+BFFGyHUZ3t2mzI
98I7d0kW34dQN9mcsSYImgZ5uhcXOSr8+1oFzERPnwPTjWWUKx1BiACMy/Sla4zo8Pu3DnBsgD/l
MoKOu3J7k7S/FW9zxkv73B62TcgiHVCvBaPPx2IHamURa6KdNznVTQkVZOs6FCsj7MIT9FVjCYTC
x7GYmuuocNRZHV3BaNd3rfG9fUlb9kxPVJAWofMtdUBUNvlgWRafwg/X7UBSbBwTZefbRXjPw+qN
4HF/gIxwSBPDfMlbhiiN8Wi15NwkctzFpR7sBnq4Rp+IjFo2D8YE4yqmC3fJk5lPWdZi5S5IKBWR
528p+qLLpo+7V7zQ9A0ruktCQSYraTBbyWmrX8nGZlUtpXkm1Qq0qPB3jttJtsu2vMLiBpzWa8ff
f0ReLUML5vu0myCO25Oux+GZNsOdhYd/X9t6PBc9wXpqEI4+LUp3ZC+QfAAONOPLaIMPtcaVKb2o
XxkxrBN6NN6yyuiXDRFjUCUBp/jcX8rY4fYOBiy7HYMuZRrGimKmaRGm7zdqZl+mlXNhlQmcJKDx
bh68Gb6/q1mLWs/5LrScfLVj41BUsKVkRKuyjurYupZL11lmmLCJjzQgoi2GepZP/A8BLI+hE9M1
nRw1PFCVUDD1MDWcSuk0hh6zpsQ5JNzsbXzqCYGqKq8arINMyCJq1hZZUOA8gqCZBe0hscDRmPhV
ZmrC5NmOCPXo+taLcWyAFSIK6mm/TDW80V0g1+S6YqZAnEYs5+4HRv5RRjpNhalKtLoar27iWcsi
JeDYqh+4A/t9VYmj5XsfWWqkJ5ynA8YhyeTLBbicR4T8W21IwTXXn8agYnXJHbCItoXcQ05bH8yj
NNr8Z8Vsceqc/tWDqMp6ixGR1OsTTEA+gF3xWgImWZruMfD6eBGIvfD7YBdwjpnHIqEESkuH8wi0
et+J+rPmbDdNRPR3zPRbGWAtTpVLrxcwKO03Q627u5VpwO9IJz40ODrzrEHzHwA1nd3wmVQpzpEv
qlMPTZFVbJ8BD5JN3YR8MmfCD3ZSQgiRmnL1rCk+nigfVWDzIcqh2tWVvUjdslzwLac9yniRSfzD
9XJrFnjJyhmjX95wsjQWq3DaIZF34CyMI7rMyZYXnHNdTd/0tTqPc31RttpH1XXs9ynjKJBhhTcC
r0mrHdBybylcbUXTgrMLqAjEt937m9aM5Ebk3EB+a1cn5jECBIyr7gdScfxReOxr5c2gd4FyDEI4
YN1QFYXL5LVVLm0R7tV8GHfYIbBIDJVyNkP2E07V8Eh2p0xvOukTbH8WKMLRovMAvdW4SOZhQLuR
CCecJTwCdkIg4siQcdl60reR2uKw7WWCQgDgTeecI7IovAC3/wxy8xUSAAZa1bLWamfFD0dtHjBw
vB9qWhBigtvAIPzAtMN51KF6r3VQqd0AEESPk3PQhfPGqe2zh1OGuFay66vLYZxLEgqvuh70586h
E6mtH3VDv6RTxeEqL9X0EGFUDV2g/OAFsxciGyuzKaOjwmF5gX36vSYgs4pzJ1yragID1AjfQ6YC
t7HWxqUpUzYVNXKDzi5kO0xcQ1vB4An1l51daJPXsOpkLVS5ryh8u8iqix85gKwCfMs2i4hXZklF
oibMZpWMsl1lQTNUnAJdRCTOgaD1Po+dBIuv+UgNM13ExC9WgSCnQC1UshPT2QpxBqQnx6adXukU
HqTtxVrHYOtnJPa7b8s7VqbNMJ5x2DqJiK+SnX4jxQMQpd2GRsJRvM8wmOX3NKR6z6ZEgBoEDVc7
cD/RiuPvL/qwUWRYXR1nVHZTHRjdf9vO3XR00xxjtpHrtHZI0LFEgkb73188jR+qoGHDdOOe4gpN
OzYdcXv9B2ce/6TEvrU2mqSep6WRH+KOTveQB1vPacEQrM+kxLwDm8BXfirBmZqX1ivdLifugpTG
CcW25mU7cDQzh6s/kdisCKfb0FfGRpu2cJYT+8ua+3kbxJXJbB+I5hjFOlpzWez8vIkYbzD1yGH+
zsnaqGvA6Xy+pgKDJOIx1ho0sOWSQLlp6Req55v1WHJ8MRFbeDIt28h/bYbEv/R971+agnctMygA
COuj37XiRQlleDWaaMHYeZzTeq7Mf28AgGPQZOdon0PvRFtwZ8WOwnRaO8YxXQyjNNYe562j0rb0
NqRrm1DVe9Hj03O8nREER7Ic9ZZaS7ZSacnOna7TBR8nj30oOTD1Vy8pKiICxQGd/rd9Vk2OOc5k
i9ZnKuDU+DvHIG+2Hu0sl7hkkIUz6FOzfHMWWYmJqYQeXLdP8f4TC5gDiYpf6StgAt6r8qLmykcD
XmrV2xZ3VGFZdxfEzAnV9+J77tFXvY4dh1efhVeCpNGIWlqxOhy8qJ3RwxDigE26Yxt6dOJFzZ7w
2K6WXXkqO4pAvSDsj/lktgo5OzFqRV1i1T55FayMZDAJm4fv7uTrtgVQt1iGW6ErKj24GEk5iQyz
1AMtwLKy4wNY7hWbRJwtRLwJHG8VMTTZxUoPUqjoNyMITkgwGN6ctLMWLJHmE/LjbhS58kVdl8p1
oSGwLDUT5NjI3F2pwh3Fg+UyYxuNjZ2MBFD7fRDpBlW9yivzECpJzORdBXjwAl4wWERRjiohogrf
XxVvOwlPwRuQQSaveWMlbChCh4wGVpV8odXaNiOqurWCIF5ZmK+BpLMKEX5S5l7XnJKyYt0gGb3M
PDtfapw7qpBuSKtr146HTD309ckI+3GHEUZqBAvssaHFw/HBXppUnhGpeKvVZB0La6O4FDV0vnyj
9KGdASletqnyYTvtkzkgzjl2ZV4vnkXhfKSeOie681JORyWVCMXKLCr1SAYDsOUzN8Mvaer7FpjV
2egJjDH/P6o+MGMF5PGmbgDEqYmKkTJku6O3Q8cb0BmHhIyOQ13xIYjQDCMHapFGxgZn7UtB1dop
46iZuUyqfMHq6pSUG+e66swrrf8yVTW/YaqDNaUE9qKksi3z2PmmWI72evXLk1Nz8Jh1l6Im4cIW
8uymbTsNHwp0Cy9etzL0dkpEUHrE4s01OEK7ZAQnSXjArBmiutvbY+etAqProC6E3iUk0cHg1KRR
p/X8WTH6xdmuNbljipWsFCeM5r2RRPTNGeDQXFG+hL1Tw0G1m4OfLRIZsRCOrclhVavmPDcYPHIU
2hgFeZbeC66BEoa3ogJ5E1ZD+prS/xrLhErWggR44wI0MJsPm6ppx53ylbTVlJZAW4C0a5neWte7
O+LUi0hY3Aas055JYSFla3iPS6mrs7BIbhkh5bGmBctvKWhwEXu7InwruH9mBjtIwwnqpesmx8oH
G0agjgdOc2QKka4yX31oAVKz189abbRPqsshqCrJwWA1jYQYtmS62X6W5qJtYxOpuG2Xsmo5+jpM
3mpwb2vQl97hMnpBcLFi/y0hrzovmIlZ9KETUWb2wSeIsqyCPVGjyXVJ7mvup/rEltZ2RQW2ykZA
iJL+0FnNM/GCYk769hf7mEMRgpPUaJgo23xVIxq4yThVkaegBiz3G1TEQjGzz8ZJ4hP0gJmMYSdM
tTnzSC+1OcSaak9Dx5QbXPR9gtnd04+u6NddnD5EOpxUYcM2HHBdWD0WVMoeXL2+67n+dBLgzPjG
qpkWs4Xww+E9HqqlllElbmrue95KNLHKesA16eb1lMjx9GrG0XSf5OjXqv+mRQajHNI0kcb4hYcL
VbgUXRvDsLCZrC9yPf8pyFgzNIEe0CjqSYu7m9uzS/KLhjBB9cJfPyhwU3dKgVgTRXb/BLpjzMvU
LG56lAEk6Dn+pbplLjkzFFdq1xehTZgzy/rvgbXv6PhtdWzCGBVuoD63LsVblcVfYck+2m2lt+gc
LV1a0/zHpxBrbbaUGPcVqJLA4VNclKI5c3NUB2wzR+lRjDcG4sRYdzf2Ohm51r2bqCFLG314HgNU
3BSdoiyzNiJVAc1mmbikJjgExkT01eRqCMKGmvPuIFFcBouwpNSqD/o8HyWEdbwbyt3TB1ZU7AiU
w+MAdyRlsFB+0ltvmre8c91TPoJa4aEMkK3Q5zSQegxUBMcSS1w4nLEoNQNyZoXEpMphWRIkusAa
zLcD88VZFuIdJND0X8yd2W7lyJmtX8XwPQvBmQTavtjzKCk1paQbQlIqGZyH4Pz056Mqu52S7cxj
4OCgAaPKhRw2tTlFrH+tb/Enk+IWHVOs8/KNXsVmDa3abHsu3gn1RMfa77SPEeh5BSus8J79AD1o
sO+TMD6z993kY3Gt0vZLJJj2utZLhcYxBA6vKIhb0uwgmofhJhZ9eGg8NEpJpqFSfN+mcxrKLLzs
NC8/xKZ55TEwvogEJK/MpZVH+eEKHElxrCl12XpSvLT+OB31ukyWTpvgvRDVqQkKHXmxSbatzbBK
xTyEgMG5mPnHiuehO62clLSRMkd/k0loXQNRV7yd9UqPw4eA5Q2KTJccE+K0LJvqBxFqC8tpG9qn
/HrYQdRrBoTjqD3IUNZL+Cggoka0N8fXLrW4u6lLPD76yEReRwlcppVMt26XPKc17/UUY0tUevaZ
cdQmKXReuUEYXptNCirFgbqboah3Tb9tWvwcbo0WM4bpGVHJMbTshnVSKbKXyQjNDTCpK4Ve0sV+
zJagRAxq2qPHJk+PJgwZxbVr+UgfI978gs4+XkBgQCTr77jhT+fizaPV9WhpxpXe+tXR68Bw5pm1
g1MEdarv2x2z1X5ZA5+DueLGR8+mLrkAwS7zZNxggzS3zkClo1MXDvM5jW2efItGPb+VpnjB7dOu
S3oid0ml5Iawhb4x7FTd02ZFM31nO7uqiniddKl/ohlvbdh5ynY099ZWZ3R7y4IhqQjKHl0WZWx0
gl04L3P7DtGlVe1aQyOkL+vBasTCqALrwnYK+8Kc/1H5IMPcKaUHPAbiZsIqDXxEQ9o13W0jnGE3
1KK/ao1hoSLLPOhaczB5zm18VK8VR3o0wPC+lel0zYcgA/SYKFqrSK9Zq0MzvCiQJUB8PA6z6J7G
rnnfww1UFjl3b6iGbzYWhcaKjm0MZU/lHsP2yjzHFK2eUfyp5yVUzhivExc4ur44lR+tHK2CCcEm
Hz9rfaBM7FY5CWkAn1cRs3sK1Vty1Yx7hN7exzgxFlWApz+bTtrIdFs43p02UZPNGAmWU8Jl63E7
N2O7Z4oLUK6eu+Tr9iWiq7fu2W24RsV9NIhrWqPvCertE6f5jolxoO+QzGL17b38LHTZ7I9sRSKr
3ac5wEo6Kr1F6JGPdHjgF7RkLuLJeJOJfMuGeWc2xIfSlfu2Y8XQ6JSgKbPkJVSHX2uf4AH7l4Vh
zSauFptyo1P+TqsM5RZzzwL7TMp8hvaMj6M8WqnNDx4jJwFFoyGVZSJYRdO88Ei9TF8RmQMS8aVY
FHbyWp71ITlXXffNNbInUYtrIAmvnOMD1bHepgN+uyKwy0shXkC9TRaJ3VQb2PUk9VycPjDFc3gA
NMiuhWCnllq4IKYk4HqX31h0o4DnOEIcaWNzRLYsYSxFjf/oCvuOBMWMaiE2Op6CKWhYBiflgg6t
icIOlKvYhXhauNUhc3WwhGLlDu1NDnEGgHh4rYms34dMJrmOGSO75DeaoJx2ZIeO5kCtWD07Y1qV
HHnHahe9b78aXq3BwjxonttegttKxyDbdH5/jaHFBv69pf292FH4jvCp6vAE7/dSRPDLS0SAnZ+0
9wEj9KFx5RYIELy/OD9nzn6MY9oIi/shBFhbUki0nELoK37eLAbd2coc7EAU9dpyTMxLZqqHIE9P
ecFKjSUv7yXRb4ooOPqQ/il/gT+t8zU7HoT6E44zDbNVUB8pf6dgLFasZHAO3qZOT78h0V3/xlRi
uKT2OT/6lmB537dkDqb0yS2QV8ExP7hTSfORngEcbHH0sZ9dDorpZuv6h9pGapCGEIuUXe829wxz
rdHZmyU1fH/DATFixyeLs88OuDuyQj4UIDUjM8MYEFa3rqw41eQQGyZLVD3solkwUzsqCZZyYJKm
DYFaWZylqW12vMHW0uPzNStIl5CnVpLsC0qmf+KwL8K8+D430JIenpPkEvmfRc+mHKNXgenezM69
xYQn8uM1xcL6orYXvZHfp7NXrCkYGEuv2w70Yy2muZ+i1dziUKf2uGsKqiZIiXfL3IDBjhG3Wcgx
hNlsdMfctHGZRRH4ssSmEmAospVtzQjOtgM6ZbXjfpTckJIawdIkuF4jc5FfhpLQhoF1PVXPk43T
TC9gfGHJfEnIE+MQ2Edefovvgws6eNZDvQTOU620ziueIsnIgVUKhuRDLu0rn63z9ZglNPKAXrtD
vt/Tlnkb05H+YlT2aTDiZt0LKuoToiqrqNH6q95En7BFetZpS5AFqDskoj29aQ9jlft73nLxOugM
xeOPPS5gFYpkitResL9JVjKJHrQMBjj8MaZdU0QLSYoni1eFFxtXov9uTsFKr5utSxve0ovVe+vk
8wwK9zvnSSfKv/AiMHFaIbgD9WSbOuZGwmLHA4mp1NI7LMCaYMTsoW1HJCoGsso9zGcueOOumMyY
mStqT5sUG2kaBi0WcwO69Chfx3jXGnKVO+M6pxOY3IZxKVZi5t5ASChOCpGaqxftMytuUeNuug4b
kxXyXGJ8WS8xIRtrShe+5dnKVK2xZa3wXetZ7AkkZM/CltfxulwGx3akBq7uiMlrlNp6ZfQsO2zX
IEoYY1W4MtKsHmgdgakD92TbeZzWIr/LqjDY1ikNC3260yUOCaa2zSSHRdx0b0VZ305Uh7FwtZeQ
AdY+29YjF8u4UN4OA+ywoIhp49X1va83p3DwqxWezFXPhjIZQCF7xVDi0q7MRZbDyFLEOVI72Ua2
/jXjwVCMwWPzXQvMx7qoOA829ltZADlwli37F5hm2pMRYVatxDjvtanjLtkgVYH3PsC9G312qd5r
ZgnIhyndIATT1ikDju6CkmJasBlnp4UqFzAjA97U8X1vU5NQtzuzqYDfqdxmoEM3hBm1AKq7OxG1
1iYb2mf4PlQ+oMw1hXrEOWiu+pziTvPMJKxb/hQx+BdJdf1jUt21HN/xTUrQHV9QnuXMnV4/p2AQ
equM80RXbq7owTCksUoH19vkc+E6QxZLOvqqq30mk0KD4EG3h9kVXwNMXE4Tt7/Jsegfcyzz4bjC
ZGri0QrmGro5H+7PSbJIL6bATYZtYaGKxXh3+r6o19XUNesQWR6ASfLG4IuXhR49WY12hgpTbDXl
vIEE8ef6Q07dcOfUAZekof8m6aZ/DOT9eXxEG/T3tIXPu+Dj8ZW2jYyeqWk75MSiExcbUGkF+c5z
Kd3poWltJGrfwinjq4bpQzKWCpbsixFTI+B1AzxNaa8pP+6xDHBFvp/M/2/RmvmDXotyrCOsk+rv
//Xjg1fgmj/8xzpvomb80r7V4/WbatPm7//Fn8QdM//O/9tf/Mvb+9/ym9SMjiBFMOvfp2ZOzwmp
mW/921v5c3Tmx5/7MzrjzkVzBidL4E52nZ+iM67xhxD6HBElvGL6nkVuKi/qRv7tr7r+B+sn3/fJ
1RCtciwOQxVQGP/2V+8PAwnM4Fd8wzVI5fxH0Zn3a/ofIdX59vNdJjBCdxzDE/qcEvr5mseHFcja
zCHS99nBzxSrKy89hVn91KhoNvnhO3d4BPDs2AZe2FIvKe5l4IhToboHs48f27IGTzVRsRWRrssU
sk1TNVdxmLtLfpSIVsrxUadvYdFSj7AgBsh6RbO/CD95mEG9fjcegFlQCtc6mKpRRJljXf50Wv7F
k+bjnfP+U3omnXyCeJBLbvLTTxkzmcCCWlirIYvBObSbJPhOU+2VcNzlf/ZJnGf814BKUUt1y3qP
e/70DBEcwmRmmbXSG3bH4utAJcvYUHFfu7/hfFgfoQQ8DiyHpsH5X6bNvwz746kDaNVjVq+0VZzS
Cq3F5G5S2ASZlq6akRc7FKs99tNwCY+aoV5NsmAKc8JNpnnrhhWKnd43u6ktt1bkPvKbbvM8O7dJ
my/Hrrh2Jv8Qav2xcBgiSM4iKWuaJWoMTpIhpopfeQydRgu+mTE47QrgKyBNs1V7U0kFLA2ftgWC
jNbV8dnppkf2vU9m5WYk6YX9m699bnL8KWz9/mVgUxE2ATWbNIgxf1k/fe8BM51uJOdBzxn1TjEj
oZDogKa+lZhcSvJLfvFQZs6zxsLUAJI2UGO0sLrsW0o93a8vgU9YmPlY0EhMw3QRqQzPo1ryw7GM
EqZ3FtpyzRANgJpJMqopmZlonc5AV09fGeUdnaTYKh1ShyGKDXMNa2mWM9TZN76YbX0TDxFdztXW
Ct1nttxP2YgIltrX/+Gh8tL1TG4IwxEuRZnm/Er86WvLY8/TkmaQa2kFj0mIHdoV/a30mYX7ZNBI
t92qFhaE7+ymwdlGlbjX8KygCoAZGOSqhiTWga90G91cTqlcSgfXe4ly/OsD/afzO68ObDhwbK4t
3+bh9/FA7bBynShyGXZF6U3k6PbWNOuXqmcObLdH9V4BoIXYP6fvjhF+S+rpCQfozZjV6xb39a+P
5vNC4dPBeJ9exMIpsVJhE1jBjFkMbMQTBhSCRIHlGZi3f/dx1nwn/+MhTbSSH574JbEvzpVriE8X
lMsK2ptS11+ZzZRBw2JV6zUIFFnPdWHd6CHuUm+klLwrNLmsXU0/JFlBHUsM9zoEPc2MMX8IWnsZ
KgTAWCHdsg0ypEObfOAPG7T7L6VXPXlT+NbExFjM6RSRqFypkC2aG9s35Ty0x7lA3Vs7dzzWuATQ
3Xw/Xmo5FOmkAAPXk8Bfm1QSl75SOzJyc9Mk69sq0K5JTTAw03AgNOZ09evz8S+/H0PM0VRHdy1e
iR+u4hGuMs5Dzsc0WevJgu1qPVoYAn79Ke/PkI+nAYiDycuSxkXey/ant4g9ORWNbtzXJmH50GO4
NlXdPbkcqpR9Ez9EMR5KCSpp6G+sato37XhNUfFj4AHx6FTwVAfeMrfVt9CdFrlIIMbVxyFtvg7Y
vn59rO9Eml8d6/y8/OnGFoHvhgZwwnUwOadRx3GUuAAa4+wh4OXNXY7hXZYdjhJNcnAjZRdDGpED
xWtGbH/SLhxLaeuBLcwuASa8reif2cVGn+zs3Au277D5zm7r1eTUyX3b4/stq+bCoRQ2r+xLq2Ri
UjZslLRYMmeskKABAazkhB4fVJZBPwGyXQO4GyY+C3vkB5IXVvF1aOLnQJasB+IQ60cWhvvRbu8Z
SzmraZDddwrhoQkE4VxFWQGCdoppA/fy/tff4Mclw3zPsS6ywWjRacA/PyN/JBbzKrVyQM2jQ3qh
WZacZvzQx4zOil9/1D9tPObPYlHimrZhWjSWfnqTD7GoWmXSwMR8xTwYAxOsqGu6HcNNEgc9ermF
zbxqxNbGHZBQ9rNu0IOXjRfCtTfNU1RwV/qTvsuKmHYJ5ri/PsJ/vsFcQtrczWzYuMM+rxJHZyoi
5SfBKokM2tianV9d1fHrrz/kX91fHvtAg6It3dUN99PXUBt0T3VOGq5jRm4EcuDaI44uRjtKwGUz
lI6YtY6qvVYuW3qRjt05rWzElvGLjU8mFqhV7ruDZ2LQWNVRTucmZC/2bhJ7AF7weo7f/vqo36Pl
n+406qUt3p5cJ4b+Xgz9052W1IJXqxNRGZkER1b7+yRAIG5auWZdzUivy3kuMo60rXFj5f2K6CI6
VfWbV9LnALzreqx9PFzvNq9yhhAf7/cOTstUkFCBpu3eB/282Hjw1FPmM5fPjWuK2ZcR08jf/Oz/
6lPZkRqO5fNeZuD48VP9bBSWi+YG1TnYZga+C5aU1j4v0UIaB/69FjzUima30t9V0nqOI+fZ8alp
KNx0J7WiuGAKvqxj+0sThidO70Lz6t8c5Pu2+MMJwkjieD7LZM6Dx5328SAHRqbQeykHVF67iuKa
STWxvRj070SKeVEnUwrMqwQYbhONnJwnheuIyU3wWFdTuYgdkHh9951SBxQSsQk7ZgAasMXeSbaJ
HL5WeXj2y+K1HvHO2VoyXRb8SuOb+0wk4xY78G3X6lfj0FabxFZvdKLetqP1qANKxAyAOzYBW4Dq
4VfU45r17/gc7rwc+fQFgCybdQ2kFgrKPy0fcnxF7Fiku1Kde2tkNlPKfOW0sl2G7MqYYIyL1G/q
tbIlE7q5cUdQzduE6rqp++sCb9RCZPlAgRK5CqM+eY1LBjkTD24197z6ql/oJnwF1TR0C/KQrzBX
1D2RSDdLTm5o0ecrBF580ROc9G46nOK6EZ31EAZUauw1v3xzkVMpCA6WlRs+Tu30DaRCibG5uqhb
KHRDymYqu0zT4TTE8HHSxF4Mlf3cQVrF+oqtKGd62DjnQku2lY2Vj2muNq+e04UF8WqNU3Rd2Uiv
oamxLx15puqJQzu2oxHx0g+GXb72DB6LFLXdX0fN269vlX9aMnoma2xuTTaGwgQ09PEibJ08gN9L
55tpLKtpZ7s7WgyRB3Vor++f9P9aiNm+FRfP2Zt6F1r+R3j5U2r5n//8X6LDwBfhmv73Oswuyp5f
cXv+5ap+/vam5Acx5s8//EOM8ZFcPLYPxGAtT6D4/TfHxLX/AMPEwk5wdmYBh1/5IcaY5h8GLrd5
d8Tz7YcMY4o/3h8nvslew+UJ6Pz1v4WoH3oE392fwtSP//4LG+CrIsob9be/otx8uEd5q7JdNOfd
ousDMuE2/Xh9GG4KCMFrvG2tfBb3FIkn2MwWHXrIfkqbHN5RgXEEzXtBmlpfxh6doVbb3YJwMhYV
wHviTeq6M3VKjaa0Zp3OLiGM7Qb4R0UNiBVMG0XLj0airRBMDOdGyK7rh33d5WfZkUZSZdAsM61i
ieH4pzbzSWSIASuaY+6MfrjtBvch10Yeg1oNPmkgcvLKooSYv6oUwpA3LBMPJ7FTNQwZmKwfPF9q
jMZUvxl98siFiVHHZXVJ+XIA5lkq9xpjaPY06BEFJDPAuAvR48dKz3bD1PqKmA3YSNzuDLhxNuoG
DcV6GY1fQXiMG9FG1U46g7dE3XAPTlj53xLNadmbyhF5XwvaTZa5wAVrZUR3rk4WOJJJDsKFDYwT
MX5lCLSZEOGBeYf9g9m07Z7xGgCKAedNaKRnf4y8SzMNevTpuNgVUuhEA3jlxTXJAuan05U9DNvJ
gMLoUyino4E44zZI6ZOAMReVBL2L4q0Pu/wiT3p1qLyWHjHhf8VL412ZbmXRXkd6YW84BVtIL5p1
eyAqCEaBxH6zGPH4b6lUGpZOl1cP2hgSX/YGEBGU0Ed6BcZ06h+MPKHUtWUYWGWx8ZKWpdybIx4s
LZiETdJU9y5hWRmAFIPQO1Z4bU9TXxs3jt51tFGRZSDU1KX9UsXJdNYE7R/4Y7Kzo/XFjiT67ZTC
SNfJmDE/IPNNdyHc8TqO8ruITMw3onLRta4PI2i91Gs3TYC4Rug52g+xVr1QpZliXCUCKb1WPHRh
BQ7OSaudb3fFqtDHfpdoWXd22YCsYOmwwR+H25Ao3ipwVYf9CuPYxqwHir6kuouFTwIn0rNbS6Cv
1J7/VNhm/pg5CSBi3IZLbC/YyFNsCnhhJBi3bo4UR+DpXGl9y9KEbqbB79ZUDb+5kRHeyaZvJ1yQ
gBVJCS3soAvPmImyUw/H55sNI/ZuQMGhs2o2BTVpQa4QJZRat7ndcfQqdUwyeB8ExPMvuRAS6xaT
BDpH67b8ppXxpao1udLZv2/aMjYuJhKCm8QwW1YdZr0tTX5K3iLjV+xmuF6Fn97ZLTLckq39dWUM
9oZAWXuHLyi9DVRBY3aPT8wk37mYrGqkHycNt3AwqgevQKVtG7I7jOkUaapxW0yZXA/Aje50b/Qv
kMgO8JKaBE5XN+Hc0ZuHamgYnMk4pHkisS/51r1VEuvtqQ1HGgbTVm4VxstznXCplFSNGPg0Yddw
vTIrd5dpUZ8mlykkKbH8NX1/SJSjslg4FE+ZHB48292bGghXoDzeeqgTKpYhPoKxmGsBo3VmDe5G
U+a5TIfyMGhYtIg0nEyTeG0i9mWK6bfNnVdiAgr2W3etJzZNGDhgrtEytD8nGv/2ocym4zcP5fmh
/dPSftQaS3hJKLYIMCyW0ONO+Hy9Fee6eOxynSGejdXZL9L8DFQweopoRKHKVxfWPtVKS6ccNSMs
5/R198Dvr78bEl91Xw/1FdNKHsCBVUCxJLjGJTAOa0Wwf0HKDPd8w6psUGG2HZxYu+zjMKCi27dW
BBABZgyyInoWVMvJZqqJJNTJR2zSOHviziJ/FPRJvMKrFG/NnoYKD9PTvWN2zjfird2m5859MdBq
L5ykibZCE0zN86rbGXkz3BdaHew7WVqXCU8onIJNvqvKDKPTQNx35ZPKWJsTJPgo6DFB95URXVO6
RVdRT6fjuhFVdSuj2WiRpBnLtFlW6HjzHT22kLvBKqd9aiakDKtpLHkn4fBqDFtf4cdumXGmufWd
fpz+cYy15CLpDXNYtsqw79vB6fasqMvvMg4gKEQgBaZK6249Wgy+Tdje7+FAWo/8YffSqjL30kso
exRTpoOajfuNqJPxGmKQs3QZwywxOQ4NlKDc/xJR7H41wJ246Pq8ZVCW6iA3KdFZlSZWt6EMy+uR
87USxlRsCT0lr1mg2bdFJdB1lVual2be0RqrCW0zdNJh7qt8cR1bJf93YuazFVINRyoe6BJ1in6V
5Ol45RLGQad3PZPqQacS8x4xWefFlF61PZGDUdBZJqqyxBShh+NOd0zn2GJB3DPMGKloS0gZzxc+
VZCEjMogkxsppVliJx6jtWThcsi7SHsgoaT8ZZ/oOq+HkLhXF9bqsnRNkCIWsxkMAIyWGR2qzGeg
o/rvtoIivpIpu2xOjDUc+sAvLm2vhwo1WtYXO1EhbsNKv8lpR+p36OkUw//5tEpo8GOcTaXAwvIn
/6ICcqntXGPKgeEbxIqXnIj8ixF17aMs+W7XoyjsS1UCPV65qmRQIUTdlMeW+Bj+8KYZdppRj3Ae
y9B7YXpgMNQeOjYYpmhGUsCWMy5JOFe7rKE3OFQJ1XH1/HLxMLPR+Dt5mYHyFnUb1eQliyM9UAdH
J0wD78bxD9r8KhsZdMUkWmoVLYoCZxlGb81a8xic5vozfZX62rDHi0HxbOeLJZmj4iAK17qygXwR
Kscqlg+UKCyUm+vnQKcizmyK5hyHmfFV0ptdsrqTatO2kf69svzmiuik/RrFWn85aVN4r0EvuDE4
CtZw9GNc8zTR8IEK4vjs6+jK4BanC0Yz212tVcmZpQKW5R51H/O0YdBRMZbyUAZldtEQq0K/7936
RZRxsJ1oGT6OSF4PiSls0HA9Q2E3xK9LqMnY1/TF9zRfMQQKfU/hglJUKeR9Nt1OOG43rjNYN1lc
OFeAEOxl2vWiJUA8xV+ZCKX7bPREvSxbHZ8DNiPs2UW+8w1lr5VnsJrxh1idHWJca6fr/Z2Iimlt
EBrZsGhxCBLTb09hZkVJfJhlyS4aatxRjhO6OPh0vrzRjWxYNQZUa5ydJq0XJWZVbfT2jefV+M01
DRYYLuP1qMfTVRRq4jEN6vjGm+IeCC0tdXLS1cB35Tlfglb0d2lA7H70cIUuzDprXhocZA9ZI3Sy
Rcmw8oTh7CSdcDuZ67guO+UejdInyqK5Tbo2xmq2nGpcUDhfikVWGMOZdrv20Iex+2UkHb5seuCt
bLv7iym3sKsr3aQNmDg41t9ySDYzD5Z8amIdClLBm4ZOta960sNwz6e4PcE9gQfKQm+tIPUQyc1o
P69onCv8UeP150NyYyHqHYda5zmGKJgSgrDCvaRCcQX5iQWsbpXGAyH6cS2J0L32vBC+BkrUb0kD
fzmGLrOeWDDxGqIM3ond8iWObWdP2JJcr++aC41L+9I3jAb9apQyWgu6bswlgCbaQYOq65+8Sh9u
RZDYh8YnnIKnsd+TaTe3eJyCc8Hsm1gxqRzKbvWHkfX17ZQ5Rbro+xijvV7e2YgTFB06ZvZN5Vq2
tYnHXVslvVtxlOSsL/yeEFWba4wkSQrcssJQxz4kn7quRGppZIsgpuRVzpmUaQ75NBNO/jXOkgyq
m0oI17GlMMfOT6mjsWE2ML3tTqbLgqTTZ/ygW9YHg6ocbgVKNnDmEoOjdfaYI2YtxZzQsDQIS4sM
g+0WmyoknnLqtwbvma0NRWHX4nCxV0FixGsrttqbjAcxvIdgCHdJL5Es9LEm0221ZxJLHoo43yyP
ZW/+Zpj5GUEv28U02qAQUpISdJeZ1S6sg+g+TDViHl6k8mxvOrLDgobDextPmXuhlx71nG3tkTnK
dRRSo1rnGGrWozSHrWideBUNqbgfswyCEpELRWwwK06Q1sovZU5kmUqoiGogmUtrafGKJj9O+v5W
d9yiWJFzzMZFnBTtTTQJbxVqY3HDyIBEdNujKK2spvbIHwqqPPyKl6EQRnWJEM3flbwQrFqNITbo
vuoMVrCtEcA4Lwhbq1ioc1rkKP1eVH7JGiMm4K4FdH97o/uV3rD2Qlqa2mrORJ6sKL29Myn/urYd
f9WWHdG+LslYgSu7rnclhcmX/eSGx1Tm5cOAUWgzluF0BLGjUZ5ELd7smrd4ZjGVfMQPH9/nQ5is
wPZYe6UJaI+DkicnDaiilnOANkizda4p0q9wTKK8vU2DeZrejNM5Ir14nQJCYhaGl32Z86ChI1Qi
UWWTHV1bqasF7LqleIpgXYNkY6fdYQpgv5BN3ds4trjDS96A/lTKm4l+XSpeXJuumqjfiqn1To2p
xmXRJP2lr8WCduw5gJHpxGdGEv5zkThrfmLIw5Ghewux2q6/i8kqNrmqFdW0TbtNwZ3QszYPJSWT
hQXR6eSmgpy07sqGRFA32ojiXcSgZ76FF42IzMuE0BmL1rE8JJZqt2ZcmJcASqHZ+5mJWOtW0bNm
TyD/aUwu135vzli+3DLI8SUwAEk4OaBIU5B9CwBglK3UVhlth7iNj2MekVC3Jve1yXWWHKrhfQ0h
JtvRKEVqRVQCYo5CPo6LssRFRxRei0C++QTVL5MRAkbLQV7yLBXr1J7GwxQ2PrNm1pzCCLtbkrn5
FZyI7CwTAw2j79yV12mogINN/w1UmI6W+xgXudFnJLZKxbKq7on76LGVr5GpKZfTpiAHAe6QrWkc
ewZkaMK70ZwwOhT2WN5ZTdAcYSu1ezE67HlsR5n3eDdH8Caeja8PZlPOwZF7gX1ju2W8K6k33DHb
CYjz9xGjV5XAngrYtGR+ENw0VZZdNQzIkDkyfwfkMlt2rrwHvWZvrK5Jb+An2VsLaM3JdvXi3pC1
zgYTGWCjII++/CSa/SsV6rOcj1vWYMgscMowx7C8TyJlAK6nZ0kBy6+m3pyVewj4zvC7rFkxTlaX
A3veZZ8Z65nch4FODRcMrO2HZur67zzzMIHIPD06gD/uWLppx7ZJxtnGG8iTn1T5Zsg5wWuWh1a2
bkggBQvuquQ6wv8oz6akpmifuxhe9nFFNkSHxUBBeWdyilpLS55+8+N+9ozg0fBtLPfEOIRvQDf+
uL3r49wIAvxXW20k0WVbsfMKYQ1WBIOmkVekm1yiECSPtpHXb3UCFmolZal9UbrePMad23vr1GIc
PEbxpDNlKq1Xq4Y1tmh90SLROXkXLm3iauFChjFP1xoUA75gxztEdmGVUEh7+8cw8T+Sf8/Ra12o
4nvzWdz92WP399si43+ff8v/Rh+eo3OSCGT/dH5nt98PF98sY//tr2ThnhsS4uFz/VH//ccf/sGy
tiBWC0tA15hHIsJhV/+DZS1moXeGmAt0YGxc/MoPDdiw/tAFzkvKEHwg/e9SwQ8lWHf/cLlV8IyC
6wFBSx/TJ+X310qwOQ/Nfh7XwLJ2LQaJQAZne574dFmKIAbtGkMdwrmfssFPgeW2JB0jGhbYMhUP
1VjDx7L1Ys+stx7tS97g7Ua6sDzZJl3rMbXmqdTjO9unnUf25hlrrXllacOSVER50fb9IYfOccmG
sDgNAJlLbuZDbJSks/rvaON4zu1J56+U5k4v85dUTB7lAZR4q9S4Gih2MStNnZIeftVgzf6R+F7a
xU5znoMJgSQktbGor4C0UC3eptDgBP2GQGvFdxqW5QKt+A4zhLM2Z1uza2vVNmopSG4JWrgTJ3o2
QUsa2vFEu7M5uppt0gF+aQSHIpJP7UAoNLW+Ai5Lt/rsr87zszP7rZMRn74wEL8LmnVyE+6kQZmd
VN0Jetu99NSmjuBtqGRvjHJa2HneHYk+knCD/jV7vikfAEM7vg0xWBZ/bp/EHq7PPnGVbgku8Xjs
yzu3jMD6pObWjShAMOagQYc4HcUMwXRl0lzikn6LSX/LQbfWRmYc7RMcNyDSzghUFht7OOBnj4lM
xKZubMGLpGCEjdn53s0eeHt2w/ezL95utRtPVbeIyt4xIXrIK7E4iYAdu1iXkXVZzB77ArN9O0Yr
dGXo/5CzhrpIN+HszM9KYrMMXbehiQuEQcgdKwycRKxX1kZCyegMocZliMaF98C17AkeCUkAdvKb
1ifJl7KjT9ScFAlCyD7Sf6rrknby5FkYzBA7NkrLUgBSmLSVziUUG1cmUQS62gGYzekEQUwhbggf
oAU8tHOCoZuzDGAJGRXM+QZ/TjrUc+ZhmNMPbeY8yKjYp9IXhwH/YUMC9GwxduAsD1cMKPMVJVP6
ThekNZHVTl1QdC/cH7cm9AXbFPVdRW3Syp7Jx27oXiWYXw81y23QmeBkyyfFNy4ru8QzoAfPKvxS
RdXtMOc+4vbWoXHqxSAQIuZkiKieuzkpUs+ZETM2jW1j4uFrVPYCS0wuNGmO+yCYBuJT5H26qclW
EdQEqk1JS7smTGHKwfpjOkZfwMdwkbN/+aIm1ZH/CgLU93DasaYtD9oImCZ1wav+H+bOY0lyJMuy
v9I/gBYACgXZmhmMm3MWvoG4BwEHFJx8fR+NGtLVM1MisxmZRXpKZWZ5GAGgj9x7Lsnp06HDFIMD
E14fNpmKQDkvoqjDPhObvQr9sb7l2bGoip8pPue9ZRbgNCYkjprFPcXtn6Gd7tiNXwM+Idw2VPUR
OLZUO3hyrDyVq5mSOkIUj09fEQyt7AbQWX90rfsZM9CAKYhLf1O1qEuNsnthI45ZHwORB2CkLtLp
4nCB4mnN+TPcH8Vf1xH2ozYJBBDxIiX1mQwywUQAOw5+pQXjkqkdTK6n6eSp+hgT6lg8xkyt8Tt5
2vkEygZmDmaoXLuinL/+KIxSiNhKBgOD9k8J7aTytKfK1O4q28Y6Dc2x48Hg/fVfNRT+GLJqQZST
O+8n7dTy4OVxOpdQZ+zzipkr066ufqXH6uGuKu34MkS+LSJSLRftBiOH9m3FHla5JyyEt1m7xhbt
HzOYb0JZfIPu0x4t7TFzvebecMz4mhTpskmdQh1VdCi6SN4mLGql9qqBeYgDvGs4GIT2ss2Y2gIm
7veDUVxG1pPaQOoyWTEviTOvR3o+Yg3ppRLtk2MWMp1qrHNQreDsYabLzF3l4a1TmOyAz5R3Svvu
4gwH3vzXi6ddeUUL77pwfhrY9Xxsexn2vUX7+HoMfdDoNkWB3wH1CIyk5JcYEIQlHowAP6unbWxN
IWSBK3B8Vo9B4TGJOBQSD2Gm3YRzQKGctg/ZiFW7ZpK/j6r1rILiJxj+p6oCNoU10dYWxZvCrjjE
2reqHYxN8oF5iv2EuLO0w3HSXkdsUk44EWQLB0Cpi6+mWyXi4tKPFu9c+yUH7ZzMtIeSyCJ/WwhU
Y8tqE8AZvXXsPjaD9l4yfYbL1Mcnh+p9cGOx6bvo1+iuv6d5IjEZnkBsIsoZtKszyaFfLIpcbO34
ZKzY7gSS917+WiWZnAOTeHgRfyjkTqh333LLfmIsM5CmgLg6w1gKDe7bIb859LDjb8CHnAJMqJF2
o0rtS41NpG40Fq/ExovQxbzaYmIVHRY1C1srLf7R1j7XmJbKZ96x6bUHNscMW2pXbIQ91tM+WU87
ZmusszFAcbK7cdPaTqrCKkmd25rJm+ln7TEapTypNr8UVgNiXs6/4NRnaFMVGrbaebMS2ll/mOMf
jgfP4K7H3Ntrly+SjZpNWjJfaizAlvYCy9K6wHYRO+iyGq3en1vtHB4aJCMTHjYEwssxjmeN+cRp
DOyZt6zdx6v2ISumIky7SdbWPyztVhZ8/QtaVO1i7rEzj9rXbOScFRhzo+NouQ9+Qw9RR9gE8M2P
J6W90ZZ2STvYpSftm1baQd1oLzUS9mZnaX81ow1rn2nPNTsU5+i2+LBjDNmJdmbPyW+lndpSe7al
dm8nBVHrlt8s+7juQFn70d628vxiFJV5rRBBbxftBedBJS7eIhlZwhwkt7q91IbzkGPJu6yx+D2u
zn746y7XPnNTO84H7T1HMAU4uX4KtCvda+8b7VKfsKuD8c3OHHPbCCM7YlJ7H8T5d9n+WNhTPONv
5LzOby5KlG7AC19pV7yJPb7RPvmVPROHRvxkxhImtmHs0750b1ErzQcpix9CR9pr5z3ILvjtw+Qj
cAn8EEQPY2Wc+oX27AdsNCyuq61hkuJp5+YvubesdT7W+vCDmIGHWjMACmAAsQEVwKjhA9iAAlJN
DFhAB0RDzGrQa4N9g/MvnDRhoNasgU5TB3rNH+DbgUTwl0mg6QQGmAJP8wpsTS4YNcMgAGbQaaoB
sPn60gM6qDTxINPsA7wvBm5+8TBpLsKiCQmOe2WLX4UQ4g4EDBOcaEJTIOVun2q+QqBJCwvIBT7I
jTd63xkohh4kQ73UTxWIhkKjGnzvjW6OiJbvfI53qYOz1B1+lJn7QZlEBmFsIlzbNTOOL8/5neaW
GUJKeRFWJbYTrjHc2wgK2daqU5fAkrCBSjiaLlFhJ0cqBq+XJbv1QN4oxR80ilJzKcDSP8OUScJG
MyuKyH9qx6x+UoPdnSsHQ6VZzKASSyI8ciOPXwT/SKbTqwSIsWoyRqQZGQGwDBdohqfpGb7maFSa
qGFrtoYaoWwwJjBCwvyGY6AZHJ6mcSRgOUaZug8c4GdWxXc1LtSXMY7vJurEa6upHpClx3DRpA9P
Mz8QfncHX3NAZk0EMTQbJNeUkB5cSNwsJkFwxTXSOJFZg0UaI+3RXa2/RN4EAEaNHSLP5rHULJJC
U0moMJstKVfNU6yZJZmml0TcEZtKE00s0CbNxJRNjQMD7nZr18uT7Yq7MSAIkH+b4SXpfvt83jtb
M1PYeVSbWGE2WrOWut3bDUz61PhRzhjuGeJcDINaUhnONR3TeVtZwStsaXAtZfJpx8rZyLUP+8X8
UULE3WEN7jYMZ9lKm/LN9kfGcg5lud3ScpKGOpvRgwnpZOrVaxQsB086WO7X/I0tAesx1PAxgRB+
C3o90vAYqdkzFWX0qGk0sVd/4cDacSj99rDohMMIlgDNyo2pF8nHZbxjncaKML7ZKUMUkDHb2Rve
CjA4vg8Pp6VByiUUpBRUTqeZOeRkHVLEENhlGwpDTdbxNWPHtXzUn7O3FUv2YRhd+vAWaCYPwWLJ
gdE12zJN7LFna4SWrnBta55PkpogojWaFNRP1OHcoK9AeAcFCMYpj69kUyXWa7UogkXc8Yad/tbp
AzOy61vg1XySgmI3pp2YRPHBjIzbC5/AoklEkAXCtCkhfWD27uroI58BjMTuNQVilFvzuQBqZIvp
mcoPP1KTbsfE3huRojCiUsvn6SoBI/UAkiYwdRSeJpZZrgjDNqp3Il8IQddkpSlOHx3NWrI0dWnS
/CUKeJ4lK0wmiAaoNusdIT3DNdXcpsHrYXy2M8yrss/3WVrn2xW5yN7n4X52VdfclxpK5QBFYcbb
GFvWevHDAjKNT8fmidOQE1i6F7NPxbbJSNCtCm+81VNz70mbKWYXY8yvCjSxAQVB7I73pZM8NAqE
KMEveL+zsqcM+oOs0mUrzKQWSfxZauKV0OwrqX+04LBqzcVKasz6gSZTTUPivmtSc6s5WjgHXxpN
1ipAbGWgTkKuwPFagd8SmsPlaCKXo9lcdgmla9C8rlXF9XGGeEgD4N6IRDL2ntVV9/UoLyzQvoXT
D2/DwdMcMIYUwFtn6BfrKF9aF7avZ3xOnv02dzb/gp4Cz8NbJpMvZTMTXk1QcIDHoEz5x9z0oOWU
h0mzyTJNKSs1r8xbh9vE+v2Kc7b35Qo9qL+LNOPMB3bWa+qZAH/GoldBDoOIVmk2mtNMd1Dl8AYO
U3esHPSgI2b4vQO5/xT54hTlyEVHZjog4yTwNS71a41ebFdXEWQ2ZRKwCGUNGz3tDs1huuNRMr+w
3/rBwpxcAyP5IGLevTZVeYE0PZCQaOWY8DEAF5oPZ2hSXNfCjLM0PU795chpohxynrPNCfImpeXt
cthVL1Wb2fBkl2OpmXRFBp0uo8WFiEK2e2zQgUc2ATsxwJOI0UWz5gs5oCtqUGHABND0uwAMnqF5
eEQmV5qPV7Ns5NHngQV2GrJ4qwjSjhbIpP18Yxkcb1TmtXdEoZx9MV6yFZc96vmJ7TNG/UmM7PKi
BdcmwnRTjujCpra/7101XSxJAoKMHkp3qe7ctfKf4fq2BKFBpgRp8pXKWD5U8cjSLgqK99YFoV5S
3h/YQRZht0xoGiz6XKZnX4oCnsDaPnsQah5OjMM5l+j5D5GLU7GeQGDNi0gvkudtb0qAhmQwMByn
0RB9fG+KjvQRoZlGNvgfu256tpHZre3TcwsrMUiBAbnQE2MulkTjFLH8yANpGiAWNWyx1djF1CyK
kz/Kr8kUiu0bGg1p+lFYEYF18oKDGzsBQkDb3GtGykb29MTZZA8wKbktDaNqPtlwkwK+VifbkU7Y
1smvckL/1mCgAt1lOUHYsvHZ0L7BO3I/F2Rw+3btXPLnfZsbXYbptKr7LinvUWBgjl0Gf1PD9Dm1
Jh1+UjAKacrJO7hLOb5OS8jSCsw2Iwy6FsRnI49LmdyrlIfPpAJnH8PD5mCNLTiBxq1c0EXN0+Kf
MThcs1mP9vplPqY2n6TjGL/9mb6k7jMYUJ57H/ddtitLitJ0IjREEr9I++QD/Kkxg7t5eWbWVO7X
hiZT1KUJQMAv75lFPBXMF8ocJehg5T3cEwV1PwqqXWU6HZTziGhuXL2UC6I/xhbGlHKxie5mZbGz
ak1Y6d23Ml/EsUuZCvgJqgqoR8EVUfkujgrjGMXFdHAc98UUsoThW+zZoqphXJ7LIWMWsXrpBQy6
xV0Ni5QBHzDVqyfaihj34kyUgXUnUqZGXUSsh5s1T/gxxDkBXH8kX+mzt+f+0g+TUEwG/eLC5TX0
pfUGFD32li8LlhszQbTjiUd3lm/Ntclf+ioHqZTPGSGaDauXFPBhIHlOx9nV7lV2hYmMLyWt4kPG
75UVg4TIb26Ole5hMzfPg4MU1pDx4+LoFs5+HlGEpYYtPuIe3W4hOKpYfOCxAm3uWXS6cxvrtOzu
t6HfkRqveEOfMq9wD6vbDeTVD/dLOpGSBJx4TisqNzjP4dgC41LSJJDQJtU0y43+AbrB0ZtEcpJl
ixiVjJKT4ycUyC36pKFs+W9Tr72m2fSQgUjbeBGuzzWYnqeotiEXrbuqa/ZVxMqMosVhJmpCgODz
muLyOc4wZ+UkY8XR/M0u6dzX3qUd5ssqs89hPTVz8BM13BCa9fh7HrtkU89zdjLaHuRP4YOA2ZtE
FYdtwX4pjRzesv8L8OnHOhgPTlWbu9Yj6kwM/Yx+IrtgmHlc8A1s7BaZc485kvp6ePLyHk5+xPQi
c9J9LVKtHZSHUZlb/eJTsezUpJ5XuyOqITsXMckWo2F+QT1JuSTjZ3bbV9tQ/nYVKeNLN/oWrfFr
HNQQuoyxyJ2AI0nMbd8CvozurR7tSNdbR/bW/TFJuoO3/lSdkdLspjBsqj3aRE2z7e/XhAyX3GEV
6kF1QcbakoKxY8pvoa76NbuUvcGYWru0SNwdPuZ9qoVfUTQunCntS2CtoQzGb9j45bn89JTx4GXq
OMzVtJ36Vu5ohfCbGjZqNvE8IxPeSBo9ph7ujy6eieGzTBjSxOfWg1uHAA4AugYP1nsVt+U1W0h/
NWtxMrpqwoyCYsSJLsxgtsXwK1E/FWrnkxsDUjP+DC6ljZt72zmjfBd2/FZm3nsK1O+SYdTvRAUu
Wg1fa03rwdyP4VaTXAZnKjlMLSPs1tG6AQq7E070K4U7+JAp3Fy5YvJOj9uA7eMc4FhJHvMKv3GZ
qW1GF3JJ8LSCyTS6Xecty7nRPzIVn+yCDhmAI0GEMXVi5lw8p6YXt3Z2IwmSDd5lU6hL6bkmfbH6
jLKkOdseyFg2LQTfkZtEgGV6aQPk1J14nMlD25eUZqhqdlNaWUSGQlV2mLgQPkeP7K/tPl1EtCVg
yON4nS7u2v/G77hNJvs1MIuvQS1n17avUe2uW3AAR/oksSEV55a4y2ckm/vKxvtpJidKwLte+G+r
lT2PczZvs9a7zcP0tTTFIZv9D0zlD8m8B+37oNTPHIzVPFeweYWI9hMXT65Mwss5NCQLbms1f0p8
vGFnIaeKCr7odcF81SRM2TOeHzHD0ammnxx9Lg4u3sTyvjFOkncGv3OHDCE68lw6OTVW1NhTNgbe
9E9q1B/5yD7FOy7OG/Qlfpn9WKxIkNqBp3SDRXPs+IVOHeuciRfXznEDqY/Yyj990Th7s89em8C/
TzJ/i4fzcY190pfo0i+NM3330n8n4+CDGAhswBWVGI4ik3UyShBQbcPV4Ql/x/ywQ9uyQ6Fi7mJE
GXMUkqbW7jL31a/YLhEg14cJ+UL+MAJmE9X9OBnVfvXH9oK5AtqQqazN4BvTndkyEax7+tK4wPos
C7tjtkdA1jK1V0bv80sbPOdOYWzs2Inuaqv+EIW031nRxUwDup+1LElnKaZfceGm0Afzr05VX9ip
8scfvaD6x0cGOTueXIxKxXZy7S/T8nHME+5CttbLEMCPHCBpdMm0HqaEm8YPDLC5PFXPRTMvXEsU
CwYKcauvBYwysw0tq8mAK6fDzkAIDWqIbh4V3mvdDu9dgV3CS9ttNat8I6rfhqJM6zt2QSnaoI1n
oG/ECMj106fx9u8vFRmejiUbmzs03JvV9+f7xG441aBg7irBADPKBV2GYYc9q8kjbs9jF6/2lYUn
LorSuTgmuWSbadZdQF6GKycz+6TyGjOMdXp2J0x2+DiWuzalzRwHA7B6S7pYVLII60f/kjRvZVCF
ZUHiJXKi0yqMO5Vbj5VM4tvSLle2ImDsl5qVem4dJmR1B1m7+0UumBU6CVMZvteQeNNj4Iu7orEl
oDDL2jHFf7NJ+H4kj6rforG8c+mULgHshyPMUvZ7aNzTua92UebsqwYHSksFesRuHPGWl2GXkNq2
jRzZUSEP4sR1eXBYsRw9x/3Zz/Wuq/SGCynzjbnGgByms3j8e/tZqGPTT9ZHnaEsAWX85LoO60No
ZndTN7y2NUj/aZjtg9mTxLEo88bBmz0HtfhViDHYrTTV29Qc3iY8eG870yvUtrRYSKiYpL6U3LRD
leuWDXo6uHX/TxB5zPDoRLsxWn/lOV1xm8PKqpfXFsUQpzSgj7oyioNoeIu1IynZS1agxMZYHLVA
osq1PzOcItAqi9sjHx5wtuaZUX70YK8yYJxwVsqa7xV61LNx7soJS0qBmi0h8CmcfGwKBFcUdAzF
mD/aIzGEuUmDhr+ZW9oz/6wxobcucJhNUKTA8hD5s2Z8a8RgXdtAkBykrD+dipcL7g2mMBmYcFZW
B1fyxBn78lpfh1YVP0xlvhbeEC6tdN69yH5TXueGjN3VSdUD7VWjhnPO8j+kVQzzqb6CoUSqPaor
Kl2P3LG4zsrj2A5P4I3XG4mZr50LStZkPhoxT775qrqoyvme7aU+B+lUPKw5QixSf4chu2OEKM4O
bEHwKQvrhc4Jdh02ceC1OfMTy/YZ5KNbEqr5A+3rNwxRK7REsj6Po/8ObvGttpGiGucl8djzdEjE
RPNaAouYnKvvUeOT8FgidQXOb/GU38lefsWCTmRWxZ/ZraiUknHTDPV0qEX/Jx4MlpGVVtwVptyl
BOFuFzpBxmrNfgoy4CxJt0ur6smtvPgg2Y5s1m0jYGg6HGvEkyK8QkewHRsBcrhnj2hgJotrZvTl
iiLUHWXIztPP2Ym7qQD90CG+WWoCDdUkjlEfHcylHK7MQ8hgjNW8H4d2n1uyOQ7IQ6PCZCJe6gLZ
/tU3I+2pzogghjLdT3bAc1yyUkKvWu0lX/jGVl7Eemv87QQkYKZ+Gq5TcCpQnZ4M7wYIQNNqyGdh
Snnsxb0wEEiZzdI9rUblHCCrIPEzQKL8Lrjvn0X2LmNEfkGntTURmSo1GlMrEpgrMMPNCxEpyzif
1hoJ5TJn722RLDuDWXYofRcZpd3ANo1a4rhYTadGDMUxEBPqRgZWi71IhhdtdCwtoCgraTjj6rVn
qUeScDsuDB9YjZFGZuW07dKDvIeE1tkoJ/geMM7vLcZQjajjsMUjSltmQphciG6KuGkDotlgm61/
Vq1tiDKbZje2eVpRPM+ST6qdeiN0ceYg3XoXpTxTyf1UWDEYjjKuml31HgfVfJ1YN01kWjCvS9A3
++MtNMuGMFRoUmeEDWQ/1MslRUa4LXqzPXhD471mhfxVqG6TDSkbEPM5jlk/lat5y8v80+jVG1pk
JxwGdAuEkCKlh8a3b4jhqNj0CaIbSXa79HPxmnV9ccBq8YCmADBeij9wITHbLryver+gUN81jsdo
EL1G4Kfpdiowe6mi301L8z2s3MIR/QnRXtWuj6MRwD5WIAiHW9zBrCPr7OwTWLltvfZZopTdwrLy
N60VfPgTxVnSlK/62t8UJB3vnAnVhv8tcNzssor0PkR6z8oU30GZh8IeyGfGXryb+/6xnrHI5Q5e
4SYqfnqLykLtZ7LTCLBHNj3GWXMjQJCeOeZL6RBMQxdla2/e/73NCsp+XnR3SpS57ByocvuAsLN9
nYtDHgvnVo7mdJzaqDwVC8Ph+c32KFA6tVbbLmcWOLa7mFRe5x9dD3965zlP2IWWXT4sLQU2YciM
2UiLUptZoL01MD/K3MQ8Z8J8WBSesXkNqJbSogoZmF4Acfu3vP5gN28fujH5TeSKF84G6S4p+Ocm
MzEnLi7F5HRs1i66+eNHukjvYJVSbKKRgsOoE1Kc4T7aoFA2CeSyTa9IXEbMdyGmJTobsfMlLNT5
NlkYF7ZB4PW5c4+xayVAlnk8o+yOwpox/kXib78Z3Uy625iN756y8KKBNk8L+4OCxtw3DS3DQgDA
hxGYD93EwqpMcyLPSb1+7kobO3r9HSVcLg5DgHsHt6UrxZlx4fBi9wEIgcRg4zHHh8Krngl47s5B
npGGbpPZwqRrvafSvescQvrMPEsvioo+iLr5OTHKZIdW9uyKor4p0GAdIR8P6NHDJk/jE1PDD/7v
HCj9LMPY5fKfBoRSQzfsHMeLzq3XDLeV50tumxMrfGGGSxbToRIDSETxfPv7A87isPV9ZnjLENFP
8mEGPLKW1PbJaFWkD3cJe+2JKkkt7kHwGHAse31cIvOVgAlypCZVgSvlEY9+89qUqbh0tvoeZZSe
k3zsHhk8Hnr8jrcBru6hWXvGngN+DtgyiIqd6Yn0I9EhIu07845OIKHG5inf9GhRc/x1uXoKEne9
ydgut1QhGAf6ud9Hpvjte2N2W7hPPKDxtlXph0gMxKIn3KVmHwurLr3VTXlLFTVpQdTsLuiIymbU
Pe+qYDxbTmuF1eqYD06tg/lMyrh0Bt0blOnv2gjeRiapVxkD9+8acg8GEm0hkPrnro/705wGj0lT
OwclempbicuxqVlrTuh4jx7C1K3igB9XW9yvY3Lo3ZW80dYxAU973mnUg6doRKtQ5rH/YHjdH9QI
JPQxLCEKwPd3ndGK0KHACYupXIhb0XkHc9OGIkCahdz7sQ+wMYmyO2c5TkaRmTH237g+4wNzyVnF
mYd+vR+IPCzGIb030mE88mW/o3JHUqd/pHF7anqHuA9BmGXvjcxCzVhfmahKmmseeN2xQMW0TyYU
Aol9K52s+IxOcVvP28STfriix3JLSdGDn+hYRQw/8iz/pJjNj4S6kACmdTAZfYQ3xzrMnZi9ljWt
q1Lz5EQlK1xye89R3JP/1Co+Wu+jQEoVo3566VNukxlZRxzF30tzs/PgFcUJdCIns25MOUkUCdqR
WCv1WPiJdz/P0nkYys45dIG7a4v+i7lnd6sqVOBD3Py2S7NkqTUF0GLQofAMUbeB4+e+zasds8Ts
6vprsCncbqWDz9uTO/uUJl5ET5d5hCUZ3hFIUbW1+6h997ix0ScW5QEvLp6ZeH0lSuXimgZeQpO1
QVouD3ZkpnDVa5a0JPptRNMaVPnOsnV1xAXWB+bhxVOSUi13VjfuG7ywtSuXUAyUmJ3FFK1cY+Ym
q8UO21hvBSzfa1yt/s6wozwssIjsRtVFZx8d/ZtT7zK0J4r0JERZGB7oSllOrbyaPkjPZjejhhJ8
eyUq8JCxI1jcJoofvBHBA17D2yqSJ4PN/ClOieIoDLyUEPdqyyXjvFs/lkYVh0UM2cEuix9MzisQ
6VF1sOVa3WwG2L01dexk6uXQmqrckYLAurHBSmupdbmr2ugJrWN/aZE1N6i36DDNa2O2SAaS4SUj
ExLgCsDuhwx0cda6usdp2xdnmH5W6QjSe9y4NagMOXdo5w3A87X6Y1CU49N8F+icjklWIhhKemRt
xhvfMH0YKJVMwD8rJ7QB+Dne6eNumN0JeGUYnLOX3nepvWz9SJ4alpFLRRq16+GpH5z21lp1ct94
8pYtEcAcrrqwe3JSd5/Xaodp7i4qXPvCJ9wgPFmIniRKRXtfTn1+LHpc7/34PQUls07Oz7XL+DhY
eibFqMPN7K1vIeHq/I7iEAVfK9eracacSB4+EhY98P6b2NoFU2Ufgw55KZEvlIP5sLHW9ZZVEO9s
uul7FzfRX5gWgXGl5X04iwlDve6rUA3FHzugcjAipJmGHT/k2B2vbkCVlCK9XTdFtWptkfOULLhy
qyU5KqPfj6NCkeaVbwau3WxNf1arVV+MZdNob22y+t1RGskxmyJrN8lMc6nrbbEw1u+AnE/B/BX0
GcLJAuAvW6yxjEieIbxDoWYoB6PaNJYw4Tyk9SZbjENeDheMEHj3q0sd426EPnCyhvotaB16pV9O
n+b7JhCfs2j3QKvXkCewt+cST0yxLx2Y0J4/ZvtWCp5BzSy3A2LMhDi+gS+YdICO8tZh7i9zXhXT
sWJp20tLPKVguK31Bb/NyTP2RCW9y9Rod6zxMX9FXbpFAjkiDE6A62TWH7nK87pKc2uVs7+TpjuF
eADgmC0FBwj++PXsL3cN9o2tC8QYqR9fZ0dRpUZ2MHn1MNkdWpH9NDQA4SUaNwcKZySH1ybKxCXA
8VeDCWdnvvdk/URx5m7BlJc3dphUxis9rMLmEif+FYqefcslM2UzlceiwP+WBMCQi0Z/8BOaNAkj
kdAGKGaRYHu4kgLnJ0SZDj0q5SaDE1cv/c4aPeBB7pNIP8cxci7DRJVfsKLMp2EKcYUsFO04HOMR
jW7Q5ugjAu8BKnfy1dbZl5ejpxG9fB+y9svKdYhWbN9lSxs9DzAClPLqt5jZQeVmxyBpx0vUmz/B
z/ERprL54ROzDcOVuqb6aFu60XxVaL+K4OjTA+xcGcxHogRZiYu+D3O+4J2VFJd8zOZDJ0fJuJ1B
CkN8rGszLYHTopOciJXES+qS8MvG5jHp+hVkuQTjrP+nTWr1o2hMRkRRib0rYb/iVxhAkOY/d8Eh
Gfzxl8voD36uf8QO+TSbkmgvVsvO0j97Xs+QuL2kqrEulgqeprysDm47lWHkpkUoTPSwyqSiYYAu
mzr/EjQZJgm+hhz/SHCDHKP0/+uhRmx7kbOPdzKLImhUxdU2R3B2I8EV5Doe1UJRreq7eA0iArl8
iOfKPUvLqMOpZ+Ni4Fz1kCgw2OB4KSVMD8RjFv2s0f1J6xY1h7rZQpym1LJfCPKjMItiHvZzpV6H
2EAP1vgX2XPLLn1W3ssKTfayKhyMvn/EeGyQ7IvECL5XOHkoqqRv+vtkWAHHkw2wYjl7sUov38ZL
ZZ+wmSKqgYBy6JbGuCSWAoLEWGUrIma/BkXcJmO2fuhLMA+mc/n7A01ldUia8TklBR6mi3+j5RUX
0uuYFi1sTv+aL/6f2VD+yanyf/Sz/P9oVjEt04Pl86+8KruvX+3Xv31Vv/7t7gu/yr8dv8bfRfpP
1KL/8Vv+G7hI/LstXADNFucXzGeBKeQfphUo0sFf0DB0IsdHqAg56L+bVmAUCfwsAI+kdrP8T3qR
bf67qXlU2GBswFQYvv5vPCv/jMnwHImJBrSa9saw+IZ6+88+Kqaf9kxgdhROnGUSiFuDbt51kr3V
8XCbncN/+qz+NzY1zX76Z4OMidXTspDbeZaA6/Zf/ry4xFumZBeFsqr3AcGVGGUAx793/l0inhIL
tiTudMVfVS1Z3crtRJRiDyUxwhssWSy+B2LfwjTpEuTV6UvcZjfPW74T8VHE3JkM4WKV7YyOjNb4
y6Uo+Nfv4C+a+Z8sPvodCBBU6N1gP2nK+H8Gi5AoXAdMD9HtJUsIRukkUUwlubM3snvSMJ+z58n2
9ghEwpVVm2eUW7d1935ebYJ43Jn+hu8EfxkvEaZrPrwTRXuQ/dbXNUSEPBMYxL9+xTw7/9cPnegQ
35IArxzmnP/lJZcoz2jP44i9HhwY+v4TsYDxtZiDT+r1YOwUNiT43tgZ4VQFa7YviMpCbH1uWaf/
IAmTAYa7nglfKFHcoy1ljuqc1qT6NNcgvfku+kR1iHqruBD624SWQZiC4+Cy8SrWYpz3WMRYeEyf
dvRn8nOOzSQcQT6i6Gb1AS+gO5A/QtY5QTs8ILP+E1L0pu8LULXsX/x029RQSD8sj19DoKTNQB9N
CgGAewXrIgrGvQEVBbsNLTqRIfmXjs2bYeu7WINqP9jUv+NObhlF7CSR4A41QDmO23PfPHHB7aYh
QGC8hS+1bedvphoYWfOt4zq3dJxpU9iyCyaUdoVTJ9sgwUZaF/cjNXtxl7ft2ZnEmdyMwnaOdOQH
M+7OhvSuceKeSrt5pm+5R913GlvC0rGKAwCj5awPlEecHeG6fhJucDEb/6RfVJU6IEfk1uEF+zQ6
JeMKybgydxDRRMV1oauxySA2ivpBCJYZHRKNrtwVSw3duez3qJaOs7w50XArKVSRhfzj1db0aRF/
9GjGRJDy9+pd3yvFgrrDGdnmIZwXbMTMO98v8S4wsWrf8xIxwezsspI6ImDL0N8Fcg2HYtj43fdg
DDtOV8xAjE0WBKLL97TyeTJhUDS+XP0D4BsRIT6NNmnJhJXw7mz1dgHVUmYw4yUCtlLcrNrXjNJl
8r91/5KQzMw01N50ch8AQvPHe6v5nv2zH9NqxKcKIw5blu3E25NMx2c1h8rRU75HYyo1LBcX8jOr
haPR3i2KGzJTpINuV97JmEWh43wHskTsMt4Yk5BQ+rNhTFoqrcAharC0+S6J6Uihq/CufKah6I/3
pNVtW1V+dmuF42vCM1oZb77h+de0jz5LxVxhXlgbsGzdoZi+L5dKu7mbx+k/qDuT5riRbEv/oUaZ
A3BM2xgZExmcSW1gpCRinuFwAL++P2S9V5apys7sarNevI2qFikFAgG4X7/3nO8EZrmHeMSdjnh9
Zg8rsKEWEZzteLtizrvDZHIGHNXgHMACEZU1dKyFEHM5ZKBmHPy9E5cHxyiyQ0mXg1vLl/LHsCan
G30BqKcGm7bpPNv8N+uOM3LkkfxkgZEihdrT8rFJm/i57nZuhjLfNWhjTLXhclKEQqAH3r4kgKzT
xeE3Zmw7dBXGJeu87xKx8OIBoukMhZTSGvB0EPfOinGoXfvQ6+HP3AY5DUjDrrsDhVl0HAz3yUpZ
mv1sUjvT7bxNalq8mr6fHidHOEev4DzphMY7Bh8fo2B2Vlq5z7LsLg4W5W0T86oGQF2SyunfB87b
oeiis6pf46FGZ6hsJseZu6L3iIsha66sPsPFkMwDe7/+p934/0NF9D+p3PECYbsLAf//TGfcVx+/
L23+9Tf+q7KR/yB11qGycdgI/wle/K/Kxv4HfVyJ2JKF3bIxYv+rsjGdf/gm9MbA9CwwJK5NufXf
dlz5Dx9Wo4nKSy4cR9//T0obc+Hm/mGn5sqEa/lseS7Vhvg3LiNPtZNrvU2xOEh/egprvVWBOo6k
FrH8o5GWAPyzwPjo0IK1Yfwpy4QoT12//e6m/UnZ82+24N+uhEth+xHcql/M+Xjxu8zNMe3NkvYG
lPOvgRPcatLG+DebvXSWzfyXb80Jg4SRYFk7/m2zVy6gapsp0hZLNNJob5hWGOnJIJ9VC2MkD/Z+
XmANTS36u8vMPJdHIh0HYv7y13Ki9dL79s/Qc+PbsXo3yfRZ67gv7kjgIahrpKMYsbXaBcJ4MSbV
Pp78G3PqXJYHyUZuuNbxtz/q3L6JQ9+8MTLTPSG63rh9qA+qlM2a3qq3deMSt3Eau8iE1SWh1rtd
LBlZ1qqbsMvYFoP61hl0v8/SSR4IjjrNSd98Atv8KRzNwc6St0R5xHcmh6dDP4b+TVoSOTmj3ddT
Vm/ziGa+QhW8S1P1DUJDjIEw6dDapQrvRf9aso9fCR/rXyY0SrpjNRTJtAM8WN2jxZsPWtcF4kNV
3eOi9a+1WuUkZp6qSd/Xshvu8TpbgBOMnO6tfMHeBmwkdX/UbBzPwXQe0Bthc0JjD0CIxIEqPhEb
HZ3GYrx4qjZuuL32jS6RV4YW892I4vIQLUDqrPTsTWya9F1ohtLOWWAlhuk9DEuEoTcxVLQx17jN
c9UH+Rns8f1UudlBuLR2DXxr0mG8/9sfo+X4x2H5w9VBjF6kWqB4RHh52W3NmWQ7jXx+ByP5MDqt
Wqs20PtoKKJdgV5yHWhUUMiV55OhGWMQWARXy0qtjR9OYkOLKLl4VruPUc5szC5o7wb8tFFUqpMR
4ctsMGg+uFO9RTBe8RXq6pqNAf6+znwkzpSNbACAijNlPIiwI5QYatw2ANNwJt3mOavaap+iZ+ER
pRKqs+QTKcHBizipIKlPWABWZt68kZp3Rmr95IGhWfUAiRnNGk9jWeL7Tu7JHvsa0mTTxG25TYFw
7nRxn6V2eKwxsQwi/QjURJp2I+/xhx6yGtCk2zoZecM50gTNmzp0JyS8i5EtxAAWLdZXHIDDzCeB
m7rn22O+CUN/MVKcyxPAaDq2HKvSUdDHICasij5LWZxNO/0KvcImVe2lcsVnQ1+G3C76ZhWK1dI7
IPF/6WoU3HXYHRrbu2DUt3mQ8kNoNaSgunxQ2SSfPsdSc/xeWKjDER6tQg93RkhvgTQAWuq70pbP
xtS9Yc5NUZLKbOMjbbLi8BwX9SWo9OM4eLezlV2duP6RhOYrIitcM0soqBd/AsvBWWME2yEsJ8ah
1r1y+Q3d8nZqBjLw1No22o/lbv32AZ7LLTODAoFOXd6g5CchwWzTJ6ew7/3J+V4a5iUaKara8UWY
0Zc3GE/CtO8dlX6VKSZN3V2bTMAsMmuiOER5ngceytZLX2cfpk6MsNSVhs9ojs/YE8B4LxOG7DL+
UBUp0aVs36wK21TwZdUMY7jBQKs+E6QlyrH2BERyuh0wecYObEr/CVVf7XkXf3mODMjatQOIFB3N
lPEIOFFAIzY/6658NYxXM6Nwt5/ThoIwyknk9MKnZQnHNfm9+kEK4P2QBVfvGB9DgYewJ5Cpr6ZX
5XuHZUuxmtbGRz/cDkjiIJNlTMvbN0ekXwx7b22ehyxIzkMQHhg20d01yzNItmRtquBFfqumAtVG
+OQb7i0V2ZNoJNUYXgxEpd2qAQS5goCCYEx2NSdKjlKeS29rdKaBtcxFWlV14WGGzE+GJFIIjuTW
fq56dVV6V7D43np12NyZSP0r0sUuBq1UiDynpndu6+anGTh3OHDvs+6A8PEKc+5lgKPetcFTyDA6
DZy1xWC6jmAQIAX+MhkDrbKCZ6cd/XGVO85WmsZ9GaIdt+srwaj3ZYH1U9an2UdumQSgZJX0eRC9
cRWFJwjc6DVc815BJY4A0GRx9+aHCKVKXJPcrF7x7875fNuNDH+5IzaaqjEavpWukW0Nq3jzQfeT
FPk5ZUwjOl/edx4DKX/I3vuoOHPpR9G6a7NRR1Fz/C5nxCYpk4nksxPznqNMy6eYpdjUQ/uWTY86
Mp8KwXWGNjJcu941ifuZd+pQlMMu0O43wJE/1dh8hqZ8qhVaNF+iiQXidPFL6zp4w5VEoYjkb36s
cXm4eMePaITvWxFAq+D7lF5xHpaY9hqngaONbdaHWxBdRLqX1T/DMf6jWvbP8TH/d327P/xX/4NI
5EvtatlgYf6i2lXpR/vR/1rx/va3/lXxSg/Ei2s6ktQGOnP/3ctz/X/wMiBcIftN+L+15f7Vy5P/
oA52CELzqACXbt6/Kl6aeYi9bJqDEgrlEjv2n1S8v5aZlJYLFQf9aWBSenu/NNdoXQ9kuIzetnfw
SK/mmdZ4MNXWJoW68HeE3V/KTJBLLvU91mMPlbTzW6Pv+8cDvgkY6eb/6hBDpToq3e2km+rTaBYS
TTL7apX16O8j9Mp/0zr8twjF5RNd7r0vSJyETbWkvvzuEwMYG77KQnfrmWNQrOqCZLi1MuICxIVn
lxuF7O81jfC7xHbKkHKOFOEC5WSb+1LC6B4NGZ1MkHbbvIzErUFzgPjyMasvv3tm/qTY/7dzx3Kh
y8HHAUgkPOEt7KrfXWjqGdmkxxIGuGcEF05g7t53e59UHLRQZ91P9YJQpK/kibZbqoOR/Z+f8yFS
KnsuK/DguAGqr7++LOtXZNZvl2XbAqMSXSF083+8LC9ooIkGk7tVZi0vvc6zaq2tKv5ydZ+ctGUE
R7vMhhNCG/1c9Cldgcjzb+JReq/WFBV30xizPtcHERv32NeqYxiQdR4OCgkACp3shyHbCX9A2uC1
sCrcdSTTFgzEH/76m9CU/5OHz/d4bzjKSJ///eNX8ZNZi17ZzjK6jc8tRuUdI3nzmJMT+1JNpXfv
QojAMlOq9sGoOv2jdDUd5Lwo0XQTV/6Y6/gsOvLFa1ImfPhvK6miDwPd6xrpxE0k0ruqBSFIo2cr
IBHtVGkK+hFeckHkQnMsnq/Yvxe053MqHfMJTsNNXyY3xuT1q7QL9LbGpooksQHOJNY9u+wa/x4W
Ndc/tXOyU8PJCe6Hxn/NemQqaQM8tJqsR9W6p2koj7TgHtN5ghJZ0FlFZNQ4u8ok3kLib1T6NlHR
E9R2eCY5Gxme3iY8QZNxsbP3d30i3jrTG9cyYaIUTN8jnYGI7zQEh6Lyaaex0UT2/FLV6kRkHANJ
hqme/CzC/AeQ980wx08QGU7dkpxkoTOqEpSAaOlcFe9q0XXrXNjPZLj9cDU7t7YdvJBmdp7n8KFn
F14hBkRUAHILrhFCNCvX9sVWCloLsG163aay65PjNvOFoRrvacyo42S6FiSALKl7+v8wu6v1Xz85
y3L/h8Mx7wA5sY4kSdI2bZfkhz+8mrUHxc/pJmeLvLS4I0uh3EGXFmdmM3u7QOTn4fFE5V2AbvXc
Luu2qs31lwty4XNscPuN4WD8IDQ8u4FET9qRQTsXE2JRwCelwKniqrsZsLe+RXOZ27uoLqYfgdLm
o+LcdUJfaLyZdhadxTy1eyUZ9SFTINrVk4D9/WyxAyhX/N0L8yevPuvQsv0RVeWwAPzytX1RD97y
6ttNMF2cDJXqOrUMCaCjaq/GhNShMZm9hGY+w3Zu23MRzIgJGffXR3OW/nM+dO0X7Trz869/keWG
/75bwQ/i0xLxLX4LV3DG/+OV5REWytzRzlb7lrO22+qLLMhDIwY6/2P0Nyvzn9wGmkFMpGkw+SY7
1x8/rIrhM/tT72xhBnpvUUtMw5I/d/P/8JV+9ym/LE4MaxPokq2zBa2Z/BTA/s5dJ70VzyWMFtmX
f5fwZf46VFtuInmzwVJD+HTdfrmJPKFpDfyJgGAG8afRz3IIl50CVjLNzotfyRqvsfbBmaHverOF
KK+EeLSbv/7ef3YZASPOgMKIPhf/95fba2inbmJKfiMC9BqO7ovl9BCN3KBYzwEsaRUpEJquGlZW
oZ+zfvi7K1g6er9/mhzfpJZyHOiAFsol79eO3xiZ/pSnsCtmB3tyjNrz0vQMCtlOfaogPW0CxcnC
TQf7vslmDC+z2YW7QJFW9jdrza/FGEII+moUAKAFlzHt0p38XRUwyzlrlMsjFkd5tnV79Kog0C2a
OrX9Nx/160v02xCXXZ3lkeGq4//y+8dziFQb3RO+Izc69sRmHGAG6IvdhYqEaTP4u/vMHvvLnXYF
YcEedR+rKFiEX++0hrgHl0CHaF+a6dpFEnl5OOo3Azx4t8qJENhiP2kOLKXwk7xWnaKe2EsIf+HW
pOG0p7bItwKgBQzoVt/0WStwXAfAZ4JsPpklewJxBRglWD5SPMqTGLZE28CIMfLku1Xn5WvcFWQy
Wka/NWdTIpEMppdpoEcnDDMzVzAkC8S01txcNECLH9yhGFhSW/8selu+h7JxOco5P/tBTN8Dw9Fb
bcHny2cXvaKBzB8NZyUpDiKemhbpZ9onznbMGRtBzslvZ0eWR2nD4DJHN1ToqRuuJJUzpEcISTS3
ulVnZ/6FGJtul5iI1Pq6kBkT1DQ49HMDmwHcAwTyLJq856qLM4NDopkMK3C3RYSwM02PIl/cbrY7
fnlMzpCRb8cgaA7T2G2Esn16qRSiL4lVZTstp+ksGOLvOoVQkX6R+dKkqX0/JBOjcze01Xd4GgAK
fBDntFSsMwWD2hGGgbwtQ0S9SoDrgzl3/NvUL5Ibk9jaKxaw4keJPOxuJB+ViYvIMtQ2YXdT587S
VumsY4f66a1E+vhaWh1hJ7qX00OTZwNZGTmtsDFaBpqMQkmRbAfxnPQ0T+1wUs+1RVOx5Hj/NM1j
dQN5Nrs16iYis7Y1HuAUJbd4yWNaxpbYmCRD4IZx69twNhTOoVGgLPPNDyDA7QHXmrrks4U02oRP
aNST/W1UeHTk5HVgLOAHRtOs3unKgMahPXAcUo/8NjMjAE5Vw5MV9OGX28rmBQzzZiwHvTat3nhV
rm4uM0a7R6Oyh/fWbvrvI01ha4ekpwkAboIOB+kC4hnssNhq0/tZ6tA4EXTp7MJIWyvdd/H76ADV
XUke2wvhM7jMpnzc+MaQb+uwtNb0t9KzHiEOt0Hr3gjIjAePrJi1Y9OdlEE8vgeNPZ9qhTTXc+15
K8xY7xTHDUTYPgjoVrPcOF26h64wrLMxnFNuHCkKhoQPahlRjIEVjf4wDsYus33/LuzqbDuFRM+O
JiPjHrsYyGo4iF3lZPuytmciimR07GjBYSJ0cPQ3QZy9cDoucdI55hZ0P8kVAewCrIPNbTUi5gsc
Va/lbx9sFfVr1cTDtZF+v56cMt05sptAUQU1dsqpe44jAQsqnpJrMof5vfSKfKfdbjxbUf8GMGZ6
AMoXHyobJHs4ZP42RCm/q6GgrSZjtL4TZE5F7Dfppk8AK42i628tLEeYQLkz7q4CZX7syQuMVpgR
oTO0Bf1RokryfY1C69YWo4ksM7F+ZJUR3k9+iNoWunt0Klhxp62fNYuZNqp2ccYseFJtupllg4sy
zlxUYFZykyd1cNvF43DB2Q/nrVV2dxebY01TMW9754lmMQDSuo+tm3HKy9tIBcxZLG1iIbVna60y
F0AdR1qsNw0kKDEo5wf4Q94fM2l2Mnb6swxNa1u18qMpU/EOf0zdZWDADrBvvXdQm+2NGXpg50HX
71XIEgchWw8bZRnJCZFRvwtGn/6WW8cf0Jlw1uc03sNmDo9jRjxpkgmJtK5CwAivJD/NYGLXWZuJ
SzcAh9i4dJOf/B4fkGuYOXaGygf5EtkPbpThfmjz6TQZRfQhxqqgrhyzI7HBzdvoIXoNrNx8GEZ2
AQMx5jaLrXQv4YJ8Axs584S2E+63unjs5jo4FESJ3HaME5BLD8Nr2ZfRm9O3w23Oo/0OyR4qNRoY
zu6DVdFas/V5LBK5ZUPhwGZyqGvDPL/4DQhO3xxZ6Id5M0wVUg5R7wvk7PAMqBM4BOnwNJi+sQ+g
RXEurCkNywrBLcoEv9nrPGkWe7D87gDHO2eyrbbE4CTn2ZwKk1WeRp1WwnrymCtssAe3N8YIKjpo
cBAVhaAzP1RVefQ6AQbXILFlPEzAgwTuuKx8h61a8t3z+Qc/1sw8w4Dhs2E0WsN9GeZD6YtX+HkW
+Q/Z8Gog5CCeyrUvox15ztbO2/LRpblBhEqcvWVF4n0N9iCAChX9YYpqUlS1z/yFWRZ7YZaK54pB
1m2P4/eZc4KL5dxt6z0afTDuBKW0t9IOwhev9cyH1h7ms1nV3hGGZ3gZx7H70TkJOZBIs+MnXc7R
1RDS+WmPIvjOsKsk+dZAc1CA8zRDHwW/W0KwiByXRm2mCZAf7enDHsPy3hclg1c8dvoyYrY4mMYI
4K1xhu3Ir3XONWx81OhGfULAO+xlKfuvko4LgwYE1dKY8rXlzXa4MSPCO6M+b3elUP4bR5eQ8BIJ
KlRaWpx4l5iKaBQBaHwtrHjIRvZTY+OrLXGK8p1rIslTWbXvqZ2UL4NPZBMgmgpSbuUY/LZYGJxH
rXr7lIkEpB1+nZ0okLDWU9hCECVF6F2W6NjmHu852vfsqItIPnUiGa5QwYK9U/SMZWK/4EORVdlA
/I2G8qgx5rsxo8G2mfHTHDmPWTtmavmxJ0Pv0FsJWDNdEGYWeb3aubaDdVFYHoQXqTSjDIszxjnz
83GXOLphB8PdAG4jn9bEcDQP45gV32XB6Kw0VPzVu4V68UICNFZhzFBulQ9+1m/6LNY3VRDaXy3x
a9U+64zx7CF7IaAQi20P5uURjBDpPNiDjjmzAkI6MNVWq5jwQi4FLUdBS4VuiA+A58pnlT4z7TEj
GFDwQLcgfG4KofXPrJm7D9j1BHa4irgDBM83CaxID5Rzk3JAtsZNBULkRnaaH8kJA8hNyaRfTCpm
QNP8hmWLzmZleWH2kFV5+60WVn0nLMn36Ht9LbA0b1XdpO2OTGn9YxRJP5EH4TKT6LiHc66sb7Mk
Cp0x1egFa6fAtbXKmBg9wMvHWDoP1rUtnGHeue1E5LW05XwIkrzfpYFgQ0wkFpVAw1lcGaOHIsxM
CvlWmnb7kmOePtkVAyZe4jx5qqh8l5SGUYMKScKv3srqb02ISGUmPntPlWFAX1VtBWNJQPh2HLim
gvDDJyKq+q/KzKt9YPR8c2q7h7Tw/Y8JUy2isCZ+lIRqbXVEEEyOOXgDy8+7Nl1WfHHMsm5VZlms
m9D5+Vei72o0jG9FVMWPSheNw4ZpAs/Fn7CuUyN49ua+f6qNVtgs6mOzyUK0cTnxZsjJ9fisBXh8
YuSk3PmJYDGAGovns4RhVcbZTRz58znHW3FrzlFzXzFyBUkDbvwV7LF7ibXXvde5KV6lGv3vkTJI
ePcGXPlZHfr5phmksfXlVB6aIWWqJVSc3A1dNLxkkq7JaEzFsZs6cQVXFV8n0Tb35sxO0bmTjwAs
G4IT7UzxVftBCTswLZN7myfrPjY8qcvVoKch2rQW6u0VaI8lJN3gFVmjlGvfm1SSFmQL5aUr8OQi
2Cxj3meF0GUzU98eiHdnKOQVBcWr2djDHT928Kotn99QRGJZUcmUPPmzsECiEVLE8NX3eB2QCVxI
F0bRF0dFcdRk2bfb2OzJMHMSCdUfzMYIacguXke3nxSQnYJsAoyk3/OiCMtt7paYiv2Go+4Grzt1
nG/XWbj1IWZD14njHiyzHYuNMU+qOQ2WSXkJA7V5oDUQjkDdp6Kj0WAEUzsfgcK4FmBF0wNmNmWL
mwcsknGHyLX3T7oexujM38teEjLZiN8Zqt5fzW6TVoRPxla1oU8Q8T435k3faIjozTxTeOWIyvTW
8Gpzi58iLDZAK7zsSmshhA6dOETJOZG3aVxveA7DrrjFlDM95WLsr3UO3VUbwiV9zgtwtvRgJklz
4MBTuVih2ypsHwZ+qXOoy3pae5M3MxrXg30uvGJ+Jbek+4qR/Fx6THvQUSDHXWLOqYKzfKQAjYJE
RmvbkTwxqcJvbx0/wm6STSMVoaiq4+AM4tx6YYHpFQENZWFY1bj/ZHw3BDZ2C4HfcuXpxidSqQWO
aLE2vVYuoa4MkEt8S9UQPRaQ7CAGcULsIErWK5an4LlrCO2O2yR6xq4PyX0gGVG4SQXtBxfbBtS4
82Gk5JGVVrW1dRevBZjLLSVKsBNm9e41MxlDsh/32hmwKyQB8hY7GIKfo8LVmXGGPSq/x6HkZDgB
6ih3MDy3I7mrKCIPU9FYW5xjQUm7eJ7PYAWqZ69yh5s+DWGQNGlP+cu29lXm8sPTJtZIjLmfroXX
rfNRNGhd9TdVnGQ3U5J4V5HRymLTEV2wKlWePBQDcV8URbbZkY1JYCWCqpnFchxmgmG95lOEtv4Q
hBPc5M08YMLpR9QdSDKLro2O1gRYFBm6vctFiJW3TrkqnBBnP6iDs5W6xs8GrFO0ci0TIhqz3Z1n
9PWuLESQksMTiu99XlfHqbNI0HKq4pNOO+pkCY6d1T6pjM88TVjkJUON4EHohAC4mVtsr1Dooy9g
XL8MwQNO2s04g2epUHvGYfHqL3yQzNZqN0lSo4LKKjlQEfrx4CvTBD/MVzQwA0VpskzzSR4zelj9
eQNcfqsqJA0yjUEcmvlVNJ795lOHHbs2CVe+mfAaoRva+nq6k1H1YwicG+VKfyNgGxxsYD9gZENf
rZFFNceoCDgolWCf0W1TR4AZiyLSPRGkNxtpoJEBJTF9s31m9hwg2y1bmbGHPjqsjREQU5+XQGo0
WzfPu8rs27JOi6+i9Un96hEo8cxbT/1owL5arK+u7c9r2wv7fUjzhlDdqCH1DQkCZUYO24IwboB5
4UAkWZN7HtVXVKitxc++nuqG+bvPnr5uQr+94EbtblrfJkExABbYg5K6KwtCizsWXcLa6/gVZreD
T8lhKrSNHHCFg+vFgPrSlB0JWhjZw1671yZUBsW0YDOKkYaJZyznhaJ7Zm7hcmpMmrfBdNNTNwrv
FPGwbftgYqKh/EXHGtgxAwUFYaFaDSRJJ1D8x2DPsRnL8RJLI3JrutV2aH21RCDDTVDzg2FE3gsD
06pbt+GsplXl54jOIlGt+5Evi0zeJKkSGdXGTFzztSUP8g6CwPjsGE3/DflOtIY1WcNuBjkADrKo
+DbJQqPmzBPGm4B5wZp0sf4ZbRp2WCNKzRCTKKFDjP34DeAn1QUBF3q4VaVnEYoVhhVqAA4yK0g0
vBSBo437JJ9I5qiq8Jgn2fwosjq6ml7jHc2Wq6NMsfBZosIzn5cRy6pOimrXVBMy+qhP5VVSlzMj
yiZxjqJYPNTUfgB+bf9YgbN67GooaWjUjQbMUH31WgkFz+iJKiztQEFjCG3rs9Su9ROmYfTozkWx
73oMDgxGPgnznE+6lGo/MLw5iylIHkLHG691X9T7oGjFLo37L8MgeWlFT3w6zSmiZyvGKSBQ3GxL
UcfXrqjcZSNNB9jPk/w5LZHwoNqGg6wD9ihf9S3Pruv3t3Noyxt8FPFFETT14iZBep/rqn5tLQJg
19rOljlC5U/IAO1JoPYPw71dobGuA9AUirTJC9cb8fhG4j412mktERTf9QVgw4GYhB1nUQIa4zSA
+tU7BAab5pI/5jBHg/j+XgAB/OLx8DmxpwGlQtK4PTmHiX50SKRZiZGu7U77JQQPjqsdgIGgrA8h
mOadJlsJYLOTIF+Os52cp+Y2Ye7yDe+ajeElpvnngf/e5InzWbHdPBY0kT9pEiRQLNoBbvAHIWSD
95xPgXXxZyYp1XoGrEwETJlQWjRZ7luLJlK/cHgL4DzEQNCUB2oNe0fASPJ7BIZHv3sWbdNbn8Rr
b0tl1B0nC6Dz5MPQXVZMVioZFVg5xka2PxJWpHfNdOtShyBSIQqSFyMDBUQYrzn+gDHqthKUptp0
nR2buyF17XeDVM5mhxkS2A0zl03NyfIFMSjrqzQcJD1+Hz/Befcu3tSVb06ko89WWoqKo2r46UeD
CMWskGSI03PlORLVsXAaq1+RL6sOCmDTLmhMXKRy6MQWr7db3feoMWgRD/OMfHQgka2K4eWloKid
daQwKIyJ3Vz7PuruEGcWpzz0wpdSTYxYaT2UFdsXea9OpJIrCLr+W2KmHRwTdxpPRNWYJlmjndyR
spW+KRLH9nYDFC0c+9oH/tPFUIBjIn8Q/++kpnGS0Jhesxb9TK18bQcsT3QKYMVO3UgeqIOj1pC0
HOCrWs9j6thoeNNOfNaC7bjJp4jvTv9hV1TLjLnJHcocRE+nSunaPbGc5BytlqWy6KLwzp7i7nti
FvrEyTO8TQh2A0/dTuioEmiA871hjBURv6Okp9s13pSRAauNh4kJKeOjgeIAm4/ZH6F3FKQjT/NL
2iQ0TKwx/R5WGoRlh/5qg4M4OYYueyuLYXSXDHZI/J9WOSYivx4J0apGiL2p1fxII57gTVEY2EjK
3s/AvulwBJ5OkdtMbJ+UEt7Z47z8bI1u1+5T/AsF0Rl2zQXM8O1hVd8HUbD8iM7sjxuogRyHZaHn
hyyU2SIq60jRiXns/QySLC4ygIPWlKZv2sMelKs6f8JfAVm8xPrDMYqD59AOmLSKEI/mUAZERjee
LIeNZeJAm4yJs2c0sqtn4DTgtZAsvCIXqcIZnFdRsuo5hG5UqIt0zbE7+XAAuVAhaV++ET+KG5yd
lPQXnXXhHbFGvHh+MZ6ikhA8PVvJA0OGeV+2SbWN55HwhWK07pS5GISIE9wKxzKvTm21LwI38Rb+
nLPJ4KqTF2Pz+MUhmQAZ/UteflRvhRs8Dn1KQ4uWAMcsEWwLIkdXXtYsNmjg5liEOLpnDXrPIotZ
9FXjgRGz/W1VFyxaQ2kQ457iaiEcaJP1xcgbDXthr8l2s7fgfdJ80yax8zj3TY6znCipoU8giSW1
PE30fffKBV6Zyt6h8Kqs49ibCrJanBCTZOTTU9r2pVpXgjSjvS5RCKwmkeLwQbWt8ttx6eM2ypAP
zuBzHGz73tjQa47ECvyTdTb8nFJCV43/kYuAMaMSMv8gW4jmMAnSmdj0TWNMl2BmGAF5RJOHGMZi
CSWM8mkF16C7EkrCE64LPz6YKaW6h82ZIEC6NmJTBdjJ4RZ53hVQfHAuBzO8kZQ8P/XUg3mwPOMh
13VrQOcznTfVeva1gN33KGtPvPekPL5KPOC4pq12I2bXOFLLeCe3rCiciDMCt0lk835yIZ8bntO+
IlFtd9KH/A9CwIQqIYxiCTYwHwNAvps6FBkk0Hl6bEoo32mQ1xtrHuZ1bwfwl3wv3zkTJjr4IBTI
YZ/rY5+Z0SmS87ABFuduZUo6JmMnAoESOZyMHun1KmhZDIykM7YGoJfbcbAm7HyZ8ZFFkfsisqK9
gTcT3EXt/KNlAuesJPFkd7Ekh2Y1NmoRs0Rw9KbW4/WyYnLvZ9m+l7NhfoHMfpw7oR9Kr6P4T0cL
OguS56FelQn9Yu0NVn/KILJfoyHKNMoJl8AyzxL1qZ9Myo95TpxXxJHup9A2D+A4Bd4dGzHSFCcG
juBTl55EDWeoTB15I1ya1qt2iVvMkMe9Dm1g7i2vG7dWGb7nFVxnE0yGbusTeTAt0Id0dFe2agaM
fPz7h0lF3pM9ZsMD5AMCDMCuv2WV212dyKX4InTFa8jpFmO9tjNp0T7uxD6P4uJalBEZH00D0WcI
u12jkfq0xZDsGLTXR91BExuVyHdNG3MoHYdmABzVaE4GNCJPmesaV8U7XDIgm7udgdnrpYJJoVYS
eNuaF5gEb6efNlEWqnvbjKyTDEwWryLqdp1Ag+oGkfvZB9n/Zu88liNZ0iv9LrOeaAstFrNJEakz
kdDAJgwlEFp5uId6en5RvDQ22cMxkjuazQZ961ZXXSAz0v0X53yHPEyRLAOoLF3w3PpQWaygICZN
aTftpl5OOwbdZYhwDdVHrye3SnhAJ7zlsCAWlyYPWs0XVLUKpoqyP8ahHO8648eNLQL0OhD/PJLD
U/u7tVTw5gVB+puITI2ckXZy9x5n/c5uyRubDNdbeqaF4QxNyzakibo509CCx8Q19oikOJUzCL+R
RBlslN2bU83slnIT0IaNi/5/z7XuM6qoom2AX+MTp4N5pUSlZvZgFMnRdf8b/q7/hCb2f5DalQxE
08Rd9XcSjn+IXVwM7AVO9r/Xu/7rn/tnwWvg/M3EbE7MhY6jBEe6/S+C18DCoW7yfiBt/ffmdfdv
Af8yIMPgn+1f/KG/LF6mg0yWv8p38cSTYW96/xXB658f6O8VHz5+FsbfaGvxoSHt+qPF/DuVRZ5L
r7a6OT54sBEv0thQmwn8GYX2ZjV6s3FNlncNvd4bvqPDDLyGAGYC4AFOElaFBWSraxMUNA8fyQA4
uNA4X6o0+G34ecwtZT6yvMG3kPk/LSdj80QoyBrXDoy7Yl9bWfmTY6lYgSaFJgkpri3N41Avq8YI
H8uUOdM+0G2IbxpxfWnpyoPjRR/zkJMx5LkOvpD2a9aFsevYkTFo2QwI59aRwOSR1cUBZn22srxN
5QTTCZTAyvG7U1FoocDLiTyAmAdxgFtJTLa5jWD/diO1TG90NEiDAZfDXQuR4FsQCAq3DPoEAeVd
udVSdVXdTCve6JoJZFuZRysaXAbiUbo1WcLPq9xP8BAXureFsTtjMEm9sMrkF6h1lg9QzVeeETNP
BeGGcl+WLwkbjb2lCFBjLa3R2yXGyYUFl8LnXgFAXxcODiUUM/0RtOgA3zlAQ9AvZNd8plcOWP1T
mSanjoYuYQoBxt17HQ3ZnCuQ4Ou47NJbuejUxj7+lRgN8k85PBmscjd6PEanDMF82UtQmkY3Hb3o
lpe8r4RCu49jhdUIU/CcFsHBHoiYLEtSmSbL3XQFO3/4wF2tHSgwgYiJ9hnL9znl0jrkDA2qRr45
o3ttRnmOeDNzvX8NWnbrDdNcAgThJBeBy9qJWlN0OQ6SvWczmJglRjYHUzq4UygLz7Yp97nqN1OK
HCY/V7WZnzpFUqVs8007Sn9Pn7iSCe2qXVhc/q36VUUDjtYU9rUR9aCkS1KoNbv0trlkEwGrMFrl
AaISPZ5g7JZhU1ooYHlSDZ0cG+wV7UpvbtUUGXh+kdzYrf0RuI0K80rlb6Jm9cHepjyVyy/tfLzG
MofBp+1dqWvHHPKC3wLsAynkz2gUaLnqreM9OvWUbzT/ZeCtPtmyB+qF2tUX2NRQ6Yiw9tNfk2kR
YtXHXHwie3TH9PQHL4R0HWRrepOTGLZdd5LEY228JGo2oky/M7fJn1AzAIGuv1FFqz0bSVj9i9Sc
Eaqx6fT8qxKu2pDxC9jd+MgpTYl/qy6a38uNrSqsFq281d1nXCIUyDRPY9qWwKt33HPivE5Nrz0O
pa7TQuUtwGR18fS4WhVBZby0sQqzqaEcqUV3apKBJ+uOeyZ+n5lkUTQQsBdN4ilK0v5oCo3vR+q4
nlgAEOjE3ItXgZwam79EsUIr2rAQ7o8s0fyLOZK2iDkHcHlufBeer3aUYcDL2nxvLQvFok6KxVLW
EKg67JLSrS5oLbTD1Ph0fgiWW+KU6nxYj5b9yZDvNhrfJkztwc/MnxF5DqsaTUbZydDLewJYU8nK
CLdVOMTKXU0udKSswl6EI7870M++N3odnRInuzSqjgghl6huoLGhnE9A2ebaj3IiTjYf2AGauJIC
pe1xwE+rOOijW1aph8zNP3zmdqAd8BYZlndnJZ9eSkZsHQP+SBjEuCuRbIo+OY7jBPjfcyDWpdM7
lPZtNOPiz6eLIVh+OPhwXPC2ZFIyQYlpY1Fp7jHF7McyfypQvR2imeVCFtW3CEWdVdaPuYebyfDm
U1bEIKDNqlizlXklXyujnpgQxLUePMCMnXGVfaVj/DYUKkeOKZudkRIhYJYj2EI9RX4aPwpmdbog
mI8xm9ylE7E3WuZ3vF5mSMVPJE/1s6v1bN057XcXlxshawZ9zjDeU24pwgl+5KYBoRV03G42ko3Q
K3djM7Rfk7cTsrr50ObyNynV8AdqeBItOqyVmrdC8XZ1BrSKKIPt22KuPQCDxUZG9aWs5+V//6hQ
oCOpDfasJadv2BeT8YPa/AG1DfkjKeKGthrv+aj/roslKYV2A+m3ERBuhhcN74i9gEyp3EvAfX19
CEw1fEz5w4Ri9GUMpk+ctcbNcKzfTpVgiIZb+jNpUMkVwtLPOiz3VW/Mwd5V8kDgo/k0Iem9LP2l
y7qetUWmf7F1RUWmdO+OqtuB6d3l+zi4kadm3mKXZLyISWzneeCply+zk8cc23W7yvvZQYRctLfA
Y0UYN3kArJFQpmD5ogrvDWzidOuslm2XW+lPvVWX7NGg2KfmspCcjEOvNeipkln7mqOrQ6zLTzdC
UVMqW17Jp/PXvTk//bHD2nlCEpRBgtcf3qCNIp3BqjNua7/9IOiRrec4kewDv2G8JAskqgQ8uQpy
3Jd463xy8kpEWHFUOpdadfa+JuCInMpQ5K32C/J7vyqL1H7SNG0KyffIT2AO2os1mKA7WmM6Yo0X
OItb3vghmkO83P0PJ/fS9VjtgjaWTxUGZjzKk/vY9eA47T4yjlHTM/OmqLgNXBNuA1QkaFKAZVy5
pejXkwHKwmmVvCYSntZkDTA+0rogNgFeqOOP4hMA9aNVD+opzzlCyyK7/LlbUMRlpzjli+l33rFG
PFaZ46NdE5RVluMO8SLoEmOwsqMDDbbBqVDbXxqhH1t7yotj7PhnG5/QlvNR3kpml4QdEElruR16
QlM0F8dGAMxVWd3jCeGn7ozfwQ6Ngsnmg0lTtESURjDDmGbscoDx5GSQLN215YfLOI/HmCSSNEMj
VRPdBsl4KzLbePSABMLKBffZ2KxWO/eY+HSomlGB0FCt4uMZlOUeHCD4INdGlIb8+t7U3aUb2uSN
h/gC36/BxpFaFwYsYzijGeNjWAcrxVr/1KbA10pM29xUnnEvk1Yy5o+42KuUWO1ZQLgQ/g6GJ2Ey
QR2fRO7mu1gV9wmK94moYLlpUP5sULrP985lGG/1FgqTaok0EFV2ngmXJaPXcghUyDqALUnIBZPc
4gQaCyFUD6kk1r40vZbJ9bRL7c66Bmg7r57sR1DqYgCAH+lPdecuirwFK+D2HfbufH5m9hJvWP0F
j01E7vjMp+feUbzqqmtXY1XHZ9fclK1scXJ2LYP4eVoP+Eh0n7+BoQjLpMAl3xR6bpX0LUMz+nyr
3UaRfU4f8KI1lyIZINL2F3SSEbZLApX1Nl5PUvwo3IYBNmPh2jcE6tMBpHmLCLRuBtIIFqKiRSnH
FFSRe9yeXDVeAmKb1lmcEifeVd1ak95LpBMfVij8wDqzRKPescrBXKl0fx8P4Ad1wKdOT6kuigPY
Y42IiC9fWMMqQZSB1yR/Yui6K436Wsov1ecfvcN4jvdHlUR0iySmjE38B1TOT6xi56NEpEdtSNZK
lCyu/upX1jI4hF4pN9Zo35sJe62da3AyB4D0opt5qYMnipm3OrWeW3p/u0o42HpYwdm012OWceh7
oxW6ESiyqyzxDSAyVXmdgcA49oAVWScpgD3bKjHtcpcjhIBOQQYsQpS9rgbimHwGAS07u02Te8U+
bsXPPM6KnZlBgEM+7ZzVyPU5GUa19RlcbEez9xYU9S+GbCmj8u+ew9AYySJop4i9Y5lHF+e/Q0n5
T3TR/yEi5X+qs9Sw4Mz/vxrt/ZeYvqp/Q1L568/85Sr1/ubQYdsO4mDHdW2dv+0vjor9NyoHlyqN
/wTu0OV3/iLEWfrffIwFaOBRfvmLw+Bfm2zvb66FCRQXKEsm4HL/lR7b8P5B7E9LheEycDzL1tmD
W4ur6u+bbMNk6pYn1S7VzZdmRMUzqL3uy+G5ZuO7K0jy2g1iFp/momAjP6+kWA5LPf9R2/lw5Qxc
kUGETBqPvmxfRvM8g27q8sJEatZ9qsbXOIhohs1Mnqd85LCo3W1pvkeBMnb9kkomOumi1oifdRSU
sF8Hl9jxWj4Y06CuFDRroowu1diR2SSMajMStFNMhblxG68/IA8kUM0YspBehlXDHHkHqdtAzZKa
7VzhArNFWbTr5rGCIOWV2wEyFz+bde3Uby0YczaiFSWakianBW276XL2wnqawlyzzbAaEQQI15k3
ihvvi1Nv29r1DDpdPNKi6kdiLzjv6indWaxMWV5ilNCsNylKm461eBg8o7rFOkBxIJ3exsyD8YjM
47XTqZbZvJfipWvM50IxfffRbA0edKwW4RKuVwX7m+hXeqIH+HFp294Q9aJHGu2bSUaoZXEZyK9e
0Id1iWuuPVkf8xpv4NyyMqtg9fN3fNvEyK/0gVii1sqhpUJKbaoL6bPFCn3psixwN0QWWBubPUw7
HjXLmXd6z6ZryLdDH7wH6Xhke7JcP6CiraAJg8ZjI+pV74YZHbLChPBEB0uUGdJAt8UI2LCJjkxe
9/zNjYNga8llAmFn7XqwrdBGz7FiV/7gYNcvWg8uNjiVUUs/px6qzCLHaALK1SY+2kL9jrK+3vDf
7sOOJWE24mboDOqkPtZ+lhpxSU5xHid9CqUjwzanao0j4znNHvjBfwjLeKtFXhxAaBGhzPo/9kB4
6WQRdGmH+oP0vrXbNKgeqx2MUcWbn57NGbUBiz8SdJSzM1UJjzVbQ8jeJ1RybPKnk2emt5gxGQ4S
/1na+QewVnBjCWhUO/vVRSbhnwp277cQlyoBIUc+QLxibEF4inFqkJCtLImRhORSawW+D3tqcDR8
ecu89qtP03uakrwxZ/NRQQGLDLTohD6s8Ua122ABCWs+8lneuYGXn6hdDAtUiEDfOqijZFhUx7pB
KT6n7VWzxLTqXLVbqOSJReHa6zbLEnUvGtGs5KxtxrZI7kTXQl61f0JX7UNbw2lh44tpfPOIZI5k
kiyaNpG0QxFk2SZCkQydga3H/DKkzoMRz4Jkvurms7Unzto/VCMfp774xACYHzFIo4RE87EC5/+Q
WdDSbc29B6gEesf/LqL0QiFFWzPKbcFZErazwe6OIgjhIZLKFsKKIS1+sObbHlT3YpcJOsmke3F9
NAdalj6wdxa7OvFoObhbr8BygPVKLwopVapNJtSz5WjwV2Y7WKdsM6mqYeQIQkZXbCie4uLFN/Tm
Muhcrb36onWuHyLql8k18iMyBHFhbB9qBU6CqC/YqkzuKakGe+MotWtJn724sVPs1JAEbMaTF5un
/kH46rGL9OgspMo31VTLsOudS6TJah/3lOWqVntIRv0e51t36gXhfy3l49YWWntsLXquJpXPQKYY
Hg4fUZFFb+SK3iejfcrL4q0kNpl+R5s2atZdVIH6sRri7K3pJfGrAspPQCs3tDFib8f8HdcPPR+L
MLVx2fiN9wwn67Ujx9o0GwRK0Ez5fBT61mT5iSZqbHa9Q6RHZJT6rrHVtS89dS75Uc7+3LjsX0f0
zL5gHOGjzRqlY1EFY9R3FNZgJ2Y85gLvLdrap/8p+5PPKbYSXH6MOPSTENNTwIjy1FUPqAQ83EWC
tDoxJABGRszMJupILbFOyejDKsRFlaC13Q3NQ+wQnsV8KAN+wnoMdQWBptwfKJ8VjTd6ahPM+BEW
IhsXt2Gr5vww7eI5Vcm7O+b6ru8Sb51U5lN7VXAO1kxLWxjC9vug8scoJjdJ73zigGxrFevBu8yM
n5YenASN9MKfHle1qwivxl6TLmk8eoIcHGvJD8ldgBwDQfM8P5nUwtJRYEg80iZUBPhmzDn/yTQj
+mVNvtOPPKsEM2vfxRTmMyP7RHOTbcyiYuA56WFtgd+EdIDuQcBCnPRmy1VI8hVQKpO1705NFocj
1jiNAIQ1eoFvkalvdjHMMMlkSkD6peVH2QZPrOig8ODKMCtBQKyBeraa1J2jCS807B/mHd8OKvsN
OQjvxMQ8yVSKgxidlxhNK7/bPHHj1Zs6RsR2tWT8kYoYGVfDGKHpGTLp+noK3it3EfVk8AahJK29
MkPV4HC4NV++Xr85mvHVNC7JRHiFMEjDAjsbY/VQKWxLc7+r65Tnf5hmBP3tU2ecmJqfvf7dTu3r
EkXT9YzD45Zm26sIa1XS+7bjosAIgCw9Q0gcWzUkxjzmUanmx8KMGPXExAVxgk380P0nn+N2M2vj
yJ3I+0FHH+zGQc47xK8i69nG+z9Lp7qXDnz12SlyfK3MwoXVrXqMuusZUSNgyoB3mYc9bsyITBPx
JrXQcMevdujkGm1pGqLcJwecTr6NNWbQDLfWgVa9c6KZoW+w3c2lWAuVECfQkt41R8TRJRmdda+z
/rSBjW70TEA2MMofGBP9qorWqTedGH7cWwtKWo1eOE1+R2JEKNFOxzTj5peDVu6EXd+0gX4WDRwR
BB2WTTSmZ23B4vssI5BR9lt2t+M6tfxTVGtXkIzWBj8uQVQ22SY9a5WVHczXuGdS7DpAIYwCmD/s
16H3YDWN6d7qRyibTfKRBZKPNStFJuLnImLTwodexsVZplXPujO4203zg8Z7Cc4bnI0hknXlJ/cp
cKIQpyALXovbtyYeVzvXYJN3KiPcsBSM8inQTnS/1g3v4YPV0UF7dURLCFUzcX6TBZSjcGMtFBQQ
N6usexbKzw9U1TNo2P6d+jM7zlZ8SXJVHwysn4DGrO6CheAuXZq0vtSMfcTELiRWsc577ykZn7xY
gvRlKE4mqPbkBXD2tEL80sZkQuLhP3b+e6VKViN5hNgnj76zYF6yGYgITX6LYZ4Z1TsHgq9uCFe8
Vy/70tSYb5OxWk81bE7l2VtrktPHjAqbILKzy/jnqdGzcQ/9z1jLRoO1ye9j996P+SJzsZyRhQO2
oBJTaTRQHC1Vw2jlJN9hztxkUYqcU0AZCjZwIY42oqKVRXIJ7kBjnTX6vuCtCml8H7MJz39x1120
JayEFnk7XwqKa4T18V6wdR4GPrClqlK8fORxVYxRpqoJrXfigbZ98TthhXGq/cZcwYXpLm0EMp3w
ynWN6JastypMJjWdunbAtp43B4u+f1+58xk4bryxUc1sIGZhAlOEOIr4lRI5OcQQ2OQcVo5Zv9ba
9Dw7tXV2EudbJz8CoWZ6LfIp29fRZG5ipntwfdVRWTbU4xzUVzcXzbO9gpHYXoLuHDWj/5xM8EOJ
KtykOY4x3S0+iJMjjDLm/i8SjfENObWk07AtClqStqXOtmLpuwPLRh+Ct2EPGqs82dGQHKdKYBop
pigci+iYdGbDaPiui18i0urT2Ivi3C9fsiqMPAMNYJoUmLVig3Fo815avtgOFhRloooSnK2DzkDS
+AB0k350qX6PWiwlhJlXGx0LCSFHlN9o0ua7R3OzSrRkPsQ8r0y+jV1r5A9mRSdSF2zOLSZ8ayTi
zNUcnSAejvN1YwXlPsF8vPKIU8hKwtwHyLdhbvK5Vuj6UKfWOsUosbiRi3WikP4Q9qymHhnTv6EG
fsf9Mz23icqeyXcfHZBcfdz0KFnKluIIVY3R0J/FRnONTUYupFKc2JBS3Gj6DzzrA2YKDHM6q6ZL
7Xk6J4K/h4GLQ47pMfpkIgRm0i5XMAPG12Acn0VS7W0UoM86ep3rXGk857AIE79DVNP2ZsiFmzCa
CcyrYle7nX3tc66Dh4rY9gcnU3OIhoUzOjH2dg8zeYYguGFNQSZvhvJIq5xfhVv7B9fkbKmH5qKl
FfjGWtATOnO8rcvuIfHddlebjbtNktjDOU3enT341id600dTO1Bq5jeVMc8xGmI51Rw3LO+omcDg
Nns2tcnOtuXW8uo4lJKSNHf+PH4NU+R03kdDVDxv5wZtWcOm4SdCG/4fgXilEwnCmUfsoOBLPM6j
SYiXlaxrhkjP9mgQ6j4aFDe6noVpUKH9cpJghz7+c+yYRiGT9i9pqfsbr5reil4PrmQq7yEXOqEn
ujtczxvS0aXHvKEgPxYN+qcAq/vFnJlA2ozEvCmwHoPlSzowc0/rX2bjYFdGoIV4HztpTHZG2Dm8
BoUlz7HBYiZPXo2UZUiUp6CN+6x8650YC1hw0nvHPAX4bdcmQJL9WLCr5DjHryf9IvS62b3HMXoa
2KJFb/r30SNjr58erGJRLKLE242ZN1E744KKjPjcpvUXSDcS1NzhIvXeepIAf9ZojtwdyhtzV7WG
dUAunvJ0a08cU/qX9DgGiTQmnwotwGyO/QnGX7Z3uuhT5BxwSA+wE9t1f3MFc/rFLIm9Rv9oPe2d
atb71ZGkpeU2p0Mxujv21CaEZS4DdLMkRQd01E07i62Ks2rdlAWCOBDyu8Ie0PxXensaNLiEfdqY
nwF9XjM63g8M+EubzoIZwSooZLYI91ppKHFG4i8L97l05/Gx9V8q44hCZrzWfjVd6xQXmUWBeh2G
O4q58jPT0u0oOgQLqRG8mQWReInd/IZCfQx4nd4TN95iSjpLTnwSxzwKjKAm8zFI6+bSN9ILy1Ev
4OhPzQUcIfUNIMU99wS5HdSZLtNkOPDaoRnV6zh1PmuM2uO6IENK5qTdl7V4TdC0fsTWT7109CNX
trspm1pCbI/LRyY7p4oEUq4epG5GORNlPIAmGHrM4Hyikgc4HWQac/sQVT/BVeQUema1Dt4UYf97
trAcGnf6aSb6noRU45dgF9n1WnYljBFIbWD2W81NG7CS6UTCikw2hkXW54ijZbkWmn3Et7Qibe4s
9djjfSbQJGYxglKj5gWLsMVTATDvqq291ZRvKhbgxGUUPy4+y3q8O8RBfVtq3LS/cSDa73ZXjSGZ
ogV3c80wI5fdTWpFOAs5nZVtMEMng/bW+HNKPFXc3ryiRYYwZ0WIGf7DdBLQClW2i8as3+nAz0eO
sTMW63YNVWivlSJ+US0CscpnlF1VBppjFskZ7va1ZSJN7VuJlgq4xQ0xMzj+Kv1u4x1V3/BqLR4C
zXE1OvxgPxUOa898MvZU8gOhmw2vCOZL9sulJ/Pz4glYM89YKvMnxgbJI2tVBl9I+oRRp1uRa9aO
QxgqFumaI+YgVoRdvgODRMZQWwJbKHFBela20DQH92BNjb0aTbvZKFVjW56q8VAH8VWOTOOoZM6F
mRegXzkP/ZHJgm/jK6rGZNWlbMi7VEseLK88NWXymgI62XlmsUf7mN4iv6WO9r2zNG2xAcFHqlZb
GKELUYOkBc265f2e18t5EInIzrrlPnST1hAzlC8a3MDaq8HErFWn5Y7yjWB4PL+rIaua6wDtX5YA
zfzZDLaOUBHBy2NG4GSFPWaytBesHC9sGYdtq1ty2ziiptib5N4vg2QvqezZlivjpGXWyBhgQ6CM
taLaqmFfseEE7kWxOFnrGnntThV2h/h1YgmD//2KEMpkkiOtEGeIw9RHh65n54KIqUhsM7xmXDDZ
YlX0zyBh0Yo6BRd9Ya7IhVtFzDFxu6fyBcsQQqLxfY6i7LWt8KrJUjkHYXcBfmd33Le2tqs7AqN8
xBKh6lzUC2QM+IsdkZa8Fuir0HvV21pdE9N8S3LLOMbJieaZMIC2JR1hsYDPOhu5rv2oJ1K7htQl
WUu3tdOfL2L5p7l2yp039GJnfRiDk18SJjYMVOuBW4gHAf3iU4J/W8XMTXBTXpCSkZbFundjxRN5
jzNwoabhu+llYqx5LGC9WJ0emsTpLQKeg8ILyvgEbkpE4bEqPFfuBcvYqSyL42SVAd9kD+cu039p
gTsdaqWTaq4mfrK0obX0n4o+PY7zaNyUVW51M57XPtgEsXLzutxHriQjVQ7Ub9YaEdd0aDv7J16D
6aHRmBBWAVfv1Bl1qAyvvlqLJpuIck+dNGj3sCExNcrgTbEPqxsz3gmpt2uhd9a5UUg7Jwc0gVYu
yQa8gagrrQ0y1oxodZlvUbL4Uv8lB1bLTSNPk87BlK1ZIjOGxtCD7zew3B8Rw5UNRg4k94V1KOze
PJDU650yVNGrinJ9PU7kDKKl+jRl2yMVIY2tksMP8APVrq7GDRtsY+dMU7Py8JmuBp3IdXN5aoKs
1V+ZopGSjRDJjZMQEsTKtskljysoNdAy5FsA3Wiek3XRtdGeyHdvV3WJv0mMNgRZsGih+ho0yKQj
4GCGjdz+04ibH3NGdl1QWY8OG4+t6RVU7N4xV3IM24ITq+4E46hA/piJu8PeVKlzMAGQHWQtz6X/
BMh5E5Ec4hpudCv7rj/aAY1Y0ldtmNutYMDSUp5ghDr3CT2yQN6MV2rKj5z7HU2tQVwafL5whSxI
tC5dRv2Ah7N/DPyKmXsrboOn+lvCk847hqhAMM8ZvPQB+e6IzLBLLsxOnXPr7IeRqa3K6mE3pdan
w3CAFM5APv2KI6/cV1ZJrmQyhrneQvx2qzk048iF8bML5uIbfyGkxV5TOydGC6AFzvhs4Sdr6qF+
at3hmXFe9TTVwRHB9Bg2gUYYbkDFXJrNkzdj6IPnTKWRxSOusZHxAIaCTxqILSa0X2aZqTNyYe+O
e8XeGL1Jjvfyyympg600fLbQY5SEmBrbfdQk84ec34NxsC7x8i2X7o4FffLy54s5+FsTdUA/k7Sb
x1tjaKzNNFA4x8JHFsfCG2iIkuemQM6UM9pA5QwLfTQ8eXT7xiMkknacR2TLOmBgTa7Q/0VgdU3o
nHOR36ylkP7zT5Kka/Ab8d7L3GtOsirCQtLMyM70dvmsXoMJqkbLQuTJ/QEDUtJkxuqBEh3NIW8f
NjH/rWhiBFxeXV3QnrPHGWiBxuot8IruzJy021VD+zwj2DjiW8Ma3+q3yI3b0E1DpJrWSzk/Tmx2
rgA1tBVJ4h1Tboi+/HRZWBGBuHHyOToUftStM1WKkGSWDn/LRgxkaypjOsmoMSia6hvxiRrHr3v2
WKEjgh/9NTqVfQ0R4MhkCF8Hlgo+YZ8Z0O07juMfBhkfNz0jBa8YTl7v5bdENeIqe4HpETDM3qm7
ZscD0+A1956tLOLEIrl5jVxVX2uYwMMYjc7WHufDmGf9ShuCAEmb8Skx+4JOH86zsr1z3JZvc1ol
FCLevirn3+jB47s9RBisFvPa0MfHsmys9yCOV2wsbAnr08qfkN+o058vQwLbAASssUVfdUKMVG7i
JP8lS0DWszXcXL/V3jJoVRiWxTe6jWOirKeu8l6YZ/fXpJbOnoHudDByH3xKO28pSzlSbDs7KK3d
9O2U3wJA9Ugkp+IKCOzUoGnco89sV1LLfdqAdz8O0lNaQj4nKL492QnlE+0FpnRe9FprO6ZU1qm3
0Qy4LQeBPmTaHsuKzUCHiBd9sEJnyNwTpjO1ZTiyiPY5rpsRlIqAr8QHgSeoSbu7moroNqvs3XCy
5Oxk1arULC45fEZrY5rK/UjJdo0qHGw2STMEt3oKVa35acOf3Xm5/hyR6v1YuDxJKauCsyZwu2MP
YTuJMpePzNgVB1sC7Rod7p9enCoLrVsmC9hB2Dx3xLmHsHjtVY8079HVsyiMWcVhjGLs5MgBaLv2
imJU2yednZOF0SIJMYd0y8hdHdB5HUcin77M6TwTm8gEo0Vrf5+5v/AAFUA8ivrmjugXrLx7LQ2q
ADu2ydI0tW6Dy6Q8DKqnBhmMs6+0R72u3EPbGNoJrzaAfnaKrkPtt8QF6SbLg6DDDaP5+dHVlQqj
vgP+7xPHgbxqCjm4r9AVrHuKzdcTJnk9yRi/1AOln08qQprjcPgTqiMM8wF6TLFHz2cToZlFh6hq
t+wEwlwxpdaC+jOZIRjVdW8c8oApcaMPG341ratomrbM+3BDtUlF3Y0tYUBtk7fQJZBccRJYsL2g
N2LjytDyTv6tKW3trZ98xLvCNK84Fu2DxkWKuYiE2F4GvwL8G3kRPwuj2Vh229xxeGtPtBbELrsh
u4B265k80wlWXI4KxpskaBsbk0pyk41VskGzhaDVAk/B9Kxkm7VUKv4SWgi1vtwXmfo1NM65QX38
7EGGZb5aplzdGC880uz3qR2c6sqJr2C5uJGBN4eR1vdhPaEnqaOhOXUFTAJwdsyLxpqTFenpinxi
AjYSia0MYgDPLFm1Wpa9IhOZgLc4P/8IH/4/ffx5an7/n//19atMK9I8pEh/yn/0VdgAKf9j/Pjm
q/yq/kQLblL1f//Df+lFltxApB2GZzuuzplFnsxfehFEId7fhw3ivPhLLwJqnN/xIDu5AHtNP+B7
+RdTBmGDroWHAvgBZHPyev4rgpFgIVv+WwonRgITXwhpc1QM/z53B6lsO9iVYQNDTL+VR8SAcHaN
GzxnUcN2NzO2hOCymNei5zQ2783sfrCV2qngM8E2usLXfIqS+TVXjFNSJzTgoSGTy8RRDs56RMMe
Rz10Gf21Na1dLmHBzQ6uDrEXrLFyDbsC8zYUZ8oPXTBOUQFJkkd7SUVj4n3IXev+T+ydyXLkyLZd
f+WZxkIZHHB0ZpIG0beMYN9MYCwmEz3g6OH4eq2oRrfqSk+6b6LRm6RVVjZkkhEOP/vsvbbbOHeO
a2/HWt7z+LzDMXDri5i402oVrP28fvQNIkoThWmuvZRxtcx4S+bcP/NHHdXrtJi3PHI2nhzPnvL3
PdUCYLXvgIK8sFBfqq68uo4JKkpv8wISctOttEVxhM59mlOARLmo6GN6KUK8G14M0LyFHzaHXO/T
KL/vIg/BAWmE3PtHR92C6TdvqeTLFplya4ccstQd+EX3ZXT2CnDAieLx9V9efdffv2P/xg7iWiVl
d6O233Cp/9s30mObcAPU88rhxfRX34/GndmS8JTrvK5XGPCRgosTrrsL08HFoz91QV/IMqPvmQw+
+oTz/+Cayn+mjN7ApqYHSt7BnHzj4/79E0jqwGdbgF0a1skMhopHDNXGZs4SAmjSjSNHLDBzwd3N
17SeX4YyYR0g0B8heoN9WHxru2s2s4uDZADHu6F3jQbaim7WvGGfnmW4NSJjb4JlLMgsLjGJFCsu
gpp62gZbqj/mCPJ4RSbA2jAXeAQH9rEmzwCcIwQ+2VpfegzpL5nme3zk27lNxA2Y/WrX1jH0prOf
9seyjutDVavo+J+Hacm+WP9Lh6nNqffvH6bn7ygm3ab/7rr7PRXHH/wj3Wb9AuDnlkQTwrLNvxyk
fkBLGV48l0YH749f+fMgdX+hM5XTEtCxa9OdCm73z4PU+QWqnCMCy8HHQ4XZfyzdJm+9YH95A5Ju
g61gYy5yfclfJv8JJd2HMa1JhefuJit4avIkXUM3EBtYBd0TnEhnb2UJ1Zhd/VMNfXZ0sIxdCa/s
GtfYGGHTXazBLPYg7mbyD1WzEliANlFAm6GFkWJj33ALfZb453mwPxrbtEg9LIxemqck0cGpaPVT
DwL2rp4zYwl7MwUjkKoNX8ppOSXju9E0OHPyCDRYSukPu75iyTakO4CdLfYeEeTiZlbLyuhBUsB9
GQDlsAJFXgrml5KN/Ob2njr0zsR43VTYfrEwNEZsPXG1K5eBdOVRzaX72oZsr/quW8Vtou4glTwG
pkWtYdsCyE8dypW5AClnYjIz/E+2Z9NF4qm8Iiu51wgAzmJ245e8INOTTEa27apIns35MrsHu/cc
lrp1tDYLH1tD2ChEEUZQM0WoKmausL/9tKbbahsHnIKGo5PHrp/WbjRFVxEP/UNa7bKwGFdASbkX
ija4ytj+Svx1k1fyq+pJWWlGtKubkMPF9b2CSlNc/dhTi2Jkzskn86esQnZWEqOMmZ0szBeFAYYX
RWlfs/1azbb8FRfFr044/8BkNEsyu0VLpjrIXo2YhbD0p7e0zB+60rL2Xmx+JUxK2iO5pXGL14o6
g5YtPAO+tRNmftuJ+w/jPOXLOXsNugdgsavUB3w1MItoy9gBIMAw5iXdIp9iuUHVwaDRti8xiPNL
1K9iSKYHh9of4GuJe89vek4aHR8qr/bvHPoZsF/nTFnoS1marq2hDXBJ8SgNU+7BduRMvGJiB3E+
x8qAw25h8lLahO3DW5OS/Mvi+ZXLD5FFfzz0CMkLJ+67tdHAQmZVMU7BugZxstDN+Grc9vuGa+7n
ynpmi1rX/hdn/7jUZtxsvJulrQ3Ec6qMkrruzF3VbEoOWnUnFnDc6GTZ7iFNdJG7xs0wrzoR4rwJ
mvyAU1/dyB0LyAnznopcxtuAbXs3sqAW09Gkz7MZnLu24eVGz9wqzXCUjZ+WRSNngIHQ8GraEoLE
3t/U6gUF9eGV6YwfbJq8s7TadASGrrgykqJ4aKiFDc1O7KzEmg/yf/3wj5/iycn2SYdny/XUsdR5
pRC2XFA/ta12lojMB8CyLx3083WLG2Y5/JxjljB1Hpk7ecP/mvW91Q3O/TBU6dqOfZs8SWpskhsR
2i7zYo/OfbJnxsDItz9FMkbfvKk3eWKbH8g/5FSVNWJxmbHPTAnm+MoFdQOQdtVARHomP8nO3+s+
inC07wDcpAQ1jelpZN+3aGav/UQVgNnaXeMqLB5b2xUrA7XzhPkgvxOQI5YDmSXEv1cvDwgq2EGy
8KecGXosxn0D/TGvhPdh1PKLJERzuS2aCdO2D2keozBycT7Y8wBKl+j8rm78exBW9WPMWyKFtbIj
lvwT0zXqIVkGPEaGhlSTx3yC/gDMhSKbXlj7QdnDIcLydCjeRHsDPuJ3dA5slr31pNLvGgWbeUvx
8uvGw28/c0LHOboVyqks6KmZAq8+9X3enNJi69a2dVVCi0VehsETTJj3HrAWFBr7FXeIvXUFRWt4
U+fzZML+dQUioiIcNsU1mM4wkQfEcqZUSlbk4bef/+OH3/4fgkUC38OLdjrovCuG6YSR++YHi4jL
GC3m6T6WcKac3xw+BGeCvmaF7vBDC31PplHHZrl0znVf8Sq2WiCzwZdVS5f2k+AZ2B5Hljdvm0hY
TxgCll4FQiDDdb02dVzsABL6+GNRgrRjpbel47rTxcgKNervdNkHy6Dmzg0Px1/DkG42og9Xc1MP
74ICFFsX6rMmm7SGex4fYiucnvoAT7OW5l4OdCKHTcVWKqnJhHTFvpiKH0PHKmH286NZWvCTLYrg
Sg1CMDLGk/fC+vG+BY95FwS4uHXhHcquSFZwGuHToqvuMi/Sr8OQfTbgfhei193GZdNpOBEzRA++
lvfWuni3vMR6DokxH2KGjSj3HmEW0ilZ2M9EJvGHVpzEGVFPm8gdpBPGAq6X7G6VvUfx3cLXXFlV
Ifa1RVOOHyCkDaUH2ssX+VqY1KjxdIsllE3AQ4g21AozhCytmoduib90SVNPeChDelum6oT5Gdd5
Ohmc/uGq8npzqTjSsTP6T3021+sy8riCujd+m2sMO67DaAsYSW/uNBBFHJgw4NuVigtnIwPSsrUf
FkRA5zfD81hIzqN4SPKZvAmMEOqk4rVxu3NnF9N1y99/0CNljHPrAUF0HlPlTue2GqczxTv0QTUe
4i8a4iJ2Y3tD5bxBoLIFA8Wuy7Mnwp1d3V1DtgadaScAJvVJKzAiczwOp5Dd6ToEVsV46IV3fNPO
dJGzOiU9RDIepnXMca11/XPoYHK0zrQybfLGcLAqbPXUuc5t+mZESpPl5ulHsnBIYlbaXY3lHwAp
iukFIthwsfEnTvnRzy0bApNzu1qpz7R3njJCZ9B6K0EIp/2APg1xAsoe6m2/GZzyGoX9zcnUAkAc
Nd4z9v+l1mSSLl5rvsSVwPqcIrngHCjvhEURV2ZTm66CdtWWZHOiJHDJYhu0h7eSwJ8Lp1fY3jVl
WbzF2zceUhZ1yzQb25V9K3QI4mknaoToqT5Z2GgCTIJEyAFRJSbbsR4hUOhoDQucPgGf5aRTpGiV
GzsjxS+MeV0Gobxxy9tzyNB21iGbiyQR2yhDq02cGy6RUvhN52lx1kNODRJi1gj0g3FpOA1KhWfV
5muKj1yQiNrfiLz4lub8WfQ4+AUruKWc8KZCkWo38w0mn2ad2IOaGo+0KZGWpMcZyId5NTAosgKa
4BygJHemzwufYMLGK/t1kVmKHuuBAkoqAAttLQ3TKY5DW722gxXu9ExisoqN5lAOpPpL/0478byp
O7XKY8xnpTdyDUziW/Xl2SeguHXZbsTODajGrmbqQak5OChqWDxHXyEEjmI89bO0lpmI77vMQ/7K
jo3l9fuinyCodgreJ0q2VVON6gMbAru3gkmFgDFqWt5vJeCqTvZ5DMuewIFkXx692DZJOuoZD31X
X7Bf6kVcea+Nk/T3E9l9jDzW2N652mmRGNnsgIZIFgbWHrt1kyNvv3egx8EaM/a+imPjgMM+WrWq
Fkt35qaSUlXrtPZMEsIMWbVFwbnyM9Q/n6VzNBK9r0h/zE3I3pfKKzXE0c7AxVzbJPloiWQTk7TQ
OP2AU3tNrI6SA24qcCyrg1PX1lJpL2d5KL9R8vu92c/ptZ614ryT6SZ4d/PhMub0B/jW9KHEsXAd
4Lx6l2azWgt/eIGz2JMeHx654o5rYTFWc71YJCV98q2I47VsBVsxaGamtlHJqxwXms/ln3Qz9+0B
PAzUpYUHmAac7MmtjA0WgYMapUdDSLOLXexpClzUjh6EbaYSiKJ2sHAbFscj44Cq3oYqk4e89ReN
Bes3zsSyuoVIjVye6jl/aRBmfAwZC644L7FEWRIpcYJUPyaW+1ax1VjVLd/q/5zW/5VpnQIcJkcY
MszZ/Idl28g8//7gfvr88ZnFf5U//49/we8DvI9yiaLJDdElIv1XPI1n/UI5DY8kP5D8x60T6c/g
nPeL6VFB7vm+L5iub0ibtuq7+L//F9uCaeP5kiPLDsDKIEj9j/9GLJH77R96WftPP/+bfsY/7m8D
vGHxUSRSqHtT1v6SmMMjUGUi6+JdPnoFZgCKa3gD5PbFKUEiLmrh2iharRqvnlH6WzoNxEWbrB47
Z06+VBAPG1B1ultimgmmZQPwlekIVhKldar4AdD15jGXU7ljQTLUqzgd7W8zC7zXQqXtPXslOS09
yOEmG8+5AiqoosholgW21i1aJG5Rcv6JDbmRh2oFY9EhgGI59gE/OubVEHlsbvL+h0dndL7GkxAd
s2w0v3WctLvazgdJxXZetgyBdno0kjntNoWSI7CUUdPvHE+KlXA7l6277JWgBY9wg/sAbp3ijNix
s/0EC3U355MwF2iMGQ2sVU1EPJLUAzEhVtElKEd18pwow9Y1oxVAUOWYt2VDlTPgrYL8EPifh6lM
ePY7qT18pY4xHQIOqkNexHTLRJjzaz+xHgs7NJ+kbOp7mqKj6xzMxLgsk/jBCAsewXjeki8u124C
S3PnjTL9qSunRmEMqRMWJWvgoW8KYFdWH3+ZfS6irQltzdrkRAF7rn8jvSyGa/8s/YAlG67HlcMh
1MK9YUMOHNqov6ysNd+KqCf2UY0wyeCPIINwqkbPqhH8rihosnv++cl9Mw71+2gkwiKDBOJHlzcq
BrUQ43Osu2TTTuO0rwPcwwt39MxnvxeUKAcuy1EeHFZHG0HsPqRirLeq6PEv4LXcQPGejpMZtdc8
9pNmMTppSh+PLYyX1Ib0khJLY4faqI4nZ1FS4ORkGiytydbSbavkPSCA+R5XdPUuUpWqVcLsyMMD
uFJUcFvHvoP1v5UdDAu/M3ycgJgxK9W4tJjXA2kbB+4ssWhRBM6dWwf2RaMsh0uYESXh7qyhGCJx
8QYfx9ljVKY7spLrFCahvSnk7H1jgOzdZRh75FOGInUUY5XFItQIirRadE6jPmYeM8esGNsdl/Gp
vFjjJGoYoRaMUdyDxbijvgzvgWEHoUHULJJgc4aez7blKEmXEFPZik18PdOVCmwsmUVrhz+TVHn6
0JAU+aahR93NOdn/hZ/akXuumwBqsCKSnu5U7E3PZO5sXl8wnOk3UP13brR62sYgY17pfSlDKssx
OS89FZXjLqZy0aAyOwajD4A5Ww9wjz8GNyzEKa2m6RN2WvAop9DZD1IQr+eKc05LvLkzEIt1bZn1
SuTk1wZbERYlbsCYQNBoOzizWIJZHOHVMfb4ze3JmhT5Mh3kV0L9MEika8wikPsJwPYqmKo7YD/6
jHwdrf1Rf/KPwTTPXBb9oGBpWsUm4NZaJcTbakwN0mRhjgWRGBbUayBtCm6sbA1yTMOZoqT4I/Ks
blsVzjuFlfAom7HjvBkhJeQDfEvulIspqIdl1/b1qgG4uqLFhMgoOKQ16eFpkxvyoAwMfJjP1Ikq
aHQbB549PL9LpNJsXRfje2Y3eFViJTdVQuGOtiaymMAop2amz2jc+fGt6HTAHDS4GIMWzpR9R0ZY
nBhBt/HtPeq1CaZTbSXUyeJvBmiNCDe1Jzg9uCobo1hls3ulfZpXu4uomrTzsQ0D5uvSYcyixKba
VoQMz63IrBXPAwV9YBxZQtTTVsWtvR4bx8E5MJIBsEOxamaMyJVVyGnh695cR4XzExzXc2MrOtLG
6TS08iL8YEW6iGQKcUiXKmyR+Few3kg03dYoh+8pVSFWC2/R65lbm3/vae8Ibo/mMEu9NUH8Izas
O9dl5PexUU6O2E0tDv0wfhoCg9OBqrI8hcTTbEKnQ0nMKAG1kuCNuPd58FmnO7yBOn+6FxQsIGtA
4zlODA9qTHaNRY9PKAOUEzNgY8KhZzLb1xyu9Dw5vfdQ18HbqIsNiYSPzIt3MW9Huj2bF9uPzzLA
JkRHDW93BJiDh3V5zI5+CS0moj9JPITuiwLAQ3MEzUTE3Dw4ynPk/qBVO3HrleOEN3mkO9DoBHe4
XpWjcSDAjsw38iIdKAHnVXJ0KoJGt7YvPCi7tsGhnsXBx5ps555/ueNhezYNoLUFF8KSTjR1BGl0
H7d3hT5GFURvuuUxL8FEv2SB/8bCqCOD9GGFKE4WjrplM6n2gUf0fdWUD5Bqdtz+i60ObrnuMQFV
4jXHCv0WmgSRRRHR0zrDZ0zK/meRZk+C6XByPnKPaK5qsAoMksjyaKHzoAGKiyd5MLpgr1dcjAmf
FdTQBUVFqSoZ1WXRhdWKBwnjjANIhdwd+IvawmPsQI8cm8xchy2eu8QP7XMS6PzLjXGchxmGI5+8
6jKsU9LjcMtIUbAlTdyo2num8YNzB+EAms7CGJBl+e79CkRaby0GGHztRNuyUam3Ng35vvUy4Gbf
ybb/JA+qz2bRGefeiyMiNg5DpDZF+tGqZvp1nqv4Qfqjt3X42nBBD/HEyrJ+HQIL5cSww2EfVX35
VpHPXXv2zUoPsOmmtZfJMuiG+UCvZ4LzPAVx6oqhTbgE+elHmkjzmAPgJpBUd5TQxUX6JLKZMlnD
d3SzybLK9haD1aItJvaMKUnSuZOveMEwUXhtQ0qtiTNgNJlbf9EjQ1877LHxDeaQWe5tU7BB5JFB
142mfZrKvrhAcvfHYfwmbFv9moPaI9/d013Uc/eDyTM07augevPNqccxYE7X2Y8x5N+58VOvoRwv
BsbXjNp4mwMkhQ3AZ6BUqNyo9CLNcFvbXXIfo97My0JNSi7jVGNhKQnEIUbnVfUQidjXz2lham/T
mLq1LwqZ/5xnpfNu52lOgr3JEu44ZQ7EKGvfpziKf9ZUsp39MKge+hn/Y+oW3iqyBMe4l2f+Nq1D
SMx5xIss1EKB3Su9ZCfpWIpWRnprSTBTq4GST9kE3D0vgKEGwSnZTAFRghERel41fF4YtDolkkep
eoBmEhLbVDV8zNyKXqyqs3emsgnCNOSYiF+735rj7ac9lQICxJyHMKvsNtoEVQCTxUzH56KREZk+
ORA6kDi3F00PymXbW8LBH29ayDVjW/hoLBN3nVA5yOLmRJp0yV4n2dN0w1peQHy+Z862Xv10DLlK
AFIAvFvElM91af4BPRoL9iBhGxA/9deY63lzlHNv/oT91KJpgi0DRihw1rJ/qss4hFbU6w/NIuMh
iJpb0dRUYHiSXviWREM6L8cy0hcVufNezzWhXIS+7NoMpG5o6go/48ooH/AaNc1qTFKO/si81SPb
Q/KgvTGuqHwIjW8xRSSGqToEuDpNvggWiR7sS4OX8tLJQb27E9fnZWRl6jzzjYB026NpynwoL2XS
WvctMfZuYVnR8Og6OnqURc72x8f4R9BW8E0VSXuFmD3tjNwnHE+veknVInQDPOKKQ2zs9D2BlWSL
32s+kUyO30THq3BBfKb/0Kx7GFn6+FRmgfslko4Ze4J48s3WMN3ixA/ua6ttvybCYFe3QzJkTcYs
kM1Ej0SZie0E9PocuU5C/7KLD8Oam+fZsbyPAh6XXlaAEp9dEr7NwhmL6DukDAn3BKj8tFce/SLg
xk8lj1heg/RxLYCm9e8D1Y9rb6j9R9AVqEa1GUbvhdKSN6xSiOlubHwYRU3nZmX01Z0KUncbk3i/
kLyqoO0k1ir3nZYTm1KbOy9q9a8BFIZq4Tt24fDZOy0df43fPQV6LEBMttyqcauToF3wddb3ftTQ
rK2d8WWGpbrx6rL4DCz31hUw5dNDT1nVi2OX3gPrWjLeVk0GI4is8SQo/SBpmITNfdLYmBvxGnA9
F1hJBYGKqaM1sqdq5kAYsQdi1zVNuB90EOkVi8OJ+jIdek+Z0cP6imb2fjb8xmQZYWw+2J7HBSwe
BrgJOgi7xyTyONoqObUdsd4AcxrNRlDWe6t2g2Wox+adkngi590QzND9KBo6JCBeq5XTufG+FSXg
pspKoINyAabuEm37gaBs3S9anxwjmXk1XSKf00nKGPC6COSHH4rxwbKTlleTE59YaFZymZA4z/HC
tCVNNs5YFgvPj+Bt0FbWPhZZb0WfjjLGbCUMBvkr6/Eh3LBZkjuqy9BsskwSiuRl7xNVHqjBPHNd
456UaoKSXANnNgZl287bORj9eQGzNPk59j60Dx0N4XPf99avDXbp74E/1u2mJgEX0UjKEvEH0g6H
jShVa8IoOf1DKj61NI88GzWGolNIHfq1NHMN09JszbNNhQh3VYJ5ay75mBldtw0/A+azBzrwKgKe
Ig6MZcM0RG0lKjrUC6yV68CntQYWPv+gxTzU1QaZ4WZiBloSberUrD7toFYW4agoX2fAt5/7vABN
HUq7Z2FQ0QdlKkpOGeW4voRFHV8R0LI1tZl1CCIFkBnSseRD5y2FnAs/gqeAMDazDONJyqchuIi+
hHlFbq3xa/JleWI9ZLPFAewlAriilU/TNZ2t8VKXYV6w08/Up45YdPAEDOGHNgENm0TauffQnZJX
7KGWjEXyZQDUVSy4vcXX1gmlsQqNApsMVjHjaTAGk0k+tgm4Imtjbu1s/raKV94XkaW+42kvIlzY
I4F10kwBPHRSGmwM/R9yHuuTSdSFAs2m+ixmjO5mRs6dEczWr2Vq5xug+/KW9jPflJoy+ricftsI
W1P7V0qmPr/RMMgGuPapxy10YgX54N4IhSERuDM8Cvy4pPWSbZVL546mM9Y3aDVcFahcBukv+nXU
+uVuYpLcmgm/jOwEjKvNmg++y+En6jzJIupMJZXT5vgctZV3H1FBfcOkY3vLc+nBV5/Cq4478Z6w
K76GtEKu4cNF6OK+31yRPIinQkk9TgBWD+TurJDsHvDzKjOt15oFa72IXAVyoy567rm1IS+gzQy+
d6MG5yMGX2+omp/XDm/1HQSnaA1vKG3PmZhpfhgLZ20RJCBnKyR0Q7KbufZNqMr2nO+TcU5f3S7r
vysAFxvuPu7VdSf5yOPIhp7n6KeqdZh4XHqdFlHqDk+1oWif4US09hZhdvLnIgnfXZH6bykXlg8/
gNe8aFmHJixHzeKu5GkKjjh2rwPDVMOCytfJwnbN7OzgyGaSiO07NuOwP3DPphcwq5x6jlkYjKi9
t6dLTOPO79Pu0aYk8iVOjfESGJHz5Zq6u3Z9In7WbQytMUgZIzzgsbfLT22vjVGKV2WNhrtkcUXU
zVGy38vCa5a0bqp7x027fV4SMSbAGO6ywJj2XJrEyp7lfDRuXrkwuWUmuRE5Z78gmzlXfGUWDU+e
mGHZCq6J2eWPNHbDA4p7FjC6VxbBz3ikjjqjvym2relcVYYQyywfMdbxHcxo3pFDeq2k9dPzGigT
xGMjCJkATnZa3swSvcQ3nGV++ZBPcnxxeTx2K9+uWdFCcnA+Mjnp5X+dmymIHLZImOznGANDRAot
6znt2R1ZzL1J2T7XTc0uH66qZ/3u6Pv/Zv+9faCvSukGDnOHFvvHB76hzf/2k/VvwvR9/93oh28Q
yt2fsu3td/6rv/hv3/+KvC1wufoW9pT/m6h9iD+bLP5n1vo//uQfarb3S+D4XIps7vm+5Qvk5N99
vf4Ntm5yM7xp3DZAtz/FbHjqlo+SHUjfxC3p8yf+0LIt8UvgWaSlHM/h18DK/Ue0bEvafJC/mtEw
x9lg5nzf5O/Dd2z/kxnTLMw0wisxb3FgDZXhIhEF9Ssz0YU20v5OGpG9otJ23VTS+dm6wS5qDfWd
4nFx6EhVPus5lqDh1tVifK687nNWXnkQsRet6pAWkqSTeoFxTC9U6ZR3fhx9dDxFxZyC0Uo/dcl1
qGACZnq353uHytRh8qCXkPD4KOsnk16gT11wLfLnwrlNHA+OK38qOsOXI70ri6Z09mZA5sdEatUz
xSNMEQrU2HhKjP6zYi9PB6VBNZEIPP5aHiWyUNbKePOb5m1o6BAB4sCRwErf9X2wKQZ2fYgIXW4U
Z1jSdMFE+DvgJfwQHk/qCBuF8rnMI5WEZSnhqo8ghKAAG+Cb8sBPz40Fk2eMgh9xhEl5Sg6GIr1S
8xT0m+Jwe2qvqi56lv4bGfWvDBjmIrmdTTe+UMgogihTPFnVwFJtGpK7Al/q2BnTmkdK+Jb37ZbE
8bRBSsD6PCQfg285v1LFc57UCcKy/YhnZz7PDL+tzyrOrUy4ZDVlvkyPF4IN5HEG+PX2MvZIgfjh
KO8JnVmQUo09U4i8/+1/Ue99mGhmWPRkmi52z+Olwu6wsZ0aeoQri03MaH8PK8JeJlM+vuY5AQX2
A/F+qHVEKdRAOxyGueeM1qe19oIZsGb/rGMrP+lZQncwkkNhRObB0zBrZO88V8OmKOjjatoA57M5
naq0fYsoj3nUc2EcsO0Ay4nZhaP5f3oBS1mon52VBkTgBCIix77o4+hY34J5INvTOhAonaW7lQn5
t7JJalJchguGNYQ1dwfyNblzpuBlFk5yjt1CwlSjuilCe5ws038cSGEj4q9kP6bHVAPeV40zrFqr
ktfffpAavFqeoVACucjuyngGw29l77CxxKZquAMV2n3JBPlXbZsIbYKyZlfoA/yqm2Vu+FS5V+0a
qBGL2kvvw9KbSN3nz3njncNu0id0MkgRhT5gLgQqosyPDtCLY07OxewUOCJananspqqACqcY2MRY
bQ1C1nZn1QhKoPDTECVnalljc5H0jH6P9noYM2fNAmvLxQJyNmL6wHZo5Q7mZkxVsUi6LZn9AiVX
XPMeMzvAPQiQWQ0KSIfEe6ecNqy8wivW0XNINGjYFdn8JnubJBvYQ3YYSeO6JxrhPZKhqLdmi4ZZ
dtaOlwgi+HgrocqyU2NWGaEbJz7cYADHQJQbXFJ4I8AzrJk9i48guTBJwl0qWPJmzAR1CQ6FThd9
3zmK4E+kns1hYALo8kUMq+I5hCYV2NEEpBlgRm3O6ga6TpZdGfTLomCL31m3Ua1LL77EZM9W7skW
8oFHd7EXeJMWhYmUTcz/0YyJzrhWQMlAwRXcrrJtknistt3wmCu3uYOpR+Ul9GPRtCecpLA5pLPV
mCAeZ1u8mCXZTRp4N6Wm1aw3NEXsYT8f3GIYjkly4xeN8G9zIV/UlI7nMslWbUFwXYasnEjue9hB
5tw0952nLGoR4HJ3vnmMR21DbYHHf/MKeA7GQfYBe1JwzYEY28lkJ7CTqUMsurUW4QDMyZ25rAyR
HulyjeutdIf14PN6HCgiWgmqKgnEEnZIgF+CbXBpbAoRV4qOST+CDfAcjOT3Wjp2JhGf8oST1Avb
dk8dA4HMrFw7HfzZmfjGBqRxubTe26lBshDilkF16Wnr1dIB7nJH4OAOjKC3M8LwzsCZfDeE5PAl
bVC5NyzD6tQOg7sVCppuWPwUgHGNxtgPkfWV0Brn5i2Z/5weoOrIV+FT1TwHfNP4OXc32vwI7IE6
P53Dqm+U+4PdxOfMMmeZdMZTnIG07wzKKNu0JT6sHicbiHZX5gtViEVop9RfldmXtBXzQz09mb16
5GOCMfxQY2OvdXYXF9YuOaR6vnbgs3G/ikatB6xy5BO3qh4eakWJGXoX9uAmIrY5O5eOreBhHiEY
32wiVeawAcmCQ+8az6T5Qzyy8TZq5FVM5BME6zxKbQFlWGwjBh5sMkz2fQ7TfelnwTmjc+dsAymF
JaJdBmsgcWzLqpbXl1sfYthh6AfAVn1JtJHLosUsp2dxcMonYTjFIbCbKzdtjwXLuK0S535E8/3w
uGtOXa3f0gIaMr51zCsyM3em062yleIsfiQRLE52gL6dGq06zS0GNJgfJso9G6K51AOgm8FZOJjZ
kvpWzRtG97Mm1DNGx0kF3ZOoMdr0VkKxQOZe+sTwjpWD2bY0NDHgdT5gta59Pu0wcYD02VhSNeXb
WR/ump7cUFz735UyaoxlHFNF4YOU5cINrsIIdnUgXx0xizOcHoiYTKnnID21rJKuxVw9SzoJl1Nq
efjBQcE2WJS3IzGeqQRJFnbYl4tKOGsThNwhQHeqXwbXPTQ34AUiHhlFh0CP3/vUAoeAbZ2w+vDn
mS9wtQosyaHIXb7PaZCBTwifpl56UfoEhqNekUYlxKduIPWW6z0NLXYV8D6IzzrvgJzguW0d76lD
A4UAyQZFziJfejR6URsGR5PBhMhUR4sDKQUbF03qYBF3kMDNZ4w51dXCbYSDOFh6MX03nT8ubewC
KyFQGsOEZVxH/W1DQ+S6EjBq5ks+ljh4XMhVPNSy/tdUlhiiaVFf4A+fVsYlSDtrSRosW8v/yd6Z
NTmqpd35F9HBBjbDrYQkNOecWXVD5FDFsJln+PXfw3GH3bYjHPa9LzqjTp9TlSUlgv2+a61nmfV8
4BhDg6itv0Ry+PDC9oPTAnhatDRKpJKjiUK1rSMGHXC/X+u+rkBUqQsSvVIxKUFxoofcfpGlHkwO
Jyn2QIN6aqT12PK/UR9dv5Dy1s3ZF4r7dmrg1cMZ9rs4/Ug2bTBY7PEpC3gWlR3YBCa2adci1Smo
6xLvpOe2MbN9e2h0hyARJVxbrU4OmhjMHaPbd6HFz5yBv8B3brEnhEhPKGgq383Dkm2Vh2kCp1q6
pcWc9unIyPbAMkiVcm4EpqeD0PNyOHj0ZSpCGPxClD+aPUQUARc/Use4DaggPgnBvBcx+eN17HX2
4fWs7Yys/pAV4kPjmFcVzieko7PeDSc7uzmhcUZOPhURmhn2ir9I2r6u27tRp6uhgIiYRpz/bC/d
Nf2E5q2yv0PcATBBJjaTlGev6WGprT+6xgMVOr+7IDLiCevDciEnsHWMN1okbL+rE/QKzG11GH+V
jrYjC8Kx1ygvk4HiEm3iiu/jOKrallMDPMzc9ZwM17Ac4LuXypTtZrGiv+RtdhFJd9ey0WEafo+E
y7rVdfFSIwJH8bRrug+xLEHTNTt07V8xNWam8JDuzPSvQcitZHWP0c19cSLz8Z+XB64O4udEFSMb
kQAn6x/8p+0G055vENNjARu+hFNn7IrcOI5LdALh/rd0zVcbXCjz3pfLPmyrbo5m36a3Ol5+K8PD
C7K85FxUsDcvcZPja6V/QN6S1Hh0Bo0/0HiUffoXbiCGuPpD5XxLT8N9Rr9RtJ66rd4h5pj+7UT2
Zenp3yXrP3Qa1JEjA7My0drJ/qXqbzPMnyUqK3di78uJwhcJOXjNRiZLtP8nXpelX3rNZJEb8oZB
lEak8KXJUasH7U+1knzzu1dpL8zpH5hg9kh4X4TNv3rLeUr4OXbOkc8UCJ1Ty29ybF4ArzQbky/P
NB7DanVwEibp3T+O3h4oHQJQCKHHnnlMrt/fs4utqy2oRlDQKo7FnGNphR4Glw1Jc7Aq56uMWj7v
Zf1RFMkXQAwKagF7ZxcAAx9wOOh003aOZzyWIHn1rHtYX15dZ3+7zD1mDaH8WEu+Cs97Ad321cfx
Y6zGJ90qb8bhFs0upkotP0FAhaFxLNgV+fwFKz4rY0EnkKx+t4ZLDzFW+2lOHhkLgUi37+AxMTON
3EpKyr0zjlobPQdVbU/VU8tYUA869k6r+Zro1EGj0aKjOW4HQ5DimDzFaYdmn7n5Aof2EHZAE6Jc
o181dB4U6xlS+xx1mrLfmIn+e4D9PCmYAoMxU+Wux9+4iB6WSQ/saWSDWLS7FLPNwVPJt9Uu1sk1
xpPU0wBfCNNG9k5ypqe7sCU+njs8EppJXNcGqTaJDzXl6dcmUTezZ50bl0bKBMZ+zB0xPGsx7AKX
jogTqj0w7KrozyVC8kGFsMPl4h7rocenYsYUlIdJAmG4K3w2R8s+y7UDzyv6zdMaJkeyPIhuCg9u
orCPWRHr3JI+xxkrAaHx+kxpNfPskqtfDMqj3X7jzrTvXrc2S80a8f2pARNCMRhFuqo+Gcq3GCOe
ud1+1FZfPQJ2SHnL+YR6FJOUOBNipqMOBenkMj5ofcQd28t48bA/ISsj0puq8o7kiX6ZqTZcKkNn
CpfUTImp9Qvl1g9jWwZeNWa/jL44ZY7QHiQoNcJVMbVvDsVOCSVXokVzKcdLyUFXH5uEjvdZnCfE
DoSh4WjQGnqkOh34UL53sDjd2ErXG5t274NWpeZ+EipEJfFYz6tk8HGzMZ949Xjk4XQrEqFOjVt4
BC0OFcgxVJaUlFV5cMf80GUeik1eD2jg+nDVcg//l9GHR8vgIk300CMYd+w9vDPK0PTtNL1J2Thv
wBlgv/TubkrsMhjxFt/7yH2j0bfZzXTEnqo+effc9fuHcn71+vELuedZibp/YjX0ncdhfYE1DydU
ckK0VRTiqOBdUwt9Eq1b1Qe3Z5FYjo11RTs4pvGYXt1MCRIHo9igh7B2113zmNhdEpR2pAWVQG8U
dnt0kzKBCowq4EBDuLXDxRZ4y0KdyzqpNN/QFKmQHJaVBMJbUTbnCU/uaJfuT5wc1KGscfUGdUrw
q221/hE1cYXItzSYRRCCm95XptLPmBH1s5YXf3CvM3K0aXlo2ipbfRBQqxFJdyZb7hdWUOkuFVRJ
92wrPTIzWhlmQauKa7PK402ouococja2biyXEGPwUutir/WueIXtREjMtD9ZmlN7UtHi3PbYIzp6
1+GEdY96HmdUD9HlkiQWctjsQHniGFJ1nm9EUBRAHOEad9W2HSKehjQ2ZbGxz7PulXJObcv3vQoZ
hbt2HvBnNrN78TrFj0Do6khA6k9pzu7v9RdtrgidZaxhOE4948jsuJNTn5Rpr5kOLPxAXnO5c0C5
ahONqGMYR4fCi/XbqLMcmmLngxvgWmcLOqaYoG0MCwV0aUPVqDlAJQlZv8n4mXZXCpVbRfVydAdM
AZav2RlsnnZuWFNtNjHaY2TyydB4mzKNlW+be8MNcXVQ+v6oiYXngF7uVC16H/ojBF6H4lLsswES
w12r0Vf0hQ4ypFsDdOBL6WrBCOuPFYVEhis0cY5mGlwb/ACuaZXbOvXKwNbmBzJ9tUsugAJzMi+9
i3Mwnd6SpVr2otHZnKhq2XVpp23tuv4lmxQ7qZwphlFqj5eVecatoCsjXm9njfcegUNti2Y8ZYw2
1/hdByF6iIzikFs6jQtjpQ6OfghpAoLIGf9iKFVnNi7v3mAtzGOgE/NqNcgOWCKnIUTNXEoMD3Nz
GDoaHByCaEWeJwEIJY724azxEI25lYz6XWbcUyk2sNhGTsawdaOaWl42/AGNWgvV8xmSkTV4t3++
2COuTgrfqFzOXaIC7UjXzmDqm0pfU5yxB4BvoVKKbmvGDwjdaj7buECCiqGbOoL06um0atl9fa21
lNpoHP7sTR32WzHpSzu6oe3ZFzuR2zR0B/zyze9ptIJctAdCfe4GfBzn3oh0TPoCPeZbLEnkLxkC
HbdSvL5KHtxWQAoh1hLkbfNqgfz1KyKQuaaXD63jfKYaZa0EJyW9m7ofZ3UObqeK8fMu35rWACKh
NJyYr04AxA3RFrr5rens6reYi8LnYujPblcOLw0znSd44I8oHMShFl94fK7trqYZUrRkEkuoevD1
an8k7sihLvvKevihofI+rCyEQ4PT5JQ6FT+1+qd1W/WS6erNEPgf26l8fE9UNTD7g5/JCRqwfJbz
MTTsb3NUXHbFit2RlfLhMdubAQvKbhLWi8W6jeqCqD9KMZyceatlcf8iRP/pdp4VYNKmVzOe71RD
DGeCNeLkqOzad05KLG0Fp61cJ8cqH8XQWIe8LV/qjAVd874MYxOM6QJQeAFcLeclfLZrEC9YmYpT
3ebMITPbJ3ellWZYT2RN2GhVAAKb/oUiYvvRGvbie3oXPTnaMymGnh06rQ6N01yTUIJYp7lv20+5
AEIRV6icp3qOA9q/2TQX7UVoeFJcDJy7thkOLA/B8M+82rwaUJJ8jTf7YWb3hCj3WDeJgy4uDdYs
7cWuHFbYc3uZG8vxHZvegfIp7YhPV0mHP8tMrgPLz2rtq4iJw948lX86XBdbiA3aHvHxLZ8r7WAw
HMBeKzzkAqMLWG9JPnxsw13N9q5pioWm+xJt/y7yIn+irJn6x8n+cSNKKqqCS2dduVCUmLWfda+C
HuL23xS5cwmLjVHYzU/XcXYZSuFPha4BGw8ncG4wYws0JaTrc22n+XWMnREENYmlSpdfhV5aF65/
VALTPiWFey/zDJvLmDKPRzRkwMsNryVHIon5A3sZXZ1ZsdxqaOSqasURUzpkvLzt99h34DNrBbEs
w3Hww2scUIdMAQSL6KpbQzeR2XNG8ypm9NHadVPMEmOa67Nyy+i0/hPS+3QxMJ5sqYmjRq8J7wOa
w6Y3zNyPCZBxmpDimLAw8rFxrm4Bqu90ZneQ0gNQy3I8G5EXbmAD8JAvjC/i+quV142O5KC8bR5z
t0y4RXIlZX47013iuKCfc0j4sW7MhwhcebDC23unHC6ZhAzcsUu/UDGahMzzNmPEBUPBXwYB6uzG
eD4tc/LDHlrd3KUv1uo8jzkOlu7icdAIM5aLlYjg4GcQi9LOe8YfQqjYzD/wUM6rSyfZVuS+tkjA
9hXqJsusZKj5YbAVQBKBrmngEpoWQbWhFwaQiYM6lM7OtoxvicvwoYI59WCHWA+62LzQn3loq0KQ
261IfiXxQ1+Q08J5Yh0a3DvbZnTMg+XSEDkXrMYoXyovau7bDVuZ6pDX059KZtHZG4kXCDRGLN74
mxAR6Lxhc+ZXmR6dXMJXlG+0UWCYrFo6KkV3hVj3KFwkh1ByN58N3LH8J8nRmzlR5kwPoFnx+NIa
YjoJOVpzFjsKxA8ikr47JkYglyY5OPhkgaO5gSIWSrmGNe9hSWdba+HEaZNLa6uk3EvWvg9pdavD
8MHosuJdCXExSNMSz1VV4IVnsRjNbsGFhsXqUDr0og9jsq9zh1YZYGQyrN+tiD0dstnDoEGeczql
Y2+gTz6sAkt46l5NMA4dQ2d5ysIRwM9GLyUSwjR/lV7sBRgNArxhZBKqeMekYZ8BjNtnlUx/JqIR
TzkCQTYsP+QcrVeLPoIaYq8gqXaTxYrlWsa7wxP5qDJrD6ojA3JGDVuqadR08jFxZOYE9j5/TbJI
XM182IGzn86Kw/m5YSVIxKA5Rp05n0Z3FFtMkDy/O7e4tdi4SMBgVxw4R6FvcJxQnWRgnBRLVvkA
shv7RsqZYAgbHJaWtq2kdxRW2F0GnPQJiDN2ci2+QiLqe+pvkM1Wx2L8HlFRs4+IKxbYbQPNrn4q
qnoOxBiXZ0nRA+1H21qPqmNXQEWmBNB9SMW0E4LitgwBape10RhUkAEOCKi7uVfTk922PM+JCWBK
+TCIeOI3wPvUivzVibtlS5NIgZgysxA3v7pqnvYz8BBeAPvJLmyAhHE/6Ewusjg/zfaMOc7r/oJs
p/jXcqOD7azzVNgOATmibDty07XEbN7zJON5WVFTohfZpWnwKuVDfHTwO26qCuQSXgq5m1KqRbsu
98e16hr194pgcoym5FOK0Nh1vU6WZ71gW4Wy5DhPEN5rfzLXuzHXWExwsbDIMg6et3cT5NWZhdoc
a2cmSnmLQPEQRHqaZ3xP4/KI0PkGzeFrqe1zeyjNZtwTAmhZRPImvJaWd590cbQi1vU29rialtY5
7/djHyKNVC5z1AIMIHK3a/Ftl5TPFRUiG3fVxmLgEHPyZYDYplE5Zz6v/5bx1bUY2Lz1oKPwYXOb
7lqGPdrBLDyRuzYzmq0D1rjMMkQxDfCKUWWXLE4ZLxxuv8QjBr+YKlhtvfan0GCCx2kF/kc1z24f
pszafk2/IBewCOiDmk+Z5n02ZgIHr6+PxWLx5DVYGWEjphKRhtdeFFSr1NrDrDUvjgOmV2NN5DAj
H2NirxxrmosoTmk3N+QwB472iOGbasVYLwRTUZIgSBWJTnkz77pjn7OiufdhvQ0jSb+1mB/0aa0g
jl3xhW+zPXTerW8awqKxRtvuaPpTZK1PGAkxlZaKkymwozSpHST2kp1LOlLc0ejv/BxZRMeoj+Hw
BlgaaT2p1NZz6FbXmtE4zCF14VpjLVeqFqDjuk3yONUVU5jl9CxBpL7HNU5tR2z+8gqDeoO4/NDD
HvElaLWo/9XbznVoPPeidFog8KkGZWl+hiUaSI+b6GYvYlOaUbdfRrQEWsO6EzwEL6BladdZNoZa
S073TrfH57AtT6IjTwdGt7wkZrFTqsn3rATKTeaOn3oBDG+YianVtJjj7HrHNfs2pmW9rWzFTgIg
WKr9ldFyE6FN+tf6VvR0I253Fh3kMrvTwTHul5JxenYAS0VNftHfR46Eru3u8a5VRKlpFRF6tGsi
OhnRvH5hkyaVjWOP6K75zPl6X+aRvhm6RpKKSdnSW0WgVd5D9nuOdaD13vDlAq0t4+bFg4q/j23U
dmzQ+zijqs0dEuGPtiAP431P2ho2cxzsm5l1GDWGJai/m5leB62gKRtoR0AfhxWhtZQtpj17+WYd
BuBMawPFnbry8D0QQbrnXXN3SK+HTXaQhv2r76t+Rw32T2+HX7OZrHlzapWpeb0kU/JcVfTB9Zr+
qYBgb7UoJSDUPtN6/Wxbk9/QFoIHc4uZDuJiApGSpo0Vwnw2EV22rtU/QfVm1dg48ER0smVmMT62
HDGNvpu2hM1136SC1jd776EX2nsxuz9xaO1qKhbYQBM1dgiOcd4AHdGdi2lKqUqjw42J68+IFrSr
Hfs7pwu5iglcDWe5yLNgr0Hj3xdQXN6dJP0covw55Ta4eDqhjDlmrh+Y+9e/fGzO/hCCipy98dkO
4WAnq7MjTkfUuam5dHnTraZCNBw3NnbZBJWAylsgsKPJzdVzAxTU7gE3u3MoUQYwUMQ8M4Y8360+
rAutZHQpmyQ2teHOKN2fB7adB90ynjzrgkFX3MZ6+DM2kbuzseqfpRVa/rSoG6wzMkJsIbBeGOZH
r1tHVDLxnLQvLkb+x5BGV8Nsa3JlmB2ipb5CwTTuGqKoiqID1hYo01GUXhxSUZd20uWZH80S1drF
UIS5J7OXNx37wsuIW5KV6mvkjofV+vqm2fNnDCOnywUavE9PQ3aWWUi0k31Zd8bY8VvYhhVosjFP
dVw+uaQK/aap0h1JQv2WRSwXzaZ4DL36MrW1udFrqT9H7mO3OMkZ2m69LfthfiazbdPns5gyfzYt
+yW3veEwhuvJkIWglRbeha5GMuAJBU7UwphB3NlveokdIbKa0Q9Lx9paU4n0gAU6WPJYX5/LwyHX
yQCQ78KESo6J7kWAVjSOFwel0iCckydtdvM7RA8dsYpUo0XCaF/zgk9wBnYGtkkmlIwZaFTjJsst
j59Em/qI3/eiI/zZViYIbM39M+ftCOSgngKgVFzQVnThHO+eMATrlyENIUrbFCxPzHvRaFiscDOO
L/hW7swx8YrGyTDqfdmZtqNmokYcBaJbOgcPvjxTPt5CQMIWd6EevXIAPdXE+T0el+peVXLXT5Px
UBgKkUwnpCyxnf2mbkSjeG6D49jj3tQixRRjRll3Gf+EWHH4Jk1xpNDvuFhs4sMVDlXwjHv3sAFv
rSTixMSmHWZy470ywzq6bNn5U9Am3NzZ0pJdXRJkPH/opbood309igpdi9a7MLXSx2gc9Jc67a4j
Wt2pq73LOE34l2f8wr2K34EcAsCK73NTxXeVRGCyHRNbpL5GovhZZAoTGT2VLT3fOkmqJluPvFgp
Yc0ARa16eIWiqU+UVptbQyMlFmcYFdpqXo42avWuZ53o170ug0EnzCFKgRnT0R9rTKJXfOLbyuMO
kc38LatyOln0TBmxqQeqqN5NAQNYLDrrXfxUJ4m2yo5wz2Vb81lGHMS+5BxMZ4hvefHT8wTHnUoy
a6iJeNdrpWlklKdEqn9/wY1fnvJ1UiJdcRgqI74OYZAU4VHHxxC7rnZqiqF9XOwgM6R+/eeLU8/b
BErRea2szNMkPOnVM+mQhD845xY6HGN7zI/4sOaPdVhx4pE5yU5Gwi5Xa7DHnzgDaFMc42UeHrjX
AbtIs9OgVfVWZzp+xR2bnxKvwaIxg7tvXA1VSnmvZeblwdgTFNdz78Knt0AMpbxYZW4B7RfeA9UX
N0KGDnMgUN6yxjbbjtkrB47yYRHWuXU4PwN2M/x6CsMN1XDT0V5q85lJrQd5lUcc9bhts+UjhWPM
49Ncx7/iyosIsRjpQZKQ35dh/Wvp8WbNS6yuE2JbCi7+ZRgJEegj8XCnKS5um6X7tudgOpkDZjL1
6YzddCeyq94H/2NsH0oC5idtIEbhdS4fmpQpLcvvpOCWY2tGe0JazxmW5VevViNmuvBbB5fTzUX0
jVPmVR+d7BXSucOsynGc8M07EL3PtkT4Z7cNUpTFc5unxV21BnlajEW+SU1pkOi4ASSZSYin9fiE
g8giPVMhVUUtf/6II5C9g2QdlsY7UNaZP1nU29sV3vRsMrV7jzCz1bmeT32dnvnm2kNV6OHB45AB
EupgGWMqVpfgRzRw/J+iFYgZinNbAQvg/2pvC7GXzWKwgvRyhrzYpJKlaEpcKSGBPOmAmsnbUzsZ
06aiIr0QpM/GkV3DYPxWMODHTmzxHgTQnggrNRXqooXtPUHFJLnHXXsVXKm36Iq/syr2uQsD2nKK
b46HD109TdBjpgbSnwdOjLmUjacCkBN/ov1xFLfiJ4jcBGen9IRDBSunZgY8CNbaCE6Lep5e4vwr
a+llS9Gz5+aOEjTt+4jiwXYwtRfNnnreyHhkAfGRgRwjZu09UFTsG6NzFCAjfrU22t+gd59z7U5n
ihHmOxd1vovtgcQh/jCcM+c4mrL/jwj5v/RQs5D9P/mnz59NgXNb/c80T/uf3/XfvNOO+y/JidOz
DcPVDce0oHr8m4ls/Uv3TJtHpbN+EfJ/dGgL918WtE4dyiZ/lMPv+u/2aSH+JR1DeBx7gHgYwnb/
X+zT/xtK15YuR9XVNc3nzDXdlfT5H0AQuyVN63Ar2clWBjPXkx2qv2jN+2ENeSkbxYgbgP1MxAL9
tGs2//Fu/RtN8p8oEgM+9P9q37bxkwtJS4wtJS9q/ff/8TeIgG4sDG39rivLPQtI7jL1ZF9DC5Ve
xQJfdOdCt1dk+ajwObosUg4NIyOLt/q1GigW09J25Q/JzxRe4dXRjcIP2+w6xZZxrSQl3U6tct8r
I3mIOwiJcN8qHzeFsXcc70/p0PGUV9m4r43XhKzML3xD72lqO4/rLyD7LgFtQl9pqjv3WIY4gVh4
RSAXPtgExqJ7trDVXap8OjlW0Z8SuA+5HF30zeSHLPDHbAnrVuYcjdYVLWg/SJQ5B0HZyGMia5Jm
+IrxzqAnRdHVNqvtYhYCF8CQnf/5IjqQgDWRmLAWf8122A+t8VNmQYOZajK/2ixIMsvdyfjTZZfh
V3Zp+72bdNht0qcegsNGgJ9vZmzHBUUA5I/zbVXKN067zslg80Enj1TUIg04rUitNdXaeUPtZicw
p076zMY3pCWO4MU6aWKUMcv9iHNnAwhVbBYta32xxIFoxUlRGylihEFuYBt6cKKNEbIoivSdcm4y
Rv90MwygFmt1gui12AB59ugMWsg/Z0aghz6ckppsaWr59s3uKGOW2Vq9k9wXWmtoEbhcwzwFQeVg
2ODxk8mVvziJhwEdwSPFv4b5djSP+MCfiltcTYc0m+SZp+uumJjuapx1W7P6TQXsTbebvfS6+Wmo
KBBjJyvAJ+NwrPLic8TPlTDKYb4QD0aJSwsDNqe8JJI4EfiP6NKmiabpMEWYjzgGyAfEY8shlFSm
OfIe60O172n9ulh41zf6IM+YULNT04hPI02aTWqZvU8bDACQWsflbr8LVb/FvYthLnurTHev2uHg
MHTsFvvgqokT5OD+jRMgmCIFAqNC0vlSiaODLw5LLGV6II9uNqZBDDJcayVwwtL4HGbWHbb+WWnb
uuyplzeO+EZ5l7SI3Xfe7WghI4k48GZHmf0OkDdG3vLJk8dMyclDplsbFjIg+3ajBzbL6CQ5gQyj
C10Ae1GFJlnmuyvyz9kysoMx979zvCY6RByfXp1sW2UCNyuLpoE4fU5ECV3J+Z4TIALUYr4xSmKP
SQ8eBU347wVl0HPF2OH+RJa2bwVL73TuoJGrzhepEftjOhdHB0cOC2yTv63FWiJ3wy9p0pCeF8Qa
XCc658m7YO64sDzweFRnC3afjjqvcEOhZUazA4cUg9dD/eYGSFq3RaVe6h4vBAhVe7B+urY4h/TX
HENPH9mvYf6uc9xaEWKymbGap91rq7HA8Sfl/KBkvBqxSI94+MCaaLt2qaEH5mK1tmQTNSl8qQ2Y
IE6zz5sFqQVUMx4/HEWeSXZFUj0aHo2JuuLWIY4G4Rgsw9QG3jsrI6KRsDZdPblUZds+GozJj2ky
Iy3ljb5JSaNuTbesgz5bONPoydlUefdU1VezSdxblkhvz3pq5F2kgb6f+nFv2mq64IF7C0fUxFhm
3z0ekU0jCgeSnpH4dLRgTLFgRio1/IFDR5lgSsNUN4DmIUxmaDsVyZl1qviGTL1WiZflRZ9WLq1h
3sLEO5Jpuc4UQT00zfQH3sDEWIY44LS19CX/ZHlmerXBG26HOHwzC3t8ATi6oaQMnxRq8ymv5bNd
dc3J4M7tWu18nepbg1X2KQkPEACLQ5gKgw/pqCDZoOUUNiK3SAzL9yIRpEm3nJc5t7bK+Z2Asw9o
XS/vpEFpctSc6JgzL/rJuvGyuuxxKZ3m1lVk752p5odPj5TTN+qsTTYF7YO7l7n2WHvrYAMhZtuo
/LlrjIka6k+oehgIhrq5ppnt7apKi66MH+2ZueSEG8DZY/ftsNmConKL9NGmxzrIu7yC0Z8+e20v
rhNucvqtnVuU48thn1fwsQUvjPEy2WOkhjpV41mW65eUO36OWvZoNPuxDfMb1UzJ1tRB2U4dB+14
fgf/gpdywsktnP4tUgPsDd2AG/s08G82FPokl8EJw1eDS2VDhyKYIK17xo2kPcmxObmOwptTtxRc
qdw6GhCdtmHmxf5Cm9zJAMj1voaQB5oBPFn+kvRQ+73ykp2hUShEzKHBRehSapr/ZrNFZzNB3aBx
lx2A8LEIFRTNDG6FhjSjhNZhH+DED1lPa0pnoKKlTM5NYZ9zx4WWXA3fBVQILRqeGj0X7+4Ia7sy
Pgo7XYhPOc4jY95mmUzj7jrOHgWImbJJPX96MWiy2Uhps4RNJueCWcKvI0VTWWmw94labKqGk7ao
u7naVbIqzqXKXuMxnyHzWJKAu9XtB6Mbzv98CbNfc8Ll68oBc0yPpBiiWm/UZL9HbmG/sO8SZWq9
cr8RL7G3TctzlbXeLwfWxEGmM3adSL3MaXPVU+dXPOjer4btOLtLbZsLIfd6YhBH1/4Y3sAqMClv
7iQLNpTFUeuQqlIKmKdC2kGaJo+RbRxd8C07a8R4jf2TKufUomUXr7fl/h4yD5ItKwky2M/oU8mD
BFOkUghHsciSdwcVibIGH3lzfIp5HAvil+d+np6KxErPEx4EmptRaCUMzvMwmEAjucfvcjvsryKT
W9Yi/cGOaTPTuwUuRQ8CMU+zS9lfaXCjpqeo7bfJw+1OZ3RP9WEJzbruk6Nllp/K68+CBfOL53TC
16GL+NlQy9M/X2bTWKX75Cz7uLgWuKB9mobGympPk6seQ7ACH9H6Yarz6DzX2Y+7KtX/yNWgAwJz
qeSxsPT6qoywvrb5J0CxeUftjbFPKtq5RCfvGBuY41Dd8eGBiPdmG0pFOX8X4N9JmPPfI0wnfolw
wcuhc3mUkQ7SmXw7lLrinkdfKE5sLMnXemF11xWCaGGBH8nyeccicdpg/XePKItz0A6WtYsbhGwy
Wc6Gur7s5K2GXfZH/YFkAKXKRpPsYmQWX8Np6Y+ay5EYHR37T+Xeaw81oyqqP1aoq0eDS+BWK9z7
2QQzdaTrdatr5nQ00mjZGFX5aAxwkWgoN4Nxmb+yVPfAzzWY6LXR9itP/elpqDy4+ht58vxVuzZ0
b72kGiV5ROWolvJCbp0KqM7kyOc5XoZLCeiOM2vhbvulXFd++hBMcXUjtiVfenLn21o5xeswDe8F
Bez7dCyJOYlmOpVKPRl5FPv9UNeHRWI7z6YVymY7F92NX+dQ684J3tEDAETca3poPrGeQ7i2eHE2
LBvMmgmn/pZFmdRpYxP2zyg/ZzLWexwXRxHXF8o6YtJYSe0vaCVAkprJh9Ee7018K1t4phuOqdlH
Ic3maJphvyNBOFQ8OIVS8hpiNdq02hgkIODP4GQNTG0fobaMz+RutO0A+o8WtjX8T3AvBS7OGo8V
LmyPL8nFzcbUMEghCIwQdkmR5HgsIm+4mE7MhnMWaxPWMDy10JdyJ9PB9VcFGOI22Tm9OWy9Sll+
qfL+HNWkEtlecThyeY9YgrAuh3aqkSPkBDxQxmhY3Ukz62NVqWOZQSggUBVMui4Orol1euVvXLuR
7Be+5ofKogvBMuQO0FV0bsz0Zho8JvrBbuF8CNbHDZbUcqBqyQStJAfWI2mX91sBkeg1GH9S8t/c
AVR5Lpwtjkb9ZC1/1MDeEujesweeYqw5uahMYo2AzbWxpafdkoVIgbWkxXk0iNaMc5SfVeliwYaZ
bNH4Rt4MzrJFNTLvWKSuqPtnq7S6Y0LpQR51/LS5eiGuwfeP8RWfQ92pz2kcyV3bhaCr/ou581iy
m0mT7Lv0HmXQCCx6FldrkZq5gSWZJDQQAQTk08+57J6aGmU2q7HZpNXPMpLJvECIz92PWxABOp/n
DMgg7p98+GKiymOUhRujDsJjIg0UONuMLlnJOhKRzKKwOdiT3kMcGFxubRUE2smpGdn000nZY/Nm
5RSO1frQKKvfA5c51y3Rv2yOrddZcFUc8FhwxNXqKaENODTsY1kE+bmvuQ70HhQykpnWxrSYVrtN
Ehwd4iprAWCNkfiaSVW2nudfkes3z3HncA0ETgkujvaKPpkN/Nw9iP3BT9ZJ673IJrFfdWse+Fy6
fdSFv5yXphv4dgweBxW7YDZx/QU0zl1H+yjVi00mdR2C2diF8M4Wlh3FtzKIH/ByDPFBPyDKp8B7
QAVgsxjY8mPPq1ZCJOkdC+MG4PKX3zUdNgzH2oZd4TG+c817IH2o+Nq5YuTPIR1yYC/jDgkmFuaq
hKqy7sG9XFvTSXZDVRAHVo61dEo8UhzDhueKmckincfhkBvFjAlqQNgndjlxgejqPDp5eRqcQcEA
li+pxZw8y7qwH+O8wTsTMKc7YCvArGGoZl0W7rAPgkvUVdmR128N0LkiW/uImiFT9ARvDxWB5TJF
EFbgsUuvi/cmEHKcJbZYKWLQOz8ID2oOagoGG26QhTlvJqGt97qb981sYi73cMia3Ni2OSljfO5J
cx/Td0knCkA9grCxtt8G/OTAwNW38oJnJybiUs3tucfZgjWt+KDUytgbg3pD9Gj2bZzmy6brxIGi
uXbJ+fhK5OYBqPEZzcf+77As7d+GepkwSMS2EVwjHrln4nefyRTmFJGmP/5WdQNo+jQMURwsBtaP
G6xYF0Vu7G3t/mY48InzkqN3RprDikV2SYo8X41DcOebC/bkazk5DU8unZhPAbeQoHCfuGUubHBX
iIiUYrkgI5/swIg3s4eWWFL9qnpL7d0OGDMphDOQoxAzpi2O9ZzFO5k6sNWDEasvWveKY121tWng
puJ0TEkTm8dmznNiK1W6zh+ox8Qz48dK/TWi4e3YoU9hEIPLH7zs3Gv1myaZ914Z3r1zZu+uJOgc
m2h5qvSw8zRrTcZCgnNbnqSRvNhcE88QUm0+VFagyhpffVpOazfQ2z5IOzJUfrQaoi49lvwxG5Sm
78pqqxu5R1pTHYRPTPRbAGTtK4FnQmfjlvAf6m+XW2+xTyeJUxsEpO0Qd6KKy7eSWEBu1+bNMbgH
sTCLnd1zWeirGB9MxyZTjsGL7pL8YDUuUTUMQVr227rLgyNwhFuKG+bgAywlG/dIcahgJQ3ePwCt
WFahlkFCQo94jHgy07AOiSXbXdxrzUXckgSQiUcnJY5CW37xty8yOrJ/tUl2yFQWX/yi4O3mYLSt
M46Nk/CWapi9s9/aL3M8dnevCj4IFLgHugse2esEeoIlgkeyCqNaXv0cOYyyN/WrEHPK5m/neQEK
Z+UijlJJcSjs4RhlHJp1OIArqeivzxIayCe0fsrLFpTioAJW43ve1uwdeDBWeuJ9T6HN56n+bh3T
36TUq8SCm63BB8kcfJv5MeBaiSqC1b17FLWWifokp0WcLrZIXFnAGqyuv3lherF85CCVqvci4D+8
+Gu0KkAtxUyjQJpi+y+ic7weWEjjbOsouShS1PuebtQjJHGbKdvcbazB8zeF6l+F4XJc9ULfwTqi
wS/6jbFhnAZYtMWE02A7gIh2tQzfvbJh8q9wuCunCTK0DoqvzuzTU9PbEt7EzhESzCoWww3cuIKZ
vuutM/7odWNw7pHBlJ0U1Cg/KZo95rXoUozGxintbdHKRx2IcZbD8CuNrOIVW5kfW+YK2814rY1m
T9FRs0gal7BybwRcU+OL68q3KiIEaQ1clUo5XPwqjQk6Zx8iki8oExe3ir6HMcKPDVtg5ge61X5L
tYCJ6GUX/rCOop6zhd2yOYok2dFl84si0Oqq9I1VV7Kr7HVbnLyA6krD7LFczzml3s5UUGA2fYEm
pQu7bZ4CS31rBf7C6jCl0lR1oRdBnOLR+h0Po14XlvWiiyJkO+QgLdlGKBcWmxFbLT77Btd+Eua3
srX1qp7GYDkAZzuqsV72GHeJmfbVQfbchhMpwNVCUvxw/PhkqFAsah7ojcC/hLYzhh+QVLFtmZlx
EB46L6yD4lDouFx6Jc42LAHFqjbGaOUSMloGAUfrKjXcLeMR9rJ0wkNTwifqqBriLCruE1DODbW7
8pxRokrtbPYtSDISsMtpT7L0T8wdj3jOyUYKWGi4SMxQ8oOKOvuln6e9pw25pJbCOJvUejtuOy5r
eiswDLbcuF0cgrZYpiKfDwOx9geflyI4+TJ0roW8SelU7Wf3wHp1zb567mlBzwvO6KrjkEI+wtvZ
4zZA6xob2ydx33XLTCQesqxTr1l7GaA/pzSsrss0PvTe5G684U8rKPKOh/BbSECKFNxyAcp4eFMF
AVDRYxaPVG11G2FGP4u0o/Ve/xWm6k07NOEBeoFY5GTt7pAnp2WWUuzZEvPa0JXB6ohJePG3uYGw
rpMxWY2DrLnRW7AdKszFIR4k/k2d5jvBsOCOBHlSs4/3qY3rn3AWCi7QCSAJza0xQxpwvZ4oSC7L
bVwZYIcGqpnzibhOpOaOLl/jYNnduHuUrO/KbH4uIVQe+aHF26IiGgsmrzz9/ZIlrNi41/baaqy9
jYVonfb5ijf/c2hm50az1QYN2DimUBaSGfqrxawuseGSQaboV32Wm+eZIGZXlVsLqXNhmJMBTCP8
8CsmHMFs6VPCHXrTy44adEMkl2SSiJhB9551zQu5+6eUEuMt2n1HCA7XYTDqldtCxeWkbNMLE6Tb
KgqGxd9f0w2W2Mro2PpizLKKfr+W+rOr2Uzv6CKSpuP2qmIQwYNn7j11b0bfOXI00ISn/F80Kk2b
Bj7lPpnqQ+hlDxHVLi/gOk3uy1gxZ3vaC2klBxUM1ZE+MeDEvhUDYOmY2fo6umDXCNYxq8q9UpW7
UtpCqfeCD2dKhms9OdQIxtWzrXpWyUdDlV/HwzND8okusrPbWeAk2AiuFBgtmSKSFkq6r3DW3kaD
5duYbr9xLOgNoe8X17boqtU49sW6JapArUnMx1WFlzhqKt4S+ZlETXizp7QAUVc325wcHcTsMmpW
jibN1MwnWt5ok3Icro+TweqSGeEiFsV8zT30DYSQYWuTx6mbX82MZV8W8dmsWuvZrwwsPzVYTpnP
4yK14CRkXV9vmCN0xxCvwCplC6YkAtx20H3BFmLmSwgMQA9JglL6HOOdwUODcQOSJxOA5Koub2Nk
/SIJMN2wmzVMbfMPuhzKPY05Ypkr4d1z3lobm9iqw/TqqPyrxCSM4XCrRkrhnSF9pZmeK1vN/cx5
MGJqb+E/XAt6ZmALeX2RqH7e8CE1VtNTKodb3qNzZ3QCa+1EOFkGXWUb1Qv6lKgQtqvPAgPWxs+c
ZumFvKppI+Hpx95i7spsZTnFl+ydmIsBtM04fJ6jqWPQhIEqB2F4bPEOLsomxE/d9O5L7rgfhUqC
M6OfZW9azotZELUrcGQ1FcjhLMNil9JDyY2Y6Bz+fppHu3i8yFzRs6ZbdSBdBh6QFaXPhgJEEw9/
PKMUlWZJpi4hpKeqsLpVfSH3fje+14J2PUxV5saMU/3SWz4geVMbqzhwbhEJ8v0w2PpQ2uKXsrVz
ZIy5aPxeHpz4jb774FaBRAqK4OgGXktddzW+TOmhNXyxnfkrEdcUGca4X/aNRcBFoDYBfM+IKJY8
0RVzI3KPzVPhuy6wxvm99zBzlFWER9DflcDtN6Hvqg1YPmZ4UYdDPULHcYbBoykVuoUZmuSDKEPk
h1Mw72nNcAWbtVkObG0oLMZ+eFSw1b42jtBTgb4gUNgiN99Che+fB/LSYt08SZKbbm7Or2kaLQX2
glXaloILqju8COr9IA4tsX/TGWs5xpKQm9gkDYRRRWFWBLB6UnO/ltA4n/Br7FKraa52WbRrQM7L
sSxCeovICBam/TJR0HKEx7HLh5xNp7DtEydM66jbbzlaJmHCm1SItpQQeO8huz1+Rt0w/kk5Y48c
SJti8rD1yE0VxvIWco7JtDXAnavek8z0t8xfDQ7tilp65Mll73l6gZZC02lsBAea/rqAIYAwrfRo
cpxjsWmuZD7wotvjZeQZdwaZscBRmlp4GsEwbC+wl8WanyTQnzo95zoPj03E6Nx62HGT2msOnqk+
Ywa62zZ60DvxfIwOso40rIG5+XABWfEUq974oHRoXR5ohuc2nPj6nrsLoUdQf7XQB7e0CMUl1UUp
vHNupvSayIYHEYX2ozZxQLi3BHszL8MWPkhMkARGFgr6yLEwuebOmmYjoxZ45MyPNqAmmGnOcEts
Hi8s+luTVeJc5WjcdAgcKPQaOUrJ+uuRL+iJ+A5NOa+Y0uOrNY3hwuQQEHj30VVF+8JpuKdy20PY
zn8Wc+meBCrnMm+EucwrhTlx4ryqPTBJlnybx0MP7XkT17O+PEa42QNzzuZOrWXfzZtAwI5gvrmR
EfZXzujwORx8rdILm6ewa3+V2HjKxtFPDrYfsOJEbUMxvLZJ1V0o0HGR6u1t1HYQbEMJDiaxFMME
00y2tuo+bcw0RxZeTmciT7c2Rv3Js8PDELv5rraqbhWlzhrIyngrnVpdS2ybgT50idMdkXes09i9
DVyGz5zMkX/ZbfDZUSLYq545QZt81kziNhFj85TzD+mDOFwHXJQlREhiYA7xd995c8zsMKR1u2Ow
ZS7CKWQa2Xj+asq6dFPOob10wWJs/Iq4TdCgZRcwXQ9zh4IOH+HYB+W+KPxlosnIojWERKDibWBY
90zEX+Fk7+ccsH2Wlhu7sm4oli+9xz3QqelCgPpzZ07EyK7hHvU401H9+fyAnpcTWstgST46MLx4
r4de4NUXT8jdL2Vm3trpoEoLXSqWExcKZD9EJm7OzYIzOSQ7QUreJSVZErwJwFZzTh3+MBN65Cua
YSlTrJmBjg9MOd1VG0LbwrD3kch+Ppo0xvCDQFeIbQa7OY1xUViyXI3Ll9nm4mXnsTzEqf/Hw8BJ
nIF0tcjPJJayAxnfVIHL9g2SYlFBD4DFPlKiISZZdrLr9tT5M9on+qLqXUlY6ds3qKPpgrCC0JTK
xWwxaJbpZ8uHz2Vd4gQoSIDYyfvs83mTXUuaftiNc/ZAyF6lk/5qHec6OuMjIZc5WC8ZcVaSC1PC
co5VcTlbw58Sx9rCafWCMcxv2xioXEmrn645/MC92y+Ub4M6E/RhPbJ9XHbHFDeBTF+mflg5I7Nt
J+Uu0c/jp9t6ZzuP4JPQT8h8dzdGJjy3woD84QHCjan8lPoxn6sXgTUOxxwtQ5jJMimGYYnNMVq6
0blw6TukM4RPOeV6ZknFElvsLVVS2TnjzksFEcq8p30mv5tDV20TdinqDpYCeOi2QsmaYv+mQm9X
znijpRNwFBMLjxf0UDm43jzmpJH5beLoXOajB/O0nsBU9R85J4p2YIyThAQ9he+ecaZ+B2ZFeZlb
1gufCEoSOc7ZVVfZNxwYH/5xSBYM8cvA20wacjO9gY2ncWpgeiiQn5ceJXfbvoo2dguwO4HzsDVz
iQLlKr2ZOAcASSKT0FILxOAZCBSsmGjcAu7nxpxDSXm0kqBZQJn2AOG1VtNxuFPAGaC/Ru5U3G2D
QQMjrXRphkO+GUzz6idZdy49Ath1QncHB5R803NBP8rel9ySOutHOV+I4pw9qhx+1u4frsr9Atmt
v0CWeMEBYn0UDzNAJvUmD+tqk1kgk6C19Ez0ql1ZD/u+rIJr4edEIUygWoMgDV3Zujvqn2Ka6o0x
AX/rVXs0bfdPGRf6x9wHHIeay8gKepqEQfTJijzy5MzkHD3UDMGzqwX4baMcmnZ12jMDcTJjy3D2
ymkl/6wspoZpQcBm7Mq3oC1vuphuPZShfSPraisjK1wNce0umsiIeKnKX4WS3oUJ+i6oW7avenCI
LtNHr8LwTnKgOTgJd0u/Avom3DG71EFCRkP41MOa0wrlLziqx5dRQS5ok73RZ+oAH52+BVrEsc4X
6tS7iYH7sOUJw5bRIIiKIbaPVm7B3QdDsQhN3AZANPSZ6t4L0MVuS7JJrYtmyo7pRCurnfGIoavo
33F+IrMsv93E4tVNx+Gpq6pxawdQIJymZcHHf4N95j3AuX00SdMfde60e2jKNzWFwXGI+h+mFvVJ
GMJYXYagDXYw2YLzWMz1ujonrRnvs2qKMZgE5yRU86Ye2j889qTQ7EXRKgKrdB+e49K50++ymIZ6
+s0JdBnBFlk96NNrweQld4dyxZo0fUr3i8qm3waVt2ydQG66ZGK+bFpvALTFcmzN+QgzjBbESsr7
aEvwxA0HJuLG84ZsSrpkKr2Vtld+lEn7lHbFj6I1BUx1IPoR6sdz5JNtM8XvEcfzewZsr0rJrNc2
pts5sWOCW7BwZqNrseg/7CZJ9kpsKiM1WoInlMWrTePtMp6z6EKks19KpEjgopW/i6cMShxEJ4LW
prf1UnEMkpQDqOEsvVTWB8x36TLNUvbjIu5OWKnqLZnt3xyZ7E2UMv3E906qtM5TUvAyPP/9MjVz
eDYcj/dQrfAS0QdsYJBDdF1o47vPzJZaZ+E/y8CHdBotkUyKnaFd88knd6JoKZJmQMYnfHFI/HOU
GsvLgGcHKb5j8KCM4xjKa8t0eO/YXbbLDDPdNICxMN72Z2hJEzc/dPKqUSSbXDfgj0o49T3U+slt
mj2a7zt6ZE2tiyR72+Dqa9R082wl9kEevBkPVEsXPsYxkboY5bwOtG6vcdO/CVxehO7obTIDM4Rt
3OQoeD25RuY+HRp6keUt5oLxpzTjh43YkMdYKlafytzmD307HPVdNk1Bv4q3LAM6MlUwsmTIfDpX
Wf496mlfespdyxqyhlmbAP3RQlZgIdjNC5KkeVt1N/IDS6UqZ6WSjGT3VIiLzVyww85zbr165Tej
i3yMhRJupcv0hgSBUaf1PoRT86h6xZQ2BpiUOwkcowT0KWF9h1WdHJPWIoENZ23V+TTGTifuxMmr
yvxvTDnNAq72W1ZDh2ecbeGsTPp7NQ333Mj6IyyinP6tWzZ19b0fQNwRKJoRB7P6Dr9pYuRKXdIY
71FJ9Vsp5uRmaQ0PgYpqTJ/NdnQzII9T84n2Xm74jGiPmnK5rqhWvORV+dyNEeN2J8r2phVibUAN
vcwejQFy+D2lWv0M3O4Ir9elnnfQlN7IS4hqyYbSdDvSymu/Aa8TTO15EL63nvpEMLsE4FuGs1qS
8hz20iaHk1v+MY4EmUjX2vnIC9DO+EJf6MMhWPhbpuyo+kG1zVCrVjNSwEriMNlNPvCzNi05fzDU
s/yPyBySSyec3zTEsx+GxXsRxf25K9yD7XYOni/z0GpMbA1xJ1YCsj+I5gHgH1jlZYvRLelTiaod
/LCVHfIqctIEtstB3J1f/NaMgJ/q3z7uVnAScbmzHuBsiqjkogn4/KMZT1ap55vvwDvJgYVy4TCq
pbEv5+5NRE20gOGC1TGh9Q7wMB1s2v+YJvPCwFqvJ6f9VDEoBT8aSFfE4U+fViJqZjOQsJjwhqcs
hQBMHCVcEfDulph0N48RUkhgAtN9IuUbEBaPb9IgJFnj64ipoirUpcooZAauAx5YeD9NZparstZv
kW3ePNo2eSnD5eiqNyA4dLSKHpHJ2PN7rGPFmCdtFLVz5i1sYPNRmMI/7THnn8x5PcP7ycI8e/Jw
r1m2fjGYCy6CCS6cwF+MEWDytvR59Uushptoat6wrlnLrg4xoDYMOJL8GjCJ3NKSi7Fy5dk6emZw
p6+kSA+zDL8p4H3Hcr/oi2k31u4Xc4vnqeEt5hV18AIXlCsbNNRVHj978Cu3v9+gG/LDrUUQLqR7
4yTwk+LoNyeOT3Y7XqJ+XMVW+KNPWDitgby2KqL30sVSgFSL/hRtexs55fFJQhgySbPycQaVPLjA
6UjJ3SS7xiQCNlopoYRxwd1QZxacWzkzSgVfuPEdELOiy58znyfKFFx3TRXemfId5qDzMZc1zIFm
tSU+wt5FiGH194OsyfIugjylYm0mu9kAgXv4TKZ6ILrR18WF6ciKKDDd434E98/DKx4aeORiaPVt
1xKsbi1mAJ+NC3wWe98qzTVd36r/NcF0iVX5yit1qGCDcSPk0KdTbtWPtlMHnMoiKsfH/YqTTcIP
IC/Dn4nEI5q4I7NjNJmVbMgquXD63JInDum2WYfcS3FUwU5RTX4aLfXMdzvs+jnfZWM438fJ+UkP
Vb1vGnOPuVRSjxERhkoK0vBRpC+Mwj302nBc4VQ2TljBaepJUTqCbuiWRUeG13G7laia9znlTAgm
4ZpJcAYifzIyTlJdMc2LPAomzhnjBIu7GddmBo4hYEJ5sqe2pBkmFYs5DfCgW15xyl2oLkLxk2ky
nhQ5+HhEolrR+oVFx0Y0Y7+ZVwaPDIRw4EgajwYjFxaFgJUXlDLnGj/YOW7pHMqHDS8tkUxYrCoF
vyMTecbHlTMrKXMNT7a7U0cYbtuRDAwWK3WhciPZu3UGHggbYVUzbC5ijMGqjrLr3y+jqPMr1Vc/
UmqCVqbXf3dS4nYmubqpC60uPYI/HDgHt4gSTDEFAhJYoS3VKxUkslOFuHgiFf4S2p7Y15bfH4Ae
PRdm9lbrFm+g8g0cevwMRnTFKuuzu2v+SkzdbmWDJtgBdRtRlu8M5t/SpO/OcSsfIav5WibziFl4
Y94TWB+rMuzitTlH3nF+dHTHFpVSBaf6ZmEDQwRip5qN89fnCU4pE+1bIPsBZh1X3S5RqG9lcIso
ZN3y3cxcuqwU+7pHcSEwDAABQKU9UjtnjiFY4kwy0kZpveo+iK/4r1vMbAyZnCq8JUM0n2YreXQm
sMqAj1kFjm6PUaB4FWJ1caKZgr2eMYoQDqFi4krHpDD0zoEejbJ9E3280wRqv+2Ba5fQKcbnIjU2
c2UN3Ov9P1WEOzgL1GvHbf00N366hhSfHXFgzRuEJr1jhiX3CGg4mTQ/vNyqMjrnyf4bwfwYVBr2
nt3k4DOTXOaJ3tiewb0iCO+sudMxpSRt0Rslhcpsc5buF/hSkktRu+ypsYB20uRbGnr6DUZJjZ1t
bmAiVxBVjBg0dzDfo1w49zht4+Ogc2MRj425NsY43IWYuJZzOxYXL5z3Gg196VDUbcDMVN2JF/Hk
9g48wzlr9hJWNnAgBg/CT0F/4aPfMkFvN1mCJd+CL7Ou07IGC0yQnvOrwGlNTLan9PYwxph9KJao
CH3O42ZkkA3ClUAxrKINkcBxxzAXk4bMrmPiTTCOsJlUNq42HNfpUySAUTyM8nZiUNDaY4X4W079
93+JVoR7SSUO3mzsz9zu+FIFOxvPK6bV8jd3Z2psUlAgXWA2FxRDki2uuavh8i1E6vsLgRRFuwjU
MSvejaL3D+PAoUROub+iKbM7wbF4y/EvLDKrhJyqJvL6BgKslZcCl9kbHQOKniFwrUVHktIlw7hG
WMLUFmfOjfzYfSKfeSJqolfR6P2sg+iXl2FirTPZMzebVuZY4w1hAr3whaZQJJy+Ou4TTennp8LI
aIvXVbtJzGBYlaX1c8inz5EMwFlgswwKso+Wm13D4UHKmpx4nQxJe84oBeGYVu9o+80R0kG3yUim
QC3m9DzfBq90X6wMI/+YVnI9DuYty0PORSmxo1DwoQXxUuf9WfhVue4aKXfkV0OuJEof2y794NXv
Cc4c9eNL3TrG4e9/kjI5c86JD17/gNQovOY5PApmGETl2oczUOgM3rToA/vwN9T0/6xM5F+7RP7L
9nd9+Sp/t38rRf5ZMfIfpSL//M//vxpHxL9kwB69Jv/ZV/L4Z/z7v71q/dVQpP1/6Bzh9/5n54j1
D9NFK7csNjXTo+Xjn7m5gAScwy9bFnf84L93jjjWP7CL4p4RrmM5yCv8Ye1/FGjb4h/8H4IHJnBM
13/8rv/WvPJ/UaCNSPY/hNZI89GuwrcV+CEOCd8Tj06SfwmtTbBfHG9KIQ21GrKOoiSjDYur46ia
bPnsLoyObFKrHSK4cIzOo53q33Mrxzv9uS3YP9fnBBzEgkV1rkYOrTgDEPohlLO4VxGhcwLIrmFE
ay70+QGEm8eSGYTmLz+FGNBlNu4KFxi4+2hhtQaBFcbr/c3cZMS85UgPYVpUkOhtXW0LnAYrLxM/
jIoAiMj8t8n02dgapvatovrDC8kgzzNYd6goT9OYmVRw5vJlriMiKKIWw0r5gkgVhK0l17lHnSUq
Ly4uHIOYyzatK70BOEmbnZy2gjbdxc9i6vN9FmP9NnqLPz/wnwGzPPdD9DZm4uLW8EpkUZbLZFaI
6JMl3HuXMz8mfs83FpGUwXgHDml+TOH6JMGoQ3duvjDjxvu2oUEjDLscL5cTEPVkjf+qfp8Rr2xu
YSIHfJj4PUSrYNr3IvFf8BpgYolt/54nNvPnJu93HB+vfltw4R1dFM9O5+sJVbpngITu4TwcLJW3
kEhjXCMjf42zxzu1VTacZCM4AirNut0MXEnqH2if6M0Wv0LtOLZcZhVLMzd8BpDm75Yr8woAzvOQ
FwdouYu2bs6cnX+CwCdoSeqdShB4e1UBd6bp8TAYgHYeNxceFlZLV3fGDhhlwocZBSuGPtAb5vkN
bHdE6Skbk59/ZgWA7LJ2MsYxhbXJBKv7onGDZAnfrjxyj+zIDo4fccumYD4CA1XnpRugp/HGdTTZ
PGn+6mNmmvGIgtzACF3mJb0bQ1ZG1GSE4jUGkLvRJuVNsZGPC+XGFsTshjhJNXBX9eyEqmriQUs2
MHcReIm/bKO8WdXpeJ59ou5QHGae7tK/NXGIdzGyHm3JobGdmzRiN2Q/syeqgYGD0eY9AlJwFHNz
uFvt0pu67o6ibwLMTwHetAae5sbPtxSUzwBZDXlDyvo0R6E3AeGJJ1pTw2M+MhEMUZS4qnX9vhhM
1AfgoPCkc5NjFIOEUzbl3tHzCInXZowRSlvWZ1mTY4zHKdpPnckQ07DCDxIx3TEA1frUkEY9mniK
79NAYUNigCfBtYTGnnTG0mW+hP8/Da7hjE3HpHrz2QAXs9VQqZbEKOJVkjvGkxS+3MUJ5UBNWJMW
ZL25pVnTInCVmAoy8UzMsljNhMK4sbfxsjB7sVQT4D/yBxw/NUWE0mCjo22Bk4FucfJhBmfUK4X7
6ugH41IZnEOS+DG/H0S9GMb50Jax/45Hico838j2Qpcnq++7pc1bDxU1U9GrGzNRZc+F9OB5lLoV
LXPPlhNq7o3FtoxKmlIZ3lm594r2bZ5Zrot7MbZ4d0faQxvjakoNUhM9xymjN+nODyR7EezzgcLD
aq5aAD8mEH0Lwo4KCH2aGCAfkBpn042Gpy5e4DbzsuIfZy0Mx/F/tN4gt5OYyOtBoOI5RlD+meZJ
/mXPLVC7Cj4VM2VM/3ZTt6vZseEaJSKG8M98nch+yiCEvgsxBG8m6/eW5j/ralK2iaZXNrdC8V0t
5sxtl2HSTCgKamfZxlsYDCydTrousqxa4owmvlKDOx9NwKoxeaKHf7TYaTQrhqzwRDIzeVPK4Y01
cU/WDubajlkT/ip+RzIC9sjndmLQ7piIoBFyfBZ1zcssXRd5Z5y52Uz6gpgPA3m0t/MQHQFFXry0
HB+PAQWywnibQpamJol4dgSW/KjU8t1MJZPnJOFG55Thmjjzn9jJ/NOAN3cV8ncsIncsmY02T3NB
TXRgcIRaUP5ev5Rp3b10WVEdgN0BVAfrvenLFpkSRyJShMvsk/UpzuxyUVkkBipAu8zAX8I8oqt9
aKmHYcJdl3dlevpgSsQtTpr+PlEwGrmmMaDT9fO/nB3+N/lxL3gE1Otiiutq//3v//a/7sT/U/tX
Ek30GTm+DRjSK4ttgJkR6uQwKAgdNVI6kVIAPbCJ864NO+LsUkN6qFJoNIFnHsIWab710NdMuwei
mzpyC7Gq2KuZcbxUM7crgHJrvK/2w69AdSRKXEUorxfeTOsPIudSgDp8GgEEXcq2oGaBGc0uqzr+
Utc31HqoHRLNWUHTk9XNXLpkSWyza1rjCuKVNwft7hQTjV9PCBurUM/WM/agdN3qTBwzigeWVcdq
lmRO+M3KadFTqSZzY1lltImnyX/G259ec5qBt5yCIANxJgBdoYcZczdovxTD5TqwqPqCO+eR36xI
zYEvcrS1qLUZYo7qSU88OiQYmYMB2U41fdX8E135s2Xw96zTzliEPUt62ETOuo5tBdJoFE84wbyP
JItThpIGtuMlxzLr5hlAYJgnyOBXajBophWnj0wiwNAwGlq+F4bS1V62YZ/QqdE1zzpszJ7dyK6/
DMeYzhPprs8wG719Ngt5K/vGwUYTOvYqV5oe52xqd6NvcPP4r+ydSW/kZpqt/8vd0+A3cFrcTcyT
5tCUG0IppTjPM399P8wqVLl9gWrUpnEbaAM2bKSlTEUwyPc77znPIVr9LYPZ3pVFNu6s3Gexk0uH
wk+dGk9BH5kne0jmh16xEMTijpRMu65bbuIB6iaxg7pr1rQGe79sBqCWzy9xZtxQECZ/+/pLJ8NQ
bCwfLrt3immLXwjRrIOxrreBn44fYVkVd2ksvB/txFGT5kZKUYtG9K/xiPuddmy9MPq8U0tAqCeO
N9GEPtVYhbq8rQ5E7gu5ajh1HYsqmp7GKBiPVEaLexJsdUI4YLmXZcttLePnXKvlVhcvN70iCu2f
NFWNb2yLjBDNLVB3tZ9HP9CHuWcCOo14kAZZ1Nx6ZpKOBD4yo8ZdY7jvYqqT7yaY2pcQCQP3OuoK
2S1XrQF4e/e9bWcvA8DsbC18Q/fb6Pezwygn+x6kTcrxSSV2u06wa95CySfzPtQcvvvlCdY5rUGV
yRSpM5xDH4hsblZ7e3kcFvMkgs1iz3kuoXIF7DT8dFjPrpf6AKV5CmspxZsJmf/YN8KgNKKzz4yG
40EQA+gxZ1XRfT8AYUoMUGbAw5g1tGYh18x2dHCtif1EmiOZZGM8IIpN9sWQRX+KFNYuSni5F2Ma
Sp8NKxczl5woaB7KRezxngzNW4zvZh/5PSmkALQgDomSiGQFzU07wbRzIsG+mUpl0gzk9rAh5h7e
YGsAqFbUoFhJom7mInEfrMLzoctG7m6yfe7fjlHds32p74YgcV9VpRxMUpb4gkvWX7Huyocg9qON
SKbyW5ZTz48vrZcFf7Yg5czkNqCs5Z11j/pWYcGd3CpwGLC5y57qRcNOVNLh/tHlfESwBT8sXZe4
XAihB6g9LL8qwFZsVtV1IM3MUb2lzWusZPSIJFPi35gB67pLlETEKIxFRTU9UYbUOiVO5F6c1Few
3uhyVnk7UgpW9QdhmN7OprRrL+1maeFK85+T0/Y7LWT2Q3aR94Oi7PrOtax4L0cj2oAooHeQnlQY
PTIJw/cYSzSkPb+vz7rTxSksSE/2mAAOvZeUd+1ARaM0maSR2OwdHnBrq2WBa1wXCclUWKr0R3sm
Hce5+9TxXPouXWK3+Frow2oHlvcbeA8ePQw8l1c9fqgvk76xC5iv7lzHOX2vvpu/R9NobWoTb2IZ
KHdjynLcsu7fTjTM3CKEpqu0xm/KBTrtzDxhdT9joIC4Xh3KHn04i/yAO8rkNxvJTYwcrWmp9ERI
EHHWjq+lM/sxPuFC7Eo8htFaht2IjdpdPuoSwQu1kgVmgnFasA459l3hVAi5mU3oPfGjF3SP4jZz
B1ppRUPZWUTz8asiDLDJXNcOVnPZEQTNuuaeF6v8WXaKl6c3Xgc86texG5gKioqABWPIfTeZiMdl
Y+/MsEcKHTpOPdSqrAkyIB3K0j+CuZJ74oxMDnPD8cFd8gYmOTiAHO65tIVDzR3UfENY9Y3J1ujO
nKOcWIxNmWBtkFUIjLyoVq1fYMK1QlMTM1ZYqYOo/DH2SXMVLLleLCasiwrr9iDp6uWwZY5vROJ7
SmBL50S2Zf6AWdA9B33mPwEogEKic7eCHsX06RLC2+qmCm9FMMYbxUefYa8ObqRTqX2qcvOC8y17
I6JMTVwYlCb52B4mxyDj5lCYElf85BmABhpPpeIsB3xMu6zI5qfIVARQkoxDO8As8RUUFdQ9o8nt
dM/KNFvCetQLbdLA4EY36NZ/trraWodHsxFkBLU1jOVtPYPrRhJNaeZS0S8Sq960UiSe1rVLCQEf
iuoauDR/xZo1YY988WTZQ7EbreAHKN2RNBsS/9ZN2NFmfhjtVMyZqPZ0vZND3+0dEWjUxKF8RGK/
uBBl81LR0lw3R4uj3mEYVb7Lo4HDAUTb8SPoZEbwz4M6Qjg/ug+saD52cwdj0Inwz0hJDwFG2B8O
VsU1V769EpXJBoeN2dqyyFnNA6fIhRpdGR7Z5izvAchk3Xjb8pAANTIYT9RKULxo0UehZW7fpGMO
fJsKBC493FFGgd3OrXF1mNGQXEMQaafQb6h4C6IA5wEchmZGkRwzo6Dbqgqekf9qrBx9Q8zaxzyb
gtbeSJsbDIuvHDR3ZBXio3I7m0BM7z1YyeiRBsC6XDsYu4omtig4JPbhBmG/7bwpJ385I48MoQjW
If2FFvOzAOJttFaxltHgbENMFzuyapT2GJhZOc+bKbR9OA4wR/plNUtrwWiLJ7+ljqUapHWJUzhk
5CpovJkG8dLWYOXo5+EqhQDzzG/VOGtMbsyQgWlEb1bENV8NSfmISx0oRFYPt6QW+bA7s34JM60+
aeMoDpV026PNfL/B8SG35LCSE+ZI9+D4bbftgjL/dqmgIdhlpc/EsZwd51CsofjPd+gJGPLwd23h
SJtHLSjBm9KEwYk58ufQuL88IpObKJLeuTHbB8tsdr729HbyJLK5MjI6zPJPw6ctltzdBjw+jldm
su1QxzTxxRmPTJkVN0678F7xlJ9KaY6n0gpBD/l5Vq9GDb6va4p2bXe8o9D3OxwM6NS8/4llX/mg
qo2DbhX/F1wpof56LJDKwd/vURntmo4r/iLQeTWjjR4nd89l8jS/qbfqw3irHofb5oEutmVXevuv
TyL6rxwroZQwtecITYuFMh2QXX+WBAcfmxwtNaxobUg0KRsD7G8Jd66VqUiz0PEWB/e65GS3brQx
fAtr5qLT4LZiI/WIzZHO2IuhTEgymV7Htp/sTgs9ouviTe5F1ctMYuOVAxlSFjVWv6MFWEH4PTHs
U5FcPZFF6kfQjpHY9aPwD6Uc9WNWQAhNNc00PVU6ZzVHJSp8DKfCN6KjRUfIU2oYkOijOCMxUofV
VGwxlzbusfam7BKPQJV0oMjceJlMX/+Ll838T2+Uo4Wm2UgLmxi2IMf3VwBZ43kKT0wFQVqM4Bto
CtgCc6hPwVzFzyUJGvLHPdbCpIiCG8Lb4r0hoJav68IJvtw0oBBC4VRrDRGfDZ6N9y7S8FuoCYZg
vhyJ/kP2VOm0sWNRNivF/oRuVKw2F6ipkAamvIGKq5XQW8N0wmd78ZrHtiQe1i2CovIYjdeuP+cf
IHsINmetHfK8XTRIcIDIkfFvaXIWNVxL3yqxOI3Mqw+/X6f/tp3C/48F5aYwHRT+P10w/8+24Caa
i/ojYynwu/J8OfKLf3zZ3xYFnvpDg4BFj1eWgF7CJ/1vfD1P/iEd6SoNQI+lqakQ8XNm8PD//h+p
+RrbNflLmZbgxPbPTQH15FyHS2c5V4p2bPvf2RQIofhWfxIoHNfSrq2Ukh47DP6I8i/3BeUFRiEK
H605US+lbb7IqBuP3jwcB013rk3b88oRtFxmj3S4NKjhEFFdugAa37iaMfo4fdopTnK0yP4M/dda
ZYN5LOrxxzBV2L0mTNCJfK8ayzlk3o4CTLpwnQXzYk931ei0nHrnm1h3GeaS9N4wM/NktNxxvGax
8IU4vTjEQ7ccWNRS2mQeg+4z9utLxkpiFURgg4IaF13P2Z0DB4fSNbU/Bl9U8avRD+wG0T5bsN7K
vsloIpCJPiZtSOxHLeuKeAXV5J00UYf3nL151NQOSR/aohq3Xac2nYYYCXDThUjZ2CaMfUh2hOj1
BSfYD5Dbb7i/W4yZZLuxk6LrmxO0mMXgwasNGDf/1HMK9ILSbyYZLDXWeAEtk6zhI81nAm9oo7/H
viHfWIO6s1P/lyPC42Q299l0TSbJREFX8Sa0nuOWw0UosZDYDrsO7rIFCrzpYzmQQfncJ+oL6Em7
YqpaVZX80caLLbmhzs25g1tdsQa3uL9gW/Jw7OJqwpYCSfm5w4aUGciOJvwkt/K+BP6YxBogNdko
Ft403iKgHXrRUE6CvTGz1TtsgVcvNt9jqhBWcLDwiQ43ysnOg2M/MuleAjhgwncerbjd2R8mAq1W
pdpPY3GG81bQatdH+8GWl47QA8dAhrdEP/hj3+/7+imcABwNXftKQuOkdPqrSqg7CTnr9HPNsz+v
PgmHksPVA6dgAxV7qt+kBw63w8ROifzKopemtUuAWOFXGVUOqMbFJOCL196hdgAekDehd5mV4+Ku
HuHNteZDX5t3TJ67tuXI1Vp0GLZmm26mmrriOeo/Kw4PrteUO+JzuzRFaZuHgLKbWVMjV7hibaR5
BPfCu4iUhUnJxnwls0U45lFv6Ud/jD9rn3GUafm2W8ZS7dfnmI9NVHfOPjY7wFbNrSBSuBo94C+d
iVWgNJ5V2NFnHtbfOSayTWT5l4o6Eujst3neSBpDn7Ih2E1wjdOF5TydHa998xrp01TZXhyH9FDY
1BfLnlaEYrZxXT0EPPlXpUc9Qy8fqDjDnSTVlfTOS2ie5WReeP5nu99txERv7xv3zejnjazzgxLR
WxTB6a5xnu04GRPRqJbeJlySrkcNOZH5dRpPHD6YDYeKS82HQZaDZsDouiLR8lw5ATXNXBoVdodV
gTgY1zTG9iOjaDDTPEv7b78mi8Uxn1+ngYd44Cnxx+cp+46m5GvQzDFAufGL/wII+NRZ/VOwhBNy
Z6attiNUmJNXwFkPwcHVJI6praigDet+fqkD4Of4J4ya/X+j4xHeD2vEcHyIc8oaej+im9E7YXkl
ZGhYLFDmmAAlR+kseZ942m+ikuBHMtg3w3fV+vk2modqS4UYfkKzO/QutAfcW4+FYR5pFz+EgkbO
yAdaPutfv3m4Ntj/3NK3Rt1TJj6BvEqoIsTYcx0aEv6VF7+XgfWdLkeC6maAnP9z3s0tfgwqVNlV
6F0ovL3KzkaIzw87x3Nn8cqbBaYiL6TFjeqFjTVGzwDCH20EfVaQ1Q3odbIP/gQ2bDXI6WVo9cec
vDeQMTFLpmuo1ax36JsW8+PyqYM6REYIwWw1SQQpL2db4avwh1H1jwsnaEs2jR7XMeWz6p40BWCi
y0By21iZi2U8UpDqADz7RyyWTzqgY4NWzpxSsRMH3xfwwaW7tGA4plijTCS7Wm5A0nzTQbttU5qL
/KKc7yUmlGAJK2V0O5aYSVdwUTFFL5XShQP9pBuRzQdKEW3H/5oDam3HkGRJoK+BwzOKPQIuRGhw
VEHoVUuF4CYMf9Rz/RHSz+71Ktx3wrnFFpRgpgISRnEzJmyESdpV1n3FgZOGCrQd3qaJ/QU6cvyD
yoZjm/F6hAQbsdaU17ikjKPyH9KZXr7Wqx7tSEhkjOpNz8OGPeSvYegTMsv9bTHFH04QVrsEZWXO
Ibjkzai2ZlddvYn1QGkbd+A4Hqww/O670t244WmYvG4j4AVsKo0tzzRmwVleluekSsHqEXDvEuoQ
cImtphgynJmoV2dyju3MRGrgJDZX7cz5n0v8F0QVjFyVGFeO9is2dZRU18GDyyF5VXbYXvvU2btZ
uwPaiqw4gDPKX0idUD9aZezM3OFT25waOtBw1pJcAO6yqmf2ydaQhrvJMfXOICh4V0pLEfQ6Ekyw
HovYaW5S4b6UnnVv9ql4wg7ar8MlHdyPcXdiIjojrVU/tVlbq9EBoem5OxuHIPZnwjZhSK956bYk
PVH7Y3soORnP2SkA9MHNHmffiAhSYbjfky4S21pquYHrH1BCWY43wjv+5soYA4sSM/TvlAsJte5P
goyShCpkzPcxOKKyj6+Vnj6VD19MRp7kMs5vidPQZV5b2S4Mw4gq91USfIve4M0hRtLkAYmTnviQ
AvpVTpA2OrgYW5znSPPpJ5VIS/e4pGsl6U6KnkOAkX7PmCDSC0uo9PL734i7R8eWGyrFNsfOiedX
w8/rHTxhsZMVoxmq/NXtUaVx0nsHZ+CJ6DXzfMKXQOC/xD87aq4ALx5uvSkA+1Hn6bnUprcWuTGy
+A/PPvtu3GFyZ1Uxa7EyPbbTFNJG2aQv6EeUrAxLPUWzpPBvu4kKLjQslJFKyjMbRKpXhumda22+
xdHkPLfGdI2oQdoLWfcH7BTNZig7WLZveHZB07VmwA05i07J/WjL8l54cb3JKLG7KLN8sGkCPOSJ
nz/lmiCyrsaS5yf9Q7nsrpVVlntsz/BkkjR8wqaGmQNIX9S6wWPdVdGDkscaAv759z+sRqtDn1Ff
QcEeSBULFUxye6mr6VxRiMJOAzpJ8wCQn13RAo+uXukpq/cT9qvwBS4AhpfBIc9VNle+GvOGdTPE
ChkzqEj31yeM3fqQzsyI04gdv7eGW2si/OhSTjiNkFW1P1zR/6x9tpSyaivaB5pmcstvJAZFqdhg
AV8evO++5YfMJZdmic+TtES901X4Yc6/us6n3VobP/oEnc9VWbOJhtGB55rro23ItQ3dOYzS9qg8
aCu2fY0EnZQMEzH3wmzA8p/QHoHLh9tj7sBu7hiqzcb52UROvapVMuzjauouFDN01PeloPMig23g
t91xis3k2mQtgw/A/lH5oF/gjbZwcrZkbb4nUFFr9oortirtGhYARTZiumDROYe5ez8AcVzFJYCw
AmmOMt19K72HyuDJm9HU4EVUYxRt9FKB1s8xnazlDPiyoxc+0EsAUNU3ovfAfc5677JHYPex4qlQ
rsBQIOgBWeVq/ubQwrSvTZT8mdYoE/Nmvu7q8VJM4d60R5RdMTxTNPGiGnkDpa0DDgxUr092ICzD
S4j8LLHx7FNBXRvtcMxvPR2HnIE2FXfIyzDcqtLvz1lCxY+MDkknyCl74ZrJEc8K5oyIzYm29BeG
wR0KwsGU49bSjrceGk49Nj5Mh1pwqNraiUHgCPL+uBlkmTz1wA9XVnw/8ZvVXvhOsVJEsJQHZFu9
BiNZBshXK3mO/I6+g5pLitKxVepP56xa2M1z8hLIaB/N+Y+qdG7wme1Env7Q1nIqGOtrkYOTqOrw
MDfq0za6nr5O47kywUj14VnXEYbHJMHk1F1rwZyFYsMzI1OvOauwKXfuzZIAcUz2Z2K1OBTGU7VE
wB0WFL5FSiKtSxwuig44Vnajn8IhyN/qdjxGzCIgLQ9tAzxktqC3mjZFtX47bpnEORpHGB1jHDfE
gaemebUT+Wn74682ASYceZBMO0p+cl0qijZ94uKTd+yqcptgSbtMlNMUTn4yCqphy7ZRGzgV67Ls
+sM82M+ohPYmLX1vnaCVrMbAijcMQdcCsBQMY79cl9knbpF9wC4SiAT4RTqwqpDUABt5DnYRNVF9
c6jq+R6W3jpW9rXX6dPYGu+jiNC1R/L2fZgdcZTjpOWCFRqkXrRE5+fka04MTRwE6lRYXxPunBvk
dQGwSd6iva6nSb4VwTMEuLiZngtJzeDySttzdD+wP2cD9RmK4pfWvIdJIvdjthQm9G9xo+uTFwTB
xspIsMVlcWO4jtyawjmYOSjDjheN5kVD0kZZs771eOxb8GHZ8MC6IOBz8dLm3S5wt0RpYq+7npwM
CIZwV0mzW9O4+9Md/WJl6p9aGpfeiqlFBYTqRGCqAKyBGIEsSRZWPsCtO6JjMynn8WcTYILz1PzW
J/fsF3kh3IYoOEt7QEeYeB3cR3TIr2iN+XSQ0Vd9H2wd3DdydBmMizeLGaifm4soFdGPYqDCzSlu
NOhMr6mxpaPM7WcujMK3gw2eAuyI6XQVIXOUNUoquW7mbDEVuNau7CxeSc7/KfDJjZm4F73Q+ijH
e4qJua+0LrmjmVSEOzm8YxzMZmPDJvLbM6e2IxWPwcaZgYzAx90pp7yrU/ccsRVauXZ1NMZliMX4
gPYNEsH17wRb5W2OwIlBYZ1ObLbCzv+pPIMSbBnzjkzgQ8JJHYV8W+I3VI5ExyCQHxV3DKyMVMSy
ZCxc8F70nuxpniGlCInR48/aIStmIZui4SUDq7vzRd3uwsy5Zef7njTjre1WFyvofslaPkQ1u/ug
7O5VpNRtN/ZbiBbWHq2VkwU88zAAWB4BzOYdv/KAYp6CBgSWkPtQE+1QYW5Dfg7czRPsoLzlDJPu
DEnIxHPzrzaki8jd23Sybxq3HDZ22JebGyKVOnbEuQycZlNJ/6eNwYtzIPBPrP14Gflt2B5CFTF+
ubFz9Gg2oEZz7FY29MxVgEmFtQe2zil4G0OT3DE9TaVZf3BxhDOtV4rpeW26mcmJjWgL9WFenNGD
4GFTDbzdQGV60p/gLl6yySK/1uVYN+QCwZvNQ6moNy2WRP/s37VV/oU4Q9XQyFmLxuS3kBb0bODn
AXy2chsOknb1o0MfW7uA4jwH70eQhS9hnzDbhhPL6VAd45aT4W/Gelkb3UpNQG6c4T1wp7vZTm6g
hRDhSb7xFZ7HHNi5qxqaYisK4fAw/rCIca1zzgAbKeVDGtsmwkTLNG6Ee9X7P/uqy7YJq3xMJIdy
4Qb890qz/2Pt3qbATKT+ZT/KzQeVll39F/3271/2d/1W/+EQxNJoo8QrLIzdfxJwPcqzPcu2NE+X
P1u9pfXHYr2mTgQrgbKQVf8p4Ko/XIVjnIMM39HDF/jvCLjItX/Rb03bsSyL5JrEEKZce1lg/Mnq
DWw9Lw0z8XDfZhL7E3ty6gBpAm1h92smx47BC5senY2cy/e9NbYchWA18FNtFOmVcwxsw6aiXjQD
xtOMjN+syZUtaFWfBr11qoR7TPJX3yivLOPXgkMjKXmjXGWi4EYzYDiZYsiTBm6HSsNqnyxcEkS9
7sScaoIxOJaCAWxDndAApL9Gyuq3oL/NXfxGcZtx8nrHOCk4fAWD9cFX6X1d9jTQ6Zcm7ghvQsEo
aSCn3307D6Rh4w6uiZGWb1SyAt+gbneDTnyM2G0+9rIS4PMCwdq6QoJKm/sYXAabxJkV9Kps3A+/
jcqtKEz8p81dHn04eWjcZYnNIjEzjsQAY5SIRjxZ1VXkAgpD9NDntK1PUX2ZQXOEJaXxU0HOSCsT
yMkYrqfeTze15X8ndkAJbEOERQDtWPcdQMKsExjGJ2q4Zjs06YQyH5s6jA5tb5Ic1ag1qg3elIfH
+Or63eLaqSj0KjDt6AxzIhgHlqwoR5XqK0Sb91wF1b3VMSNUJWoeqdHdEMEF6NzO3YcJRXKtxesX
wJ3fzZes527d1gCYI8M5lzxIDe/qGU3FVjuhVXsqrqHh9CgnjcUQ7SABYZYPsxRARElqKg/r98zD
XClxdO2jUk1rv7e81eT0FO268Wn04UMutPqNBU9lCQoRUm8o6/PJR+xU2LziPUSIQ23EYrRYsTRV
69gy0BIz/xO0BxJcUABZTVwSgQWTeg3CiOG7ZCCICREWSjHzlU9kDeYN/lpwq3HYHKJZM+VV+b0n
I9j7Sj7BZSPJk5BrG55RHOWZ4z8HDar/wtgzT9ATIJqw4+W8VGyCaMp4wJ5LLCS27VknMBi8UenM
42wAkDj1JMkywv4z8hBs1xkEZM+TOp8x32e3QVyk6Jb0fQYu36x1OvalOLHDEkg3pGxrNdjduYNz
diz1cAh4fEJ1gbwUeq46d9W581xYkp7+6Q7Ti0GNzl75ZbHnXUM/WYAnUwF/iy14s/XqOLmzutc0
VsMeetjdXOfjmo0v8bDQXnl2v3XmkPhQm5ywGCAJd8lr0OdI6gWUrXT5T98GNWxV+p1iiXRbTL44
NuadNSEohgMqVvmbhTFYL36zIzdPciD0knUQOz6ZZMKbNT8iWEeTA5/fCypv/Ohc+AOm73BEjHVd
JDVJKg7v1NQL94DfdWP6xUjPi5EQqoNf3dND+TusfJiUfxWw8v2aHUY4twcXIt1sHZomeSjwn6/R
xhi6S//amoqVJaQRnPp0gZR43vL+Yo/2bVG2rylpjpjDyxGn1sVNiquZUIvpeIZ/tPNwZ4pfFU28
WQpisaiBePTs1Y5GuBZGxCE/sK1Hd1TAzue7yIunU47PcAPWnLkVA2QpQ2o6CirPPBSu1vI+fX/k
1jqF0V1MqHNNbXl5mb3YefEUImQY3GTJFJ5hayS3+AYmllgFdvFUNgdsAJSY+FN/suRE8GTASh2p
2iD0vTHjEH9PSG2u7qJpJTLTPhR5mD03Fl30Bq4K3kGagKE9Rpcibj8MJ3J2VooMbKVUOKZuaN2A
AE7wWMEj2tYJKY/fJObUlpIMf0hMBpvmbTE3GXcbzVUFkSg/cRtiige/W3DOrV0uuaRmt4J6QdG1
IbZe9iT4NNI+d1NV4XOSwpx1m3PYEREGOnGuQ8YY0HMZH4WjV+crDkj5GgNP7cGsMqoE4LvMPxii
4BhFsAPIrr9Xxoh7URv2tqTUmzXVOB0Yw1hhdP73ZJqnOpPZsSLkQ/qDYVOa6WdjUf7BPdxXEpKI
FVAPHLufLJBAfI3mo+kmCAOl/atcIE0kUyc8OLytZj2eA3vwtwMr2C01COZaBZNA/CiPYikImcrI
OdYpcy3oGf+VHCpD6ICVKlA3IExElvg3RCncjYSHtqZd9jMOzeLbjfdj3X9NsncePW4B21mIfNvT
2bqK68G6gMWhrDygsdxK05zAdfHsAJPbytJw1rWcR7JXnAUNlhubGu68quIFjc+nmc4NyAVzpZ6M
Qq99hnFOJaC3slbylAn8akdNIii+wfXPhqjTDTkhrqSw5jiSieuAMxexx2Yn2HYng1TDQfcuj/WS
JkbTBfY2uNAo41gGm1EcMw9vE9g6b4079T5tyAzFQX3g+dw+KDg0ZE0liAa2KBKf08q2u/escH6l
zxgnuIZYkkpFz0FqlBuLmnVc1dkpd/pbM8QHZpXbsKUplL0BtRD+jd83P2JjPJg6Pyb9tMY8T6dF
mGzsXFCgiwGCY4cOt9I0foa8QdXIZyF0hkuyaBhhJO7HBndsXd0XJlBO98B2l3thcFcbIZcgXe09
2QyzokhaG6/LW0yRwnkg0DmU+pqXPGgdmuoJJsdfsoOU1e9yyDyzSc6zzI5UL1m9teTUWLGCDd+y
md/BcvmgTPGmJa9kRMWXUVsPis2SZfNZKaOag0op3ltFBiKRxIVJk41mz1U2ApMuO3hlQYPnxXLJ
WUxdfxuxdMJOuhRLGeEvM5jOY9O81ThzJeIEYExaihK3BzgwNtaK+LOi0Jazi6sTiI1RDUcA3Xxs
33iof7YBkd3Zp+JzrFM8bka28ySpCT/ueHTHzYUM2t4S+TeNEl+wirZxD/xLUj5A0UVc6Xwd1gFO
KnvdunFwxpm1ZpV7EagMu5pRg9Wjy+pEz686Nm601U3rMiADM9rFJcsfdCC3HPTMmxAOECuXZCV7
70IC6MM3seM7jXHOi8ljfzqgU/ThAdQDXs2c8hh0+nVVF+zm7u14oB6q6B6HikS96sP7uTh3ncnO
SNuPMhXgOMK4WZPnQjTjYc7V+uknZPOakYyVGXRgDIqS6TOBOSphVVXOO6wNOnas/ic8b9T44AIV
bQmw6105l9d+2Y5nM2BJ170xMuNk5cG2KHsagel5aWPuLmM17UoMrYhmrloyaNUdWILxoMvqJS9J
yfA8zHosm6QWJkRBBJS6ne6tqjx3gk+qEEsKnVBL2lr3cy9gNrHvJYezluwGimVJUC/rAoe9Abhq
Rtrgm3FP0IuMfY0Fg7WsGmaVEtmw+H8lg58dDZ9tGaLzMmgsiwpH7hgnVXbilzEQxu5d3DnRGhyn
fCzFMV8WHt6y+qiWJUixrEPKZTHSRvneGv3hFHj8EYplfRItixRnWamYy3KF1sNVuqxbpqGGFRMk
3o6O36CjNGKWc/UTl8WZjVt3gjw578ZlhYP+Ip4KtjoJ2518WfMky8InyY9emuhbCiqau0g4LC3T
6budDbZmyg1YsIIkA9SBjmNshsj7Wc09bGCGgl6Bf0lD7IHhwjsoXr0wx8Nobx3QzGwJKhMwovco
GnPZJQAcwIP2xtA8sXtqnjQ5AyAJFkzG1L9Lpl5v6vbOEWxA89F9YB7dm7+FgBgfoAz9V4+KjkFk
Z3K1hBLUNJxmbFcYCvNpJ/kWeZb96rQBFi7blrIFk+lhtv49Fyfjh4m33SZ3TggEKKyrigxpPPri
T3FXk+yzfFqUW8wdq9HNYgRDjxLm7qvV9dYQ6qEKmJ05PQyYbv3vka7u7saxaZOtLLw1TkVDBE8d
kO3g9d3YAmNb5aQ1E8IPRZFsc+Im60ro14mzSZ8jtYaweRK32tiJ/2FThAdjQF/CJnodg8i/RT3f
5n7FUsfjhDGENCWhspeFWgitwQHmr8cYmfdYR4aA1pXe45mb6A9d+Mda1w9ABd+rPrrDWRTDewMU
qrKLHt30wKfxYjY5JZME8caM9Qo08WFdAIEyi2PfA1qag+nL6Jf2c18+qXAo1ow74yqwwShV8oO/
X7OaGF3L84TjFTcMFT3m5cj9YSs5X6xwRuQXY+K6SFxkRdo6iLQc/lcz+e1Qu04lIfePryxaQLtt
HX22/0n8sDHQ/ivD2/lX/ZH+pU3295f8TSxxnD8wHDLewlAG2GAt3+wfbbI8rFzXtOkUUYsj7h9u
NyH/cExXOJ52lIvSYGGW/Xsu3v1DasAoniekIzwHl/2/I5YIIZa43T/jeA77F8/GhmdKk5g92sui
pvxJLfG62BiShEyv8jmH4Yy8qNdMDT5ze4Q9UuBljRAubwoS9kROAGslAjTw4KTZtm+vcwggIwqv
mLqpoo+MZuOOmIO59S/3c4wr/oI/9Mk9HCpbvQahgPhfjCc3wrswNJk4KUKAKqwislkaqtU8Vni6
8xMZkrPBUq6E+RokmtvwSGjfwL63N6ZFf8/ahwy1967vzK1LR4ynq3kba4KUbgAkxiJJOuT0CwS6
v2+X/SkNi5XDcTYyfVoKZuNc0gEPXaS4UF8UrP+DvfNYjhxZr/Cr6AEEBUzCbasK5R092RsE2d2E
9y4TT68PvBG6cbVQSHvNgtHNmekmi6g05z/nO2K6MHwQ+3bG3ETPVvLieAGTqeFZReq3jF39ZjG/
z26DO3dvLWL4urP8Gw6NaN/EdobVAWQXM8jz3EykqxHi94icIeS0foZ+5j8Cg7e3VtSLXU0n+Nov
6vix06x8V0bNAzhGE7TxjOusz+qH2WpfK1kBop8lBLNR2/8g4Csy8ESKq00Wy/zuk/FakdKo9yPd
IUSQpxJDWk0tAGS+lW6W1jaD03s0aU0d4ew9ctw/SvUmQtG+cdu5Ozok2ammcaSqGko44XNtO7uF
NhI1FJl54VbLoJI2nhiuFkRhorC2DFx6rKY6zj64hm3zKDdPMGDjLYuixe0utUCBNGdO+PF7wYrM
nENa1zE3rZfB85iQoOxIZbd0q4L/m5Hifb2TVEVB+/V17dyk1a6aTUE9/LDAUE2A+5JeC98s1yrR
TrYRh6cxlGs/jKdTikK5qX2SIqhnVyPmOTP91qHzhh70fPBedej+N3DN4uJFegabcrwUeloGws2B
2bPJ03uTfPhevAszu3iMrPBF62K5BYl6k7oIskchp/IDHZ5136NQlYJKEF0aG6HirFDa7sVuG2ff
64zGymUVh58NO0EoBMPkUFngWoeBgUkZf2WUN3JvpeMwkpl2VLqxG4it/qM+z7K9i5ei9o1NMqMM
CIUribcGI+vTrPEdZl2dBhcA1PJ5HKfusUNagHGbnKWJWm91XlBVVvQmRni9qu4CDjuMjUq73U15
lV21Jv9gTEKbpORdEVrqzr2ZFsREBwhL9jkwcjWSULJpX2beO0RqupaCIoy4Dp+8OmxuuovjDx8G
86PM/9Nx8fylKPmzc5lbi4LvblUbMZJbCLAiN7Fskm8m/rOapY6kafKckvNzMBKm3kVq0K1C27kn
gLyuVqdbT0bekQlh8OI2gBQc6Z6oyKT8x4O8EbWip1LBrjHi+sapEgxBWuyEgVGalDu0WXmExEDT
RMKfPzri4NemdTaLksL27pcH+uAmK1AFcwUFumAv9ZlG62AkyElN4A7gdz43HG0Aa8XiNPa4tphp
y3VsECuHkvijCFfHiulGD7Pr4ho9axBvQk7qHESl9F9KBub4H72rmqfxwSPNgQcUrE/MTadzI6CB
XMN3eq3UVqTqkXKjNQZc7xD1NOpYMESY6GNC6bNsOERV/KA7Ubr3so2FjekSht5NNlqPQDWuRnAQ
Vw1+1C0T6SdWPfOmDX6zycuSyL7iLVWbXHgbfc6CSDEyAtGrNrkZhRvLcLtt146XhA6QfRZ2X0Ca
/M0I+HQ126V2ao2GDhE3pRk3GZ+mBO5GLd4ldT0XjMj9rQ+TfZdTNpSZrtoixFsPg7YQqEsTkgiK
opNH9c7Lp6dYRBJoPC4Nkuk+KqNtrGd6oh7Cpbsqz84xlxMMlsvaHrGlqLQkDq1J9Fh6dphOCe8G
ejLaWpKxqe4i3RUxwIfUHTiKKyrbEGS3vTFMQWan7yVpeFenHqqKoXX4JvnS0hXPYUaMBW1UrVUY
qiv1NMGZ2l3t0sfjH2OQ871rs0cvAc1o9dMWJ5151jjAyVKDDU4NKCST5U8YxbTjv9S3E683eXQm
lDkk2B1VLkiC2fTucFz8sCd1DrkuPRv4I84Ip/ilkRuf+w5gpxFpG2UkS4+tozNfrfCfCq084LE4
RJnZH5o63OK3m1ZT6Rx0RmG3MCnWs6vnL0hFwfg9Sn6ZpuzJvi+zRaEHR4e4hGLJwjmAgWroLzga
ng/ZLXXovI1woDdwPVJrWNtdvYdPpeFLg2Sy5lxPy8o0ms9V5q7tPqSHrkFAmymXvvYJzVnAvszV
TIB8J/GAB7CSo4gWWC3khKlP4hJ6am8sFFOIyoquJ6qYDFXYm5zGa6AieD4Hq7648cptfAMyu7HX
2I/ONZVZq8kw2axiXoipsQDkg21fwy9Mo9z4Y7w3BF7Wnh71T1FaPwi+2wMkOQf5E9W3rCgn77tL
zytzkSCtStBWycK4GhbaVbFwr7qFgAXFhvuI+nQXNla4ULIMWQF9BJxVLwQtZ2Fp1UC1NOBascOI
Yl54WybgrX4hcHkLi8teqFzFwBs5X0hd5cLsEu4rO5t31heaVzp2daAR4wqAsNFHnim6Jj1qq9MG
hIPVuYFa2GAUzYiFFaZjFqRMwmecmqJWKOwh6cIWG3l4ryqnqUvmfD6t079EaKNjulDJ0oVPZv2g
ytiYu3D2D8DZuFYsH35+NeiEu1NMNtpCPWsW/lm1kNCcBk+vWuhoPdrVzQWYBs2c2p2FodaN+CIX
qpq58NXMhbQG/c+BMuF2x2FBsCksWZQL0YI1DWEJr518GKreRKwPhpu30Nz8hetWLIS3ZmG9IRS1
B3vhv2mA4LKFCCd+4HDDwomj/PHAdp9fIXjm60hBk4sXrpxcCHMxweYT1zTrYQI/ly0cumkh0o0L
m87qx34nfXh1LiMYcyHYFQvLbliodiDsVhkCw7Tw7hLbRDhK6vlU+toD/Gf70FHv0bSIJnSzHqNJ
M2nNWhh6C00vX7h6mH7lA8BfCtdJSqO0jT2QUEh8zcLk01vofOPC6dNU9TKnDlVwsfjWFJhsGqjD
rf/D91tIf8PC/POB/6Uk2lOt+uW7xbBXnbJODDnAVS/MQLHQA8OFI6gBFPSYup1KEIPFwhrUF+qg
kVU6kzUNkAKTm2xhEw4LpTAqjZdy4RaOC8HQWViG80I1BPgE5mIhHXJESZbBBF/qwkGEOHlHIs5f
mL8uuKCFlgg20XTbliFOfjLMlMPywlYsfjCL8UJc1Bf2orFQGMuFx+gVmo4bIJM4iZLqeXbVePY7
51trDPInpBJQtRz7aab8mBd03bAQXLu5Gq6hLO66bpPEgGSy5SjnP1gjfGEw2dYpf4BjaT53U+Hj
SXJOmVnmV3rY1qozQYui15caUnL3O47r4RbrHlHXHJhtau3C3qlOhU/tXMx2heW0w+w4+cUznUAJ
E45GBn7v9nuDMlzWZlO/afhFI9HYJYxsqyYZkrvbqM3Dx9mq2weymKuxkeHjz6fyBTLEg+kEP7+N
eFJJrk4O3hQYXkzfMPRilcNcEXkUWumHmBkzUe7OhK/lt8AE7LVlYSMq++zuNl29YZTmHOqZ0oPB
K7Vj1E3yjrmPFUD5MVyDn9w1cwczG6v7rI5NOmtBTOPkAatGCEfB4ysw470z4z1ib+a0BfGLyQRm
D38ejBfXnon+xhByQWU3GMacD7JvT1ZufnRFCDZn+Su4kZxpxyg2miZPyeSZxx9fZxnrUOkFgKxO
tsFU1EHb6Bursvd1tnNE89bn1u8WmzqWcv2NWPU2Yj6WVK9VymIXHa3pw9Cbp6xWdw+9xPLipzFG
lhVUiVDjRpLWwCPfHfOZP75y2FpJNfzWmPNERKKNqt+1JoMcfGqFjA+p3XAkULQHNzBlJ+A0xB9i
nh0kaIC17SPHjuaRET/Z7YLj2j8/p3Eh7bR5gPeb+Fuvjb8js/krRfrmF/oBFvnL1Cg4sTHnsj7O
nm3FKpD2Gsgoy8MTn2xIx8TXcWBMmePFZ4doXkTsh4960/CqG81LUvHXgtpnuaeTlNV8w/QGpG5s
1Wv5Vw0RRwGD7ThGLL1ZflI85hA6qFwtXqaff+nB57aTzFqJhAIXIzbVWug4fPtpGF8bTEge4DDw
1pe05b0/e1W4El5jbaHhZxQq4qppl2O5EYOhrZnl5qrP7zBqE0boWrQzlcjvugbrf/5BwjcEapqC
4W7X1M6u6Afjim3CuEpEvz1I1JxQUL5MR2xI1V1KSQi5dHZhGr+BFh1iMREh7S3jeViYAkldx8ef
3zJTMQItsXPWPf4tV/T24EVgWX5+2+NFuDpd80rwO3xSAvxja96EkfySBe/RvI0wT1n1VXEII5XZ
Pv18qD1+Eu2oozIun2P9K44O7WkrQxmUE0KD3g243O6OW7GL1aSGovRuwB89Zsn4ktRS3DWJBtH2
RhfAQtkJL2S8F+pfpWfUdNLPH5EZPsCmnY4hJMtbn9fJjcsPIzsZb8DMNZuGRjWtSJ0Lm/y73adi
D0vw1cDOtMVKekx4b3AdxzXupt4GSs6wAhyO7VOhm7+hBUb3FtY0jbfiKJZDuwIVCjzIpZmz4z9O
uWRvG1ari0ez3gnnNsf+0Tn/4wOw/hVUETtgEtOc/dgo9+VEhWTDz29CL9iK5fNUeff73HOuHtei
y8+HOJ7XTegkZyDQ/rEx6XvSollnQtz8mjMs88oiZWuherBepzCpIqq5dLCcvV7a5zFBEbPi9Pnn
Q+MTAtBjsR4NXnCYaO2zBrloZTeGefz5bQIziJkBHcgMueAa2ROuVj+ZjoDtXUy2o3jubZXfsti6
OQXhqZ8P9bocU5dLopMfa5oon5M8Khbys7O2dXjxmPz6HWoELP4xmm9wh8JjGsNjtyf6a73xzed7
epRlfIFCINcRZgRUBkpyu6wPTJfsdTFZXOxXHD/VNeqjMIiKh5Juh1M8Gu7doA1xNabl/EUY4lYQ
4Xk1B4QYd7mRRay2hq/6pxz2BpP93PktE54+WbXvNg2tEJjgMsJkOqMqZRetyjHcwTNDGDJ3Q2hd
Rl3KvyOgubkgO6V1fsTTNfccgIbymkHxPiJSD9uqmt1nLgHxKh/C5K/JjCu3xXyWXd1t7BnsXN4Z
SEIA13d+wUnQdVoB/4/1fnaaW6JomLO9nJYbKz/3pQ14DyLMSDlCa3pML9VyE60BcBex8UmcA5t6
jX9cxm99pVksHbY6GWzz15xOr81YT9HOkg3+mJQRm+I+AaNkWPt2jJ29KsarFuMs/HczNdws0zu6
6cilwXGJfkfpvNeWuRfjq2H173YNJm2ohyYAdvM79olTNcBSbB1olqbhukqbsYRj1vPmtD7+X5f+
X+nSi73uf9KlL59/YvX5b/f288/fLv4XSfsf/+s/9GnP/A/QJcJxDRRgjoAemev/0qfRrHVkYQ/5
1DD/KU+bzn94jotwTAzbR1K2/ilPm0BgSSpze3FcBCvL9/4v8rRN9Pq/ydMLtRVl2TRtx/1xHP6r
PJ0Ymi9ZxLqtw63oqMI2CvJSZhtgpPEjc7Ab/H+aquNTYZOiETbJInS5Y2ySZnWMgxXSksVUcufi
MTn6zjIVLa2ry7Arx6rIRBXKZz/gOBGqhDtQ5PUWUw/WPxCSp6nNKcJme9/SVYVnSAw+nUck5coe
pJcBhyuYlgsRNrEV/nD3Tm+dRyXB8OV7jvZIyQRS9muev8+8Nx8zIEn4jXOwXXNZBV1Y2GeMS/k5
tk2moCp/Blx/CBnT0bdFoR07jdhbnB+RfvFVRZRGUDxmQzGKO2tt1DEszdAzAbjgC/LIysSUlP+y
f+s+Z2cvHtK3S+KN5YevFadGsKslbAZ7YeCLd83XMMZZhPMcAfO3OX9i1ge94PgT9KI9tqJ2DRky
XRmHCNfIaejyz5KOh5WCfjF3FYoHzJwBP8ZUqleXqSrxO9Y7yWVvcIx7TQfSlNBVq8xXLUULaDE5
+HRORSVRndSK7lV/rliq94xEOaxPWFwWd9MccjgG89iU6TkCE7VOw4mwhgHEMYwKiPgXu2uNR7kI
CJAzBvANKCWcyF47zPtb4XuEImP6I4wh2ggZZ4eCB3UziLY5wm+7xp0fbnJ30ncshuQ3k+EeJ/BR
3Ti6O+3SjiGybyktomZDyNWhVNUGJ8Q2tbJqmyXtu1XU7xS0U0xRrZKu+qI9/COe6iiAiZZuOoVX
ypCpuLiuJdZdW9MDPe9rhNgvXpYbdZzixejBYCjQqUlG3641VCctwoaW94oMYS6Sa7GAC5M+8gJr
eQhNd34rdZ0CjbTung2nBNwt62PZu2+W4XhPDulKCqce3GpyTxoIjAOJMia9CZPWMaecgTb6VeGW
0aaKLXdb+ihAXflEWYV1FHXZ7Ieo2aSLVFDy+l2jxig2uuqPSIbGSZnDsXaA1FK7pIJGREWQAOW+
ZuPwVFHAup0s46MRXnzH2kOJlemj6jl5kPiNuZ4My7vS2/Smb4A3ZEdFDxwpDBJBpqXTOzs6e6ni
+UW5LmkrGn3trquv3uyiwifWWRPoBelYWBSC0xTfAtMClo7DwCxDQpT2SC6RTEgnawJbgcfc4tjq
molgMg97hwbBxvGLS18aLt4y+xKCf34aPGpQB9vYNa6lb61sNi5IimsvyYxbk/R7PISftu6Ee1sS
DU0qPTkLXtKVvvh/zTY7GOAmDTOcGRNpU9BKbSJZw5cIoHFvGSWV3qaiXEzgxJiY7W3aVhBvGCP/
5AFPXVfJkhrgfc445YyheFy7qVFubQSzK0UF6EJ1s+UwO+3gYmTM+HELwLcbr/bCvpzc6gRtKdmj
RxNCwRrHNCcPeIm7w9gjM2jFuEXYNe4Ofa/U51lAH+A1gALtsyvHwIrQdbZ2kFtXqB6XbB5+N2gw
Bziz677q2jcTYwFO/hsPQ1lmZz0H6bwY5rLmKzfpo60h78YSBFASmvuBO+bamXBD0j2sdoLKn8Ks
j/mhdUrnPHNx5m3h3+0cHads7fZslfSMc6i/8ZKeRQVhIcbiZFRcpilDpawRPljlLcvO4Oxjr+Q4
07YAb+nPgwzzEIbiWgmiFR7Z18ogf8NugDpONrO6zjAgaAVndL+UQ8Ln/zLi6ACBJ2H6yOjSStgJ
fGYo+3RKzMcKQaetCANlerqQNFx3V5NKubgYPEXn/oLiK+4TxKJ7nDOZsAYSqDQW7F1revT6qbvo
DT1ccV0oukWUe/URoOpa2Tdaoli2SCFnwqDtrDFPP7/6+dDVaBCr3Ou+VbQUFcNt7us2vQGSYMBh
eZcWi8PaNo3pNWweExrod5FdV2sr77mKjOnFjGL/CQbTmujfMsB6wyeRBT0dLAFKMle0GNltWHYt
Y2YGKUMHSj+GsDPX9zWdO/Na1ml/rcwHi8bqQ5rE+rbQUfNUGE34nsL+GLm+SwE3pqfEwTy5JC1d
HrQlOEUUaFBXS5oBhMu/ydwJfDs4g8KEds203bWCivi0JJ6juyj5dt6cFClEjxsfiydrs6jKY8Vx
hH0AsHSo6wdpzCrgcvPE9Y+GTO+g+ujgluLUcwtea55P9znV4Y8dpqd5fOYtpGEdAWbZL9ULNXIZ
Zmd7o/s5FaSmtuEQPfAsuawiEfilEuZpGG9oJJu2sTLPUdS9axW3bh/Nea3Zb5oCK2RU19FwsHng
2qpa+NWmJAxlZ1/C6ap1mpJECdXvHJQdeOozrbNvzGhe9Oizw+5iCKrF1Y1LJLSPwrgO3B4sgvh6
i4Gc2d2dijuLmKuDSNdRQCrk9xjDHy6QfGVYv9tIQjiRumVuJpNdX4sahzF5TStO8BeKmzYOvzKe
PRRzUXP4qWnnYycGpokZyW7euxRnfccmt6AdqGAEdJ5dIq0mUKWfxsn9NCs7W5UJjsKuBP9o1vaR
RY/Gn94nfqhX4Y4WpC/qgtQWFxnqi7uMDT233YBSf5Wa/qxUjcomnS0regN7wiEp7Ll3zZZgPih9
XLOVU9ng+vmWpuQ06PTicRZlDDervupGTaJLoQL1GZfgvjWfE8tmRl06P3DxL9eO/W0izJPWGoAD
xU7CoiExpfeBXvyRAlt0yY/M1RUKWWKf8BIRRaWi1bdtLKYuLrESXN9aj5Z5Bob8KsobBJE0gvBp
kTNueHyLNgGBon/0mou1Jt2qWejXKqYUFTbiCpbuigH9uAwEdf+5nK1fydTQlmkua3/4JExJbDWi
/c8b/AcZQ+6Kn0Obc2JIPhz5R62YNdxpxTjEXegyfQBpLKiJG0TNdAuxdlfn3VucE/iein5lTYQF
GvMxdKYksGL5pvtTvQWPtyqZj+NrG6d9nN6HQuJMndrwIizCCwt4ozVfzFnlF96rdGt5BK/0SL+o
GiqL487PYzFJaHiQC3p3X5pEQvBQ1pApXWWRYnCblUwXfHJ/1upij0sPZKHtbiCuJ6u4xPi/0BEd
X6zxgHLr5A27Glmyahr/4Ox+kDOcVkPRIe2NEdgJPEeMWOHkJRSeYJL3ytfpi+kWzyhg88AAQ97k
8xewpXcP0XAi8kVG6Y9foQuGSyQ9ZVayvCAVcJljZ3wWcensdM6XZW5T1Bwa75ZgpuCU4ZMd9388
g3xhVJSvSS+e9enO1/+noCEhb0ysHJnvbDVjOCGgczLMDPzT6lul/rCuMfrSIUvcmFsqTyoFDaPv
yDXYVYKt4Bz8qPFWxF20GDk3799IDKS7WaaPkaGwgcuglGhhDYwLcrHVnWnHmQk/QuFkgvVPAUfL
Du4gublXqBj4wHqKUbHXyQzvnC6IpZaTiFcaGq6I3zghPcwaP+v60y08fIO4pN1qLDY+dtG4GDHK
ujaHNy4JSbNpy/ndhfO9NgvnAczyh9vCD01dh4OcAYKBp7L2wHHowH/RfxEw3AXEn/9uY7jrRD5+
0Z11sPU6BBRenKTgwGHonlgNPe3xHaPZNm79szbKemUWi99XizwyF+/MUcKLxawoROY6qM7YwdjZ
+iNOCOiAJB/K7K/EBkDDwXs8hh7syOlU0WIR9AUeh0ZXHd1mBgQSNlnedOpNWbxSahnEFQMTX8P+
znT66DC0w1YPnce0GNPAdjudatUGV8nYbmg06GtS1yEz/JX/Xvs0bcPoKw8DAubeiz1By7bFwFmm
2wlrAF0HtuKF7A+0k3GEK1gQco2wC+UM2KYDg+wBkOGKBoAUhkw3Tg9mH711VKBByE2DZq5+dxyc
dhUkrnU/jA9GjBlAmFg4wgKQpm7hitWf8KSwJMCv3fhf9oQf0NboQQckUvJd5C8+TUCrzvDfDYON
j6iWWCOFPGUjvtS8k+mxJSQ26xzjPAovhyikq4OkwIZQO44ZQExSNV8+g7Uqn8ZLrJFsEmXBFuuW
a8C66OtbK3c/exoz1t1yqwL/R5OddaeXPsfEkL8YWWmefEsFVlV6W9LenNa2kZPI9eAvxhtWpsDF
ZcS05RcNiZc4ghcSRs/WMoWOvQ6YuPunXGAWUlLyCBTbWjeVOsUuTHtdaf6RRnDr6WLr8pK6/fQi
JHtOZGmraZLyzDzkbfGEH/NEn1eUdv52hXNsCAG94TnqJvKefY19aYjGGCIDPxQB7vRSEgJwQuM7
ngcdx+a0gvUEfKbH9mgp22E4xEBK2u7ODJW/9bvodz2nNidsO9zYZLw2WGzjx0GMqwR93J8LZrpV
1jGliINhZncbupmrFwRQvLDGQAQck5lKKlhLUb7xhlGu4L6bZKgof5+RAoMGx+1GyvRNYVJey1Ee
JkWrb5PmtL219n5oaOzmHU0DKq9JL8iOpPLNJvb8BFQmKXaxbs0n4EBiB6yiezS1wt93FknAbq8i
hPRCQI0M3QtbtncYI+0Q04ccsNkEpjP+LTAo7/EDskFVabX1PLalyaLcdsxpNpc2Nqe6NAFXZ/af
chjTM7j5U6jRV9LE5BZQTlpjlNsWvBhX+2k4F0LbFaVu7UXc4fxpp5byC+7qLlkZI/2iVd2mtWkg
eZ+QEGzALvWhQdjf6zYQuAkkE3OfqDrZNWYNVH/TTywlP2+z5dkf424jfdjcaSubrVN0h2Zw3LVp
2PbGq7F2Qf6FbCGn73aoJjSUcZXPg4WTv/qOfLhEHAI/ORBAncDvt4bRX+KBWVLvycX0FxbKC49A
Qosu2Ln5LNxhvjOnfU298C0O+/mJJgwj6GL9b5v234496GvN90gjo0EGehQZMFhDf1PnrnngxCzX
Y5PB5KUOsaspeCwpHUtdZiqNi43Cdb7gUcP9SisKGYudJyUBCMN9weg4X9phehROU+y1hdWhDmqE
To80uvGoWAZPvpQOiyCM1HCElmfixzPrA54Rh0my/cpswH6L/THgbvsyVFb+EQE/M8E6UGbbORNE
FCAdR4BPgT7W6kTJxXdZwipRnTBocM5fR6/N7vDKb27VEZOJqiqgqezbJDGCRZA2cmucvGMxZg8Y
nrULHZrSa3dJGs9BB3om0H2OqfM5HzGdN7Uhb7QPOKBPQXiN4b1RzRO0pC11wwRQNbNblTO3g3ag
bNIajUDSWcCQj3OfoN1kX5dLvme5xHc971rIBepFAsPPQXr0Yzj/KYboHoaudnND71vXyQ5V0JVW
aeKFuybK7IBePI3JCiNezn5Z/Ar3DWg5lZGFNfobsNR/UrdNn+Zav0B055thHLTrECGOshtemtys
rq6zsLR0/7FOU+7y/WS8K6veoyhsKXEydhhqCevi2LnoOgYjqYOITsTvajLSfaw1u8ih2lUT3Djo
jIzWSYVdmyLecN3RPLkHKa1vtFRsnVmxUHeSm7RGaatcqvo8EdGY3Fx9jStu4TXZQznaryAQDWzp
/sKuscERFPJhMApn1aTuWdrKOyFjbrEcmjutq/j65joQ5PouSaKfXcx0+NCtB2VpV5HM+gGwdkAG
Icit104IWPFu40MwobIgZdp6bhLAhhbenQ6wlrCiB011G0KnPFJpw7Qah6gQ7jPeSo1BjVaIk+47
u8z0zDNNffuOQPU+gpsRVEuYpCCt6iq4jQzGkq3yPHnLYJYkAz0vLq0Y67EFlmz0ZHi5v9f7soaP
CJodHFRNdHo29ZTIzN9CEk+c3ISGQiP9NWntG2ekFw+A1JprHLV1jBw4EzZpECdOG/z8oeFQ/4mm
2g4ygnB0uujl0bMBRAgSQNRJcJgufA595gDXyR5KdixEioyqxN7+5MC7tibHuY7VEOLdKa01J44q
zh86l9OWXnxWDA63maf+TKoXHPy6365Nwqz3NfNtQuILMZleO6vGXFk/c99Rz1iNz26Y+QeuWR0q
2uxvI3Py6ankWjTUjbzaNcYf6oFoqtBEezKs4pH0xC+rPlYFhG97sHdqmv8MKcAqhtERBqSw0J6z
fnqP6r/pLIKKUwC2lXMlm11RlR9WIa5dS1bHGK0Hjwut42pkzcsVcLS9Rfd8ojMGK8M/RYrVy8fY
GFoPs3Q4kqZnQ/ttuh9a5WGnc654xs766OzkSMRkpCq80noOwrm9sdmYpkY8eCORYp/jZlKae2Cg
cD8IBy9b73fuy1OrAYrhfLcaS0FOhBGhUTWAI5IvLlyex9RJTmwFvVRotcLtVsDJ0ZfXeZ58u4t/
LQwhlIlrETEGzHAFR2HHWuQ9+zL5HK7wzoj98BJpAzQICxVWt+kXNpavg34LDxWM4mvVZd+lJJWB
grFu2LTCwjlMRvbNck441bIfvM45iDLBNzanX5GsR06zp6JNv1TlXmPEcZYM/09jD9s4Tf52odiE
DddgX0fzKqbkq4BO1IUWt/dsQzFQt41iQOxOqCefzC3XVTNnTMibS93twbhdxyIpXiiyuBHoiG6U
R+hBW3NpaZfZGuaZtSP0kYNS9C0aPC/osRtNd/iWeIgI/3fvccS7Jiw+fR2Na+KlpTQTbDsvFuaT
I7C+uwdQhNQqr3yZwk3mYIaPumclRrsbqnDft7wwBHG3A2UcSJYt7aFST0+02xigydAdGOxWN0Jr
G0OLo0eunNqDiupyz6kYOYP42a2YKn9dJ9glSx7lVZiRk2oqTnG23YY418L5VLEIGylOX99hNY8J
l521ng80V3zyuLvHbhnRqxbeKcWqy9ud07OwkmNCiydEBWGdKsMnYm7m1YajMlE74YZ7Qn36pqnt
kpNfhukffuHahkz6BNSvpTCMgiltqi6Ok8lzVtCaiqeSzADU2E3iS/NlHDpjDex/PKgsf2pamZ8Y
NqY4N93vkCPDFefX3Ro8THhp9Lc3B5JyJukyIg9jkHcTbsISTnXtP6VxNcPaxKo7pjQUjGJeDypX
h1a5z15pcYGKe942M/JW4zoIffqoX/i7GqTXsuEWlhNzCk0yOtQCtNTN3/u4wnBKQzowGu2bnf+K
/pAdZvpeQSUBs68p6Nk2URXhKiCKrLyIAcNcK4YdM1UNOU107Wzt4go0uF8W9amcKJ3y4/qemmZ1
bJHkx4aApkySXzVu+RuY4Yaf0rCqxehfvfKJl+IiZ33atzaorVzMW2Jmw2RmRyxt3YqGiSHIQOxv
HWqNKBwcz4b41VLbt06Ut2Xi3UzpcHUm0Tzg1lhlwoel5E19YDj5xYLlcmpDqhgAYRU8fyl3+AaM
fMM1pKkQ+3NAExiACkJJ4DQKVz2ZE8a2tnJEkDL2Og4m/gVduefGae/UOCs07pUtahj6DeT8tLct
pvrmQ6McdSC9Up/8gmZRTgRfumkfsvrZ9tkMW1357KXaCeSn8zBBs3GhxW67tFhou9bKwHIj+aaK
xorOTJsYvjs6YkrKGD6U+tYvknckc+A9MGvdOP60PbrxoMYfMH2YnCdMRDqPJ2xFCAPC5OAGczt8
FAlCeY0K23h3mLewdrtRbccT4S6b3B2kmySN7H3bOje7NQwWpupeZ89xGYKFzrR2p2viPS5bqrYL
bj00vsDVIxY2axsLZ8IqEeFLRgH5CgGYro0eih7/bLlYdVk1AlNCp6mNYS0nn2hLyORyZqlK9a3d
Ua9BVTg/PjhflXjTPY1wS8sZvivyT718yxKopZ7kVqbbDAHT+4K2OyxJn7WidIirT9YEsz1lO7ew
LJ6ahgIBAzdBrscXmYtfpk/5RFPo342N0b0wZwDMajZfLQLWLenFMuv9/YJcAQHxn0SdyXLbSBZF
vwgRQGLekgBniqQmW9ogZEvGmJgT09f3QW160R1RFVG2RAKZb7j33PaadEw6UeDaZ8LYDkykx+2k
2MetJH1UFRM6Mx+VudmjDNNTzTr7DL04Xj5mT+ivBIe8Q9UPNFFCy61JrtKtcx4Z1BZ9eUIY/pZN
2nxic3nEMiN2ugLSEjNoOlb1GErW2jfQDE5o9UTZFOPF6j4L/w9m2ApOFVu5UatfPPEgCW+E3JIs
pLFJGWlBRTgVYwLG5nlUI1nW6z/cR03IOU3fKysu7LonE1J/s5T9BFS4O/Ja77qOE65g50ahpePp
28QsY/EXGWd0M/D74F7jj476Z3s9qQqbaWKV02N1hWeQ19DmO73VppOObnpLkb5fOBr3fsmMZi7b
ez/zwReNrbNqMj+6ym7RVpU+WTl1dO/xP+E3HwBlQX71aRw2LUqszcAc4JIa0R6StXvoxuguqGQP
M6kc/yEjK7zkYN8WH+UheeTl+KRcq3qm/duADExvBd3cxc/UvqVzPNmT9mX6ZfkqpIf7Px2POieL
A3H4VpRMa4qk3GWt4HeDAbcXuqUYGhAx6ZEGcOhFZmJIKRBKmlhF07TDQFPzOw1LRCJA0lAsg1UM
ib8BZ72KvwBOCUaWE9hSilHYGHzwYhr2ndNXgdP66Y1PnF97l+G9/UGatDHNdUE0lc4dMDjMVmQu
0GfsaV8uzVpCtgbBe/j/e289iAQVNEl37KiUuFirU3e5+6Ob3PqKQZo1ZU9JLO9Ow5I5nR2W0//S
THG3xrQC6RgRz0Z8HKQ0jboMY4Y/KmTpZpNsa3MQe0BX6M4L/AJlVi03tkzwbwbR7ifwmE23yP2o
1EOxB7r2rkMGiRA8QaPaYCmrPTP5ipfSDVL52oh82iunZLFq4uxCDkx6Hm8FkZ3RzmCcBrR9+WVE
CU/xpRsM80kyAw2UwFUdgSwKHMszDm1mXlojWk4DNrhwrsb60HHsL5r2my64+02t6m8W9dRzg9x8
CAZMCcytInT51Khekr/cyaPNFb3OnPdcVsMXtt+zZAcZaKXvw7tIxDHNQGgv6EpuEDpJg2QhdIsc
OjAH3rB+tVwScqBsvloIMDei9F77fH4yNBUFeNwZwRSshiDwsE1Onp0m+84rJta55+obR/1FdZQe
a0n6C9wO6k5sNZtubIY1s+l7XNN6OV4wT4+0Rfw7tNMe4hH4G1ShFcpVj3F87jqXqLAxp+FMGrGG
FbEdZvr8iTb+TRg4uj2VfFYMBq1OHSkW/qUehmOycboKCG2/kCbUGC0NiB5xxXGdrqHULGtSNl1h
59rHsQVuYlwIaLQxfLDm9OI8dGu2m9rKXkAstfd1c0YGOewyv742bvkueAQZGVO+JgKbtMIW+F+5
mKy4z1rcjPhuCz9Qer08QVemw1/eHFF+eJpfU/EabxbCiAg/X8A+61fsOpieNR1a5PRAmKqATupm
gC3FsalJyYs1LO+Y4llYyd17LYbP16CbGIFLaNVf1Iu8F04qzuNiqF9m/V5Cyf4d+6l3JARHD/77
x15ob9ipiqObudZl6CxqJBNwQKHh7xlE/x5lbXICXusShuNn3P2sTL2VDO2oEzYJhoQ6QQmIMw2E
K4hm/5F2DOUAxUIgHGt8dH2BfQXTNOMnvIdLHr/3vfvsy86/lz4ruMak+qrzYDTpiroOxbBPiXKg
5OwulRa555ISyhc9EwMKl9wWMaDW4l9EHXzXzOaiz6zuM58sA61KfrnpjbbOgDzKPtUS45tDCaPh
rOQi6MOBIOgt30990mC/OICjoD5MIY8UWSe9Zj+z9OEz66jAJKmy9Fg4LbiHmfJbn00zhimtpjfZ
SeDU1r8xE7vYb6LDotHmFJzN3PKJ+iBUqamXR4YF9sZ0335BFGDy8p69Mrf2dpN7rMesK0FXwAVH
CzCLYTVY+uF0pqlFvCU7Qougu10a+/mGP0rc83nmi82+TbtwTwAd12V8i5pTER8LTn051kbSHXPJ
qTXiqICNaphvUUkEQJ+rq4exa9UAmA/NOxiKVVoq2/a5aud3pamvAQHHgfZD7rqp35nd8trQM5yQ
W8+BPQ9iW7C/1pZiOmdZcuySIb5mlattWg0CMsxzzH7SuUj/Gicy3o12kYVRH8lg8V8T5cxhpS+/
YXuVhy7nO7NT46FL/ylh/XBq2YNtZJc96qkqXkopghktt9sNQQ3jfd8bGPTGNLonI2XUSJGx77v+
FieNdjawMjA32fMtDBsjTcgxKHWUY951mFliUmLLXdMTLjenBXMXwQGr0mLvMOrZVgOdUBVnULeY
0hCd1vA7/OW3iEkPYoKtyvyco3UP5OTjMDG0/DDmq0o8Kk4VTsx7bzwjK/4Z8Weck3r4scmekPqo
AjNenmLY4AeNVLdqJgrCnRp1RktZbKGQ5FP/Y0iF2LmhAy0x81VTHj3lnSFI8AVQxQcJ8nkrmsIO
C7uc722+yr6bqgh2qSm6h0h6P0h8vz84ed9s3EUv956iRm/H2nz77x/bCkByBpMhaDXPvIpxsK/o
o7cxI+fDwlzIgWq6y5JiP0TlUZqN+yg6vtKxBjE3gOxkKHUESKxOtl+fPZX+ipZVvOZ643ng0CPQ
avEunp8+xnmkVaA0aCqJ7CuX7i63ls8GjCXiHhQqMUop9krLH7+2u92SOgyUFk50pC1qnyeaOou+
Dcr8LVbK/RaxNgCyTrVnjznCXtFWlk0Gdq1vRgLfoUzHVYeS2rMZSSdLFNYla04Goz5IOtmENtNF
NmzM8oSvXaNcAP5pje7cNV51GaqCZ984lOBEvlFN7z0g0FHc71Wmu09iroCiRGxZ8Kv6XN6jcTUM
i57A51FDab1zyhUkl4HK5C/Id8kazGt4Yjz5wKN2NGjoI2DYGlpfhlOdgoke67ur/PKpdOM/5DzR
F3b6wvWhzFBpFqTzkjYxgbSHz85Ah7GGV9Ht6SfXo6SsaxWCOBa3WUTGzd30ovUeg8OcoY4T4sAr
8VPMk3xybOvsup21H5Sqr7mqjpWVfKnfSu/ro6QHYal/UYP5DXlZQdTDzzk2aOGL/E/UxI9RkBWD
U3w+jWn98EZDHjG0QIAdGPzojn2SY49ziKzYsLR7fRP12US0QFTufF4E7ntyNcnpfTJCdzLru4OR
Ds0NRvsmQv9EWEHVu3YoU6HOMAyS59xyX9bLIY3y6NOq/XAkFfIisQA1I91/OoKh6VwNnTZMnb1h
R9OeVek9zWX59P//i/L4Tzuo/FDMHCCMPmZeZwJ9obyX4LMnSFoRdjdjiuk9DXRNGlYWzJuvsMjH
pwmJxJbuXjBVzCihO63DJWMjjVyS77LE1FPG3XBH8Rx6SyIfcixfizF/a1K9OZvunD0Wi/aKvcHG
7KLhXtfsSnyB2BSY4NVLjOSaZhDb+/psSXZgZeSZhMEa8xMGbH1Qx6Htn0vZM3Ap2HCL1atqKQsd
E6clrKvfFmkohyIj/3QSNFPJyZNORWpQ+c8U/U2iLtoTQbOzF+nsJhxQVKdiaJOgZMXFmOMznqvH
DLFG44k7jjYD/pT2uTc98rWA2ED8i72LDEYEcjuRqxfcVh+QvPOX2Kq7y1wWN5wcFa/+xILXhQuM
m0g33WuC1uGSIBsZDA1YcWRsp1U3S65TxPYWG76IEKphYd5mbNi92nmQ5lOpOTRKNELQasBOTNcq
Sn9LJpBjRSADCijGNbHxp5js+spLjXSLQYSMSxqO2i+3TuSfVG/Th3C8wuLjjLUekDi8YwlQzm7r
IaSPxHcx2LtOT++zU6PbywyD/rs/ztVHRyppiGSDfoYcTrRm58mk0ojSHu17vstzh8Uq/Ebyjck3
RHf5NeSz90gG8yWL8LM4XrmtdAviveMKfqnmn4vS9kxD87exM+sic3PapXabB01Vm6e2necAb1oX
RnbbhlM5aofcZBygqTh7iac1vcdOrm3VyZMlzXs/pt3bFLE24ylxHnFCSzPkVsyIgfkAeZQFq+Rr
a+P0yfR+RgUjfkxPEZqsSJJx7Mnap9PSBANClE3K+qIZpvMiyhfwA+Z2sqE3uHDRNEdGX5Wg4wKB
d9BX/tJksUGNceWgvhbPXUdRh9H80jsJzyRBUGb+5lONsnyDRh75X6ukakGUxsxFuU99C6qp/WR5
f25rVHCEt9JjG2wG/TXF0ODCtiFIIzfctlDBw75yPrny/4BbWs7ZSNxdM+0FMt5nEsp9RrMXrC18
Wdk9UrA5SPwLJtf+Qb+NeC63/nKynfpqCSedr6t5mR31bxqZRtDJburB0YLSK+dr5xXHBHzsI9G2
dplaf4YEG0leNjfZzp9odq1t3HruwXAqphopc1oN+rLf9E/25Ltcp1X8AAC+zYmVPC810pIiU9qu
6rFHoUGsz/hi3oVcEH16g/s2FDnv1ahXv5rVzUdilb4Ds4AuAzAeMkFX54OJwI9T5uHuMHG/UnSS
TdUGia2zXF2xa6ODKckpFMT0HBAg2rvCK7Bf9eOzNpXlvoUWvilwRBPxwgO2GOLTKpicFDoq89hD
1uXlJfVz9pW28afn/GoSQM9jbA5HAUQC7dKaqelYT83C3xuBiAh4pFb1EvHGFZ5w60db56VDnfyU
FKVsDlgtImfgYiBBKe2QU3rWfcgjbTNM3jtPkgceMwW+rUWbMmJ1ZjdF2NKdbAQ+6XNqzV8DlUff
QEdxoxmGvGl+uSAdUN401cHyE7xky++mVd98SHyDWxYPDM8iosxt863SsofPc40Wkd6bz9Ea4YZp
cD8ICdK26+NOL49weOgBXmdkT8ObZYsBXD55iSKzh0M1v02adtHQ1Ig8G7bgbi1ShQgASUtoe2v0
i2kNckdibTgsL5Wo9YOR9C+Mhv8YqvuNN57vhB2U5fPLIqhETViwaZDLLdJBtwPzZLYg2DnhYOfc
TfWXzh7Ruq6TfOEQRR9Fy4dG+ny0SrjGZDd2YnyKkqto4Uvlmoz2STrt3MV7Ey1gialvb8liHIfJ
ZaSAJ3OoXX2LuoerYbU0sdRrwbwQP4F+mjt9TkvUf6sSWKGCB9YiYyPbF2SVW00/Pn5bBQumZuny
QLmTsbdMe2dT2OG4jP8uyC1I5zF/UjG81BqPeyyrv9STwSzpFOcM1UXG8qcu21PnJNcxdduT0Jt/
CDVx5JbdcGoKILgl0V5V7ywX28AEpmLPQetdpZdMmjMaHgMcuFUtB7u0681sZMutTIJEm+95LetL
3Nr3ylDpwZKxOHqkf+UlHoKOEBtWHn4eFpQ3JENFyW6Kxy8vTdFFJPPfpkfLKVYtpuh78MgZEQ3A
aVnb68Beev2h3jH5/7BoJZK1gBECluTA+L3aNxCv950552FNyWtWkxeOjPEso+4B2WPu5j3OQpXO
KZkHDjca12XMA0uNbpiHjlaeVNGuCdJ1cShmMrIMHdjvOt6LkhP+9hFPKIB6tj31jQnoZUmI4mqo
oZgXXSJJil4eUwbyZLRUsudu1rgfBhK4ysagGsyOCOtfGMlEh7znPCQ70KsrFrcJ8gOLtRTLN4iF
U1Mz+WrI3uvr8VohIY3z4VezEJfVpmDhR9Bx9oKZuPI95mSNe6zxggT6yjj0ktAhbzrMKnuXJpxu
XD6K9po3yzHdj5SpyW4YkhJBYzCwBgziUh+BuLFNLya88rnY1VL8omJ6XnK2Xmtyh5a8t1bFOmTg
TqkNd5f08M8yZEYzaV6VS2wvNnTiPxniTHEUh43XA+Q/t7NR72WhXrMFb0hi02JU1I55vrx8LoYd
gA5+W9z5iEsWse+M5SanpjP1XgVZp5HwF7V7rWh/NDPVAs3y93MNIzsmUxdDKZ3ftrWSx/wp9GoI
CNYlkqtJzn1WF7sEC8gG7d10iaOFxnGc5KFS5Jc0tn0zWuWeZOZ+ZniEVYI5d568U2sVc5g6Zrp3
mjnb2dVQkllVAQOxFmPfs/EkBUYWJ72SZ+Es7onPxt+6A2EnKPgAVkp1N2Vun2wJA0km9dFx53PV
Ip+YEnUuevYSedGHKBX+OEgHwAVD7o/NvW16l3qaTjVnFiNCdC8z9nO/VOSyTN9ZwpPYaK+lHJ9n
0cWIeIix1rNnDu23TB9eZY0lURKd4kMSnVLLgV00ddALkw93CRZRvOdx/dpBMQK190I7BwSG/mUp
N702/6pah7Q8/YT8mR8g+tWV6nUxQa3WE08Cl8K33kQXxxbvrouuru7gVqVTmuxSV54WH/F5xyty
iFthYGiP+2dFjOtBGND8CGRjDGI1R7uGgUQwURU2LDD1YgKmUBlh1TeKTHqtPCxO+ToxX5wS/vQM
OnsgwAOacnn2kLR2ef1iufOjIKGhjwYSk+Hy2KL9VTtkNQ5gohXQ8G60GcolYICGPjoiqCbJPjvl
if3HUQYRKAWEI0amIoAgqG0LnD9X0BqyrFnejMBtUjZTUG5IVXCbFzdTVLkCdQiTR98Yv3W3fOmQ
SmeAzVwmTxuwnUS3400TUBm7vEEQdCqFiXGcqEGWAqGbaIJyDnwv9INym+O83NrFeKN4xR2ffloW
myyeg33tApAm5I6ITHPjTtbzlEDcXBQiR+A2fN0zTDb8pJMwdoowKxS5v2S5b2hpDp3OfkKSNs74
FSkZztEE7MMGAT5pHnqcHl2dPqiFpBu0XsusB4UTQsS52lkdRuP0nhaIEnIYpcEc6dkVI0YGX638
60XHrBCMc+DgVhaoKqkhYi7r96l3j9A5kCAreLCTRVI8BVBXortXFKOCljlNnF1dym1vs1kr85tQ
JNfl6jEgqtiME6Hr7Kg2mXeind0PlsbwXv9iA3MmEeM0msRBosZNE8a1U+HvkJfCq5fRVUyzeNKr
DggPaYYeSOe2Hb8my31uXUR+bcdWNSMXnQoVU9fcDFts98Uxngmc7JlLxyNe3znhkJ2zp5L/fHAt
SocRjSkzEfIHxaVacOUShsknwzOIEOi9S6vT+r8ITNJW/0+AsdKqxars69I35ARcz5P9OQ0k0xkF
tGpVf9BAc08jmLSobHfjjEyiyfjmEa5u0ag7GAJiNLdRHXqW9PdFgqCCHTOTYL+HedfRHuzGSYkQ
bMYpnmLvUI3xs8ol9VLEakqoFu6f9TPV8IrL2TwqRE7dXCb7qck/EEdzNs/fQ1z8UVaCULuDtORl
TzpS9Z5yZW60YyyXe1TmwGBy+7UhijyO8A+iwCpKpGUlCQTKcT6rhsdqRKGwBUD8kYGb3Q2OYKRp
m/u+5zQtivoNlSEDPckQtpvowBy//FJTS4RBTTA8i896nw+I7dnrIfgzMWkgoqLc4zQcMwfKbmIE
ywB+3olzHlo2kxsboC5Kw6BqSAobyQDcJFBilqin0tF+LCRDW0LlTmM5RodYQ/FI+tmvdrCbvaHT
msS7Wrl1GHk+QYuGcxaVBP+t41bwwUVtedc1qpyt49i4I/3over4gghid1OITSpzjEASA9ZNpLUJ
5kV7+bC1Cda1dE5eUz2JOHWgJDkO0hGNje4qyGQovEOHkZvzKqLF5W0hCsRq/0+ZMjswoziawF6C
bmQCVUmo/SkzbpIK0kCr/KM1SVZUdnXNcJ5z27+Pq7WiEsgLYJfdBJAhHKrWQ3fTkx6th0+O6s+n
0Un9G1Y3JGB0qCQO0ec0PIOMSRA9S0w9pUQMNi0aauSUsSvgr28rSR/9XH7kpvudkORXgUSrWJV4
5BDhYVhzuiAXd7z3+CDjs6dZn0Ss0yST4bHtmc01RfvHmSRyX5Hu6obHPEqT704s/6QcnuUN5Qi5
Q/ietj0faj1Cx1BRc0W+/V3bxFHSMKwTINnCRywrxI2GtB8MpfhaZqJyesSetjFeBxNdFN2PH6/B
Mwb+XzsDJteSqLlAFIfxQUXgcjwOyHN4fGiOYNI5/BbzujGTE+vsAfQA/sR51+j8OFCnCblzWS0p
TvWc4csuZyjXUCk2ZcowPCmDTLedwESdSl/E1p8hA+Tx4rkyyuGA9Phaxl7Hw0fOxFjoe4d0c7dB
wlQ4fEXeqpYhki0fl39MIN+yASGuZQzcIJoPeH4c3K1rDQfAVqQ5DEPFMAUZIpQbxf5idbzV0xZR
mtrwr/DIqN95a8lA1B/cTySTVsjQRdtSohrqmrc8gJB3yUVixkKPv4yhDjK5gNm4XRat50km5k9d
4mLqA91DzGQAmsZVgLm6JBAqssVdF8O7HOwPt28X7gbbQm1vbNCQ52FXX52muaau8ceyljpwa8YX
rEzvjj4W51bGb+byGfNyk8HEgQaIl2gEJh/Qj99KcUJ5Cyk71keuZBBGrHeDKOfnV674wWHdbmxN
HRdX/VS4sPYzV49DObSRM+VkyaYm96764NdEOgddCvA/eo0l+gB6KmgcszxJnMQIdL1/RgStqJCC
3fxyTFfY/GBCd5DOl6O33QMx0k4rC1h4nPASi8Zsc7Mj3sx3IsruVt+Rks3DF47DGezss62b3qFu
hzP9KIdigkrf1aDJEcsW5lpOTverRt5TXVIBgSl9aesYbbXLBCZNVzSg11JlEObVJtca1gt7xXWN
KelFPUhn2agPp6lHhTfmI+RklPmByVCy0t0vZ/admyEl62gazxQbSmzYH7LkOFKxgdfW/zHMlOJu
sJ5cq38Uf0bN+G56H5MUZ6bjaX9RDT5Npt1geEQbopn9t+7NBdVV8eqmVrNHa36OU56K1B4w6HCf
ABN0P7KZAGXHUFEY1Va/K5kDLZX9e+5RZQqR8ONxzW3hPrMINsnqIHKx2afS+tQjaoLIjj90uuRY
mwh60e+VFEdVG8tjsHJiXXnSsoIFbFbTEbWYvXHzINdvmxhVPAFdBp1uVkv7oCLjL3RFRPrgLoVU
QeohtZnHMQ9pnlwgfwzj16Ug/lYx8j7ove2A2R+0sKG/Pbp7m8N+ExcUJiry3wURxMrv5K4an5K2
fieoJecSwuEe80JELiXWmg+gYqY29VK9+Y3vwyOtwUkhSW0S97drAXsij5DpDxkeGdzy3uQd8Cf9
yRdji9LaDjurgBgiBWGpE1bRxd8zPumP5Gkn58oV9yLlllQRcBg2KnE4pIjhIoNBY0QGgXQF8jr3
qx2lz0baO+gLPR9gW/TfDm6wWmEfmf16pznLV1sMR10OUSCM9Q32eCjFrI7VazajR0yNOL4Ucb+1
bfCFlK31JlvICqTavNpzqba6wMUhjP6lS5iKWhk/As0DskrqO7gMy6KskF0S7R2ybj5WbM2FjX3K
lC9Nak7s0wH/rMPaLOn5K3Fl8SUgi3Kpctm7PEofpmtcNuTPic+4icAkioqvo+ZTIdOUhdDQFNoW
rQGCZ4BNOlAGOSnCyqbTVHV3H7tLkMNN3yR40pesX455yvRsFnj0YpJtNZjgW+EaYTkO89OSU6Nq
NIPTN1DyiMlESdXm2wMScvLhF747xJoKy2wy3Aoqlx1+cYJi11uJb/s4RwlDt/wR6X/bjEFN1Blp
qPLst6ccjWmmOR4aVt9XMLAzviCcJBVDpp1ZAYt3YChMRVM8tZRdNdrdY11ESBdK+o0aQfJUDuLY
FcbMg9Hn2OtQ5WP+AJhfkEvYqOZoVNE/W+ge6K+t0JaXopP6i/zF9ma6M84lEbpeOHyyZWeL0npR
brtqNaLkx8WIUKWvvUM0rOhz5+C32m2UTME76CEBiuM48PsYE41I6x2FGTOyLjSQALwqjCC32Jvu
hhHrz2lJlG9u5z+iMvNdl6As6GwDQVLOGh+tE65FACLPqwjDMEm5Hd3bWLZQG+N4CO1EfgErEPi0
VDG1m0Y4JApPY3vOs4kvCeP8lrxBl7x5YAkNbIgo6ZK7rbgfFBaXvUrZfzMkZq7vqubgr2j1rMtP
bqZtVxzoC7HJG2wme8NBnN0mFVl/ApWKSaZ82EGXhTUEvt8H/sBKKg9BbW6WGOh1lLKVG4gT340d
3XDizDq0W3WJZmw8hsKEjjx0OlutV4RjJ69GxcjEnHwNxY0BLFXnMmLZXm7bySO6Vabm30mfD1Jh
EKoSIfYJqu/tEvviBdpeEkYLxmtEPMximZkdKsfBQGK1/cOdJ1SWTQNlEzetjWKO/b03hgui2Q13
tHPNumdcwhQjcT9cbAYbm0nLkVaaCA2aVBIq0DaBR1d6TwXofcCyqld60KbUrwY2XJxnELXn+StR
Plc0slaoxk5HQGfZAdUuiupF9dTD7WL/7TSKaSmxgw7mrhLjOxPFQ50AP/YbKBm1nMoASCbhYuVC
vsBRY/ZxalLvwMIGa+m4HgYESh067g6jrOSOWM3sMIlXsCoWZmc0ImKppss4AtocYPUfWcxsEqNJ
f1trm2xFLUxwQLUTRx6ALd07L2MHaMhS5Htj2tCWmHOtAAhRuI801umjBI5O37jRULqbeplZMWAW
aRourroWPH298cFJVe4Sq35TmdmcW3daTkwGOtOwz5VIDjGRcQzUvHtLD7kXnfEWDb+EhrY4EiPm
E9kekvHb4D7tD6NBjO6Mwasyz9JX5knShAcKQYAPHWtveygGGV+hn5DO36EmScvAk82QDnkXa483
BM7JAaM7rsCMWnVJzaMPb2q3yOFU9ZoMOWicrmZe63UvWev9NVAPbJR/tiKzOamRiSa2NQbxtG4R
s5wor1C7kLGerS48QjRmRLqQN1mVa6j1EGZkJFukoE1xN8smX7gsMnbLrEzYM12ZxpArZhivTM+n
sOvSB464fOeoESwJUUoaS0Bqq2brzfVwIn9um3I+oeEtf3VjXBysVvzWc9bPBnPpBu0kbhN5JvqF
OssuhgDiBFp9KGixy2yDN5y0EoGnLI/cL7OMoM5l3V7A2WJurut7RGztEbAd2cITG+VEswYoYcW9
758botD+jn322gnu9drUERHjFC5j4M0MijaJVu8ki6ENTKR+z77LOFEf0R1gaO0nDe922xP1hmWF
5CBrPltY9/djo7HommQMMYW5pN6M1jVRqbZVlmJWZo9fEANzIB0JGQ/SjZgJaXg4WtiEjbTfIgK2
X5kRqmNpdPj8ZzSqJn5VBrjmfNIEfQ9dervpHLs7azWxK2ZtpQ+fhD+/mtGVrKgyvxqsd7rDFyPx
j5nh6M8+ySNhzSKAEsa+Kkzr9Fk8MSnfOO6JIg9JjZmeSYf46zdP6eRA7LVYtkFKL0MVJaBSbJ2d
BC/qvtZQh5k4co4pg5xs/bgGj+bMG4kDaYwJvV0946YZ3GUNCMfbSqO21Zh61OVUMNxEb28gJn5p
M8ALSPd6vdTfvAEBfbtujyGFPPW2Io/NA2nnR2WoudUnR3x7Zci7Kq0PMURgtrkt4zfFkv/i2rJ7
mRIaumVwix3t2KpLsBlBLs68R2hQBcXAgLzztIpta1a8DG7asS0zns3CLtil56yaaqM89wkoftoG
xzOnVyrYmxf9kBemHcuuW55miN97bk2ipddf257Nq4mG8Wgk9A/+vNwkpJWgLCFKjEtcsyiVBJuk
7ctoYkkmkkrZgx5Wyh3OM6LrMFtJnSwMx53dxbehR2ckvU4D2UnCYx0lTOHH/nUyQaNOxPDp6RRM
jv8WNQtB5YiBiPlJO+iR9mtOVqWb5u6dcQVzcOy+SVWAfICJv+v49ZWBTAyF+wQSFzWQy+7+khXD
T5SEE6/JSZ8s/0QQLPVVEl2NsaKaaQd/oxEEBBodx1JCvxdrbYr9TXsb+rG50u6VQeL3K7K2fh0z
KzqxUQzAgk8ngTPYXHklmUQgT9Z2mHcLY/rMI2KLwCeXMWKdgKm1C2xmlYfovoGSq9WGQHVBYCTD
II/xa/ZQ+uQep6gX9CFJS5XgRFvKStD9aiGp76MR/viltTtKfTzLACdOfkOr0w+E47SZnwZTqcdb
A3nT08JQd5pAg0yWebRq0Pa8cifMenfeuGLfz/1b5E3qpnfUevU4dmQDqnZXzgyxUix7W5y8D9WT
aTAk2EAgIMrAMix0yrZG8a4ny6VMX6NKjy7glDRggJg0Z19+z5Nt3ZWJXtCLKc0GagZGSRk2HXB6
OatFTbdJ20K1jEwqgGz9jSaQu9uOe+Sp5EPb80/DMDZpJ4ZIFZqayOVWQH95pH0mupvkdwgm+wye
7kax7IOlNf1q/NHb2Hn32a36mlZ3GV+y/vrvT+3bKZw7nf1oHXU07c6X1Q+fzIHzIF/lkLqydTxA
vNaqsQqOsW/8i9Pv1vCeU1rnucHAYbNBK/O8OGDvO6SD1jFggcozVNx0AFsrzM2dl7Eb8piRyAxf
A2K7Gj1HjVGsYMUhEo3lIL1R21ZDOJvzsUGBH3LmbLo+O6ZGUuyM7jeXcnoULCRuDQWIFNavqAoR
HQpUlXNzc+rxy7QZSjXMcghn5b9HHeDODrL3qIQ0bfeSGmKw/+B3O5LzpR+rofP3SnjnuiunX0kp
OQQ79cpfXD91jkmQaJ3O53H+YKM/ncZiPdNam7W9TF+0lRKFJ5xcRGUdM04D7ukCzJDQYLtihWCZ
LvdDAWc40YM6KY0wTyOmLrJ90lt4CLr+B30epvzW+cz9BcKP8T/2zmPHbqbdzrfiG+BvpiKLhuHB
znnvDuqgCdGtwFiMxXj1fvidH8Y5M3vuSUMQIKm1m6x6w1rP4spAddnto+a3QF3sIZOquqB5q/wR
UIF39hD9rQa7ATP+VIMAfo2C8XWuIESwKW7OcMJOVSa802xEb0ZXZ+eYX61U1eIK7lL1o/Gds+dq
dlzEmraNETwPoeIVgRnCurG7+D4RproSBLQY9hn0TvtScMhrNzAeXUxDy7IqI4vzUmfUbIpZf6RG
B9cCm1u2el8qoDCTQNjXLYnm5Hipc+ovx4we8DKn9U32NuUo4saN8NKro9zx2nfxnzSO+qPf1iGF
Y/09aL4BxK7qOsUFJUiC+1Zj3DlhoCVndrHuespJdxR3+dWKEqxTqcSzTljZ0UUNzV44uqJlN8jE
TTaVhVs4F611SxXOY6EWZmko1D6in74UA99r5rhPkwmC2sniPcJmikK//62ttOFxqIsX2EZiz8aB
aJUBqN7Y4wFXTEbHIMpJ+UCdMyAMJmwuPEoFIR/CebxJUPEeS7PaguyJv13ZhBi19N9gRlLatV54
DA0LTWKQXrzgtxHZ+aVn9HHt6u7fX3AvrMU4qpPobf/cMMo92LV94Xh1TpqgAcmLBa2qEYC0jPo9
YdttLFxx7F/RItO7NsnWxpT8i38R4hSu/iwTySMLKPE7/qMFRHgEXkzqK0RX/lSa5wzGNfM9mjA/
hDnqMx16xd1dQFZeVzlKGjkFDiPDxlnPEuiz9Sux3HZn1p35oRWhYlWecTiBDcGp3x6yRguYWvHe
RdGFwKAIN/iGWI/VlX/kRHjDDPbJImpiwF+UCExGBLtTt546ohuNmSBFe6TQTC22z+gfq/Wkim/w
wdz2Q3GvhZ9u7SIg26qCfce2HC9AdbBgJ+UJsGICerHoj9ZLkZQmp6XNdJpoVUDlirIp9BkTZfyj
kaYZNGf6Y0ntZhim3sO512vTW6SezP6sJb+UBJRTU5GVSFJ9gpgTORDuHAlVukO021Z7p5h4wdWG
MDUEicam70dMWIsZ2kmyff7dISs8ZHaKxCGaOU5NQDyroWUZOMScS9py4NIQjrou6mE69iwFT9Dq
Z6x9u9F2ejJDS0Cplli7Wi60ngqAlBOa//ElKlxrF+oYzwzHwlplICTMgh2UIRdakMTy1My/tR2O
r6OejgE/oltb4IOntEvrnBCcivcgA7+28cpu2vFxTGu7ep6gy1wiMG5PbqJGqJjRtpibETXCjF0o
Wng/QfU9V0w5OeDEOn83IoEtqMG/ZybWdDY7+6XkQFnjwAnXfZT8LnGqrP0gNI4zxsI1QyYTUq+N
i7Frfji+/T50roUtFuKNwGE+1dZ8dsJFXtamxb3j6WUs3vc3ZoUpxDVV7/xWD2u3q7LHP7/3z6+Y
zZ6Soi8uk27B6qRBtFNztXBk6hxOI56uFBQGyrrt6ABuYjU4PFmeIIRKNxP9HGwsfJbYx6ryPMEk
Ek6tzzrRhA+xyIEabDF6ZYtBvzOROfc0s2yyOzNZwS3FIFFE+R1HfEbqSvg+WBXzS923F1BLj7KY
+gM2z2HvzCNznYjqhgSCH7Fj/SADdHwilOdHU4gRH2rEAPLQJ31148XWn2Pr36bsp07C6BL044NO
FKVrmW+jfioQ0k0DtkQhLmSYmBfAwT8aiGfPFDHuM4dEv4ZMv4wsl72TAnBUmwSAe6r5JbsCo5tK
vsoJRkhc4sctbMtmTtLE7635W9QqvoYR5g9fVJzJCpOx1b/lgXwPHcSZfBLPM/ayVUqiy6UhBGVL
8fjhdkMKtiAFtt7ZkPEjb3w0iQjuZZXOJOW4R4bm7vmfL2On+7VLm3tuvTZAbIV1cN7QUoOeiuh1
xFh2G+lM+a6TEB1UQMU40JneITfoY4VNfJM3zos0fQHivr9g48fR5RkInAT+N4ApuzYa0PL7zAwA
4O2qaZvjnz0kpv5gzUZDl8GwL6p1mkX2pgapFLd45GgOivijS3vj7OlDQDbwlsy0J2zTpPdZNxmk
r0ib0TdyLRQOwEYuyNRuL7aT2WfEdj895UqkpPm1Tz0EnvqqlmDAymNh5Z0y6F5fZebu8nFNbC3i
/DlS7LrN32BmvkWDXJoElWhPrGZ+aY+KrMKtJcG16mXkxdZVcRwtoepJFt/RlIW7gcn2Cjk2BAK7
2OAtcDZ2jfKjnP/JeW8+6bWTR6vpJqHtfMtscM9kLXPN6YFEY2yiRccd248dj1F3dDovf0sDBs2p
Gww/SVH6ZGpMpgBpbH6o/EM/es9x7k6/Y8Zss9HpAx7ecD0mOsZqWxNd2AbocTvrJ9Nc/5Em1Q1T
Kn6E0iWpwQWD0Nh5sSHjlQa4IX/ICkqSVJENbEer3DNRtL7pl5hxcjcSBxnWF22DgCKTkTVm74pr
5O3D29jN5KxLTHMBY2VOBLaQcdZ8E5g4X8fYeKWcpEpAd/kcOi7mmzZqNwxYG0BNcXU3WkCQ/iSL
q21goqqTjHAzZJibwWr3lYROKKLxiDiXDqVHoquL0Vs7kGo2XC/mxh1aIO8zYkavMU7Yjezt2IaX
KZrnQ9Z78wlXDvCT1K8OE5krF/hId6kIJKLg+d1l/rcWgAmQgYqNH6Dq7BnHbb3faPRiQrfEWrWO
8UAd96Ky0dnSRGGrG5JTzSQBgRjetC5jbhbWNM0pSeunJq++bBcQKnpDXLvWuSuL/MVIX5pQJ7fW
amGeWaTX2zpd5rLNa84VrUYgIomz/Pd/DXPW4paq2xXx8sFKMZ1fSXUYG/01BPX7BL+EyElq9b+u
C4aynUqmbbA3WL4FrCqV+7yc2Ow+cY3BhSKueKCjpROWRwBak/aeAmMwz+aAfCro2ccnZWA/HL3x
YY0+tVVwmgqmoz130Se49TVAtOgyhU5FyYd4s/LT8lziwlgRNvDKB+zduRtG7EZtfBh0kmzAiOD3
qSuS5mr1Oio+kyJNLlJDgtVBxsZjVgc5zJilyBHrwMqRYGO9zBmjxmlG4k265zu21GPNwDsaCv0f
hZqaVHYR7UPmUPsSKUaUn9VT2RTuZpJieE1ifjQNzyzZODASWQlSDJReeJ4UqE9dsIxT6TjuYpTN
OwaVNbb1COl1MJDQkmAHb4si2Vv61mbkqJSz6rgRveQUqfhXNpxsW7RrzmwU1R7PlPZOI1b+Db2N
hwTSrCD6O/u05o9apuNSGc7dxvJqiSME8VETYyZIaugpDnFtTUBvE+FwzbxgZTdIZuY2mi+Eklvq
WadoK6oCW2gRIlLuUcOPDSZKO2ghKNKAMemLEo61mD6ZI3HMSPnyNR49fhgfGdptQiyBXCSxT+Jj
/CNrZf2CIozCYQr1nogkGnSCjkq7gdfj3afRQRmWGk8AYON9hC2ZWqsYT9QFB2LfrX2VYuShqmA2
PY0hIXf52Q4gItTIydY69IqDNQQpaSim2qPBgTDRGEeSMHZJUXQ7UWTRUTjRjzjP4QUyPt9UqPVm
SvGLsImJdTmIWEi60d6qJw4N+v3Kqy95o4gBR8M4GWyjvaB7NmWynWYnuCQlkc2tVSheoOZop/N4
dFsD+dAcFTsddqQyiSq7NBGgpyJ7gMdTT0FfL5S5zCfUfvgSfec9YjLXmM3w0jW1MW4THolXS/SI
cWtk8jXRB7gTIn+FfxQXWaLHlaMz64BGGm2LFy1T+Kpd41yhFGcDvFWibdg316ArInQtg1GDSMkb
86vqr5FStzh90zHKq9Yxnxq8/GSlkUsER1SQ5yKFPE3qj6vQ1UsZTBDqhpaF1PBzpDbIELWaGSVe
2b7TqFZHJ6uMdS+7fdUDy2yxixWQ1RThW6uanQAYk8HfDFk3HT0RHFRl5UfT/2DQwhU6BDssS+xF
lTqadvIrQ9fSVmTjxDpOXxSfHCCO9Jah56ta/woF59Evikan1/bRBPBR2ZbDUBvk3xTb4Wmsw1un
mHXW7F6wS9goFyi6TK7Rq4jhleftL4KB57U8p6ztSnpK9q5xzXJTkelHAC+SjDYP7F0J+/gRNJUF
YaFelzSXhzDunI2L5EXgZD9WiP1QzuMlMFyAhH3YyG3g1+GuiBuOERM/fGBiO2h8lLGAZxLM/36h
kWo2sNpmPIErQ0F4QKnwWelwzZpablMrNNaRyKZH6/sEKPnRwx5VtYnZ+jL/TnZ2PQ2vYQSNspD2
L2eCk4E1H9qml+1KIWKsTyrZ+O0EKjNrxUdZDMVprt2/iNSsHVBWdIXSND8CjFEbL2/boyNHwgu9
9Jnx1ouf42yfYgIhsKfqQ2Llh9AMzcfc6i/P0OHe04044uyZdv7IoLFQ2avZvvC2WwcyIH2waKTO
xGH/MXUWurrIwgDrkPI0pCJ5d809gtP5OLTJBwzyQ2sZ8Oaqeo81DYWdjOdNvogHM3R4+Mbjms26
xc9r7ajoOW0nKgu2jJ7eehj408CokVYgyAHzSsgk+n4gVWVG6cLCBz3goIDDg8dj4Nw0gbFqO/YX
qWG9mDJMzkHA/9FDS9TlNVoCMz+7EwTO2Akw1iRg4/RIDViRMzkQxYMEiuBYqvch/GhF5GyyNtua
y/tisG4QTvqzNwtj5YoEq0fzq7ZtuTUTJoJ1He+6FOlQFqJC9AFYbZhmFnBS+e4BjfzAAozMb04O
AK6oR4JSPxwRvpECO6LwUs2jF/YWmPuW+Y9BtqpV7aQldjkMXmSKDbD0tIEg7L6UYYPDMjL807h8
cZuU0KoYh3bNaXcLWNHtva75axSTPsuGyztr7cvkhV9xnWLjnrt6j+jmPbPAhkV5COGkLa6DwU6S
ZG9j2ynmSoE93ZqOaFiupZep0LgeS571IZ5OeUOHjw+CaBL1ZlQJ8VhTtI9yFlsQW5aAP+NH64ea
kR0eFqhHcBcT011j4K8epe/wKubhLhodc6ty2982MvPvkSkE6Xgo4ZlV0MhXWrKb+U47qR+6ZUCg
+QszC/HGCkPU1ujJ5cbLFzS13tehRG061+okO/czd6r4AoTsxa8cNO9p/4Kp9FfB+2OOTnPluUqa
Gt20iZJk8U4PbFOYDGIYI2J+jcTavc01MPF/fjUm5/8fSfJ/E0ni4lglXfq//6//+Wv8H9GfcvOl
v/7bn3/+5O1LEbJ9/Yq/mq821s1/ycv+95/7dx6J+S8iRRxs+q7lmPI/52Xb//KYMQrhu4GwLN8K
/k9etm3/C+SPKaTveo7D4IMQk3/nZVviX54lIAF5jm17jiXd/5dAEowR/Cv/JS/bQ5nu+mSeoEo0
Lddf8rT/U1623WFzQ/VABOgy1mnmBObn8mWwuWj/+dKmKaNiz93PpZcds0o/RVKpC+KOH8kYlScD
Fe4s3VUexvLZSnNr09pLJJ1vXW1RbmU6yJuXUs4konVoVkDE9lP34AMgTgTS+Qo5WQbV1IQXVMbm
LRe1ux0YAKk0+x1W2XRlsFwuUqZoG9tIK4GE/sSL/9QuWcPaxVQaV/W5kEZ1rk0qm0nO3wIeOYHY
HfQDb9XHLhJ8iUDK8s1gq3Mxgp6ibMC4/IYgu72TbLGNRHsLLTqT1ByHi9MHb1Y2y6M3WNNDUMWU
KNM3QEvKg5+q99klp8juuoLCOAZvy4d88NUImdYlyKRjQLPINfurA5i9wK+wS1EfHrg8ZjzF1Z1V
gHHuW7c7jQv8YjEvu61Fux+8IsFsD3Slxd7Xj6hz0aCEXHXoRWofe6YxS+9lSM32uTN+5xacKoOh
V+VgsC1qQImiIz54Dq4L/eQ/vnDtJVsvnPs1Q+ocBk1i79gjwjIUJRzvqLukacKsG8rAWvf8RFVO
hMSSuOYl8hx6rQCU7E6beIJ3gQuBay5PBI4er18jyaSoIXhnXVdEuS6th1qmxUjzf5BI01GVdu3J
Vk257n0jukYOWNq5Kuuf7IxQrQz5O+jcP7bDfsXSycvo9vc4UAFRCbL4DNPumUlQ8dFF7r7JUeg7
3Ma7kR3NPsegscMhXj1RZjFnwU9+JutKrnmulvoxOnTEZaHdnvKTZeo/pfs1sCf5mboQtCTJT6rs
ZnCmlEcFhNGE+cCfADvRUIgn07HK62j348YbiPZV5r4aQOUE9bxj6H51CkTJupXRsbyiViu3whD+
tSSO6PBTYkTc8lRXF1dPn56Ehy1T8RAs2o/8q2RLOnlxDrvsPQRd0iROfe94BI+LpAnzkRyIcmBv
hICn+j3oi6hB16oKbVxSdjZAAD+FxjDU2LmMbj+W4gYytLuO7A9244Riw0apewmGyD63PJulMxVH
M27xXGICrSdIrlPojytdE6oXDWl98tuYdhep/5JPbS5fmnkmPqtk+lj48cZfoEGiKIK970XUtqRq
nAg4eYpBJFFmDw6wpDbcwtI6ZHUlbtpTv+rQCC88SLwzoQU4uyqLfccwBa3XRJSHejC5UW9xXm2Q
oLVrxQzypy+BFDmpAUuIUmrKQ3rYyet3/OLeMGXZyNH3jwMRwRumR3Q0jDgvDtjCPkxXncHgUQ7+
X0zKZzyW5Ra6Eg3Et7J1d8bUMZ07s3G2Qpfm4m3276E9HgUB3tGcDx8ORwcFac/RkVZ6lzU5ZlRg
qxCNXrM+wiTvKbwiGA8QBctvwm5g9956WOCfDMOpEDuzP9eLjLOIWRTmwrPWBK11BKmZ9zkY+P2M
PFNwCAQ5Ewb5xGXB6oWxfWOhuWKwYq3sGb22DpaNgk/eE6Mtlob5xLRvclbadMdlxVQQz5rM7Afx
NYIPhIaUmHRVTgsSaSjCXd5V8V4MtSbwTBiXVuj7VG5n3fdrrXyxQ7Q0rIKG9UvdNxO4yTvSGPfq
ETkwBDxjRdYO60rFf6hqrpZhE0IgUayROLuyq/4DMsIea3oDYoRR4hyavyfRXmY0cHlpxCdoqSs9
ybUtA3Fm23aYI+/Bbgl4fpfsgyxEhl8/m+R57wtPPdnecPEcNKUETa/HJZQyMdVxNBoggNB+BRrO
fwBmSCMJXWCAaJmopEcJOjsXB0nq79lBQG/N7auOGK4nYvrhNQlqh3ZxJqTHtMG0Z5PEApkAGck8
/rQTqCk2fGW418MmqZJXGBB7h9R56KsMdYFXVJ5Nsozo0YwMn05SfFsGSweEZX98dJ125IhV389/
JzQywA0MhGfaR/KPWKZHHREAr1hJU9zzNv9VJyCICYSJSNs69Ajy8Gm/obd6nxGtewGugyYklYBT
6Wcfj4c+x4mngAWsPQntqMt/N73Lh4eRGvGttUOCx5mbklijjLcB7aYOsRvh1OblXfa+1q1OSPfL
ZXb10TC73fLIxN5fC1fbabKLZPUCXiMICDZOMiQMEcpYOdUsl2LT5zvHqzQ04gPnRrf2E+luDGAL
FjcDNqCBbSNKUNZr899+JokiUTbNeP1ds0pEFZHAfOdDjCsYtvSftzqqJtyRVs0fO+Wp+RiC/nX0
vecyYB40on1Im0tvkUE20WqG4MOGsKkwNIX0Vw0e6ZB1uek9+XWboPNtOCQi67Ur5wct0M4JcB+L
FMOrjOj8rKdZR6gRidCIdIHAMseA66ujo2xxnrp+wzA3P3mNJA+rECljXWHsujJx1lNvwgGE1L+p
hsp9Jgwc35Xbt4Qd58twx31T5KmRPN6/eQxfHTcKCG+S5jbwwG0zQ9vxl/70a4v0SLdm5eIDiWMT
UMA1zbMrYjUY4NaFlVcH3VifGLXnTlnfs34EPZIQs2Qxv2JFlR08G9o6e51N6TfJPmF7vlH5HJ65
xH7SYcV7QCRonkkJxu3JqmKTpva+5HGDM1cQTSyHH8ZsZnuXVRFAJAeoBg4F8AGsj4LmWaA6W6iG
6OoWRXdWF8Bdlh2JsubdxFN3yDK22DnqCeCh+kZUULozx5PqrOqtE49xIuA1L+p+b4aRxRbb4J0F
2HSpHPVt95IF6SLCscb2tZMfJeomZh6QhFMkt6u+oY8cBpQKyRJH4ZZfs98CkWOsc0od/8vslHcN
MrbX3VJHCmN4mMprCHh3PtjToErR7S6DzAmbQnN5jjBC4qHSlCVpSf/DjAatAIkCptPQy1piHyXw
sTzBY5vI8oYphGjbUuqTr0dwQO7Kiz39lCSV+cSDYSHDq3rjA2LGs+kPt9LABqnHUbIhIICNKTRV
K4MAz6x/gkBjNzqg0naUIbeZq4NzHGXL3AqiZj7JbeF2N9G6yX30hoxV15SeWDpjBUUo5oloUyun
uUtEs+TfJWebH/k5oLckp/yk8fFt/TxYzhktYBThj+ilNvZW73v7yajenTFC+Gyz6TCa6iEZ8nCl
im3fsjUsbPxSrU/UHZ/PiIwp8UDohQyYIraGVEzC/+3pyjpHSNEvuLf7Y+CWQJDS5KxM+9XoJHlg
SRsQAsQIOGvabdLazR1PzQGoYvc81uiQA6/eTBk23x5DCNgAuSsQh639YapeQhr6hSBiY5B+nYQm
daNEYjWxVHWNyPwROEv/oMILipabGBD22/Fk8o516yHF9VliTT5HZkWxH0Sn0kdjVxaEnDeMCTek
wXob6IowHJAGn9ylEElrk6yE0EEvFHbMWrqu4/00avZvbbebG3lQ0iDFtChh1ljvEMqREVcIiqOM
bIcE//816fGaz/6Yrho+l40vI0ixZv08mao+NIaHMTc5keY4vA6IN2/FKM4zA5jBGtiSej/+WYEH
fFOVvWSA2/LXoAx9wt3cHcHGPQZTG8jZPBgDUaJfAyAiu0KSqyy68d2fwRIRBV0+igqyR84/uauC
AH5JYl9IPIfDypLAmO6dScGDx+ZgxvhaZ2yJMrOGRyEEoy4SJNZ+HV0DdFHPoz54XVrdnQpEQlv+
abTT3hnSMbh7o11ybvi7T7rOCPONqMQd1O0AqBAr2A0iH/CLFK9VNL1GxUtTQ8SZiLU/uKpAfyU6
4zKSkXD2w5TQ7cTcpYKnaowavKANzVxa0mvFHcoVpFw/HBsPGxHuwWHAPb5KIt6g0Sd2sr/40MHv
vbEAoEBQY4kZpngfx85wVH9Z9xqrGh/V4Ps9UsXUXrM/+Gu4f2fiDi6Ic6d7K8vfUfxhmtmbxqN8
FPE0HUIAPdvIdt7Zyr/ahrb3KZ/PcwiUl3EU1n9KczHvCc5l9GdkL9oY3jNFPFoYwjUdUnjXKRnr
laVg5+pxH+QIKNC0qsx6Gq36T+phkHYV1ojE/6wcTl+eH0RumX1gXpRvA6u+xAF61mUmnNhFf5tA
KCGrJj6AzZo6dORikK8p3Juj5YQ3D06LXQ+kGczyrQg/53fMH+nD0pO36QX+yyqF+CFzl2QG8xqg
Xn8UfUQELT/HDa853y6EtFZlP4Qe1BWl/4msxvzQkAa+M2AZ780Y+3Algzdgy85THab7iUZz23cA
h6y4ptgaSVyPLe8L2FJ89zTlpTuGF3ygmANYij9FUPjWwt2ijHIudltbmAFKbMh5RiZuDg1heSY7
HRwbQlsOHvbkRM/5sWRDcUJ0solGX17tlF2EURCuDIYED2JBmyuHHnpsh3HeTa46wg+SOfkZ3RVz
wBj3fOnXD9x3e2OsyPpBa6iWoaLyoJRkSXnzZmyXXOH53glIWBnUC/sI5zknr2LFUUNe1FAHpC0j
gnckoOzKr4wbeWVn9tvALMOyPscNKxg7g2SphJ+fzd6nckha6AeWcavdqj7lgYnYFvDOKjc5SaJX
Hkt1o2HuOWHpC1E7szNE52RNbPJs+P1IazrOfBshc+C4n1bfWNfCirtHpYYtd3J0HIQ8l1UcXGTs
fQi/mE/cdshHP7qsOvm2M3wFspdrRDA5o8nynf/teBEmhBqz0o8iguwvYohiSdhjbKloWVp3bvYF
rJ/LqEiIjVKd4UIhSb4jgy1M3OJliDjqHTbYiLHi9GrJWhxqS//BKEKXSrPhCawq4YAWwE/qY2HE
+56w3FPvFZe4aq1V56PoCbRx9Ph+S1ldLJGojdPEF4dUtL2CMbiypgyoCAjkOHKOfaIuFamxoXxB
6Hox+eBWneX/ySqnYxozPM10lnMOk7YdkOiUMNzIwPTgVh0mslU3cAMeOUS2teFZP3J2s/vc9W6e
o5MVRtiXbKj8R3fIBklzXkuxKidCG2MzpV2X886P5FX4nrkzrNIClH2q877d0uhWjDc+2RmxJHHm
Q9G/RIuglvo9xzh1GQr5Odl5sqri6Pein9IZ3l2AWYjFe+84UmTDHY/OBLJvDGUGR+QI+9ge/dWA
JH2dAO4Q9vTHksz0kZPhaM2YRsiM6ZCXoea2nXRPkiSKxCG5JVSXm9ldklmJpfFT86cfWRLh7/hG
iNje9FjUd9XW6Jwlg6h5CVWBM7xxv+VYPfV608/VR2053QaJ31vf9z9wgTDfszdZg+mX4cAZ+dpf
ADK7KAVy387a3lBFXi0zVvuwcP4asb6LkfxSiYu076LgwPDjLy62mSgi01gpDLpbP6rZYQp3j3YM
1aLRXsesl4dQmd+lHqH3Gz7ARiuUZPYQQIlXgP3I1E6b5UxYu70grnXisOk6X18Rth6ZE+afRQ6T
0UDaRG5O3cFIm9sTgVNkbdBD5tnd0eWNlKn2mgrzjkjCXUuI9lsPQt7GQg53g1nQIMsBTiABEa8m
9IPnrMsZ9rOwPfvmKHZuT6M2YHuh36z/eKarVkYWDncYHe7W+HTIKVvxtF+sYXyp21Ke8duQiytR
ljoDJVClc97hsMbOiYgDfUKv2QvY7k4ZxJGCK4kio7tnNO4dpgTmbHpeayvSW5VNLtvpQG/ctuQk
7JJnpqNfTpYXFx2auKnSFmUJGCP6/ibdNLwatRkGr0mXPKhxz75K+89Rko8gB8NbczlVqNRKxEsL
yUr5lX7lItnwF9RbaWEY6JgRndwREkCHfb1L+PihO7wm2tlVret/RDp+thvjObZpxXUaNocG+ufG
giXbh9ZnumDo6AVWtscJOEs+GPZGqM2zQz03ICqrYeckobkuqnHeA6JmNWRwzE70PxSA2LoaXU88
Qgod6gnw+2drIYLsTRyKQczmzyhJUjFC5np2JTa20N9RUj3Q6/tXL+Ulmn/LkYvW5ZBb58iGrDb+
1Qt/IEHN+cxYdVSRJCHUjoJVHufngrikrRzd6sDPo9qgJwkoplgwF5MbvcA6/1B4DJG9px+ok59r
yKKE1aXELjl3Mbjq1rR6XhWdwWypxsTmt2pdcm8/D0QORkijeZJ2vRlVu6Yon1QlvHsi23EDTao0
Bxd9l/eEKdOANi8QhsgWDKInz31DfS/j+kjxTCSaJsq1j/NXlOfgn80uPRjtt+2xQ1+SLBvVJ69o
uEkJymqkVol79yfffMDyODRKx+RL8rPWwzGnK8JNREogoPZd5kG548Sd97X0zvKOYc97Zx3InTCi
wJzDLGdH3safhhA733EuFkt1Xr0C+x1TG0bOAaE93sqdk5Wh5/QexzhFkGOQSbHNnBZJfGnLTTMt
pknHw3xC+8qCmKA8L2LyWb7GCaLlIksICS6GSw/kb4XZqzjweHOoUgWu4twQa91Y427oAvTvEv+B
Jby/DmO3ndb5zzGq5DGbipsM0c+WpQwO5XxD0n1rombaZiU45joKq1Nl4C1BxxldQTJMYFcA8Jb6
piosBCLwP3TTOyvPzd6p3hHl5wY8A/z9ifnLT6Nuq13mgg6fa0QdDLu/IKER5QSPTBlJfnoDloAC
OFPWoXbEYWEyqlxjgjr51XzpEdrs+jqYdoZSp1FRw4HXP+cgmfcRvAkK510oKrhqNQy2KcE/MEgo
NX3/QnKg2NULESfYlIzsILgLTJcdCpeKkAWrQIUyaO8I+ZbMNtPf4iPjEMxQSdMVr2YrYpgd14SU
MpVhUvHGnYAn2ALIjWD1eQL9FXkzk+mAaOVcDOu0g5aXo6PFZAPuAb5FqPR3E6bO2RDdDxrwchOy
qhw7cHPpzgWzssX0+mggBYKdWbcs5bfsJLo9uakAYXhGisg8TQbWUqXlsLtysI1b3jbJvcdBECzc
5cz66/k4TYxoJr4hbElQsBGUeIkBzm/q3+mPjB3aNygkE3qgNPit0LucqQu9jElR5eYMC+fWW/dK
1RsLFw56vgfqbQE9H49JX2Fz62Yc/trj1A0YXKVyh5JkRlyIZ63zfrpeme18j0hVcZjm6q1xCbmI
WEeprjoT3UVyZM/wNzr4JpZ4VMLmqpuJTfXIwl2pUTNWAF+hiBckSAEUzRJjY341Ac79GFirp6cS
cUr+mg2htfHIukxm2R4S6irioFaQ54k6L4iltKjy8+pt7pak5wwEuksOBVmhe5I4xXMcmyziZ344
ycMPdvlcJGTBRw+/A8RrU8rwSJR/62Qutm7GnIL75MMkUNEjH3xXN2Qp6ujuADJbja0FzaKE/WIk
GVam9GeMMvvQO6zcSosnoZGMCrOGH6fRW5farxJwNLk+mTq/wjp3GL/WPa1DQn2XsjfyngfVTyDR
vseJXFUOH1+y8TITCH8ZecsTSkZgWZ59buL2Rhe3KRl5tY/IaP1tMmGRQXl9ra2S0b3bUHOl5QHz
A8ATYf1vks5juW4kC6JfhAiYKpjt85bv0Yhug6DIVsF7//VzijMLxXR0dLcEAlXXZJ5ceaE8NsBo
wVTR1gbNCB7MYfUf2NewQa2KRWnjRKmz14xZy/StjaeM10IRumJN2WrJzPrQ2vItrLKPrqz+WbGh
doZA4y/ZJWLchxMyElKxfLN9apheYN11FJay0gjvwbPTdv/0POAlJtdyBFd5iRXz0AVsumt352RQ
z5UToBiw2obaNuWSsIHMmQMzbjBY2DS9YO/IpaCxAm1juHWxcfLso3ZAC4Kdy/awzN7xNuQnPERP
LRXhYWQ0n6g8OPLFP41xN1x91CVWHar74mfZrpCatgNsb221U3qhDTvVC576csA+Wwa9WNciaV9T
wRKrJLdE5a9j1YYnLv1mQ6xauo2KxUeRwZatI7GPfzvpWiF9ZGdFxB5ixNxWrpy3TR5tKVMJT4/J
rBus4gnaiDjX3nA1YqSKDWBBoEG4glyjhRNCJtQBKPOdoQehQiaIb0yyZ4bzy5+6MznNMsICjUnt
nC5s3gykbGsVGuiSq8TbRF4I75iBsi9SzKtuu5x5jWAj6T1gC42zn5zxht2luiYxfuBJjMHGTomH
RfH5X1k4Mfpbt722WffVBfS+OQDnXw9a7kfezWmaxyWYBq5Kz6N06axrTerKIeyMP7N5LbRvJcMX
GGGLwldTv0z4PsDqv7sNaHuKH+bvKWc9Yadnvgjz2BqSNe4y7fxJuZuUXDbgbAk+vmxAFolBjLUP
W0K9yGhImK8DWA8z6EkFZ3dr1Pz0gmMmkuwTO8xVMelIac12ScDWNkePJ6hrwJVAjzLjcW/i12Zt
iiG7b49Djx7s9xfUo2+Law0HGcv4VpFtuuYCIcbZTpKbQ2vcsIYVCXTNNIVyRZV1QoqmhbZJ9SiC
aIvjl7zilNicfCSzXfo8gs5gxUUogM+AzmBWBh8CFzwpBCnWbmBv9W5MsZAnIvGPVqasA7GU8Zot
z35cbOeW9ePTAEtxzSg8P8SpA/+bsR5fIyVDh/ubhsh49JeyO6KzPsEwwjFLbvmeLCwFPq+zLmWt
3lATxP/NE201U10ISzb8dGb198on9WTppxNHNcZQ05r2+bIwx64I06vq/OpZVnytEoh7AQhPzgBI
OKQSIqzxk0tMHpotSYzv3P/sDjQ/iGWCeJUNKjhyl6tIq6dq6Zm1I8FfCpNU+ix+mAqbCbRrXLqC
3kDABcy6ParQcdXohsiuwJ7LuveuQUNtYCXt41La8amzq7+cos7Zt23UkUlA3gDjb5zmjM8L54/I
gRI2zB0Af+5zj+jC1sjM9YD7GliW4V+QuvfPLtCYPmxuge/SXpOdtXZ4666/v4SiNFbsUdaDgaYo
w8l9K4g6dlyzv452amB+HTaqYrag6oRH0E9kFnm066U3vdepaxwih8DiUrRcmUjqnKy8gpOCJsSA
KgxbmhqHhZke7XYiBgepxENQ5SavGp9JZZZiIwpFOKjB1JYPe5+zHz70DEl4V/oXt5EnQWtBXwtY
ACw7iObmr9k6Ozk33XPeVeQbCyJBGxTRcZzZfGxM98vYMne0JPY74oh1sdh7RBfDG7bheJs1FlNy
/BTnBCXUFu+njQjbx/EQZf4BHrS9dngzz8LyNHRXfM2EPBuEPTtsfYhvR34ZOrrVZohh8Cra4Pg8
oqKVXTwA3/CgnfDNDZ73AX7sEftBBiBjee9AlsJm3wbCu0HA0mQHZi8lh8+gU6rpds7N0H7R8HqE
WANDeVMxEDmgKJYg5ZoyHGlxQ6usE7BTmd3w07/OLdnYKgVrkOu87MHo2Y9a6UUl5R3rGVfrxAVS
uCNpaez18L+4KfnbMUHclKdHj3pMkc+dEtTt6cTuMXBZ6iCbBHkCAEjnetdIHDZLEvTraP6HsA4K
NQk4a8Wa0ta54LlOCCdehKcR/zAKTjrxIobqNbDoFVyixT0ixoXOGjcIHS91+riF+rGIyCPvrK+q
66aTQy+5GjrzNdCb26k1tn4rfyZCzQNk1F5lvtfT+Ncm9DzU6ee+zkGf/vruH8LX291ASDpcekQF
M+UG6emc28aKPFiSqIlWr+FRshMD8kHmuqnT1/GCc8ERyB4TzJ7phPaRqHYPLYmexx462RHsSbL9
yAvgzwhKAPssPFLu+U3WcdkQAz/m5MF7BMMvGNPI1jWvjK0nJoEeW0SYM9c0Mf+UNrZjhjBDjTmc
WtgAHHAHqjEeysDBoozCse2Q3XtW/8aaIwYfaT4taFLNFMkl7dTJktWbn4/Lvlegn6akYyqO18ya
8V5FFjwuu73HTjWvjDZ7RfsRMZR7Yd/1jHfqUUCX3Km2Bw4wP9vKB77eMfxMYuvTar2X0YzOIgAZ
SxKxazFs4uZcFmEie971BtoMlX+EUMJWXVnjWujo7pZRMSO3Va1Pl51pUOUt9RKvl6HrgKHoyrFi
+WkG+UPec2qZM918Qek1i/Cldb7BdncE46ATjTjFVWv9SeCi+MQS7zCe/w0LF/uiI4l0aOwXrB49
z19ZK8uqcPUItu/0nHAPctRdTQLfgEgRQFRkDaTEvGGYAvYNB79ZOPGgA+PSntzdXPMO4TZ/KQL7
NbFtUtFVpVgOYz8bHexrscBumDOlVrxJq8AuV1vbcU58bMEuUTN7ZE0CWgLxFZvnSHfNdZNeIeIy
h2YBXXUu2UrthuHNu6l0NqpisB9ZEBMlPpN0UgzOxv7TEzdAfs0qSjQjg+XS2ijQUiLWjrcBoZT0
ldW7h1psPUbxCrXLvwprJpMXZLCgXldqSO++qYAeImcZMvfbyHElRkilnNS89b17TeUuHb6qFrls
vbxJM3Uvv4i+7zSBzixdSCWNTP8KeJbrSkd9GM1tgXF18N38YQnoBty3sEYmBgJqZnyKhXxm/YND
fjeFsBlID90Hi3qdcwmNk1VNrSZjY+Kblm4kN6JiyNkHJfIL9LsV9Acg5y+kxay9J6A7vCn+qZ9h
WvgFFaDi5pjcI2KMS6ny59kiiyDUQLgFC2vlS1JbS2jqMSHvQdaoHTr0NaqqGgRItQc+2e2QKZjE
VFb7jGRqYpgSPvdW7Kym/C8hR9lbxoeuHFkvk7O7lqPOzx7A0MhxRBFlc19GdoclAmkPzc/IbthF
VOUv8VHUj1koWLHp4DdWgWvCk0B1IRHa2gvdyNBk5jmJHGsTk3QNYoRUo7hE1IdgQLxFyPxG/G2I
MJ/Rc12XKhMHBURlHSUy2Af1k7Ct8bV2sQIp2tpry450spQutwizyULrMFErmbLjBVZBz5pU/wIS
FIu5/n/OsAFhTqfdFWTwdQOpWrP3EFdUX8T9aprU2F59Z3xCye0cbKfHbZQ5zxNzmLvAfX2XLSso
9k11kETXlPXWHjjxxHDCsS8V09Nhsa2naUSU1Cw5iSglZdfgyhihtDoGsfvX9tAgoL64mjzC9Thi
jEU5s+CGqSz7kT5tS2yyTngSD0m9PMbeePEaMlJi3ProW2BxemDsF2K78IC7kIO18jDg+sEau8bV
ePGUui10R2sED80lC1lS57l3d0JnJvEtlBe5Jyz1hG5q68E92XsjY/ehWfr1AN/ggGCZTFV5ljiQ
d633lVL8ncB5HMqiQBa4Ft5IchqByn5Yv1kEm+WqV8ds6b9zq7h6Jhk5FrFaM9LmA2uh9EECp+Yo
4m0HscTh1+fWfYlY7LI1PzStaI4BdaZX5DG7itzWY1Iu77I4MzIxT1lZDw9h6ue8WXhNAF6Ne79N
6p2/OKdgcIIHx+z1e0qsbYNQJFomlALJuEltZa6jzPHPRmD2q8nxvc2E+QLG3+xshVUwCUQEOSvC
ttrJgJ4/y3ErfXs5TLAqCzNJjz53XSk9a+W6dXwJAiZjfNHhwTD7L9duDi1qwZvV2ywJFusK8cDc
DdLag0VkUK2ZDemIZKmwvGPjBtTGiZbXt/2hcG37xFvWnMCLme1UXVLY/7Uc7tCEmluWVua6ZXJA
kAvWOposcoKg0a4jJ3YuweI9uW1bPVQ62HzxvMvMn/pPzBzIcUw4RKYXrBeipxnlIYDBGxXEb4qs
sweXb5iT3s225MKyzEMUVAk/ug+O9VEUrbVj2fccJd38UAnFrjqkb+icPFi5BY4wnsPZmrtTVFv5
phSB/5Da0HkHjNxgs2o+U5+skKl6hheGwyfwdrlo+aKchOS7LN4NcViAg7ZjTmPDOvrlSKSsH6EO
Ch8F0gbM296bT/z2yXaLa5lU7Utpmnyy3vIm5p5TA4XjtrcWRmjaXBjlLM9UVPW7nuryXGNT9Rc3
OExO8G1K0/mTB8stIALvb9yyLEzMje85GmCdiCvYFdY/2Uhqz1ipbamKj5mbzAHYHjAVX2T+zsL5
PXXScmdW+S4qZpBiPQA2/GORrn/+eQ1zSj9S9450OQR9/R0mDjMkjwAQ5BfhBgQBQCMyRaHfeBv8
iil2op4ey8NRJcBztwur+XTKXyluJClkXQ9bByJkNxrmEw7JnOGT1+OQwpU6rEufAWE8RxeRzPMe
LtSQBe6qImY0LToS37ppPgharKwlW6iNUV45YlcZBJ3gHxoL6sMxdja1sR9c667mur80ArJfMQ3X
MhheR5GI9WhvhjLlcCMjm8PHXA1t9hW5jnm2j9EMx5MNFIIEVKSErGIXA8ZCemuTyO+mnfxDEGF0
NF8dK9tE6SIOlUhcotryM6Kz4mPbCpW88ekS/fFFyGj66RPbRC47PFV7tJ9l4omt3UDhzGfTXhPe
FN4Nk71dY3OaFpYlDh2fbx86ERVIPx6pIF6UtFNkK312acJcXpKlKGmxsnafJIoolGkun9Ls3Ypf
DUaeEbuVJ9ts/qoGQjPmOpdXX6zGxR+2kyvcLQVEsheF0MgQLE9FDg6rnSOwCPrWgj9JDdNRJyZM
CmmiiurS9x59e9kS7YLIbO0gAkrHwH4Ab7x1on4+NWrZQ3Aa1105W0ckScSRqJMsgQAQInE3U2iU
bMSMtL+ppY+eoErhDqpyMhADH8VfzF4CZ4jeeD38/j9fu0XoUROScNqzpZ0kLMY+EVvGe2dm7NE1
Vw9pcY75BLD/8OxjR/GxpeTan8J46gOsXX5qtHcl1C6WEDuLGsMHYMdbLAG4nSpvuKGgpNWdiv7e
2X8j7YoJtT8m1k6ZSHtmWu2eKbSPBmYDuvucYBztsWFlVN2Z0NAlaAdOo704nXbl5JHxhx273EBS
aA4j1p2lxJRNzK7W502XiIcoBRrI0KLe0c6fDAtQq71AIaagQbuDHO0TUoQrsriKi6uwvXes9RD8
JLXDWNT7jmREUmn9r1irb3DpvKkSN5KHLSnU/qRGO5Uc7VkSBRjwLLW9U6J/GYMUmouynxd8rg+l
tjxFMDfaQSBPx7tnjTahOZikRsxSOH2bu6X9UwIjVaIdVYH2VhXaZdUhk5Nl+sdhDLPKtRPL//Vk
aXcW3BZ6AO3YsrBuxf3ob23MXBJT16jdXeQIfLra79WSSk8C+5a8dAKLY/+91d6wieLf41+dYhrr
MY812kUWaz+Z1M4yO0rPea7BQtp1FmI/Y7UZsz9YnjvtTBsaybwCt6CJaW2KwA7GiLaIBOqZJQJq
WTj08LmFmWOuCpPffTzM7EvbLe+VkXLaEmzyBNQ9+rImFmlsgjNsdJBNQJVoZ92gPXYmCiHTAKLJ
uX6YsOGheMePR06Q9ue12qmXas8eYx7iybSPjyNn7dc4+0bt8bPaZxqt9MXH/Nf/ugC1HxDZLkoY
LIKG9gomOCl6A/fgon2ETM2GO736MwuZ5ElgNuQAaI+h9h+ibTLf8f8B89fuxGG0/pVmUZzS0H43
EB34KwgW8UYl0C2D2Ex3BGviq57qbYn50dAuSEf7Ialf412MRdLRXkl0FZz72Ccj7aNkdY4qX3sr
a0yWtXZbKoK1Te2/lKYXb50mxZysGSwj4/SSHZGIh3JrY+AsI5ycIY8KdCKyw8TwiWjUjk94GyT0
2bhAJXZQI8IXWmmHKDctny2eUVyd1p39tg2wAkdpob2lsXaZqgS/afprPQ3Og3aiVt535oQTWIq5
vjJW4J2h1Fu5ixYIYWWdsbQu2tvKQIHDX/tdLZwIQjtgR+2F5SC7lxXu2AwxqlZGFdhm4S4kz512
0mYaFR+p71Gkx3yI8l1XEaIIjHfrd+993mVHt/WpWwmvt0fYxnMNBgKzCInm88JCEKRBYEzEd3Qc
CalBfLhTHSGSvrWBgWxA59Ian/bSfQ5V3VKs4WJRysvXsfMjDAI+AvbxxDoUJTturWJJ7fmx197j
OHmNsCLXw9XSzmT2fFDMtFu5SguWR03UPFYWnUnmuhBBXTI38mY8pg57oe6LMFDQ5EYIzU075zWH
RfaIGSeFvHakboBfOTCMJZuEgCPfNrsXuYB5UEoMZ97LDjwdNFop7HoH5W8UQa8d85/SYTHipF5z
MnFaaEKQbF0aj4AcRgKZSDodSAF0wQ4QpAM7cTMydAdOMzmbLJ4GJgt0a3DhWVS66KTRkuNfzD5h
cfH5jsvKGcZok7l3uFLHfDYQFDTrkNiphtraLk4sNl+lmF7qaUBT3TNkJTakgCYEo+mBte1LE2YI
LIafNAtOaZ6gz1VAsWzSrxgh8p8Ljc847s4TiZhpgx0hz5GPtXjj1oSvvIw9Cz729vl2WWqoyZXv
3poCmgJLq62JoJMRGdJ0vY071CEamJDoJJqbHNsawd5sR53heJ6z+N3w5H4srmZYuUiyzRPOTxvL
CyDtyemQZTI8BrWDPZ0/sh1svX6M/mCBqef4PnnDDq/wKcnKxywZkMobDhu92XsG+XgqEU9DABs3
xiCdS+sTgCTMZd7QPcuHCo9YLPzqqRYtczmCKf/aLR66RIg9fABnv6QEZmBrEmupxbO2aPpbgN4q
p4qf+mI6pgN4k6yOHjyEOzpjdNn5jqUeJsz1JYwhAjI9/lik4YC+Xo6+PdNaTOaLM3JOcu2BoRFx
vLIIYB/73tg2bnRA+tkiaM3Mk+uIY47j/sEl+Q5uXPjhd9YqyjdwFiUiGKN8cYZqsxAusPaAyMCB
sdrr0jfttQhYuKSz9ReJEaVmC0q8d4aPII76Ve2p+ORb1WfYBu2m66n1MuSumFHGDM5IDcNxeDFp
Ic8lQ45j6eZfChc8c4vxA/0TE/WqbIgL5OpiifkRo9y6ANuFHCMGdnJKPf7+ws+f31YqfwL+t24F
uHrOoyPMBfehCC45TrztlCljkxASfCCIbN2j9NrSNMxvyVJ+cA3sprycXqWUp4Cq7DxmEa2gKUiK
KJ8rGy1INFm3kBViirD1AU28vcLA6FwDmwG5v4ysj8lJ3xljcuozld8MRhA77ubD3A16zAD+aYli
nbaggPTWsqSKwGott56EfCpExUxJYc1AAmkxfEUnufjNtJ9a9RL0ptiwlDWebdkTWTUNzX7E3XD3
CDVhchui/Jd2eZBtiqVNr+rtpd6OKQcEkr4Pq5UjSg4dHFqaszZqe5eJ2OrL1DG5SxcCX4yx6y/u
ghNomGJS/sZThGmPGNvulmXOzzDb7jUzgawy3Ss2BmhzkyUXA3wDFHSffuR10z629N2us+R3O2M7
kw8d3vkgvc1vTuQe8Zx5X5ZkSyVgmbsUbkcCX+KnvLhm0pxuKRlj4ZyExywla4OMG3UpWo8xrNRu
DiPzOEOYDgShFtyNUb8dZjmdyZNAjIJYkxXz8tAtxnIisvLZ74tq71pBvjPdjGjQuApWg2hhV5OC
ijTR2TdxvCsxqR4Vkcj6BLZi68UOSw8kKmsvv4i6nZ1F/7HnufuFco+Z5ZFNUi1/OTl55aEf8qgY
qQ4OlzEGbtuG1sHYFq1+AuCuOAxY0l7gc3j8NNqN1MqytuIxBp6LQsdrzItvBoQSuPJo4Ty7//6C
tu7DJb2LIy+aNg22EibJ/GUsR/dQGylz9GQ5FTKOyJtvb8iD5jM9OyOq4NteKqQQTkv1RdL3ORGo
hUpQiHMmHqeKJfMCZiob/O+87wxALM1r5+EppUG7CSf38PUPE6okke3jJPgk783+yvq/EfmtMMmy
tw73G2p+Ph8bwNH7hLwmEs78aWVYF03wMamMWAYL6tp2yC5pC9BFBlgyWXTLgqG7FVGyRG4+PWR+
LU7albQ0SfZgKKfcxjntr5l1BNMCykwFP2pjovJNGrGvfCoiT8bXmap5bTQNYAeLWV1/lz3Mfswt
x8L7yO0WZ6DqCXA2f6J+QStaxPQExbETGTRvSkb8Zx4LZqLM41vRoroAihuSBEp6RBp1eyNmpCU8
AvJmt9vjRMvXU/qPYJ29Xczphpqp3VacgSVqdoemmiSuZMve/UvUHjTz3PxHIt3eGF+iUd3DEQ2T
qz00A2Z/o0rUvW+EcRsNFV0nGSIkJDdd8htekWfJBFQCcUrMgzTcz8YUBpZEsv5MBLS9X33+TmkQ
eg3XKK3vqAzmA4kOLgWldQsiFcNdfDPMFplqABa0lN1HSE3ZRJzffAUFsRw1FrcIR0KaQE4ga8sN
jQ8/Z6S8YDXH/uxzW1u2QOfX4oYBXw95uEmgKLgvTtioEys5St9MMvN2Qv9BgJRihLWB68t2SyS7
klDxDSJOZqJs65uwMTc5PrFdqURxVSXsxdjOj3WOwbtrmukej5w9qMuI2kJ/QoQRiQJEhB6tiUhl
RnuQG8MiO1Y1K6k6NdU2q0YyS8FrugaqV1Ro96oCg1yTHlLlQ7026vB9CZGc1UqCyydRnoezHQwW
9XaB/yVsX700/gFzjWozEgTX0eoiJNDdB/SzqHUvQGc04BRMfO85TwwG2m0Cww9yxr/BGd/75mhY
/jMhd1zlzvwMwxdMURR+S7S73sSEhUlmtTFT/j45DtexXY5ZNpwtNNfq1hkCtKFOXxj9GWkIUZo3
VPvjPiB1XaszuAkUZVjvmB+q4o9YEevAKAUoZ0ikWkmaIc/F4reMJjR2RyAx8FrXc5A8WyMLD1KY
uiEgCz2ZECZpB2A+Mqls2vZxTHZDPz3FQfM3693/8mR8Ux46hChGT98Bdi0RomkaiZ/fYtNlOuDb
1rogMbQHEEfkCeeRtfwQb7AnFPBfmBDpg/jhzUTnRgLpg9kOl8D0LE6f+GkIl3Rbj8W4HyGdgZ/j
gykJwwoh1hNPjhmFwlJgm9rrZ2AO/LFKb0RN7HpEDYbw2pNG/zGif1algXnsRJpxGM+qAEFJBC2b
h/BhJCB923XUSWOZ+CtvNjxcJitT8Y97KO/B9JNNBPSqPBpzvU3seuvFvQGNhWVdOXk/YyrpL6rl
ZCyZhyA7dbcwbM+FSP4EYiyYYLMV8o2sOHUAbAHjM8omZHXjeDSljafyY2qPkh16/d6AkjIhWndJ
rbZTmECEJrG1ZBYBaJGeLomqDWckHDh755FQU03PxIZOAXYpZ44GGoAUYWJqUH5RPuU+sSFp1V9b
658o8NiiNjI3Vt7AqUzULU/Vj6tD57JIfnelh37Fxwbq5vyMBsEgPkB1N0bzs6kSyevmPHdNgUCZ
W9AuyT2gk9CxWS5HZVDeSv8lb7JXGfOW2for6N34Z7RCVGc2QmJGJRPfD1NGplEdQwbOR3A+P2KO
X5DRYn+ZsNv2U4Estr6xkfsLvMnctHWfE1HL5qcnYaoVzyiC82P4S9cvsk+8Vk9+E5iHtP1g+gFN
HFEzOLt0Qh8H+SU2LbJgExMwf3GzYZ9GIFsODnnQawcrBXJc6w1ABg7ohYZKFe3dYKi7wZ6Lude3
kpWtmMD40rhF5vhQaWK4R3W0nQ3GyzZL7YBOZM3PFp4QF+pkmocO+v6s3mf8vusg1PObYWJ7FXlE
Zy1kHefdvo8UP8sUNR+rlQuDwW0VSDBRMTxDycWxZrzFgmolQ/HHT5LvqS74yIr65I/UvHyTt9Do
vo2wePH0j68kZ7Sd+vbWuf+I4SXqc/LzrY/OMZJLvS4sLEM5mMI6ahhahZxkgtyUypHXJWRdaXrQ
strC3Hj1o5ra6kWM7nWBF7kEOXmcAeCw8MOwXfNS1wyfUQcE+7GJrkbuemeL6VjuENdV5qchLxOK
NmyBeZrcskqdUALKjWmVUEGtrNrSGGFOqXahw+shTWEeUMqtTY/9LW6IdksnvTWSCPE+RZGHassK
jHXey33dlGorvQ5BIuSJIsXti+0etEYolg3ZFj9M0lji/OvJ+sgRLO263kcSUrlPBe6CtcdAZCU6
b9eiRNkKk7ejavLtrNh78Z0UO+w7q5qyd8XOAQlMY5FH5raraayQptvxO/LdCP4cfb6p3Mdx9ohp
JWUwnSo9nADlO8EOyuMExWrFnKBo2I3FfOF9gCgsbLuzqtiWzK1P3LHLk6a2pv3pQM070SGaYRVh
Gdk4C/csI8N1b5vygDmxWZs2MVoh0c/IKxFzFJ2mTBOSNvlEdTid8drXnPWsHdO99KW14yKsT27x
FLMn2sVNgr7LTP6w+9YiEaw9YJKmVW0FLYy6WCBydJ+GoDgg72GM73HzOWRX4bzDhh79RNIQjMrU
fZyibx6FuUk5AKE8I29VCQDVOmSCWrkoP/RH0+T9X6sc92RtBgVCYiuZtWw/XBjnRY+14opcavCQ
DryUyfbT/TL2E6JuByoEU9fOarZRcBZ95D7CleOWIt02LXsk564xU3ORou13iWT3vY3y+rNze+dO
ubqbSymphCW6K3zFlVuh6saavvfLdu8FBmkFWD6Qol6ywf4wGI3vB4rSVRpMGx+31zyUR/Qkz6PL
jvg3oG0m0ArgREW54/in1BSv5Hh8GlWzw6sz8OrUX34U/gEj4xwdy/nqZXCfiIFa+/pz/32d9XsN
eThaC9kMu97V9a2aV+y2W3DI+4RWSje3jDsxqhEjJ98oQT+iOP5uzORnmbjZc5DHm+TPEvRXPcmk
mHKxFoG2XEcLd6gkcRF6xlIHuBZbpIzMmqivoUG2PHWPzIiC6LmpHt8ny0fSBYA2HEfBZEYROeeY
z/SjxKxaxQYpr9oGPT98wjtOzKY+jIL7V0Rs7oJp8tEYLcWuQHEQDN1HGU7vU4Tjoq7C/+ywx3Dh
sG1QFb/lmv3bqq/rPa9JsEEPUc0RIapY7b0FcOI8YkmCCwE9QFD19sARFNHtaxnzWnc1Gv4szVmV
4z2E84PtjlTz+4g9t+Ye6iZUxU0f877xj0Dg89dmbb781gRsaYlE0a1rE3Ct0FNTtEn+VZnk+/M6
PLmoLiyf6B3F+EZlfIepYTxNFmVvgAS8K9xpz/CezPsG3ejiEqPimy7XQsbTUizmVk6G9WA7/EfU
gLlve6GQacz731u5jGbCYBrIGDNSjqUI9xhOk7VVOi+GX17RA1FaSvJzqHwrljq/t6PKB2bcLsU+
Q265tezms/Ujfq4cDzmFHiCO0zwReGMi0Inj/CcOI65BSsUh5jCyWvMTIsLeQncR9A4mP1Yhvw/D
CcMfmtLfe9lIGo+PfBMAhtkq32axTYlW+hAw2BYeU1LPolTLkKelWRtyereN8Wr2hBkkZrbp5WBc
U8F5tLTYe3Wta3B8RPWMjIpzqUnMd3fiku8jm90DHXp1mFz8MaGrjN1vR24PXXjpMuv2+1dIieAB
UOiCascJMrU70MdyBV0dVubOsXW6Utet+7k+hTWpMIbFfzOU48tMqsP/67wZ7mIgl+rIyBZVpoci
UZY7v674oZC8uLaq/ildijupWz+oroGt5Maxj5iowATi0mEljS2eaEpC7qCAkDOECW7VjESXUmEm
8/K+NCbLhKY8jxSRG6mYdsTFsfZxfccOn0RLsumul8eEm5kNBKc8cjMa/6hl1snjEbqqw3tODKxI
uUNKhISmZ9wAU/8YFocTiStMQy2WzQbuMeycuIC82kN7yRm3/i3xUtM8Qs3E+o/YG4gyOhEnZQnY
oNdzClBuhUmaaLqm9EVXh8MBRgDBnSAYa38PW1eqoScFcHpPK/wmuO23g+BL7cSjH0zAfBCL0q8a
m9ake+joCIpGkbVUdHsEIT9C1t46+OOq5V1FlCF5yEE1q+AJu+stgj3S9yV56ijyJps6u3d02R+y
V4VaDnX3NQHZlPpMC4imk77x7NTU7YakdJERz0am/tnCJtmN1Lgwn6I1Om3GiM4TX8dDB9Jla2NG
4mY+zhXDfBR3mxZwBHIrxP4UhTuz9MuNkeQs+ALvqZaZ0M3vxMGYBHeyEvzCzY55mn4qqz+xdH4v
K2p5NYLxKWW0U0YMxHUimonT0Ze8CF1zT0eIuQMT+E3jfJC6F7HRWg3zwPS0oSA3/OTHIIWp8fgK
Qora3++LvMoVk44zYFtsCDh8mLBt9SchqRuB9U1/2gRdufAJKesueNl4T4KeH3LHcxtsLtOYGErk
hMwkmuGQR+53m1JZL2N3N0c9Top4abMq/vm9YWuDp8DmHaqE1HX1VMNJGZZvryJ7gTMUUSHlIRY5
yMzPQT5Qp1c8XnSEtHsFhyLcrR8GNSAEsMJXA9dl0bKuHkoEMbPgOvN5G9ZTyUkzQGRc4XM3WGqt
uXd5fmSZEu1k79x4wNGW+9wRutNsUoACMFvRdlsORaaH1sIh3U8XxV0aP5Q1uSVjl//LmbMi+AQ1
DqSbCy3ACeIDoFuxw8jF/F4F3jkU4qG2Kc8bzyMFgM0RKHkKD/72sIhm6/jxSywLTAr9OxiKSwiQ
USPc/isCwv8ISmTizfIwV9Mp4W2jbxjQm1JcgWpptyLPd0YEiAaxFeA4xsjbElKSIDpmNbpsB8yx
YDCPo24elj8T+cikrV7TPP+SncnEvGCViTJvegnkQzxI8h45CLejir68gLcRTihiUgxUB5mmW16i
74KYkVWTkm9Q4DMrZr6mYJTnvsueF8FrNcTwoMh0cf/fsqa0ksxhfPTZY/pQT8ufHLLcaqm5nKtw
xlUMc2LNXQGoBMBoiHXMSQf49bgft1NvAvGeHPuGFZtbk46Yj/UtlyXD3ZHI+0jI4WBEg/mgalK2
0uXVl3awadhyYYeknTar6MxX9f/6w/N57ugfSSD61zhnTr8U6S3y/2Q1Sf6wTpVRSNhHUjN2kdss
x6nCBUQ4BO6wNjI2mdnwl6bX/o+989qxHMmy7K806p05pNGogK55uFq6do8IfyFcBbU06q+fZZHZ
XZnV04We9wEKgUoV8jppds7ea+3nhD+EMfRfyBhMvADmR6fV+9/Z2y1LOmAOeDJHbreFX/J7qDo4
RgO8qcb+2fhRBomCZ1Mi3gH08cVFjY/p2TFJ4J2Lun+igBI8hByw0Gp//HpJMTjgj7SfS4auHoti
xlKSGEALHs0bP5TvmYepMjnrm94XQa8rX879DtjIKrN7RmGJgd1pbDfE+zhFSK5M0NFZ02Cx2FMJ
fq4Tw+I5IsRWcelaJ54/HZNW8Zmra3KflrQesRxw4bSg2kZUhRKzYenKe6ntC39vGEV/7lH6QIJv
byOLJxkprf3UtsnVC2ee9oKXvudJuWXsFuBqQPjgj7zmcyS1LKaKaNe1jHpGp2UlnlKsnCYP/prw
rS3r3uxGcCPEtbT//2zO/wmbU6MvgWL+92zOu/6z/4i/2nb+2x/MzuPn3//2x3/2B5pT/CYC6Uhu
tI4gv2X7f/u38Ut1f/+b5/zmcNj2HEBtjvj9n5QV3Iy//81yf/OkgOcJN9+l+SPFP9Cc5m8+f5xO
gFFPeI4NtfM/0KF3VT5HVan+6a//reyLOyZvnfr73/4Ll9PlOiBd07MDsEWeb/+Vy+nUwUx4pMdO
7Ds/Qj7Syh9ZH0W9Ry6W91/W9BObCO9Sl/bHn36n/vip/PmH1sjP33+C+vcI5ug//dDyrz+0SC0v
y5h3UZrIuIzEUHYxrB64S7yPDeDEf/2j2fq7+/MP5xErtGzftx0TsiHw4b/+cGmIdKLT7vHBKODd
1IQcrMi+ZTP7I/Gia5uPZDC5Du1mVRP1TtO9yVDbsGkB5nnvb60Wo7sy0jXZR2czuP13TA4/EuN7
E99KctPJklx9QJSdd3XI29o9T0jq7sVcvczCvNiLcdeMhBOJdCZVerbsUm3/9S9RmOZ/+TUGgeX7
sF75QPGp03/af6astoXCfAHXtJi3C8WZPclMpHhIt+9kT7Smoru1ipboubF69iLd4tDCgrquPAB3
cf3dhRVwHI0bOzeMfUjokEOmw+iMl0Ey9u85QKHazHdx/ErTG2U6lxTGAb5I37G6X2Jb7kWVvbs2
+V+CvE9dw5GE7ekYETcVBXHE1Mc/TQrx4Ji+h9OzHI4ld2NUSs2Rv10cIvCwm6kCvp75+RPOWJfZ
Prdc42dl5JsZabhBKl8wFCQVsw3RtU/+vJcOxTrwHfqQpniLZmO8HahZllSAikI3ceQpvANstnZg
hUpuSyCd9lUkbh11kM2nsi6C9xqbotUr4QTnbEXIY1EcrmTkmIeAmmGHBu40zLM6WnV2RABk7lN0
2SJ2y71SLoE8/cqcSvtFtpa9h9p1HP1G3HJhvVdyeEln9jOBEz+g8eLslFmfYlj8G8AS8ZpkzIGm
afYId490X07itsm55HCNqCzapFGbv/Jb6ELjrI859m3yLtmmb78KjGubrIPfNLcex+iAts7kWEdP
PjPYo0vPXnddEExyjDA4DT5Voa6eQAf6GcbWxJpuEvZjkQnRjuXvzgXrT2IU9NZYkLzEfDGeTcn5
BRf0hYBudSsrWl1lsKmHICei1KbH0nVfmVgEW2OOSHkForjWXDX6lnyhauceT8wNs6XwOBADTJJl
DXSVBKSbRHiNxHzuRkbMvlJEV8BbOU7EJ3HIauIq9aVEV841eQHxwe9Z5RJ/p0lFR17hHUqS9NOf
qAEVKRwxcza6tXJgR3bgvhprWNEss+4zp71VIt6a5Ui0IT5VFEEQmO0SPz7FnTywX990IDjbDEGm
KjZtaC8wgJ4tBSWiTkNSb4RZNjn+DIA2qEz66snL+az/669c6fzTF67PwFM/ECVfuwAwhP7nf/rC
DSJQRnWHNCvNgov4VZlTORDdX//392+43u0Iwr165tJfSr2/jLBLlX5EYYIuKtxgMrr2RPRFIP6d
CAG6JSgZL+G6B/nPRwsM+q/2wWg2FZzA2bAP5I2fJ4EhcgjLM4aHdF1rbCyfzLe47JxrLvJLnb4k
Qq/+u51yQjxArv9ZhT28U6AZN4lHq4Y5fX9tSTcy1E9yrrKe2skqvP31m/S/fsde/+Xd9VHVc5vQ
wf79Vfaff/m/n6qC//27/m/+8Tc1OPsff3VlTFap6mf3L/+t/Vel6drqn/+lv3zP/Oh//Ow0lPsv
f7H9dXy477/a+eFLAX35j3eu/jf/p//wjyPD01yD+X77LFhscsJtk4/uL6cJT0hey//9IeThLX1T
XfxW/l/+q9/PIJ7/m2DtFUgJBSKwPT5evx9B3OA36dt85KAVS1czuv+TDm6bv1mWgCgeuEKaHE/4
R3/QwYX9Gx9XLmcOeX0GZ47z/3IEgVCu371/fjdbbPo90/U9cokcQlz9XvvTx78y68koDeiL0UR+
LuHoDz8hbKzoOtVMqfxEPUG8IgzUQO5IOaXYuUxu0vGx0zKfNrXOpUB2pzU/g92+2YlYToVg7l1E
iM37gdLdzEhly43iFM4tFp/aprFQBY+FSKJ73qgsnxhkOp99pHVDQQMbVCuIuGTPq1AG747nhJ8m
64tEOLdJV6SXUSbNwfYZuKSoHxAOIDgKUg4ScSu2kTSNk7ek24o5+MYIXMRIWpFE/MplDAkawSfa
dXajieEStacIE4xfuOyslqbZhRl1RH9GwRR1dHFAZlW3CazvlZt7iLttpE2x1jeNnFmwixlPpVEu
126s3n0tewq19qnUAqi5RwVl3MTuHu6qc2W9xAwldudNaZc0b2AH31KkytY078Q7lrl9RR+ZAQzl
80oLqFytosIHhXLSoYsxMsO4zXwzBBfZ3JRi8O4cw35lYO9sKGPZ7I1FfDFDpuEUdbpDx+yzm8rl
M2Wo6GpFltSyrGrm5+83P4ZYTa92AXKCu2HxQuGx16qtQku3lEMNlcvQeJJEMb0MNVeWmO9mN4zb
hBoTsYjuRyRhG7Oy51mENGEzgR0VYxQe+ZwzFLMFFzGrj29rjz2ZB0KBXiI/WF346bcwYifvn0BT
5ZcUld/ebStYclXzXmMcW7R6zNQSsoKdrHaS2cjJDCxlYGVcDLUr8lq4vQhrjCXK34AuvBhfNQ7w
nGE88zCflaU9bmKwglqJ5qfF02wQEZd6NFzeO7QYt7N16AcCGh5HyahRe5JiQChvjSkXm4QW5jS3
2T5LmtMcj99jejSHDrm7QZkcyoMuMrA+a8Z4l9buj1Hr3WoteoNGonfoznOBAw7Cjdr0I3mdSQvi
Sq2K48+O5ZnWx7laJLcoP9kZ9VwcCrrAmWK3gubKoah1zuEhEIMeJMJUvsFcfyQqsYByQVwXY7Az
qeKAkeEwgHavTM9kpL+T2quAXyC/s0NdL+Xc8FDMYu3UxjevSEYOygVTdae+Glj0XK3T68xPgmkA
ixVbuEAayalym35TyOwto4H9nvjdB1AJtvpa1Wd1bGiqEX2fcthDUXaVD4hJnYcCy5+tdX9+7DiX
WSsAYy0DzLECJhFevnhY7iBnxxd3fs2r4KYFifOD5kl9k2RH1hV6KT9/pV3y3Klqvk9s6xlJQf0M
6W0ttaDQEqgKay0t9FVwJ0OpLlXdcQLO4u+J9hzaXpPf4j0iCaDshL0Af4pT3t8nYL20ItFQRMQC
rU1UJFSljUhxzp3vCMqrc679itwpUBbiy4pNlgXcNMb7vEPhMxvbss+Nj3JG1u24AwP6vmOHQGqe
lCZax1QLHhHGnhwtfxRaCPnr/7ErhE6r1ZC//l4s0EWKnJFfmfTlLfF00oREw88ufsmRR8Db1Etr
I3FP+qJ7dsEOrBOC6SwGEFT6WlVZa2nlyN7VayGuIjVy1v4iHzNmVOcOdtA61AeT7FuFA2k91+T5
qqB+B62vi7oLO8wF9J6PPdPWGk2Dr1xSZag1rfphWag/Uz2ZEVfT2gpwIwGTQcmZkEHSik5fyzpH
pA1AoOYnnvOftjKObYcNTYUO3alBIJCQ8KtEljMWCkNUoFoP+uubxVysG7Ta9sYaXfTSAy6k3BtW
Q+baO7+9ad2hPrWL5Ls382Q99XyuZTayPnZNgU6AgLwVaV9pKlCXdomWmL6LJNuPvj/d9gOS01Lr
TiFLZvEmzRQcS/Dz+yHtOGoJf9+HTrmKY8iHdkMxndgXIlWtVNUPMj7N2xb4INW4DnWLj4B1wD26
yiOkrLXWs3a/RK06kM0F3T9EpsUhHp0rMW4LpR1FK616NSkWN2ZQHUIWcVuYdTwImm2tBbFdjyrW
o9s74Y6dkpiV72LBJjLoYnuJ0d03/BCrvIWbrfWzgxbRpkRb9SSVGG8H+0h7x7W21tYCW1urbIUm
MLkld2KNtA48VuqlDFKQpcuWtgZrIqINu/ht8Pmd4soHZA16wb7RCt1qALSzNI+Ec8STrzW7dotw
F1NNu3bnyjxXtkfAGi1vwahxX6D/yZKYz33Wg25kmLu2WWCAILc/bH+TCnWVbRTt6QXysMcBnOEC
Fi1SYO+XH5jwMdlpjdLEHdxoibDUOmGpxcIWz7qu6bvrr2/6WnZoPjn/OiClNGImwFDcaVWxvyAt
huX0s5LAB5iUxO+j1dARrhSxNGTHntYeIzzizhMSupJKXnJR5NtWa5LzaSCp2IC1JiB44A3s7MNe
lI9TSOyIld34GfHdpyrZz5Zf3GWkJe4LvgyMFkEzn59iLwvQt4nWN3MA5/Oslc4lbmdivcaFW3CE
DCTf+3ZgHMCpkhjm8bntnCi/OloUjfchYaur37ETGukQV+FmipnN8jQrroPWTXPbeXfxMa6TOBqO
ngg/06KfrnmaXGPiDRtvQFzdY7B2O1TWBMt5ukMe4tUXrGikBusQ7NKOZeBbYs1USMfSvpDM4FFH
dZGEZ88ItSYhGrz0Epl2NdOo93v1iOP23Nf8BOCZeWs3LXsSlIsP3YXLplqCBwXc5dyMas8G8mzA
Gn0OkxRI4oLYG89cdp5xfVcUDU4x9m+hNeDkTI2V4U9PtVaE5/cDyPOtEwneyYPLG27cwIxqXxIg
ih1gAel9AL/p97S5YYHXrA55NrzOHvTK0cQRusRfVlvf8IfLIieILAT3m15rzTP85jAgyTAK/Hl+
AeEvIVa36vGhZ1qMHuq6beogS2+xpg/5BKoiIbo6zD+clASyL8diH5Op5lmlnoIyoWzF+vObiL0z
BtdgD1/HhHHjHkkTOO+WaNArOEZz9LXUPaQevaLHD9VKK9+l8+hhgM/xv9wCkhOIGrYljngK4qTL
++nWDdvkGBvf5hIxoG/Ex5A9TYsZdLswnlboLLcxrSdby+hHraWHAwe8Q6vqmeyAufHR13doq0Fy
Wl+2VtvTGPqW1e4hHagCkOo8cPSlJwLt15VLdnIT9WVP7gM9rPG78j4onTJYiGrEPObESp6kzNVQ
aUZEZHidF/eNF4paT8qEadpOW+lEHV8fI9Rmk7ZyF7Q8mtVrDQMagsL0DVhPC7uDrI85Mx9f5F7x
JF/FbnIMWCBv7CohHNdO8I7BKSNh8bKGF4T+XoHd6zBE9MkZloxhPWDEsZ9SogGFlXDXqFjjlAPf
OH4EXNAenwEayztC25/CGf197pXGJajM8FIkT1XVLhd2Qc1Wtsa8W2yWswtsSpadSb4r2u5+Zhy2
ZhhBe63r212Dc27FIcZiBDv1t7zbnwfAtvtkMe9UPjgU/8YVlSL76E3TtJmXBygn4oZjS7Ru0iDZ
qMExNk4cDCd7ds1TCQ9qvcwkY9T0psQP8vcLK9eKbbYBIH0pWzYFjniAZ+QdzSxHVs2vdOo4I7eU
tehvJcZOknG29JnPavTqOOjKPS8FGC3DycxBnnL4yLdGVFOH8ePgWjCKcprp5PWUkHm/nSYLkeoC
e6dhnLxpW7dBwJ68VJHJp65ZGnypbntOvfjS1wzXwL0OO9tuw2uORNjv45AndGCeRLkdgulrmOLu
UgSOwAduEy23cuek7F87vBLqI4Wt3GrFmnocDiQuJX5YX8zSe6qXlrM4Mok1Sh2qOZP3bGYjtQeW
b6Pd77qxe6oIHlPLrg2MFqzX+g45K63w23JKpp3BPI+hsIG5tfeIZTgDPVJvUXSdSa717eMsihUs
0vpclCA08pJyYk5l7NaMx5VIRkSYs33Nyoh+l0HaduKisy/ILd1IABpHL/zy5hzojz09Re2egvVC
kYYqVt9lIZHdqDgEiXxI9eUgEkP+mFG8p2NPZM6WLJcMD0ZnURkL/C0gl3ZAsy1grbAyglk9fi/s
IQCBPRCvXEwbqT00s0V9H8cW2VtbvFapUzImtoodcx1UxGK6GSpFOY1fnTJL87mFk9OkoEFC2rmy
8t1NVU45ByqNsyIWkKaxz0PDW1ZtPfNBsnimeeNMLdLnkMSBmJQ5H6uU+/SxWwTP0tSlTmFCUBJe
ZRAFnPgJeCXx6SQPbjim+WP6EUbx/NBDU9smlFFJ0NEWGYRhcQJMwQDCfYbBnm4zyzUfNAI7LbLH
EBXxS857YBtWMyCh2N/IWiaAxanEdC49ZAYL6Az4etmhNab1TCaSL0Juk21IUQ7a3nDse2d+agYP
NSoBwQUuOnthqj7dwsKUL7DsXDrjG2EKKMw9YharGeXVGBLq4X0bbaIg73a2K6f90nF2K0Zm7R1L
yT2zAzJN3Sj2MOwuhdFTjafNsKegUq3oCu9cUour3z8lJomAxTCPJkTbcQHsupTZR+080Jah2JGN
D6XVcMvFkrJqesgUi+uZeyanNjQyPiWoXrfZFL6lAcDcxJtpdCZQ9JKYTBPPpJssaYdNbsRiVYe6
9U74iOIoQIxMfDmt+N6NOuYwu+W3FCpOyjkvmOvhFJAZIgyvNAqn0EW26wwhf9ep5B6rFN1+YT0p
YWUnMKZX9DM/G0JzfLFmy9riQ7oq4uTC6mS3lFa/6kwePInHLTCrFBSfkuJvBBSCYGYWsn8lDMoR
hE/tMOKxYft9GoKzMHLiQ63/0frq0VM1H37zo6aLtsXfcwoHc9rxWDyOKaaSpuITM3lWfOgr9xn+
ZbeBNV2tgKstq65wP9wq53ji81YIuebuNRaxxACwKQlTnYzKPi9klEmprNTBHORNNH4ibm8PgRgf
QpZHjMOhB1vPDQfefa6hd3JCBSziQ2tbKInmBwI9ywlxMIMdWT9rPvQu76wfnQ/frwkXi00ug3Eh
UiIzLI9t174dEvMwp4BI5jK4F6rrD95ADGWxD9jbSrIJZD6zyvTRJ3uElf1kgPwW0uHKym1iNcn3
VPJxJQ57jITIEbDPAN1db7qUlWBqkD4npj6Ti77gpoPzhMjNIQUDswoCwu/NEBxSTtgndXJw6e65
U9cUJdCmOzWxk2D2AUt47qEU40swDPauLIi08QhqFtLjHdm6LK8eC+VSq12A5ZFWsKXAvJZEH4R1
38a5Mbem5NDmUgUu3MXE1HzXOA3ziljFd5JuHptwuqBAkFeWW2mCbceWfxbDhWqhhs4+TCL1rrZP
IKCy/JEob2IcNUWqbhpn485Tx8OM9ysbCZhvLXeRkFEjUYOWEYjlxtuyAjRAGJCtFkC5fT/UROgi
88B91P4wJGGMoCS1BNTQ3lMXhe41BQaWAhaTE0djp0XDXdMZPYu+40Q1L4r/tL8k7mzuJlZVW6+I
7J1QurTsGdbBICBUNkEGKIGHjYFne9c59VH2OJoyqPicrlrITX2kL+3Al1jFmEPpPA6kQhfLZFQZ
zZ/K65vD6JDxFwUtW6pkPU46mm2w3+M7SOLDmrHkqsHndRsG2KjNkkeu35UtbiwwZKzIELtT99vO
pCSKN9rFZPXwoe2W2bmtVYORByyF0YuHSqDCcuyeL1GHS1gXR+7KruwM/G/2laLwOAl+ux5if7pj
aFffxox0nqwC+lw0PxNvqHZhF8VbSfxO8+HdjTSG7kg15VaMvnNwGKVAG0uegFmYJi7xwWuHlStK
+Riz+N0BRN7MAAyh0ffTXfltyt3lUbgTW7F111X+Y917PycmGUc/NrZADLDQOVzJ66LLtsQMOfKU
gzg2NWSqMsNQZTNCzHvbBb6AOTgwCNVA8pJVbj3WghA8L0SET6WOAGbzdFWzPR6C3kXkDNTbUFay
VSmgUh40qsrul5AGVb1Ux8XL167pgsTk/blb4uEWCMVIzA+aH9SujByqM+xQaEAXXpiQWNMnd8e9
mZUf1TjMNzZHvcgjMRtGJOK9WSzrPGl2zNLgYzVinRcEbENWbhuOcHd1PAGGpsEjK5egkPEsZ+ue
XrwBMZ6ctZZhiUMrKqAXDVXI1BGvcdkwsLPTA5fe+w4LD4EiycOVuhaFpe6p4UPeLwaB2cSecCxh
teiri+XxMOimLGNfHFEwYmO1jezk7BDUGifKiVWbAjYCf9+7w6NZENJ25xJW4OLW14x1cEtvkApa
wfzD6TDuNmhUfI+T1osM3B7wdcIshv6M6TJANpbxuFAMbNMMvPTS7GYCRrALVLunls1PzfMPzVgE
NBnCNz4ih4hjCQ9e3AZitAjeYOkMI5K/TqnToa68k9SQz/3kd0DGgv00TuJA+2lrtih6WuFup4jZ
b0oK/2YgpQ3EybrrdbWtBVkmY4pgsfd9rHmvMlBGDFKEp85rngWcvs0gQMqFqDg4I3X6tXowcR+v
A7N9qcebIVDFLnS9n30dfavINPFpdRgSY7vmwpbnwtgqfGTsHOAdk5dMdxONHEAkIQxX8p2CB8Ri
s4HIhs3MNCNuKPsVpvyw8945xBH3wMQdNmUfoxzFbm84FjqHAku5XfJv9jbYM8/PCZpH5v1o2cfZ
uJO2Mx189sdgWH6oQZD7t91XDOMta/18XpnxDMbWowVWNGy5k1TjeYVHBSl6B0TcAUcw0VUNPTHI
OvwR+TVNtY66YqXsZp0FQF8Ko9nbUYW50M0PHAk+87yhK2w7zaZP/BviEJ/E/ilumyEbd/lJLkB2
9xnvU9NOmL6J4AtiwQNFVcaNGU4MYnhM6lDN8Swkl+/dVmX41vbWamBptAEn2G0sBfvaKLjqqJH4
nwWYMulyj8sX87ayvU6YDjw50LEHoMMRBx4i0/SBaTqrorliVMp8TL0o1YCyliGPmlzsosTL96MJ
Cjk3xjMpGR/lR/cg5TmsvWLLIZHrLuNUtJHZbnKYvuUQP80IZrjH1DxuqPLzKeO98zbaNkHg3qWQ
SIh38TAn4ly472v/Zz+OYtum1YkjKLvb3HK3wVObtJA+RqK48EPNILiO0bgW0tnN0oXbqPJrlXj2
3limL0Z3x0zRVy9M50s4cLJKp8cfVqt9MkoMMT3fpCydouSlQcHBbKCoDpFBzKXKKR0kbwZz7dly
8jMZ5TtjaLSPQNYbTjHv/PkDqrsms8y2UWoxN3WImXbtAuTV+8Gt96XnwqtcPmnV1NXbqEfVaA4c
OBRfEMWNgGbHOy/rNxMMsrUyovVoACsLK6EremNDFY95/WJRZ+AyuHJ9zfma+HoQ9g/VBQVh7u9h
VPFEt4ue+Ab2OQ7Gh77jAwTPo+chKqq9KwUTy2w6GLXprSm68mtzF6YUgidaaQfPWSN+wjBcBV4I
JJnEHNlwXjHS2cre2ld2OLLuiNBW2gXCnHI4DDm4GK11LcB7pgl8x4E++yYyCnxidnqCk3VvgpDA
/wpna6b2M9okcCsyqPwU8nWoA0XukGUUYJhkToTggdqBz7PTeQ3EnkhTMRxC6fGTUM7GzvHqOs2K
0UEJAZTWa0Rb0tfIHdvfj47Fwbrjl45Xd+zYQdaVd78YXOjCno/nSFW4bNOHfCrXYZp+CsadwLXD
Vd+NGyn1T6ci9VrelsXwoEbxk7bQZ1BA6QQ7AxsGCn3idO8OABJjiD0+QNxwPEO+clSOzr6idCEW
BLptSGfU51eRwnLOZuM5IF/Rh5+kKn84LDG6wPw0k7lbzQsmkKrgMCJZxK75gPE2zmkqh2wh7YC7
s2N0FQ2XO38BR9FmzeMSAotZvORkJfLeSvkjmuLpthRMRpEh8B0J42Vwg6dgaq6y5rcgqgPSNow3
59SN1ri5XlmfPPhJcBiWIbv3zGxBc2I5h9xKr3U1DdtFMQeEyrfrFd+9bQSPXJ25487zh2zb53YM
IDHpnyVeTndO/BW2iTU8iDOKMQSpoiEpLRGKArims7IhYX7SRZBk4DdYdtxSGhU+s8xR26ErkCoF
/YYT3Xitpn2Xc8SBATMQfQl2nn+DbfGJtfdhym9khXCI+FCRMUMDMj+uZDCpTTDOz5mR3Le1fdMY
6ntsWR264+ESKW7TMqsIrkj7AdI+wMaKaVBPbjnWgxc3wm3Zl+k1NutzIDlU+G1zpYQzYbS4VoYq
b5ypTG/qczrzNe348zfiMCVGx4JXYwJ5Ne8C6+oS0u2aJrkHTcB05BwM0XJOoiHa06P6qv14vONL
/sOSpoa2yM/ShV5RBvJQzMAZTGCRp75zuNv4xcpqgZJ1EwJro/CcH3H9WVppjPawXrgo29veiduj
5+XDqTWdTxY735SA9syOuP6WjzzyAko0EPudQ51KZ5NwUkDKE9Jh74OnuuY8Rwhn4JmampuZvNim
sFR0WiYu9UsjwKpyf7dZBGR0n9n9Zf7BIAJkmdzqSdS2nLvb0YA3XjsC3AYIDTehqeCHVztBn8Qy
LUFh0XPUYewWW2OLEs2nQcF8PP8cLCJjbLHc6xUnZrFt5kZe8zasN8rpv/h9qG8JIHRAp5zlzJQN
w21Ht9SvKBEzGWGUouzc38QhQnAWIsHR45ivlP64kcdXOYt3z27BcNLeXXfknSkpD/Y6kz0VOfWF
PnJnlOJttJgndwsl3BBNVHg1f6qZslpp3HoZDXqr7b4nU3yawheHZDNL/K1lrbjxjOVrkPfbtqlm
AnsAmMquPzuKfVyqrFNc2e/U+numWj/8ybCoFbk8D71NNQpoGAxJUUO8uxl8Aa7NyEammEXMNTHc
Z6NlI94Sc1zlHrukZAgvtKt/uk17NYEuU8bn1NOz4h6xZiZJD3W5mXg9qVOh8vgcWe4LDwcAoz1r
q6C8JouPhJKz+QZYF7n1PkKdaf4M7GfUjD/lRCvIDwv9s7xiyKIrcmWM9I266k7m6UYuNZltVDSp
lYKF9B7wuVHdc2AHO3NGsM7nHaWYBWJqio156w+P/RsuRHSHls35NKj5tQfjcKhZUJN9Sc5NHdNN
9CnWebGEfDcaT9QUm8NQjw+t6Ucn0PPfuZTHV3Bs1TGx6ks8UqQYOdkfyTuIe7NrDunipBSWAZLY
P2ePAVgekxX3ewPTBxwqHIBaMsIrB7ON415UAFg8Y6u4Nfk/bV0PD13IljZV06NiOHhZDLxvkIc0
6U/SqpYcCTn9XKahmEnRud7OdmDrBBKO7RgKdnZNA54PHJNVyWTnWpVCEQXqMgvqBV6JfJUEC85E
AMKdqc9blcrVdmYiRqk/OxUyMa5yPEHgvgx8vs4d2PVzZ0fi7FnL3isr7xCmdXyv0XBZBBmMrzbe
8wHoC8tMwwfZvgYBW8rOKZEHKflC/nU8p02nGViBx1DIcE+Wyy7PnsVNiNRiLfIW5HGq5m1MN5H9
Od6uinlILcYDHHkct2FLlBE1HnnQhDfzVNDRheO6CWTJ07wAZ9U4UFSjcOJm038R3rdvIvq7pv76
ZaLCVoObHws1hqfwkKxd3Fk1zH7oS0FjD+vaAnhgMUCiqbMMRyoIglqoojKjh9p57uzNKrt2CGPF
PPY3vzB7o8dqWfGO3VZW+FhSGDl43oSrErjvHoK9E1bcRbJp7YkU7zp7KFhkxoWxxyshRMEk1Kcc
eiHH0jwX6vvCV6rPhLpmD31Tmtl7mDHkdRy+RBGAoIdoX2tYB3uQ44rbWTw+lTnBm97eNq35XJrO
xxL6M7en9EVgUmEtCG6NmbyzoUUGzSwkouNPVXZbRvNy3zHBJvLq1me5zJSXFzHA4wCU6i+QQ+vS
iW5wMpzLtIZsh9Z9Hy7Ql21ynCuOXePTGHmX2B0/DRNNI4kBspwTDofUqUnSqqLdYgvTY76pJGsR
8nKtOd+TrmSW3Hm8TYy5QtdDLAJqAytvSlm4pqInXljY6OZmswxT9DQtu7ELPg1AiTuyzO4eNLg8
Lq1gKUJpFPOtNL6RnrrFTO8cNKmqorGBU2RWwKRb0GysOxn5e3vXQ/TINLpBIA9ePiJetjYNTtVp
0DyW1YD5eeGivXTFaxaV5ARUtAtKCh05eKGsp5QHijs/GJZ5V8ggQhgCay5FrbqpZuPWVln0bFC5
42zubFRf2ffCbG5mPo4wpXIsUCZjrjmu+l3SM+2ppXNWCRXulKfkyuwmF2nrCkwcD8ugNSiwwObT
gNBqHi1IXsNRmi1lmMGFCkTCc4ebiSRBpl68yQtXCh/BLWrJlWl51Utb3jMgvjHdOmdNdCEDt7wh
+Th5Qdgfa1waCIUHZtgQr7ahLAxOLMm31F2YjxOfYYfMcoev491YTPOD5aacgVGX8fwX+8HB1Jyy
kNOH9/asgdgVY8igz/KjZXBrX/jXAeHqd41bV9BR3AKFOZcNfAUmgNRg2I/Vq9/rIrdeJctr73TH
wCRjxn6zOFA2ytciYD2a67V+5xItiuPvA8yd2ybRF69KrJSjgNFNFdfFRkR7in3Zuovmntiry+9r
A4VQAWUwDG6yGb8/h8Su6IVaaX6M4QZLxmZ8H9K9jDksHuA4aw+S4Tku2Pt5ERde1/w2lbCM8xpy
dyUbebDq/Gzjc7nxtay+b+YMNgvaYujOR766aCwXRCCcnrhCJ+Zj1+KTh0k43CjQDklvP2ZJfVrK
pf2JjYzTYmMAQhlve8Q7lzjOPvPJhJpmumc2aiYIYIAeKf7i869v4iV5rCRvFkVMgbc5iUY63kN0
YoUTMd4NjxzOI8gMy5fteAczKeMfuFi/QSzwL0s1XyaGxog17VevbcPv3czsT0aIPRdWlxFUlB3M
AXPNS8xdezTPWPYGTwyh623QLvW+XzhEUm/3V0lftzc+l79bcMVnK2U7UZfjbVL673AU6vvc/T/M
nceS49jaXd9Fc9w48MBAExL0ZNKnmyAys6pgD7x/ei20Wrot/YpfM4UmGZXVXVVMmmO+vffan0VH
o2YP9owJpMj3bcg4p9AcXAu5f+k652hpvbIrRXkuJoa+vsBJ1NWUFjq972k2Hw9ZrRMHORiMtb+L
pyYknC7itdLwTrIx2jCLm5tO0OResulGUYf+tHG1WcGM4S7FuUzTJ1GOaT9p9aO0hnpTNF2NT+7N
Qa+iHp53ENnd7CQLzsU4LB2icxn9awUwfTdoL1roAxL6rspyuvtjI5bwxCm0YBFBwaMelIHQwYmt
FxNYxbZ1TS8QVEwajpWc//pVlmniRaMTOTaTF2RswDJZZ6/0hvhvV8D6Ve1mPwa99Fhb8kWZtv3G
VtrmiBg2eWHl0JnYa8NK6wvdgwGHIkkxzlU/6BBaYzcJn399gXEURuGw9odeh9P0Tp/B9IElstzS
hBGuCXebwONyd9W6iX3VOk1dleCJYFXwrS5j2G1++Au5hm7JQfvshoEBQUyjFQTZjGIZMP2aVd1V
vBBLVbJiOxrKCwDnPVPL7B6F0yOtnPyOR34RkEF+4HAl7a3KboPhUp6LJv9Dt51kgz7mfTutqd/K
ljGPONelvg99W25/T+jNd8uk2X6K9M8uBiuBQQe9wdw2LKVHW6vDU+Sz0Q92dMFxBRq9heMvKCYP
hNlBO6zOvsPLF7ZZd2un/FJVpbVVF7C+RbjmH8eZhMneswo72WfhHBB3Kn+Jn2g8tujJFNQD4IVB
WpJylcSdU7Xb4yD1gfHBtiCo53d3w/ZrsEREom3oA8cuTiq4CNV3bjFcr1JL2ZCrHNaUkek225mr
xP4KQLJ+y8Z+V4jq2w/EpyEpb87hbK/UsKLBIWUGkvbFOrZsG5NcZm/CJvLxGYNzYGbCxku5iyar
Y+5UVIvPsJKO0sQy1cggM6Qk1/JK23bBREM4O6VhEKRWOCeTwFBxLkKFUVS0fMYAXQ0hV2+YXoWy
/hxHSqq4yiN/wEVloNrZB4k5amel+k6JishTGhOLbWx8T2GtnWqlHRdvyXISlrrKiqI5tH23SBys
nCFXbSbyul3Hx7IXusd+RuVFyVQ3p1YQar5xqFkej3UjSLYWrNadCoGgcd9cUwX1rI/Lehrbw3Sl
J3apVQNFzE6bryfQnevGN/EhpupwGTX1R8+cYafXbBr4TI6K1VxojsSV5yD948pEtUIMI2Am1XOI
QVY01j337Xyd9e24KlrxFvjWuLMtfITzQWUUHV8M7EY1AC1pWw2jJnJh0JZj4jNu5gWAoHREnbWq
k0VHvKDSJJQq6AE72NWWAnvL10KvMpXMK0zmPoqRsqq0ctcwqy0cO79rToCPMe+3sI1h3/RmcjI+
KDCiXrkMsk3H1fzY/M8vAeHqFXMIfVkbH9mQaDcmAdmeJTVbyKZriPMeIOWo4Hu1t6J90U0OAUFV
0QHNH6mNbJWMNLp1tbXGIGavc9om4Tr7G6sbh22WEuYJrZQOvflNI3w/fq2CgTLXdpe1UcP5xZbo
y1Bu/HQm5JjpmpiIVxHQOxZ6suuK1oWgkEC9RWg6hCVcEZGO+DNUoa/LnBPtUKvOS9WOlLemRu1x
jqd3bW7eCTpJ0wyNMiBgct5tEQyQ2rNvfd5z/Jpydsss+m3WPvOOsTvkswWja5X50lMz0Ki6sCX3
0zIMRkjZV/Q9YTrAoA1rZHKW9vxesp0oPY65CrA7nNxw7XLP5kgFsTvuxp8g7KknMjBhVXw09n99
+9evTG34aGvHWf37t/Iu+J2NNbYoafX7SK8uVvcRYHzaTUafrvScsgWlY9wwwfidcsRXn2JsK4gK
jFSgXXvVvpq5vfbrODunIcE4qzfkvU3oB5PmjJA0NwyNJ86P6saKmVSk4kjWk4R4WT0LN6bUwbVg
LHRkCSr73fbRAxAujwAa4r0Z9S8Sr9xCaOjq2MBQMWgqtUF/4IEyxZIY/iPNHIe1uEp3VF98Y40o
sSqrxVnhHV6IOPa0HrNH5Ue8k/0UexL0Rw4AwJTEYOLCcjV/N2iqv8rqQPfI1OW3GMLYravKP3R6
vMUq8FPLHCjwYa5y0YufXp8jBTXHD9YMDv91hIu2eIW/z4EOWBivRwEngFNMhbdUgTzFWe/QxIE2
j2BcD5X67NS9uCgypbYWQeM41syQ/eiQuyQzDPamNaPhYjG10Y9mckIqJ/3dMLWN0QbTiVnvWop2
j4sswJvA30Hb085ll+EyO5VeVefmKsHpcXWiPlgLP229Zj65xWDQPFGpJ6cZ0rdWQiLvZIM1TV+j
7OpgiiXrrW+ZL53JEtsUMKzDYdXjKcatNlX7clSKHX6FXeDrUAAxDN+Ssn7w9HUABnXj0OapwwqE
0zeY3oQp5Qdgmngn/YwTllKwBIjsXpoDuXBai+tCNMep6bLXAsmuy6CXGVCaFlMjBFNHjQY+h6aH
DrWeVWTwD2j8vxizmKuG8j3MbSywbaDKFyVrprVG0GsoYZflfXp37EJZxY4LzzpMr2moqU8MeXst
Qmtze5h2BkmNcpweFPn8xNIwPM4yycqtm9fIl19T6etLzneH0YKVXCX6eGOe0VAh+VvACvQ6Jwm2
gwpIJhqn4aYyTo4YUB6ZPbdbPPos8IPFpuBfmsH9LpM+urrlT9ThX2nZptZlqVyrkQpSKpX6wCq3
tvvSVDir7QoB2O8dhc5mt3tjdGZ6SJgw+vz2a7woJTbGHrs18Ilpx6tIc4bpfA4WUizD16VtB+mL
5WrveGmWsX8vo57Aot5ay7TGzD72/rEgoLjo+fcN0USXKuFSogBDlwpOpkGWEJYKq8b1BHGgU6aX
vqY0VmmVz0IXEd4L6gdLipAupgPjRVULhQrTFL6xEzUULMKzNkF7XWMuEDQlqxzOMmjdFOsVFwMP
hFQVlY2LVxYIHhM8Th9bIJMh8Zj6UfWTdTWZce+YQNNcFlXWMsqyL24zW0aw2cLAEyascnwJ0A0G
0bZnXKtyLROn9nQlCW/2FMEYVLJ4g34gW2N6Y2yN/m4wmuup4caCRuURmVYVggi1rgqYOWNCfXNG
/ARxQZQwqd0QgFIC1k61rW9cYVth4pJpq+oWBq6zgbhFztVei8kxX0fdONHiiC0eZeLcswEFQNy2
ZTXngx2OvTnOVwn7xOMU/ye1bAAWkQkj1qBPp8u6eBuzvrIJ8jdodcuEn3ImfeSCNQZTszNNSpJA
Cp6wOCen0KHD0aAPiDcvK2irBL9DhQ4FTffvAbfPJYsHpBiFmNgQjB/lqAW3STeiTUUXIoB8vnVG
UNoEb3Mi0BDWR57tBdZPKIuG495aZ5NUqXE2PAH4gqzJrbIdkKXzN/bMy7Zh8Ey5YC5hgmyDr6K6
CwBDqacMyNQ4M3DWM2A2PNXndM1ewfxUqly3tRCPut7jI9TG+sBYGv5/6xyGQhlO3fwlNAMi1HJ4
cClgFIU7daO1GrLNtCNuot5q027vafHKDg38Iu7tDZtU8oCYXO+iIJJL7uzFkSj8nwKt5g7AjvBn
d++VwLnhUK0VfAu60bMJybIEIiLGk9Vnt9h0s6PeATGlpfrG+KoJMT9oAQLvMFCJTeWWZZnH0Ixn
9g2GWlgvP3HclocoXvmDPq10lQMyAMzykPfub7uJmRoElevhY8EEo99GVVUPLa85VaDuQUA7XBZD
nHqqZP5FBv2uKB2X2ipa14X1R3Uq5nDyK6Q2aVlX2bA27GLbkFbkdJBpO/ygeUptLLdK6qqtmnG2
jCfPoDdgzxoA5yt05VYJiegN+n1e0j6Z/S7LvoEL7uNWsgugCu40fhj5VxDxB2olah6gjrpV5ECn
wxXMtqq09o0iBHon6S90WtBllbvXYaFBuAnEqigLhD6z5LBHdGIFRhOQai+C9ei3Dna3xLOzojzm
ITYavRrA4rlqjsmoTsHgFzeFciiov6QiUjalTBJODgwz9YxYefN1Z7YEQ0d2mUCD+kRNVaV03mMu
fctRsIDxZHGlpqtBw4/AheJLx1r0pug9yJfpEy99/ioESqTTDlTBSudSCT62isG72xg74+mmw2Vw
LKjDvcN8ygzNi2loHnd4eUucH0hx7t3RA3gRVj8c/vpWToB/ugQboxUVpRfNl0FOG8W9sqgp4YDW
GUGGO19/VB0XsCpAfgyt8FRGlftIeqvdq4iR7MnDSZlwvocFaR3qGxQc2ErgWehdOMYUQD2rKqv8
X03HqbGcoVPB1H+DI3CWZEn24NfUG0h85MjmUtVu8PRrtmbKEXAp6Psu6RpoRjSXmFNcH8uutV+w
cndLnAvOpWHMuNBLkOFNVgPk5/0L8Z20BYfqAI1uHZCsQa6sGhqakJyaJOZBpUbxTqUXnZouVc9p
PX0z8qdRTYzb1oyQTaJ2l8LHXqY2j6kdD8i+mzKyq5eIVd02ov5eYJSBzIR/DDwoyypHOWZJJp7P
qdxqA74ubS7hLuZ5Ylv0BpkU0zjWrUi3fWtfLAlcUQWxsDYm+2eoyWFoPpTOlVkM1Uvdty1x//Fd
UnOx6SOuBEzM6DSijRrvC/B09ZkHZrQDi4B8wkypKlEgdaZd7STUa+SAbXJ6Pd7hVpwQ1fCSN/iE
BKznrB+/6tCmvgF49jIDYVQC9cERREWdTCd4Rx23nMguHw1KvcGysQlLrtm1QblnLuqbqVR7dmyc
NjqVHRogVQt/KVn+ZJf3fOIhBUvP7jIMRgEqXu7QlpC0DhHRkhKA1Pc3vtOeUzotNnWk36KSOwan
om+zbBA73CAj3Z9+aI2coWFM9dxOIQMWb7Ux+SOpmzzZXT6tmkISDfaThgJDetXSWa6bYqKkwVMP
pL3OfHETphZhQE6feLDwEOLGxZaab5W49B9O2m7qUTHWvkx/C6pq8Gk220RSTiA4qCziYZYpkijC
Ekz1Crl+erbwNCGZbv22q72QTC2lbymo00mDYp9OXpRo2nH4dFRlYCkAKFK3XbdqlIImX2D0vMcF
TfPdwg0scOdZ/9R5Ys/pqMa70FE/C9+dlsJq0OCi2GuD+N3PHHPt8jJF1AoRGqLuNMBYfMbVqXht
ovCSz60GpuoR0DGetaKTd67hafdE0/AQT96k9+2RY72ndV3+6fe8pJJrFqVNwZY7RWTRT0yBXEAY
rl7QvZmderehNYy0wpoEAOm6It+4jl3vsXd8YYiSHM1oZ+Yu/hVJkZ2ajg8vR6Qth0tnGbh+/O2w
UMdyVJdpZSiLAZMpvEXAICNJm1dwS4gKpS4+B3V4xOqsg9ac1OKsarZE3t799pJr7fRsR/knTyPe
ggx3N5hhsdDD74xnrhK0/WXqtJmX2BRwk5ldi1qQQ0icq0Kn1K6JsBBnCC8XhxFfnCnOtk2YsnYJ
3Sr2cLMQhBZqpz7ZjJEqIWVEXSt4NRtlmQ7M0DsYXR73/nGryeFIEhxrgTVtg74niQsXcL6hFp5P
iHhNXWYBPGbYNhqgvyIwX822OgqVLVhU6a1hRsVHsaMhp+NzKpTgYlVmudaJp8gRkwlu8Y+hUUuv
i1MWjQyU1PA0DJlvaMtAD5mnuCSM9lzPtaOtOBP5Bj7nQaSYWx8knulHXJpkudeUwtlmjTUdSfUC
LPX5jLq2Mh4oP5sOA0hdDGrZcbJMZc0E+TW1g1tKl+mX1f1pm1B7o4sev1SiLyx1mKcIirKodYod
dXfs1shT/MtQqywaFRe20Ie9hbudMPSnRtHNBwhaXBLCCk4a5teFkqEmZnFMaCMzGN5xSbsCv3e5
ZQ+0geRhsQ0Igq8z2Ub4gcFKR3ozLbkBN76dnOhxmZOSDxeXyDbXOVRkguFk1uC7ot5KUjQIoFSP
Nlpzpzqvu7iR7TLR6C+a3qgv6Zhc4lLLOHy78sGRci3LGfbWxvbChJe6FLKudkYhT/EEsZMx1FcW
D8++jJl0QXc5Gil2eAmsrIztGUpK5NKy7AV7T7Zg7s1I2WGwaFoKNEsn8FejXt/HwmF+MDKvRSZY
JrHhewYiotaIk59WX02nvwaDIb0W9bSvj4l+NtTim0oRF6kL9UjYFcMBMhmPJKIItMUjHipUBrph
2r3Qadi+WB2lUzByTtilUybKquiY6qj4aolG9Rc/bVY59BUi7deqz+0DBwtjKdkr8UTjStOc6RGH
pnMrMTTqgIQ1ERTncr4Gkir9wH5lszRzDqM8ylrA6g+Oho5lqw5m5ltZsKjZdbV2Ab0YUfj21+Oy
Qj2gVl5gdA6o2iA0Bu5u0rbYoa2NH3Hty5wMH61CSH0BUY+CJoWqDTdogn0fQGe0zeE5NO6xEtpN
a3C+JQV5kbyGb0RcvSDMj69f/CrnOG0zWYD7h7LZ+UZ7yApV3bhapW57Gv60zjXWptFegiGKT399
IaLue0Nr13ftkJdqxU7hp5u2ohBVzfzmmo+a4pHXkecqIkvTq2O4cyuoDVNnnEYHHrVUderPnexH
dMV4ELa8x26XkrWRe9vg/TAw11x1Cf9KEuV4YKkH7xpHO0k3pSmkio7kVdSzxRvpNOruXfiHliTB
Hh79Hvy5J33gSUo1aFfQgPBbXB637eClwh5vk970BvroUNTpW0HQI7rSdyiY2AiX/jCh0hhm7YHD
tChsK5nsO3LZqnJaq5YFJgouT2H1T2syFFRKRCET1fhE6H1dB5z0y+JO14akM8wZniHYJVxrq9yV
JWsqLFzG6ys7DjVKT+OcSAIfVxKOs96ecokz4JjTQqiZqnMoqeRzzBIX09Q8IXS0TDu4TieNO2zh
1bAe4Jv0m5chy9qPPKFiTc2SSzjQqKUqbv3Kb5gGTUdlmr1XnG7g9tCfi78v3CqVgUI1SyBdQvhT
TXPjWtvISHUZq6s8GkMgkSHH+8rXkAGwPZSJstZwbm21puRgUsYrQw3HY+Gn8bYcnYuM9eEgbYJG
NHhzeQAnsWZBPHLcoZc1CtutblS/i7JmeDfb4MJxHguTqt52DQAiQWIkH7eOY2nHoLz4VmFsdE64
Hm0cG83PgsMccLNElBy67s0Y0vjoFO63UlLASTiOlKqlcHIYZ1ujyMMVM/iQodeIx1sWm4m38LXE
1of/JVS3NUh2OQf///oyjszYMtTwXd5UYs1gk/NI7JR7PLVQi50WjlXSeCElNhwUyfUa2WXKMfcW
CekgJ4e34cuAhph0eiiiRFzw88mDL0ouSbpXd1R1dCScaWNp23fSdj89489Frwz1NR4kXyBOkITs
H8L+mXQ5XIfcWCYgXfdFweHGtlLCigW1z25TwbZt6JknqEPRhYxfc135lQUoaiIxoYIRX018qFhJ
PoXH0sq0VZc2jzFX1INb4MoF9Dh96B2sAjMp2Wuq/mZofIpxv+L/W5luFPzSrJqbJtBFFtKYv2/A
5I3Z3XrJ2UGBt9pffjz599THYE7tGKqosUM5+2gr3uJ55BqvflKZq45zxcA2RVQ0LO7U0B9lpr5M
9MQcdLL0lAmbS/KE+oswfruGWdxDN34zdQZ5YYf1B8CCnr6AY/uWUDvi4K2CnzBDY6zFFCWxB60g
e5Bws3gvAs+TTnFVyuJICXtzANWwpPKJzciVHRXHTYJQEQvaKplWsfB2npCxvaV770B+xViZk9Kt
60m1V34s7Q0obJZaXEKkyThq+k1b3ANtqQbNt6s3JqsIXL5Kjz2Cf8Uvrc3eHeu1xs26VvLiu8z6
ycsMiy2VfawHOhqrRb0P+ARupX8w29D9XWf2E6Uh32ABibB/uOIQTcYlKFsQFKl7hodGok9YH80o
sq2dAGxXhNItlK63Dq2FgSsuz5bmycDVmVrazcokWw/tfm79MXGPo4bFO3saSQk6KnKNbIHdUJlW
V/1XCQF7UaUKWSf5FU9ac2Qu+WI6fn7MCMHV5Iy9sXfvsZJ4pJKYw3bRlV7CFZZ5fxtoPOOo43we
Q54B6kHJP1oc3IviiF7o4ENJ8f5TwbaivKj26gbOSpbrBB260NwRyIANCsuClIT0DQbhMqCsqiR+
XUWtpyVGtxZBeTUKoYFNjwp+3ORDpAoKsZ8/QmbBu6HuuNIG5Qp74HiC+zKnVnDtGVHubDWMjSOw
tEiW9YtjY4Pm7NpsSeBu++m1ULfFfMJvnJACCaRGbaR3Sy9nzllnHmjNmzim0AI2KKQF0CkbaL7m
Wx0pPz7X70Njrxxd23eNYMxQdEz+2hbEBepNGvjhPqhtnDt0I9FUqeW7EaZFb3MgNmo+Q45QaKcx
x5R9J9VZxlsAGNVwy2OLKbpRvRDozY48oJ2PyYbiPaApyKIdc/LFCEL7NYhdCHfaJeuRUqaemjqJ
+AaKQdcpGodVTF3uobCKT6dSIhzsYbSJhmzvBjrRirLF20KKgoH/8y/M1v8zItn/h7AxeF6m/dez
8N+xbDPO7G9M2cxL+6//5R4lFBf9kzT29x/5m3bq/MvVHJeMgiVwyzj/Ro05zr+EKixNqKqt/vX7
f7NONedfqsZv0KcAtnJmpP4bNGb/S9iuJkCUGTOCDHDY/+Cs/S+8uOB3/vf3/wSO2kBT/4EZs1xo
qzwqWGOOZQjHMEG7/hMz5lOzlPVzhXxqtalX4aLyRXSn0/6ev2pOdM5z85p/ue/itXskablP8MD7
VKfUneU5uv9edKUXWO6WWkhKxidqXDLxEQtxdmV1SorwTdIwzkgcFa98w72zKarxlHxXVJBuih8S
s8uINmLahF/lF+6Rd+21qLVvUI/6saSPqAibK5EGOat3Sfyg84fGXEP9yPX6Fpo9TpIEA68VkzPg
I7QGT6QsdAJ8jZk8ywfneZOP70yPvukW46U5GNURK8+4vJrZC/4DHUmb+f4/Xv7/w7Oqz4hYFjxA
szPH9T8+q/N//we8zZzlnsgBZoWdh1BW3d74NJ8piVbFsOLIu8Ph4frazQIYA7c4WSTqeqhmapLN
LuQyEQsP427KfqZTeZd38rJv9ZsJKMD+VWrlw9dpNTJNmCCX63/+yF31//bQZ2bsPx56YRmywHg/
g5/FMTbVY230CfVtGEIcANAJT3Dm0/A6YSxbBbesUNpNF44vPl40vdPolzfPdCiShCvJsAiWK0Ly
R9OxDqqd+ZjS5VGY3NB5i2E8W4Ahf3bE/RA9l32ZXh2Dao9oxsyaCgdtTK+eolvfQ2M1zPeYCPhG
eigxLXjUy+P2cM1iU0/RLXWMZ9fgj3fGb8XMcnAoczbX9XdhZTDQrgdO5h3kCyUXaxXG5Wkqw5/W
MLIdzWRQOs3U9yYcjdwxA95HiOk4ANvrjGfJQ6YEIxdT9OTuoMeK3Jn6sLFLsKp03CXpEK3MKCHC
KeNvHMraipDttz3EEKvQjH3IGB63hi2d79lJTxE/wxZRpzX7P0pljWtb0OU0pdBXyaregvhi8dLO
L3HFa+384py7a96Gt/KZ3au7OInsJzqoxynh+Um64tAovDZKE8N0mYqTYTRwaxwCPAjBe2Pe+iNH
uXAHdVdE2RawVMW6segkNDyfbPQ6ttufPmcMo+CzSRr6l7kK0BaKCzhs5IuoLHGLDfskrcD0tMyi
sgQNGiWH4jcwDBH3FGXN7LNYkWx65teo1kDmvLWfMnD21ius97feyTftSy70D6wPYjwq7/WX/KLb
j8TUnq7SdwOS/MFPxi3kd1pDqGAXU/hozTUmc5z1FtNj0y0O5TO55tdG1/+AdFKbN6MW1wImRerl
DdkbZn684uWxfc5PU6CaexShD/fd/Unow3Z7grcP+co84FQWdY0xqLoDDoKulhzJZNCcSDZZ4sg0
XsMP5UeJ67f6lSpcsDi1s+9m4TSImsSjh0vH36Hcq8D3l+5BP+a3sIXcImNJlfdeeW9ZzGLNBBT3
3r1LjC8LXyUtWrsNHgsV8EqrrSb32299DR579BLpRLEZnayGikKkY8kYon0zp5rJQXSk6dgZaQf8
EcyJhn3zPXyr33hDYVRY+XK2SinUDb+QYc3uCj+r/Iq+XOMH5/SmvCnv/Wv+RVACNL0ICSLDNYkT
g2tJD9spYBgQYWjeQHo/A+krUH053ZXZZtKzryRIPrJEn5bJoX0xqvGcXYpHdIsfMVp22gG4+FDO
/tVG1fRY7kDgFc2OV6VklLy0mjJhBvZF4qImM9SKfU7fD0kIfKhqM26jlvnZdMSRDU51q12CZ/Ic
3upn+yyvnUEwyl+Xe6ZEL2Pcz80OLT4/STnX7Cl4DHZTovrgUnQnlVF7ZR++JwMNdko4YJ/b3xD7
MmOlF6HP2SsviS88ar1nHDH0JG/aJwLT3nyxX5zLECtsL8/os0/gAQ2lZKiQRITLgCDZZBv4w00b
sBDV+ZdkXpjiQ4pXYC1Dg5opxlxxo3qyoJlTlxn+PepbtJBXnif3KC5NqXwpnPeWimt+1SaPrnVJ
phcVmaC0/SK5/OAkz5HwEj3lc3rT3/IrvLeLLYqP6JP25e1k1T0Bi+SF2a3vj3feowkgMn7K9MxY
czfVB2rZq2lTpC5kn8/gs/7dP0vMkLGyFA2e3Y7+sBzrV6a1X1ODYORu6LhctgJ4svVDqu8eCwzZ
TBtpUyHnN+SfmNJ3gre3NnqXjnE6yYxlqPi/6c87QgmYUu2sghlZpoT0LFoTj37s7+ObJGo6OjYy
MLHvNNRpYVqVpbMAguhuU2P6bh/Dq3xo7/7duVs0jccW6MfPej4LpN/Y0E8zQrp68+fTQjafG1IO
EEDATvS/nAdj+FBTclQggigxcbYpIR9ROO+lXVgeCSXHTeAm5fvqhqnk1Xg3pH7VgvAcPMyrdvb7
4K6bE2pskXqu9qETYF7aZfg+sDfRsVRWC1NVfjuLL4Zvn4yfxEI+lKt/lxM6dO1lKbCwzAHaJp3w
FUZV9ku7jxc1JsjZO3/MW/M2v43mtac700GU0y422uSxUqxmqiFtz3BP+Xs9WBeViWK5mgAr9e+u
SpQWOFq6CGDiCpI2p4Adqd3CO9oFcfPHz7RfRI7d+tu1i8f4bt3JVl2QqJbCP2Wv8at+CgkEQmYm
b9r8GfJiLWvcn9NKXuJbeNPIqpOmF5LnwThTuECSI34dz8SMHyR/Kd1YmxVhjFXaJ1816X9A4US+
7tpZPxWF89BfjIt7k8/yWT9haaDnUSZxmfcj9a19pl7G57TZRk//Y3qTn9W9po/97IR3pc63ZJD4
f6p7VskrOrY2wJx10zvC6MrmBzB+lE/VgZL4UK/jpRvqXTXE3+LduTNzffEf1RuyJkyK1IP0t681
49UVu570Kj8bNXu27ywEVU6oncbatg9B6u+7L/8HH8nSvSqn3u5WQ/3aDkAys34tw5t+bRAvijeD
/hzeLPYqoJ42ODUHCQNyEXQfctMk3Vl3a37RhrT1YMsz8qONypmJ9it2CVwn3SGzg00Rsf1xLiue
8l6ea6q9hmcAiAhR/KK+Dq/a4K5L/0qZiLn80vc9LPBV5cYfJU5dylxyZJ9gmZzTaxXqL76zVi7J
PbUwnB0IF8AiXYhpWsW/s9/aNwB47nye+ZH9jj/JrBXZNorLq0mNTm7usmtxrcq5bo7K+EN5yW6z
8jRkLEfazNtROZbvm2GTwJk/hAMRvzqLtxNb6oiW5dBo9GoX5kGM3aNjeYyFM10jN32VDckc+oM0
wBDHgv99qCkKUPNDIGBJkv52F2UT3i0dr21vx+9txw8sNULIGWWICc7bTsPHkWidxPrL4yhHhCQ6
FwhCmvtqzDeRLEBC0QGziwz4TUqyE2bBCS2q3kOa11pXit/GWJ64F1M44BrjEr2WrVduUehf45j8
GS5ZRJDq20xtit97ExlMz7Y57pvVlEbnhkHgomjrAA2p3E2Csh7qTGipdJDdqwlQWKwX1CN19VoO
9u889cHPOHaxQ+HQW7WiZ0c8JfhwcuFlj0eFoCUsBs9hhWIyQaMaidvZcoYAZ0Y+5quIVxfiSx+q
9RY3Ia1CVrDHZ9Jvw9gY1kBINn1mi6OmZFiRJWRiv2YkYuE5wXk2emkJm9iwAMNLg5ZOrfYqQtQy
VfUFSFNn1RsAPGZAfjfN452SecoIQXpRSBKTEao32OS9LDHeKVPzxtH2jm0x2PSjjb/LUGDlcliw
e+rw8HkvdWHvXZHcWp+yQZjPvrh0Ot5cQ38VZJw8rALnfhAvBsmBIBgucTwc3LpGEO/JHSZ7l5eG
wybxbzWK/6Q2k6WaWfSK+Zd9BFx/MNRxEyNneYFN9r3yiZ1riY/8pWEh0CId+gkYgaDN8CFH9EJP
vy1o67RaVqvKHC84q4aN9NVtYNdwt4rpZkScOCIKeoYYGGytyPtQD+Dve/qLnPJuBr96JVZ3Ttvs
63qeffZ4f//zO5JKnch/uN45lsrV2VQ1nejf/9abQVtbH2eMCLfTWbvKV9HKyEsIwYVR9nVqImq/
jIF0BseTh7iN1+69TfZavDWu+evQ52cqEpBC08d/o+48miNH1uj6VxTa4wU8kAttqgrlLU3RbBBk
swnvEh6/Xgf9pHgzrdFMSAtFaMPp7mlTrAKQmfe799z8KXugL8pX+gV+zzUBZg2+xlKzG7GcLt3r
9OoWZwXVmiPYNbpHH2VUP1nOZ8tWUzG/TLf7hjC/c7Vu2+8t+IWGtuDUnnFtD3BIFgGD5AresvSs
x2Rwr+Z7UCCwshThsvGGeXFy52UqXrSX6rF5Dt/T5/rFfIhYz1TWteFKqFv/So96mty1H1or1kC0
TrWXWRrWrHv81N6HmBxbJ5r3akHZZxt9s82WlIIUr1MrkRnHDdsb51uH/wC6bMdmoH1wyq/wIblW
0fTeZS7Y34X2HWbDVRQ/8u9CT7+K40AvWucnp9Kk3WHiaJM289K0ESa1GaLisWbu8m1ojgjw7kc2
26T5htnnPgYYQfwEaA8Vi9Be7A2mQ6r5DEg6OGmBVVF/oZQzkSae1wUDd5cGNZBpv9O919PVf6xz
iYPLD7ZJNWflDm0F6muYz62ZvKbE0sCMEeSNr52D0Yt0Jo8s4MjLjFVufhvHl/7FZ/VzwseEmRe/
lr6PL+ItfK635T5bJ6vmWeX31C/GNWY1JcD3ip35OX12H4yrfi5Ydf/+itX/4lD/pwv2txKU2AS5
AgMU/hJwb7xNwASR/8FiLdRX/dV9ne6p3x99svXam37sVUKRQfwyPkHy2jfvbfMy5xvyW84B7x9e
2Z8x97+UEtd2VFNT+UL2Z27E+YPcoPWKD6to0LZEv+7Jh5Fkny0bgeFqParaU1g+TT/6bwO68sm0
D6OFM2rKF7nxRnmZ6j9oEA4At2TLhk2Cw2aheuGWO//9a0SL+6v7/Q8vEjXwjy9SwdTbcUWS7ooY
gaf6T3wsYGI0N1gU7wYHsuYzKY4bZi6gC24iBMvWfLLzuI/38hqR7IhJZJ7FpQfpUBs0vr5GJAfm
278+D3EHjxZoCinWJ/Y2adSvGC+UpF926m2+60XUX6p79THelUW3Fo/VHbv1QU224od4bXYr53F6
NV7n/988sXExb3S3emYHtRgeLSV7Hja4B914Sh6yh/KaHMphvGJwMQ+pas/xFQtGTEYXXstkawdZ
DVE7WJtYxW5+w4H2EB4NaBQE8pj5RAulxfFRvUFoa1kHN5avYyqZH2W+uhNxu820FgygdgXmvTHa
T5L0XseUnJW0xs6L4ayVSEjxPb/nOcZv/TV7mu662NEpfhA0zy+Ka3xg3DmfrY1KYMZE8jMBr66I
s+ZUn5CJpkV5kTxJs3yRH9q9f3LmHp1SIpg4IW8oRQQshq1SPMr5nB8cnZP/KG5DVO9UQ3rwvO/a
vUFoMfezvtY8079yhN6IqwMVgTMfkoKBtDBxmIXcgtyQ3+Jb+WwiQfz9paXTMvG7UEiTAgNcx9Ac
JN3fWh40xQw1BSj2FqKp51zCJ5t9sf4df/WGss8J/mwtNaN02FNUsWh7fFc0T1G5y/sVT4uISFl2
lSgrj3GBCz2EixOJl79/jdafG5T+fYv+8TX+JhHD1MJ4oAfGFo/SXrcp6tQWxsv02X0SQXqvou9G
s9elek8mYzPsZPk0vDYmqkme2J/RLJ+YrwWfcXU13JgQ6o+RR075wS84D+WDeczZkbDBBXHsIGnk
7+pn/1l/ymE/KdTR/yCwtIs9DSGkkXKDjeBlPJK1V8bt33+bxl98m8jtmm05uutys89K+R+eREnW
25zFK2ZCvXzBffjo1w8dYbWE3DohzwliMu6iKaBsuPzsFj/bCR7IzHxzsuwJz64JXnc+M+jz6aHm
GJFulPaN8ADCz0E5Kr6xsj05nzv+aUNi/bk27Ncn9KeX/pvcrDeFIlXKJrbEbp7ySicc5KxTWAvR
QXERwE2vx7ld35wXKkDfu5e6FZ6ZfzbivXkkx/0+fNpvFItbt1A9d5q9TAY4yj65f9Ry174CgPW6
djferMfhNazAHY8D07Sg2dk6wuWy0zb+JT53ziuZX9jennKDRP4gz2bbX/Sj3GeziqQO4ZuRph//
Fx8bN5CwXc0Vril+24ulqjbUJb1NuOL9tXgN3+oHBvcLE8v68Nxc5IXICMoS4wAObAUHtxQJN3EY
52bDR26Fu7S0LxgM6uVIMiTxTwWZYx3cRtseRfLplNEhkeH3379qfVbRfxsQwOb9z6v+bUFue1EX
Wh6YWwjWGz02OU6ifsadfHPsDR6kJ3rboTxbfTHPC/Dro8Ufyn3lr5Gsl+WteZacPeNnYIPX4h/u
hF+1b7+/ONtVLe4CTbf475/vBAqLFAlcUMX3xlmK66P4ab9hbJhj98Zn8TP5qXE29RmdcFI1Dhmn
1vQxuEGRqTnLZrf0UnK2pUBtbVLDRdDmwx/Em1Pw4Pr7t/GvhhV88P95pb+9jaylRpdaBaVVXf2T
H6xaI3+LBpVie9OT783P6NKZIVYIzp/Pk279w+Nb+6uPcX6TAB9ZjOn+l91LKTChTba6JeZ/lE/V
g3WsOYbXHMcrlOrS2vWt9IIRiEj/xZP+H04i7l/s68Qf//3fNiZcHW2D6c3c2jF55iQQW7bIke19
Npfm0XipUGX0/GGwqTjJV+qpuLFDfQ4fTY7kFseI4jTfHBnS68is3+B3yEfCBdvquXgmSzyssi13
0GOLMjm8gJbH/6Ifrc/qJ2z5Sf+ou5NBUc60j9KNbp975hPz3wZCl+lzxbnLfUsN9ctFKh23NbKp
gXyaPodIqfWsqVKO5c4aq0BsTWfVtUd+7WYddj6JUCVrL5yrfTbPGXKtj2yrzvrt319Cf/EWmiok
Ip75Ks1OTGL/fLH74dBXFIIZW/lquR9aQXYT6iDIk1mt9ZFt/Vm/rRFyp6t5kgQCUbcLuB9YOLG5
lS1Vww+FdFZRif4hDbSzI9j/qfpxtDlrkDgwR7nUzgZgJJrn7Md5+ZMf3QiplPicTBepS57Ic4qD
kykfXQfDvDAxig2asgxuyYnWrQfD15dSG3d6prpLbYwetCR5nOtfu2f5U3kL4Bgi/47IwOmSiMyA
MJxcoks8K8UOrFqEY6LGJTIysQ/YS+x1wncbkXlEbM5v+sv4wufybFzxvnAh/MPx49cu5s8PFBMj
riVc5uK8zdZvt6lCe51PxYmxHTOxaXMwRk+truyZc+AoDHH5AqZhmGleSn+jDxnWkfC7TJftLD3f
q1mGdp/HfYeqIt+pPCGVDa4NqzKkyvJx/M4cEh8jmIxyl0uoh0RNPwIKYiGLkzdUdYBJ5nFwo1VK
JWxijT858qEaDdW3Nb4D5kl3csLIXZlUUU4YSQJIP/i+CXktRnxQNkympR0ZNwraHm064Xf+Nk2/
qyw5gJTcFdGRvipWylZnXGlRnxuuqzx+d6yF7QIRyYBkBEN3YEq9q0Sz/HX9/j/zW/ypJ+7/owY4
g4ctm+n/fQPcE6f+9L+cP77aPxkz/v3H/ocxQ/2XYRmG4+rCmvcOf6ihtf+lazwPbMJHNG4bs2Xj
f9bQGv8yhSpUVTWEzVbRYp9YFxi3/9t/xc3hWDp/CrCgQwutav+fWDO0P+/qHNMRBrYRvlj8cywx
vz2ZZGW4rc2zm6Km8lr0zrmtzS3G0us8+DUtxTN1vPhZc3aAE5WhYlGczjSwQrG0bOq5Bjoyys0f
3sO/cDbomj7vg/9zMzumy+PStrCzEKaiDM/+bc2BhKaSoCtTr9ZHrFHWjEeKOX/JQfthuy5Gwtq5
sbu5VXbsdZHFTeRyVISBREJOAYfm5v5XZcUu0X/IAX6yryZtvFZBmm9MAawmTNq9OcbZzs2+tFgF
kG02zrEuCe32gEN2eZRf9bhGgFWCp67z3/Dd8y9ZJESVHkuBbeijB7nk0zBIzBJFNb167pJjEC5r
cSJ8gUbdAe9mdJgltX+mHWQxaIZ95bmbH+1YY/I2ia2Z9pkH92dcNSs8aQJeP4cZP+2jU503b5La
vg0ND90yScYHtUSDanroqpktcAtUXU0F3Thg4a6ZBeqMaoUSTQ8OEYJTXCkXUe/nHGhGmlF0Ilom
oPYWTTh8ltTvrFJbS9cCgwuI3HphZm0DU9cfz4m8J2pYYD8MnKdaTACz8362APDN2xKKXg+fPvJx
OxqqvPYaxpjCIt4M/xnA+B7VtnBnDEJI00K+dwv1vRzFwYqTFuYrCT1p0SPRTJgWnLQm9Ce9LOQo
FrfkvegIpGsk39aOfu9SDnsu4PBVbz4FNYYglaDkSJvYvspWim8eXdOl4DZyFGgqHzTqaBviifsU
X0JscMDrVWcRGcm7qmf2tcQXodg/tYjlwXTNd9+eR3lKjmEwdP29nTyI9sus9WMduZ+DTopLtmik
TduemgRuTNuCQSzYeCUp/JS4AAPSWslV0xJoKiJawH4b8LHsp4JsvEqQcyGgJGn8NYPCO18oVA9R
TX6KTApk0kZ+TdIZn12nFx59SXmUPBe0G9Z8xO+F4w8rNSWUNqR4OJxpiB+Dqngzx7L4MIY2WjoI
4q24pXyg67RX043jdHfViZ0zc9MZ2x0lkICBZNTwITeENWb1MU8WRiiqTTyzueJAJWGAAhoWmnIp
c/EMICLeNBoJrbxCLYbBXq2jHPXcNIYrwF6xt0oLLELfHVpqGA6AY6A353q9MUHbbZo6/VTaK99A
cMCeDXwZ92Jbt6Y3dPhbKsTizQBiJNX96uTGgb/6dUEBOYw84mZGlO5lbsobnW7x2qzHbNX3mnKA
M/xQ+cm2qoTJEFLHhcqqPST1v/8XD9Z6U3WItxoPol1oZ29xWHm5Zuxb/PpsrkJwd8Dwomk4KwGz
z8kM7yja/kIdBLgW2y69oXfkgX1Fj+uoj9YDUIlz1Nf+JlaDn1QVxCenxdExGNWe/Ea9pLK+WFBe
UyM0K/3esam0c79FSOvxVEH+qnKHXUd7EtIlRoxLgXfb4RUq8jVLombtTMZzHvJ0sKNR7tQ0b1dh
ZA80YHOj4oYf/Cp+rAxoGVrHTC4O29vUVfXNlAmoeiN+cbUwfw61rMfNY5FfyoK9wShqO0QYzhpl
rgqM7R1IjPHdoS2sE/UuDLrawz9qbNK8OcCuFGjCdrE2RkiaSu3jAt7b2SSY2QM5EAqUh2pIv90w
YarpvwoYeQcHbBNJjUMufuAWcJfNCEsBi/hIhGzKkYW6a5RML+mc94MdmW8AbbXLxJBrq0pM8LrT
y2QSXk8D8xJJ7qI6IqMdmG4OR6J2Vyr2uVESRhgc7Rg1ptwZrc2UPjDIWE6eKUPizQmVTE2UBVDG
gjNReA3UjB0t9VbhEGSU+6HXYU+pj2XTy13QE5ezKJFyx0uhWvVCLcoJmz8wEgLhx1E9dUWBBSDj
Fg07jSYDhy8x1l09nOsUsvK5Cm6G1GA869feQkx01bK4JsBX1fRB0/jd4MiBY1vqW+I4LvT7AgXe
KqxT2DJIDxAq5URZ2DDHOBhnGnabrLFrgGuoErmUjS+XJSUb6+oe9223tqPhbjXAiPsa58OvRa/2
oQuj+Kx69rc7B57/QovBUcCkqj2OXRrYm2IFaxgekUUQs9FuinmPJ203BIAtK5IbS8qfPo06BBOi
0gFSiaWrVSSi1Iray/qjELiN6i7qN0EPlGoUF4PmyfXQ8MQPJ9xRoeu8mrp9h49KZHPwmsnqPEPF
dkwfzbWuy582Scs3o4SAoSVrPyCBKNyefERLiALEuLmgXmZjB2yirdCPlqUO8DJrXLQj22Zeygwy
FzhG/BZFiIuXOTZlYfuWdMiidEzhReCzjsn8BRYSyTeAbQ77MMTwDg5l7TpH2woJd6rzDxsWzEY1
xkOVu/2pBM1GqrRRVgadaSfsfNCm2iro1zKoYctmUXfs/GKrWgCmHevJDP0ffRIaOysNORk21fvY
1cNmsE25kdwDvVDLo8VbcbzErlIeyMDIA9EUgEC/vsw/tf2iOqwxsgNtbdqJNHrGo9UrSknuXxr5
gdxQccgLv1jGKveGSREbb3Mau3s3daJZqvnBHqIGH02zc91zjG0qliKSIyT2KDY8l3MXdEQpdAPF
ACj32Kyj4q2K75meHqOcQ0Im+g9Bmd0hpINrqc5d0yOXApTRZ7UF7R+5VCtVmFqGpPD3QSBdT6lD
LIxzf3U30GRNoG04xsEHMDF7NxUdaowblJtfRZMZVdj23IndaeKnn7TPnTMEB9+yA6Jl/Ciw+dF/
fgoZbVronQLJc35/xoQ48GREBuom+gnX6HGYv/D9Taugey8rSlpGrpezT2e1Z3XMwVK7Mg9qCItc
M/KAJACtka0FeV44HSYvUuphyczOADo5DHjF1AbwblM4AJBQNq8DZQ9JkW8N4JUPZhvfFRro9oqW
YP7U1pANzf1QCMqSwlq72nYH1Tug55D+CXYXeDyjut5BXwhPTFgwxliNuUJHDxTdP5XAkk5+1p8m
q00O9pwEjkbgFbkW7lypngX71lPSOtqpMVrwJQ2zxaBjRCFHq7nWVkRVRMVCndWeO7ecj9Sd61g8
s4z+8z6jnK1RST1ZeUh7xfCMKaPc9rVGPIpqKcoUOjeAj0SXhUKQbepB2Mt+3QW0YYzZrcfzd8ks
swMZCLREla916jSw1YBd1BG/2ZbBV1bTjUqmpV+Uc927NRe/a4QawLUwaOKus2p2nPZcE2/PhfFq
ldW4ifvHuGvGgykEFV5RWnjRIHBQaAd3rp73E5AxIzYjnk9eRTs93JfsxNuPRxkV1JukeHeVKd5p
IZbGhkQoIMwFFBbG1zTfayZtVsMEG3vIomYlQrtasdZSyTF0dBtM/gpa2qLtlOFcEyNfWCGb7VgE
g5eK3N+3hrJRHOauk5MEdOE98/jedQIume3g01NrUMe6I8lSOV/BPMXPcrBoU7UzZ7hDnFvpO5ce
28sSlltdpZi5U08lBlV0ffI4JHJbzB4Jo5vcs5VoX1PIexayDD90GBcBtd+tRL3R+qtfUsXdsYiw
9o7WvSl7deU2Srry4xCDitqtGEyrG7VMdrKuWKp7nEgIHYueX+aEEKmLUgPVlFONcJ60BTRBOpyU
IxxwWsho2hHkrvFBkyFcJpKSUT1b5cl7orNP7M29HGanL0kcuzlI4lrUyG6lfC1yUCzRUGRPwhb7
vsdeYMKq2XL57zIzGDdpmM+oU9ehmomyxZnW2lOqLYsBdFbhUu2ijeM2z6Od7dacNaYu2rctS1zI
JTOwS3vuiHxuepf9LoVphLgLU3k3AEkwodS5m+61HoJJyMDssCn26KLJfrQR+NtM3xu80kckD4uC
Qi1Yp1ldvms4WiuYKge7JJk0dS4pU93/oIKR3p2A6UDbAokzw5zmcW07VJUPJ8vV6EkOmi+1PNfE
XQizkpbPhszGzTyJKywYqiEUOnRC2zUptgGBOWl4cSodc541EBqivSM+qbX0N4JewkXvWFASI6Az
jctEKqKQdhQO/ec9lh+wErfMBVfnB3udw9uiwbi9gkZGMe/c1wXv8mbF+jlvdcgZ888cDp83nXRe
xZD6GlXfZKW6Mw/5IJyaVezW4BhA1SzJPSnsYvToGILXEUNs7OlAxIuFz3znBs7OZ7N6LoVZnyRG
yK4Vq5b6yhWM4eScth3lxexIk5bfbeVUw6Tsdh23URlV8JzPleiVY/CFO7VZdVH+3U9RuAjiPuRx
CZBZgfyRk2lSuaemyQ+WvIP1TTaSHYNlaotAvGKoZfrmiGemg4Gn2UrJ44wAskZdD9twzfUGFx4H
9ijnqFa+v+Jzpe6csfdlVIwvRSPZF6fUb3FLcq1b9I2YKukO7WIYbebJkl1hMjherSr6foLqS7cs
DBAKtPeOwjAZ8UxZJG3LSBO39x7jib9P9poZzwdr17/kNrFQKxwdnKxR/Vwaez1RN1Gn38ZwBM6L
WV3HR7UyW5ZAPankQdWpuQYb3T/pZNsN86MpJG14juMVUyTphyZP2EkNIi6PnLYEwmNY/Us3tfFq
pjVdebj0RDf1R1Zp+5XuJDdT+7eWXeI2j4yRq7TSMfkjn2aqqpNSZt5Rgr/uixINpuFq93Oxj0KN
fWq1q6MUCw5N3J4ZQQcvkBLwsALW4DOCUAxerRzsQwm0j/3yKe/1lYO8hIWJkwc9j9kBt9rM5oI/
f9XqxLhm9CHu6CRhN0rC2SiZR7GfXU+WYd+YB/vLFiW9yICLx1rEimCWe4BFVIZglPTGPLRfR/8U
+MJ9G3SbMzUloOtyLsXRIs3cSa0aliLRpxXptGarKe6+j9PqiowCLbQfNK+mUTtuXWflOHgbKwVD
dB9Ne6zTCzQhZ9cZdb3RqCVejAbnrXjgmBAFHDcBRMN2aCMBUZ8HDg5fmW7rkaOwyIcbtQJyO6XQ
nmRG7Qc8nb01OhjaLNXeN/0HpUOUmQgYiqIqKOFyMuzRidyX0vpZYRYkGoOi1MmjRap3MagWbSRW
p7FoV+bVEGmw5VOBzTnYGzih2hJi/D2ib3fTOO0nK+V0VRU2/wU0ylKmn1mq1Ds9ZVRUD+6HL4Dk
zJy4tkusNdPC8aIWOaQdR4PeXL41oYP7PsmiLSg/vHYVwvJAfnA1ae6zbgbFDkhjebFIK198Euur
GAYmo5B8iw29ASYZqSvCNShCVWmfx8EXi55l4iGN6VMs9cC6EmnAVQ9WNQc8cnRz1CYeKgkLh6ps
wqImZTh2u8Aau3eGqatorlzzkT4WfdIbizGoq6ULmqNLJlYrFVezXdQhfS2cahJMdTUMxjN4mQf4
9vkTkl156MyeU8RMcMjTe4EPfD46ZYdzGObVk11A6RvL3suG0gHrQiuuBDbtmmwIBk3o10zje2Cq
9xa5ESVUar/JYQ6wWCllHFxjpT/CsdG3iYnNJHRUYgYdJ0wyh8aHlRHFCEJ4QGxrhFn0z7AmPisA
GGApinWfWMmSrk5/1aEtrIeA/KMoLAorQnvsF1Zp77RhMnfoI5/OCFoDBPCt9xVnkSue1WbV1hRs
nmM5umfqgpB43PZlqpi0DtmrLBD5jaj7QV6cljrOTNeqc8dV5ZpUIisyWLIaBm95m/yofLV9Kpv6
1QS5brM5ejUCYAAmXXGYtKPPsgIFmnZGcPZz1V2nydCdB4ZtpJqE53SVJAnDlRyVH63Uh1udABcb
RLWMOGxtRSJuMi5d3lWu3pYwewa71h0qyk5LqosN0ctzx7PlFqnKSp/UcgVTL9jpdZGuBzyQl3jm
daXOO1BKMuJRMx38gEE4BsRVYVfpGhwBgFJJb4beYIKraH/ajOnWqKT/INQz2vZ4ahluOGUj93ll
PbomnphMEWIRJfnCMZr+adKd+1iXFoHaNj7ZYiANQ7egMzn5mkKjYaGM7c9hGMfrlHUnEYkdZhHj
PA3lMlX8/BjVowlgYfqhJs340FqeGi3CvFDuaGXQWG0kTlfWPzUzlcs8rLudlQ3Risiyw6g7ww+V
xD8yu+7YBnUg2x1sai5ubiWKcX7pIRdDOgrgAoZzboJTLO36oQrDQ9ZyItLdotpGDqBgLcMTEEV4
BHF01jd6yXFD4CmposjcRzZn7he4AdsxtWAqOwWVUuQjFpq2a+mzc43y7FdA+nMWOW7pqt1jJyZg
XW7Vyu4v4/wln9p2nSD3cPzwBKLhyqe6eZfazXPamF+yVWEz88fN1MV6HKjKNm5j1nHzWxGs98AH
yl1JExVYvC/JzbnqrHo/mxV1mjfdbuGXGC0pUU5XqUGivbQXlcGDUDpPhcBXQ+ub3RWEN+8KzowD
DFUPXMwIFsT/xGWkr6eMlLxnuxIAzpjv1JiHoB2CMkhjTE8q2mOh4Go3ObRC2lkWicZK6eNSQ3g0
YKRQmHO3Y4Z1k26yFcTeXY9xhArKphsAl1l26ZIMDlaAvPa0sX0fTJ3K9bz8qIeLxXAPUJLTUdNA
ELCxcHeKGlwW8zhRb4dyZsMlV2Gh3AaF0aAvrvrBfVF6MSd+6KIosgaUKIbF2iql1+u7smjZ/ylL
31Y/pkw96I75MRbmJqpEwV5CnFRDPePXo7RLpnw/HAN2ceJbS2coK6+xlKPfud9sW8YFCBUGQdKL
625TGLgY9JmfBKE1qe6W/WKhGwJYQ8uPTKNdaXFEtk5qH6Al6GB3jEPvA4yD8qYc3apYywqGL6XE
aGkOfMFBTZg1Bug+YB1PTUXMJuDzBoBiLtHoEk9XAv4+nKdVzicMmYQDZfKBhwVX8zjA9NX0Yttw
7T6oWrWOSX2Y5bvk2llO2TSsaAPwDCe3DmnQbypZ5GdNQbN0eZdCq7j3gLOsQbtmVtrhal8GLoqY
nznK1qtr98iIZNlFFxsG0iKqKdFz6BeIzZUQSQWHcRWn+tZQW04pSLJe63AeCOjIWtCmxtgnDMhA
OOfQHz3Db6mMhARelETqFA2UUGpddHp09Cnc0pJBUS629kVn0DnuJgO8HVY2fHHU4bo+9l38pxzu
yyXF74HHk/8EJthfF0W78l3IGlkNyACeqrNn5bkjsJB6GqiyG23IYXRQtC6Kd16HWNndGkAGSSaS
mMqymd5td3A9V2x645MpBRVTG6lNXzJv134/flexu7X02GC2kaWHX1/AU6k0BhZLVA8FECGqsiGY
K1j4Oyxp7fgOV10ehXvRgymCMIdwrZnnqmhekyz4ohHZZbusLY1IabDXd3swU/KI5vlI3Q9OLO3V
Hoc1+wlQcVnpXLRI/QQROlEXg2UfzPlt/kFMMfCb1Mmqpf26dCZ35TriZyQzfW0bAf1GdYVcIbCd
kcHFtUF5BJniBioOrV/KQGSiCzuHNjQaJTmXrDStmxtegurZyCwMCjNT2erKnTHJ99TkoJBofb2E
uaAutCy3TwEoDT6NfC06R9+LJobdgwVvWEX0lZFBaEb4KTz/EZmRAihc2GfpeOqrIDiUNe5FVLzg
8OunTUmahjZeqm0OttsLduZluRV2nnlYLU4NGPIlqBNBt/kKeoK5H8EbpzkIyUFWiVeAiHxSr8Kc
IupEyuhU8vnxHI2Sb12EBRYq6nEHQ54qMQReoGnDro/ym9qr9WNElfKyvOeTpn5RqBSb0IaKqe33
EwPeVQDOfquFcxakd6dj4U9bSsVwSf/sW6M8DXGzDTMhlqyv1qrX2MbIOB+XQ+g45J2HbaT25gmI
ykJRRHKGwNpHtaTalvOoP8zPqghX58gnc3Ypo6URzle8PHGWIZyyJ5U+ayiBAAkbSrMcYPcg83hw
Usw+13EExIxie6u6ILo5Uxf7sg1pS88q5ZhZPIbSxD66cFMuRjSB3iCj/Ix+SZOKl4/8WLe5QbiN
Lh3yYIhQsyi5nZRYb3ZGYlBrZuR88qhXyqipK1gZnGVDBhJQbLccR4unxoSxOXQJpBZzip8auz/a
ua2/9Xrz2rm0/oVxHW3sFL9IZ8agJ2Wi0mUK1ULVaHwLaBxdCzamK5mpizQtjKOchrUT8aDhtz6o
7TBd67D7cqJJOb0WDYQQYMFnHVL6spX8Daz15pOrs6ULw2phgyxaUqn5lGTZq6WpvTdlaYE5c9TW
kdMSNyzZiTt5dtAHAl80GcHaM91LkMppYWN7572L82qj8mBfzL4SDbjLPBlkqTTg+3GCuYmeNk/K
PiDDFQ39S5PWX5OwfYxiq+BoraroNeqxUcBKmZZl3GLdGddEm+gs86Otr2aEZTSLTUhpvnZRQvIq
6h7T2omfK61CPs0Zuol5Hh5jF439+jOE6ore0510DTkZUiYlsGIYAeK6w6pUJ4KDowFmm/zTMiSu
vJhKs6KtN9MvsRl/AOE1L23dhGeJrxoqMw0xvnvRG905EblRSxBuQaFc2yRpd72gr8ZsGK4FMLKW
1Lq6O/wCSzPoH9xJjmstTBU0dLrkkZTXKU2zOwdLDCpf392S1IVETEzKGgbxHJGKpaMwZZJEWVVt
Gd0JSs4JQzeCTc7KI+bbBOFiWLZN3BFhCs1D6cZMnWr1CUooe5jMU6hrOPi1UQsSvFJZp3HLOgtx
6dLU7zyCSEuVOhHgzjZ3Skb7SpY6m1Em+V6lOeRUpU0BxUSde4uEdsgUeqSV+QWjuILDNzgvhymx
QLXq+mXDabsmcTqpgcnnWSewTd1rqqbaohwb9zSElAGUsi63TOSUvatKsmVh/aI3mv4TwZO9I2V0
olTx1WYZaKyxNVfS0LH/J+KrLmBUUG0arJzSry5BSWqUtihK6sb+bFeTe8SevRzMpHuhAoUC3hFp
N1BLlE4LA1YK19MEFrb3q/Sto+4CzoDcQPcCFzQwR8LjSJtNYQQvDFPY+xg0w+lRdHQVf0Enff1Q
C4QQD1Z6DIcesv2kpMlhYFdYRd14lLo5QkSVcisDh2bE0NpnXWXtOf1sisnx9yWI21U96f5yGj8Y
qiMHGsW4QbnhkKOO1NWN0YK5HrvOPn40Jb0hmcUlNhLvY0tr4IyW69qcNE+LSN8UFOu8MX0fIM10
3cWvqTJBiX+ml46WSjfcaF30xsa/3FACAqlUjXOvybuTE6jJw2ieYlThSbvAMr37WkWT5KwOhJMe
bxMVaFTDKMoofGtVJrI/tP7ALjL0D8N/Z+9MdiRHsiz7K43eMyCchMJFb3SeVW0eNoSbuznnSTjz
6+toZHZnZAJV2bWvRQQQcPcwN1NV4ZN37z0X2bvyLRpZ+rG4uiViBgDYJZ1szkuVlNvcFwblNgM/
pmY82j7yQI6QkPWDPrpZGL53OaSQqrJfkrCwLzT/YQWovfCdKM/J7SSLrZxWG90mnMeOZx5LJ9mE
7ZygrFV7v5/H9Vwx39cDTNnZq11q/PxNNyYcUhNGv3yi1XlIePWdrKMIecYLYDbZDXegfsuyN13M
Bzoc+keLKS9l/DukAdXpbsHTQAess1y6eHZJluXrIPbLXTTTDUkEMbtVNktN3+hoLmnyS0I1Ck5Y
C69HEF7stnplGVY9OAJY4sR98JADVNKGzWzO/uixhBe2tMLW2Tph6G5M238c+K52uSA7n6egLu+C
KMgXIAnGwEjEfuo5cNoQSc678tCG3tfnzZtnxNeZYqmBoHY4/eysqnuGGeqrOn6p5zaDKhyzORsg
3uENFiF5mTLJ1n09G8eISssK+YbiL0Faptp5odPf+iLdWC5ZSq1CvYkZ21wLtHlje/DSZzZ0hcPc
qu9X6JLCIJPmOZGFq0ELHp+VEuuQ6GCkj3RyHtQ81mTwHeTICGKFk2fbscnNg48Yt2jykKILb6ZT
yXyzqAfdBYFRrvoOn1ABqmHhQeNfMMwhmbplibL21FcgKpLouYzDfJ1KHikBrpKdw+ZpIRNhnPn+
4Q6mAcE1ewjO1lvYR9EJmMWljJgXu7F1N41dcnEVIcHGJoXYnNuPU5VQj23jEix540ANlh+0JBow
ScDQ5R7W+0amUKAqkpx2qwB2994jCHCzSQDRuiq8kg0lwV22d6znpkiF3g94lCDhZ4SMTWs/mvUC
X4Fzkez96R3lHgf99bOj1GRPqBiwbSmpxzA8iKuouWe5tt1Wrea2meg6KuOL1vP0bzy41t0y9k+W
MtfCeYu0Y2PEMx0Ht91foxeQCdoui512bQXZp82AkdkGvoOyOPmjfcHv9VSb1ftA1rEApT5FzsM8
GT+qjBYYwZF+6rlFCL9/NDsUFoaixVBFX2p2dg4Q67vjg8II7stF/purHc4OXf8bI/rdEf+v34AU
gvgBowd+4rtP/K/ZkaCxQMAb7ZpP5s1AJQwC2R7iVHP9m17p3XwY3Sb9N14807z7Zv/1y/rW3Ycn
+Lqu/y9WvKmZe2uYSWwVTfDqFHhmzLFXS6u0eyB8stm6Q/dhRA2O5IgFYGqxeiiVFb4Y2NRyVg+y
P+vYulG5UbzT0/HMun1BQFpuRgMjQG+c8yGEPZDON5KSikaxoV33x8HqJfI/zp2OWwl+uhD/B94b
LvkmWglFikBIk7uTIemNaYNcmDVQDobYs1e9wuEH+shYsmH9CTg/XNSxOgc1rqbE2dHLdcDrgBuM
Z3tUrm27vzWYC0vzB46YwyiKaBHZxVPugu8oyInbkFm4bGT5Vhj2osvznW96z1YS/26G8JczupdE
pyUknR8yKW+xdm9p0D+4bvli9da3Y8hr1cjnJpxf3dwgSp3vk5qvUfvG8zwFR8qVdy2MBMiuCaWq
9pb++l00BrdqLNiLJi/hw1AMGO30U5QXN5nh8hrSzwk9yU/kBlnzwesMe9/TjFSlmbOdRV2vqpHK
VZVKa+fHdreJnAKo2wiDMe7i6T2muSxC8VlCTy22NnaqNVaa+05BUTWbGMaa1Jg6FunaMDAl/Y+f
GId8O0HPANX241ceF6u4aXX8s/2rMdgUJFCt+yfov7AUc+3oNAGl7z//j3fU1z/+2N8sxb71h401
2TThs90dxXfj8PDdtP/nf/vmHyZGXgsAHL8O7o0z5P/S3pw/WHvhqZX8EYU9lV/6u6XYsmDH+cJR
aE2WwHr736K9Kf+fAyueItEpHZzJjpQ8Ozl0//mgClOgBoRxu10SRk9WPbz3GTulxP6MeQ4x/ojn
icdnzfW/ZZxdhJhf0ZWqRZSMxoqMPTzb6ECloUceLlEUK0xM0H3jnAfTRL5mx7GonL5bVVz6/Ewc
IZCvDf7bHyhQZ3L7FaJ2F/UDFp7ndpT3bZrpH/PhR/joW8znSvb6WDbkzPU3kXValEcKsfxybSCI
iSC+ZhbgLT6+HEpjt0CTagSoS2sU60a1L2BcQc4GIFqKj8o1EOamaD2700PivQjmdm7ybLMn90j8
asMz5pEx1OTQrJ5wY3AzEtWmtD5FaH/pEQ9EavxyQvtiZxrubcSuY5LeGwF3fDjQvYhbLpzO/cXi
ddyl+c415hk+qD0sRSm6hSyM4ljil4kbaMJzeYLKrI8aoX5LCLYGcwZR6xaan5zg9QrfR4cHB5xT
MkZrio0vbdbKAxl/miTUMTI6ZISW785DmBzgAy1xJca7uL4z5YJtp/oZKADF4k5qkKbpncdEEMQv
fCoWktoCEWLSKjt0O1VhGuzdCU+ZSUadRaQ/HANZnrMQz9t4j1fPXsOL2lNTXwYAvscx4GuwRywA
BteKbExmuPcVKEE0LE/IXnG8lF744Pu0M0hBN5NkVFuHloDuMXYQH8AQmUQA7377vZAOpZ1xyMO7
X7EEGrZxhJG8njG1B42z5i5zrqLkMrsvNAmKE0MH3hxC0Dw7wNRPFSxfv7JbHvJ3q2xIfQD34JU/
GvtY4uR1pCOWLbW1XR3TvK7xaMWV913M2b6ammzTUo1EKIYKEKrLNDc2yEphAV25yUiCsA3/6ivT
2bIV33ihusXefIBtR3yjpmuwya5NS/NmVUViIXrq6yZcLIlMKcSL6npb9NyiQm09Zu27Hlle2/lc
80Du3vwuueTG2vIznCwq7raFjMn+pFG2dOpXqzU+ofQ6G9rbYXMAqoXQisaYQjsY2PW3VoRxWmfb
eWQDinzCC8Hoarb0swQAVD2AbSWw9sRskf0rNhvRzIQaeDx1ChBt0vipKnLyw911mEVTsjAF9w9R
Mi24ikpdiZabRriS83aO+J+Dp7dlkW1bN36JsfMMrjqqZv6VzlLh4B/FUoj6sXetYemLiBoR3454
QaM3r82fHGgxPQ+nNW70eEHt6Q1r0DFvxMmp4TXmUd4u4e0umOJQN/vst4sWgtOhX0y0QhIU/DRN
riVDjtcjj88OGBUHwgrTbn+iZwJLoPK6UxFgcWiaALktCr76HMSYJ5tloilMTj3m9m6KS8C7NKGV
ETJQ9hxL+exQyhvHWbv3gMZ7IL9Hp3eoCTKp3ghwpCb3LLxfxT8smaG6z9+gbX9Unqk3da05HYAG
D22EwXbwf5cQeOYU6q5kAFxEwCbBY4cJxJLq25sCdztAgQZXDmfGQ6JJIPNpMTF6g2rCL0oeVTOk
DkV7wBBdHzCOrGa8gW5JyXPfPYsB5DSqG6yQJHrFuNOXuBxhS0xgVgoOUvIMDwxWkyG8Y1NPNO/C
0XXLO07Wu9dd8lIl75zjX2bop9REGrgArOHbaJ+4Vz32k/88j8mtsInzxerIWgjJK0h2PQCaBQ5S
qDllYB+06xn7LPgKNbt2HVaSKlVlQvkCLYiWz/qdY1goaL8INPZVDiyvYC76L/Q414upkvlPjDPs
BiGBpzQSrmOreNSzC64oatoNiOAIpHQCbcng5y8MoOaWcdVeBYmvd3gAceMJfaRRp4gfCH5zfSwG
uk5iDIHKaaj8DYe9zmwy++WI/FTppepUvKkT11y2indqiJXm3iQUzw0GtCh61vHdmh5f/lwn2ymh
b/yG57DKECN566x1i4HSzggVuGAIRvODx3a8qfyUprqWcRQmEqKO27yOZvDyJ1vXMmEjiAIy8dTK
hyxJhgP+/n0xQmVw5Eum02Ax+CPrtOx55C1xsWz5nMIzX5bGcHTnGdi8EX5AP2m3slDZSU/mum3N
91lDakDvwPPRdxCEkfxBcGHBbsJDTSjfwNvzIHUdraMmw3pR0YETR+muUg3FkjWhjZTlcRfob5WH
9v1NcRlGqhbpMM/RX9g22+4aVPgd5og8mg7TuESE8ldGkbuUvNdro46f68j7aBt5kHMwHVqwA4ZT
A+UeNz09KEsVuNQsGoWzic3yU8Tzw2BmZIXdmIcSLOYoDJKN77UTj4JSvvjAvIzd7M5v0Sz2l0pU
5E2iItrOlbcQZplce5ZsG8rxHuj8/Bpy81dnYLkwPFstO18c7geiAAAuGhhAqckWM4FrVwIiejIK
aN1YWJ66CbacNUqurt0WqU89xSQ/1ga8q3VC+cE+z1DtTM2jo7qg9eBs23b3TaZunNsEg2TllzBu
bdN56sLO4wHPShqQytGN3WCRCS9YiojtdtTYeE35TWZKqRR8nL0XtzeHXSlpJ0WfV0WzguvmhxDc
TsgQsWKTZS9i98vWZfPoRPkTAld56QpMxvlcgevw8tvID+WQjSeHuk+s+jg7wp5riZVE+dqqol8V
CLIlFlZ2QxicpKADzYQlWc3uomog6ajUwIkPZpXMkXO0ezq/S1NtMJOTj6qHR0q+zI3n9Ma6qtmT
mOawjoLud5cnb71w4JigZC6l4kplhO5w8ZuLYVjNMWUbsSnieliJlIHQw4VDRAJJ2Z3YEcVltG1b
xOnZ5FhVnuIVy9JNxYzSeTVS+nxlYqXvzcLYW3fWdwtdmzkEIlXgF/vIF8tUofXiOaPZ3a2XSc4Z
OVnFO1OavtRhwmOVrpZ8pApC2Yw3Pn6AdV1GT3aPdMiKHjVxUv5qjJI9PS84sIyp2Xg4R+hax0DG
XHYy/I8aqN5mKpJp5QreJnVNx9FoTs+8BzY9vWdLVg23Zgr1XlbFdzEEX11sYvltcKhZpIRCEp6N
/YaTFQId66yZWHI9Q4UfMSItaifYtnMRbo2kw17KtCPm+sFSBez1msoIPcofaequY5C3amZ2I8O3
ZQfmr+gMXlWu+9ilc4e50g9wRvGeZfyk9rl9HKG2jNSwAefEdpFMmzj0Cfc404/E6SgjTfoX2jTi
VWciPijy0gWWRDXJEY9sSQ8L3Y8wdOdXxFfRgH2nhoVssGBWhQDtLjU97XP5ZA8p3ckfvcfEUTTJ
m5/Y0+7PsgrIyenS6ftVnLGJpzrSWdBIum8N/CABMLMtn2mr2TgSv1gDPhG9qlLGh5HX7MdoGl0V
rMYw+lurOXa/56SccJPlYGhn91eu5U8XR9PS06nCOAeomQaK59EOD61tv6V9MqCygBaz9FO4qkcv
urdS4XMpglfhUCWUmvFz6RYHK3Pttd05P8DDfOuFbCn66YFHbCkA2pGXG1TBwwy/GvUacmE17ps7
uhsrHyPIvgnoGh+4WNz4zjHiI0aYCU0CDNLGLuu1WeXzKekB3DMAOIRnTjSq1Bkh+LpiyVKOxQGm
sbNS0q+2VnHLNMuDNl5ZFYBIFgj50AE3LvpvV7V7SnuflKWuvQ2Cy50aoDi1NPxF0LvxMvFm7PSO
tZy89OKjkXGj8r9Hr5bIGymwOSN5TGQxE6dh88WUWGe7dnA7xEfSfjJbVAC/17UFdK0zqhybHmY+
s3gs4ygntOSLVRXg1SBhmO35oh8Tq0W7psU1RiCs/epXkDhfYgB7Hw7uU+2mX1REA66t52Wk1Jsi
O8PJY5/xQGy6Ek1L9S3DywShegwOeTT+SrgMzcFFBES8m05h47jnG0J5naItyduXrsJHbex0HFC/
2SOWKiwwPIPUoUzJ6wAPXnh9c5f5jGLrGt2TWWF7nSmd4xR+MFzzNbO8aM3P/Xuy1iY9CwSVqmiF
En0zfXqc/GhaNy2GNc8ovkPbehhVczHHCRsBjwMKV5S1sLLkrIjVwgLEuevWRbfsaB7ndEbqT0ua
pO0QMwo9CNgcfLN4ScrsJ6WvTDqIt9q5GB5uLr8oPhKLztuKIgZC6zuaRtazNNZplx9LcAbUcu1w
gP8yNXZwWC2roDWLZd+pX/+zvPn/Wd7Y3OnYmfznm5uXtv2h/9dN//j13UR/3d/8/U/+PQ/u/KHu
MA+skVL6vnXft/5teeMB3SeIbbq0y7KIYVH+/5Y3tvjDMV1pseyxLese+/7H8sb+Qzlsg33b9zGA
CGn9d/Lg9r8GrzG2uKbjQbgSlmeZf/76X5bM9wyG1J3bM7jKaZE7+QlNeNE1r3ddvRi3FI1d++G7
c9LfyMYPfeY/3/8JJvNQDRxsqbe/78OjyrjFo3vG06dwiPqAxropvE6OAwHPzF6Q4S5muovT+lzU
M8ok/b8upQA/jBDHFZJxs/nLS3H72776rx0EriP+mWPiOSY2FZZmyvX40Up8h/+8lupQNQg19f2W
r0ohqdUcuNwPeH0Lc3Gvnc7t8TpgHdo0nftAUAyyUpEcXdFRpqOsX6bXVwefcOkhaqvPborMDV1i
pL/qd/KH1UnIVREK56YpHDp2BTeIdFwFBfDItAr3ZH2Zae//YtVKYFzBb+wBVx47r1qmDnICx270
MIGCP3oT/TKNFvSBOWi4cT40Nz1E32XQXITpmmfayYx14Nr5NvXjYwwEJXCm8hRV2JcsvzqQgh2f
oimdrlhouddkwXpM6E8Yp7Q9iOEOaK+KdkP8AAhmG1yC2YFg5rl0zLbZLhPRftC+OvXSOytSZh+l
2FERtU3nvqTG0ALoGNkfGJg2QFYFDgivI4teQWJWOn6IJrfchCi155k2O5bitrUd7611dwbfEm43
d+Byeg0j80ZTGnD+KuqvQ6lXXc3gW5Va7uZBLnvReqziuRlJJ3usYshgBFOJN/viTJeJQHlctfiU
VhHZ2lXl5JIMXcLYztaoyhmo3fF78PVFGpDycg0jaMqlRYU3DzaVQvXOKOpbYiOJDxS7rExbPSuv
iXdYqUhsUhq6KZvUWnaR+Kx7M31ppcIEltUvRKb8BTWt+cqBs8nybAx3k3wTUIMNwqgq7K1t0lnF
pu8LrE7FmlYiUODFnggr3Y6A9heTmL9KPoGLQUwbO5hxLFRHr4PzWMOdZqYhi8jF0QblYrk5Wqd4
xtOywDYqzHRY2iNJdkGEy09GtlwIju5d2E9a5wVvtLVhP/vFxTXYO/Qas7GZD5OWr5nZABkQ8SN+
HsS8WulToDN84AMN8SHzsaVDup6SoWCb4GIRbfQxtILPqvL0iVRNsxhV6B7l6LJjGobPrA2CRTPX
V1KiW41awFIEy7OM9hYZAIDKuHkb9iCpAlk7lvODR100nr0TcnFKc3v+4Ax3gDhNz6nvbsokfemS
+hYn/TVlRFKu8rD3y401ECbAirAYPbFL6Z9MucoPvP5ULWjGHpITHQZz30YrUsPdwFMnmNR+Gvf0
hYjUK5J2sajdMty0wIIXrg9MfO3XjPclqhEtZh8yNlPg19nelBxhbR/yDonh6Sesx3o7p0utsM9z
5rJOmxg3DWQuH7SuPY+nUupL6kw7yUAo+OQsQ1tvG3OELX/NpuRSaX1Kc3im1mNk2j9tE9KA1M1S
zvPZcPo1nYTbuAt2CbCEhkqEpUP2am1jTV4kafwyCbqbMXqTCxxPc9Nd9L3IaxJcn4fkaw6wgYdJ
j2KJXuqu/AmLTgitvQzxYoVYLPn7rmS6kwXYijT57MKGXnG7XmlTQYAsuLwEufNGHPEjbbxq5Rry
T54Cm7vm4FQBEIn50TCOXGn0sgzZniiWfmVwtAr1xuvJ4WcREfPIoA0uN5MypqYjfI5jwQsDpqGs
fI96swVG65OsX+O8fUWoWptyFIu6Dam8TQ+i1kQ1M6oqLEBgOiUAUmN21PrsRvjqRIZMgLTvxCnK
Yz5fcFCIcdhbDkF7ixJdt6huni12RXMl7GsvPGv6HKj34jQKjrzFWLIMkuHXII1cdDzMwI0AmXCi
t2waznrW25L//eRYJ4k9VDvwNiT0Vq56k/CwAmBYnlJz3eEbp5NQfaZFiO3U+9Rx9GrG+hr4/u9p
8r8Nf2YNQmqYEfIE64ltdEcAfL6yMvkAmKH0W1nkBG1oz150ceguIFmehbhfyzJuLDbL964wLsnE
3zFPM28RR9VIEU38Jaz3UXvvxpjv1ODcvJDVpynChZRNuO5Axy8Riq6iL56swbtQhZiu+yCi8bqx
fql+5MCL33Ab0IPcs47wAzD8NoutJXdgZ1viSngSDeN9D765jBKqeE2D+oEi+p5L08HOvfSSiM4I
N34bItx8ndE/FQ7pVbc2Hrq5/Zm3gt1FaX+IUn+OtfaWpWeIdQ+7pNMcL5aipE/5M2ZIHacrqfqD
HIDSWhmN193Mw082/GeRYM+Y/cCGKZBzdSby3yXz41z65iIxnDX0h2EZ4V9HekjOacv9vOZTjdXm
gXs2d1PatYKc3iuN5XzhU0C1cYFELwpaV3L8N6LZsJ1h8K5/NnfvbpU2ctvXsOu5uEB9hOFWu67/
NAAwJvSAExvDG9vDrYRELMze5eKl4QtoKJo8GjhwaCgJNZ0katg0/nSNuP+jaXzwTXbn1E+dDe4h
GDYmvkxhp18jK032J+ptMgn/FAgtfdG9Y8HiXkwftSEpOLCD6svFmpbpM1QZFtu6Jt/bJp+jxGDc
SHuhVNyujXvRSE5iwdHug4PTDeMnLyE1B3xkOrfaohE0pz//pYS3jlORbJso2kvS31SI8feAHsEK
RrONLCMH36hpJiT07AbNHH9l2wC5gfXiOqAJoFTALldU4aDHmPS1jRRtZ/c3mH+te+67Kix+WmHC
KRx3t2J0cmhb/rx27wlTr45Xpubl9V17y7e0MA1Q6RIGdc5ZWIBCq1kKNJ3jMxzQ0JgO/qsIQnY+
IwZcCx98ml0QGkn8enh4LTnRK58LdznM4jrkU0EozngrLXKeUZ09hm35g/sxsxjCllk0m8nzejiB
uFRTSjzp28DVRK1RCrr1JApI525mZycT/YhaisoE/pAbdOcED2Ufe0SKiKNlbtvQ6tg/uZN6joZu
M7RYm2RJKg3B9Xc0mCMjIsiOnma0GU6Sbz9rUDesBedihcAOyW4IcMb+yHyeuDPbunzGfHIXRPAB
5ecJDM0WrM5jKrp3a5pAmEo48zQIYfid1moo5ltZserIWYgvnMHpd6nZ0e3mE7tPzIsVOgBeKqwD
9fhc91z+pN3gS2/pcWfRUPW0EAyzvRpE/yDtstuI0QFBVySv8UDrX4khny7oDnO/1TF/q5T4nSy7
RerraKt1u8SyJtZGXi57ezoEfRbspU3z8KCYemIwxVDo+OjWa+VWWIR5yKTJ9LNS3F/9Oc02IYnn
xs3f0QWfqPRjAWuHCJA0InAG1GCV+JHL8Y4HzI2cRPRnkjG34vQ/0JD9pVJXrji1uyXpqXBd2r71
xO7wQTk9sk2VPvRGb1/CcH4x2TzfOrq1Ceyw7KsyqwJR6mwo8yM4QGaAer+LrOxzG0hgQyMzDVCG
HgzRMpLubg6AcUCa3OY4CFeJizk0cK2tGrglkC7s5gE4uel9Ic3o0x2w35WEu5O0PU9NQsFuYVhX
39opZ4iuLon6LVgmRCEidk5EwJuWSVBU1E6zsUqs7TRxp2pMkvrsQCxCE7O6h/IFfpQsuUawY45p
aR7stn/zdXjf6aQMQGSUaWRHU9rQeDnGXnvOdfjMVmndVfFu0E7/KKywfwwjnjBVp5O9jwa+IPCF
ohlY/TGpPmitsrci9OqLTRxjE/JTfaCeEsZ60ufbWvHRSUbru9LRKbUGBfDS5h1Sj+qe2LEwcuvx
PBbReJ75i+1yhfw84ctf/OMXDMEJNCT+3pyIP1LcTTSo3MyTazzavcHohvl5If16PqYjdVh+QqAz
Qd0nrza/xBNLlXR2nzkQsdZgtVxgeX2o40A/ZraOaFYpakzHKFpKofClza128HHjAWW8g8FO/eX4
4Srr0JveZ+70+R7OqX2y/EdbZ9FlHE6UhyH1ZlO9wKrEB7EdPus5emRE/0Ho7MuCfaEiIjMBLChc
ur7hEppsMvxDAo9m432H8cQIw0Jr7EKO5YiWTZb1fsYPsU3yPYVC5Nh9gFcWzT2e/TlL94H9D5kc
QGVLB2+UZXKTvvtBY0lAmEas1ipOE732a6+gWr4rL20VDGsSo9TrmBk0i/AF8Ow5GHbkZOBnW8Mi
mq4dyAPDeKcsINtRqWAs+6l5pmzOcAJA1gl2LVhhJmKdXkq2+HVBqUlYBChU6JXD6EwLuh9g1iZv
oWfvZtvrOY+Tn1RfXkebyDtp9RUsi5SbTH4YUo19InLe2JXRJC8+3NA4R3Hr35r0Xo/Dmq0pSHrV
jXkdIMYtwnpk9c0Utm9pW0+LatXoKn5KaPTBAEJeJs5wctsNdtseTMslpaq9NYJ6XVely84hf0yI
1J77EJJXgyd+A0uFwRWRjnr6+bddlbB205lmbOpWN4ZIv4rurU6i5pTwnflmjV6Pn6mq863vEWLi
MYHhk2ZKXi0ollxq8qnj9/TdlffpoLt4zdaTOYqHQ11QPK9rMZ54YvUvWW0KRokR5nQCiCIk1P3E
Nlxu7KSzV1aX0KbqWesmDuILYJ4XlwrqbglOh5f+hj8c1D/a2nGCDHPw5YcpLGcAYyOo0UlwuAHi
sKkSIF+jVMIPLox+EAAfPIhCTXT2ighuGiySXVLOaBBrmff+grHqaqKAi4S9OCc9UetebpPvATtp
UozHIELraiCCrWRrcDUxGmwx/YqKvF+pi1Wi86zd3M3fs2hfCPn8EN606NQXSbyfJsUlrFQBvObM
FrTSmhS9q0Pss2Kg8y3g3pBcVELL0WyfatvZJCp6DlBPllgrH1x/uPQKHi5WO3jaljEx0MuHyQWv
CScCfwU3pGrQD7OmKJ50EyaLiRLXoh6BxARpflF4sVcymMp16hNnrrd4+iixizK9mqjE3db+d1dZ
0bnM0LFtSGJL2CckWap0hzMfpAf5O07yduEKqigCgl1w25Z5Ww7MuWn7k7sdKqrVThu+HBz3xPK3
lCDnmEYklDtrfCudGj2NRB3tgOgR5j37XGwKiwOHbe6yaIfuYMjKx63khitjDqpln4f6yMYci2Dh
npUijkjJNuG69AtOwD6xnF2eTi6Gd+edcqFlxoWUj5+1LzEfxFAkrw6i6zTqbVCivvRkcXtawLK4
XyndXX3aZ5dwDDf1UL91hnfwm/ukNYlzdz/E2qB9b0WL9SmqxJLCidfA/13DxvMnLjgdy+RlE0fE
UWpJmHp6moIpRnvApzpIF8/P3fzCx9tig0bsEj3NacXC0/NRTz1XxPQM4mDT5TyksRKuFCIPb5Bg
5YfF2TE0tvOQC50cyZvxiQ4LhB5j3Lqjeg4xo58SCFNhBD47JpO7SG1Cb6b3lBTYZ8qC+w9XkxNj
rZlTbOgg2xvlLVS4MfELbGh31lcR0j+bh0j4wHRanqj3thjcRB4lteu+5L7hOSC75sR/YLbSiNQo
yCDHsIUBK/aM5gzT9jyZ7cTmsb65tmnj6YWLm1LjvhRx3B7bElGpMLMA3DrmE3t6rMPKfKgzybgV
UMA35s/Kz3+OTG8nXxtqZTrz89wKvdHtYL7XnvyoDAv0h1WUZAAj3CcZ3T/IxX8WdQrenrgWsnld
p2Jf0MkTtrUCxRUVKDl6f3+rk1ZOdholizUQfg/fMxOqoGbwLUP91Hjdb6bljM9VrZ8CojySTrG7
fkydsjzwSPSORqVe3WFqSLGUj01B+MH3GDpLTLyrufcf+GhEa3bM87ExG3tfJzT6anXW4FLw5s1f
szEGy7QKKNixFqZdvuQEjxAdm3pl3PXg4J4oc1Kfp0iOwWj4zaceXmZtU4Pn1IvMmhExnOGoJjoj
CihW9r3MRLCg8Ir0l59WDdSW6YfohHihOakkINlwEaiTmQYgM1nFmkhSpKUDFEH8yKKWtmjh7Him
1/u6a7oFwpJBcyQQtjiYrqHzBtYZVlRlcosYUiwMuQnl3Ks1VFyNQ8quHxlRbrqhxB6+FsbcYb6T
l5p+Nc4WJ61Od7ZPNeM4qTWRMpvc4cA5WDxMmhu6iuOnYYhPJAMpBSHJjnHdSpeGTpNjOjznyS1q
cjApsX4qy/FMPDTbJtG8cVPPY4fS44mfi5ee37Oe44xMcud8NNi3v9kjrrFvqaOZ8pxv8PkOU9Ry
EKz5ckwyGAWWqWXZ+yJjAp/TEb5pRVSXBSIQB38NQdbdQHyYVyqzXpHpN4KV11rS/syKL+Jp2HhX
jHpwhFJU0Mqo5kVl0aljEM1iI/gcstJelrkpz6NZUj9ebShHRXZqKMPwQBxuY0BkoZ+fYFIdS8Bs
KyCD9Uqw2yMjGL5OOsfnpfmzKqVKEUaGWQWHspySo+/XQLa9d7/ptrFDESXJqiosrm1YHbXZPZoM
ginXrjE89X62G004y119C3mwNDSjG7P4KslQLx3H5+CuocyG+U/MAQdMgf0CIuOurHFGdmV6nKbm
Ufc31fGx4I8wseTfDEhAY/271xqyPobJnLWqsHlRBG+rsr1VRJsw8dEPGqfP3KM1pyfTQanPMc/2
spT5Cmt/xReocUtZ1bIK5JZf9paS3feyd3cyLT74cOIzwMAWE7E0cOtAhgbITfG26VydxsuWDM0T
lnV8OaENFWeUnNP0gm0s7nvJf3B0XsutIlEU/SKqaGjSq4SyZFvO9gtlX9tkaKCJXz9L8zAzVRPu
1VjQfcLea/NTTB1iZSbmPcEhJ0F5ZU9cSLeVwOT1L/yM72lpfX4BSmZrZlc+Gv5lZtkwzfLZxo1T
g2gAy4SAE9cym4Dq1SjNZ1EL8r31ySrV0baCKnQCTZ2H1dczjZ+sd36hBuLd0pxBqI44gvNufO9c
c7c4UcAJ1GPSb+X3aL12riAcnJ/PAqBrVlsjedYFRJnMFxtHcw4PpbwAAihWO8BPU4ZCze8f0c8K
Lbax1O0mL/0r7h0aK2hq7LiYxDH5/OtMiOXsatZ+/SrF8N4E/tug3JNtW/baoyNcN9q8cro9d6iV
tFQn9NYP6I59Clq08mkN7I/7hO68IDH+dus2ov6JyMAN+9E6akrGDcm+q5wClXjQuRpximd3QV21
ewlwpDDNuyhJX5uG4a/PXosYdYtYiQaEnMmIfyimp9yX/zIl6HiCs9bqLWMwyzNBVl9A0mD764n8
lpBVkeCprjj43jzEMkkzPBjJ+Ns0sNtS92/wcnbtDE/G6qwWv9ougbl16OZ2PIXMT6oNzTVo1kAT
NZmM905RM+Wc+n1h1K9m7PDwGUZKsVK4jCdxtkfeZ0AkTliay2Ob51D2WncdqdhbG7mbbiZ0WCiv
wFpGPfNg2xFEg0W/hbYoBh0C9ETtOSEt+arWut2aFKU1a2vkF/BPu95mKHWBeOOd7GaQYYNW2vA+
Ot2Pp9YjQwYFKqml0RIOKik2Rel+9hiwVw7o4w5k3aT0BObjdkwqiHKZ0WyQHYAzT2aGGinAylm/
paagKi86sn6zfAN157jQQd7alfdet3IDxo7hA3SjDXbrYYvgpEf07GfYoAAcycR4zEqISFX+VmtG
q2Iuy81E3yEg+R0TYCArkEbmNu7NNbMwhU8JWWBQUnJYHnLPgDLL6GN5VPAudqLPDQxMHBlel+PK
NHir0HoUMjJhisRyC/ewP47LciCuhEQrxGsXzIDh1NUn2+hK8muXJ2SOGdgEQr/x7VfRoKEqGU2Y
BwalIl7qlf1lCMCqCSrOdY9neiW8Eft68Q5LSEep2MRqjFbKzH9txznpksbQeZsbFMRIntoVZI9T
X4tX2RqM3WpeyFp1+ykImX+AM4rScBGtDudoVGvPLINQ3FgvjHYAxkl7r8Avshdye4Y+ziepkMwV
6/FrZCbsSc5RZ0IuLtCQzuM3iv1V687f1bQMO2mQKueiYAVEQvcQLeVmNOSvM/j7GMfWDOGlbSyM
xLMHUdf2LFo49QQB7KfuLK7o2rxPJkmRNeXk2pSFQNV8O04rv9xVFpORRINj6ueelIY8fgUi9jeU
04m23r1UuCDdWTI1zH0ofQMfVFEAYHWE0uRH5XSI4bD6Osse/Dr98spy198024ZNB55Y6dOiLXPH
krU5jowHISaAyslRbAgjOltD/ey2kbmtTT/f+YjRXdBwDDCjIoRM9A6xLKbSRTYTtfMvN8QdgyTk
whkc1qWHP828MK0pFoQxMl/k6Vzjv9lURo9lRpbZzoiVf1xMBp+p4W9MINBh57XmrgEfuRJLk+7K
rCM8srd3VhzmZqHuxrj9ji0E1r2d3OvxB8m3/5qPV8ao5siImsHaCMN3ObipdwaTUB1dexLHppFf
BZudVUbxsXem9oh4Tj1IM/tLIvFekbi7oSND26qogMyeCNfczrf/aBYaxEXMjxUpkGWecOHPHFNa
TPu2qY6QMpZDbVfy2HloXmTV3dnu0G8b3PAJdf7k3aADHMMeC+cPSm/3WMxd8zwMHr1UcTMmTMi+
ZdTys4m6S1HFw6Wjz18vQwnRFbEWzEUN2iPdz0tVPEV1zUV2ExJOCWiTBqbwkJsBoWv+n6s5eS3/
NSAC49BTOB561T7QcD7kMCW2jZyaHQW5YlLSjfLeYtPz4Hl0ME3PKo+XhfDbShItlpX/gl5lp7IO
1HYwgqNHlcdwTT/m0QSpxiBdlelgz9YSBdW/tCvc0xINNSJp0JYiQvhfCOGgZGJkSgggpgAI5vOS
vBJdZW3mcv5Bgpasa87yo6K1puBKsHXfBITNzY3AxbKGMPxrJqwqXCS60AJpAhzql4i51NqXLO+c
NqNcaDZ1hk2guunYzTGB4MZ7vIa9zBL4tg9r9MJBVVXDMUXwh5erYdEAkPzqVyOlvXbWRcrgVmdp
DjevmndVzfY8juRmuQXwWsyMtMaTAnPUJmXaYI7i1RukFejAPZKwxNAo7O+dwxMl860bgSSHhCN5
YxGSAm+zL3bcL6yG6mWjNOUm4U7STtI9rRjTTDu4CQXNAJDpcwHOIStifY4Cj6EygoRVzlqQzDvq
pny4BiSVPGYKpGrr4d8va/PQ41HAuMGBnFji5UZtjqT35029czdVxnWoBzbawnwN3DzY3dyXvleM
x2iZ1kPeaAJN2/dsUZcuTrMXOKIrGEv9U5uSIy0KzValaKjle+M1q6jCNTJPaO959O7WWOGhVF0F
Uo6dgQr50bVi/wSP4aV2CcMtlrfIq86eDx14Uj8FlM7CdK4zHiSvj5hdOncOJcLalPaVv17MxCDX
CDkgagtQ0a0f1ngTTYsfeg0lKoSHspqC6NFpgocx2hmDfEd5ucMkiKwwaN6lxF/Q2/5PQvr1qnLH
YwtRA12kd/A52VeT4T9nefeepj9RX3+l8R8mKXjceERl690Z8/w+VhtAajeAHjoNvvw3ywkeM1Lp
OcORvqc0mba4+oM4tklzMuFTAsiATJjX6pQStZPY6Z+/qPeALTgdzl+7JH82B0zELpeoruyj6yiL
PSCS7u4vNRnZOvzbZmr6mB3MP5FNB3PKQaXPX4ECTW7DdYZjekcD9DyazbkNrINFpHCnp6fpswM7
yM29zKuxfbCUiwECpk5dfICwrhHrEvWXoKy7/d2gS/9Jf3xYcshVsFnWg3+gUp43yH23ElEcPL8M
4ka0tJcaZ+cDLF5YKhA2e+ubLe+FLYR8jebsb9boQIKM2ghwgb4UeJrXjpruUoAmDL1mjBYxO080
Pk9DYlwKy8k+B/ridRTFbmg2ki658tr7TLjiDDkOCL1LhCwN2pZ+uLtnQqGDmZhAMDAnSE4HgMTf
WZ41r8RqPIzLh9PddLcZxPc+Re+gxlpjpa7C3pXpk5IiYusHJ7uwMOo3UhXQi8ZqHwfi2yyKedPG
eXbXxcOZiJ/8bAmgKo7XPQtOnpWQcFU10a5hRnjxZsHjMbKxXFlGboR5r80NQbpy68b+V2wpMoGE
e5zwplxydMg0g8wYJmdEpNona9hy+ZbP7RyTWyyxkVu7BvO8bhlA5lLtNSKCnYhYvM/1pI5ugoMp
Hvz7ZZTxrndHzPy8vWHTEejEGjX2ZwDmrr/si7q5Ax6qWDpSheKj2naRNR1N/WlY5r82gY8D/iQ7
1QNa3zKNQsng8HHI5Gs8QujvYTgil92BJmGxqZIDkT18LM7vEAtltBogjvO4mheAOdFGxM2x8ZK1
QUvx1QgwZcRqeADDdqQVJEyBF0q9koWPLEfMKDadaVOwdys5uTCiORcNB/PZIRKgAE+2dwFXxNmU
vruKJNEIrFZiIqkBFrPC78kC6NaljPF7Wop4HwMGZpXi3PsZx0gGU7nq6ZOBGUNbmT6saEIjNPvJ
KTcJtDSsc3BTukxLujykynzirkFAUxnGLvPRCrgI2A+jN3phv3iS13bckZUrjr1HMxm58gHJhT4N
s8RdhJuvITIxDAQgjYRG7mAtGCNozdCM9prDvhVlaM0OEdVFEN2hUxCXCcZQp9cJUSAfVkUlJYWv
7ygmqsNk0Qs6VczUk1KFxIr5bCU4iOVse69+xHKWKL9o3fJm5Q5BIBNMh7wfll/4cFc95Mec7cO5
D3Ty3PkD8b2tl+/clFVR1hNvlszISFJIfSNy5SZ2v/uR/75tb8UaXo3//7S4E+tG+IWz/xIkxSOF
H7MPf96PSOXWrK9eRqivmL6Ko+j9cEbEzog+dLJCEYQd34wjAUF4i3fvxkCKrZo6JJoolHLQVznD
uIGogA+mCfQbNyuL542ofYL+aW6cs+1UcMj55+5NKTHLP9h+a89qEWCIz2iy3dfRtdkJ2geMPGim
g+SXC9buUSG0jfcHYaRYZwMFCnvfQLrwigOkQ0P9U3UAMVQT8N7D/xp8APJB/lR7KUO15RAht9mS
dSX2TjRGcOPaKzdadwEVSi+MpIoM0vgysGY8Qlh6L5VcGFghKPR89axkUmwbHw2JlEbGqYBwuTkY
lYvHIKHktvTwkBu+dZ8Y6ckqkEf0qZ429US8Y26d5eD/GqxSW2PIuLXYy5d+cr2Rk1heokHKoKnV
VvmNv+c6mRl2O8Zl56k4Ovh8/Spzzn4yXAfVnYQbvVsD3tuySvY8MT7kaD2CWyOgtXXkdfSDo6TE
ZDOCr0l2dagIYF7rObbDUgd3mPtPosRKlAh2iFwIxWoRrKHQq3mwUjeTU8a3ta9eG15570B63CWZ
x+JhPnIJ1ESfJL9VoncKbC/JKDxC7ExMFjikhaydJP/uCkhGcoHTsSgcYxgcJPId2NO9W2CO6LGq
mSY8VEbGNCo5uRMGjUMG05+gl3Tbq+Ee95Didm0xdo28Q6oeviZYo416S5SFgtGxYdMQOj8zceeK
D+S6bW1OHpftlFPkYcHHxqBRXZfC/9dkwyv2vnHUy47tdbBbRs4XHj9KgBkRRSuGz0ZkM+li+JZz
i0V7XCHgAv66MiySCNK2uQYlEHjpxWxDFvlnJ0wEETJSH7YGKidqrLGCT52+Dwlpg+I0Nc2TGueF
0pHRQ0ZLWPbGVi3Fg3F0ZjgxPT2x4AlaSUN8eWb9ZquvouZ9dcts29pFtK4bbEr2yNJqeM+cwQT4
hoTCxOOXAO23dPwhLiNayUgBY1eiehptuJhDbaO11LBFZvHkmPE7yrgxdNRfn+Ph1G1HRPjcYzlu
/JWo2mKTOtwsacyllntPysw+cGXk62CHgIatlGr/9Kj+Ig/06oSmQ892HQoEnbt+kq9jh7kssHq1
MRkElTNFc2XbCl67uRUFu5hW42RI3U8Wcn82i4lVlrFjiD3vO/ZKNmXmXbEMx96RwPp6A6gZm2ZG
FjQMy/LUZkxehnpes2z5XhJmG03SUeOzk6tcFrhGTKXVqFFsLDM4dZn4ZyzBe0e/u3Q+BqQYceXQ
548Ydd5rk1lgXyPFmM9BYj7B7HMZSgbLrknIFJ2zZ4wSmnSqNQMGhLxu/DUq3pp+mA9u/pzX0zvy
WmvL80ZCO/amcWk5gAcRghq2UibR+6mlUOwXF6OG676z5c2YD9/zQUMjDihxF3wuMRG7MWBJH7t6
Pm+QsXHJuxVa5ql7K+0KulA/nIJhJkOCTdxs4VfV8qyT7mNErzs7yx2vR71KNgCe0NWhCmQZ0+xK
T791CY+yRUaNWL75Ll8MJ9XkkjnfJTNVADK3mGaSmdg7g/pA1o2LsA3zGCKPraljwGMwmKY7b4bg
nlhFK2cdbpX1fK0itpJ+uUIBEx3mJdZbutRzFxWXsnBhebsVb+R0NUzMpfHNt9dO8K/6x9wlF77N
nE01zPGDN2LxT9tnVhl/DOKxOzIOOKPmdZoWAt4CRQNXR7P1J73JYbyv8ii99I7/B/9rPSbB1QCj
vzZV8bBQEqO7rtGBgZ88iqH49DzJpJ4CWcPJ7PKCtddy03jaD/m4vIwxjFbLerb9Ogt7xv/LkC0h
r7y46RiOdupsbKNwVoMu8K4q69+ImqeI3fg6Ya/OVatWVtxfM9N9KHSJsAtZQ56NeCIHbsi0uauU
LZk1FcdOYuLT7DiQkAreKAfn6GidS+CE7V+iaKby2ILZj1qPiiPZg8Jd50u2HBPgvH2aXtF9fU3O
cC/Lk8/ibW0xc1gRDITWIC7L1cTRwn4HkgA6Rg8lBiS0S/wz2PVP13TZvZskP55WJ/R4RBvL/MNv
/ecRN1BozDm5WuN8ihmnpUowt8yQSVf73AbPxH7mUSxs35wpPccD3GqKzpkaHyGSQ15sy1jUNYOa
stPGQsWL7aCPlKAJiXVc3qYIYF72YATiebaIMXAiTqr5ptJ2SBVljNnHxr8s6P/veTKoTijAymTY
ko5Qh7xJvwkqQgbl9/E8GCzKzf1opJ+NS2pY401byaB2mPOHesQ8j05zm8kM574ekcgyqN/k9muk
p93Yo9jp3IZRVocxW49sn4fePJtWdDC96j2JZcsTbSsKijJcItICfMB7wxC8g99duPexUDjLTk3E
QsV8cxLCeJ64oU7yN5ni3KorzH6BvfYVIRjLCP5tjiBvsl70YUdu5wY6BguYdRWUx67Dacm/jX82
+kSy0yG2CP1J3hvYEVezru8DYDyt+yBjTj9+jYtqkHrCS6Jz0Po575EJtMp6LtqXoNOhD+ku0PEr
ULsJnCeorbhDBB6XbXVPmMkDde7NKzXZb7Jje8fCvlVtukPLhWLBrAAkNuoxtaP54jt604Ox/6p6
E9WP2yKO5KjZpj6owbJhv1rVFstsqSw8yUG/82XlnTx/nkLKDrbzN12L5zJ3zaMWPKxM+k/2pPtq
sffY/JNjrCf69KTkRm3htfdmPaz7uraQy3HlSss9NpWDULeBUAjscjzJTr525ISsAUSJJ7v9NM2M
vj7gTAhak1sjTtSWfQraX7j6blV7e1csu86OOe/AyJ36FI8gFsSzPR4LmRqXus5hR0cz8GPkmCiN
ZEhbF+GwqOMz06hPJD7L85DRMDqi7jYmWWxby4XbQFvd3A2RdcBVRIdVKs3gKvG341Di7Jna7Kw9
LhaQezI0TcqU2ZAfLbks4LSnpy4SC9IGNTwuGTWq70PfBHW/jgvHPaPBpH23knw7s0jcMefo9onb
iifaBbSO1V8+MlNYaJC7VO2JERTXcUQqLjDPrYE3naHY1Ae+oORSqpqH1owh3/WPdp80e3xEz27C
ZCL2O9RRJXICPATpqXbUxSfuaV/i71gZDDS3Cj/0JnrP/SedAGdBDTGytObSBAbjzLwKPUmPHN5b
t3qq5ipghkf1vTDJjtEhV/QZgT29Oa2NnC2khIXhVX7YE93ZovWfbyPiMf+KKDm2PaaAyeNlSbhv
dyqoLuiG0ChLG2ox5griW0+pOPJ4svhI6TEmZP4kP/Xv9J9rUqKoKJv2khvxn2v7BMVONKQxF6A3
FUj74Ad28uwhcPI66jQnD9DBjOZ3xyUFv9W6S9Gi4oZYkW4FS8b7AOLSr9Maowf0Y7db8Nrr/pT7
GW5smeOTJvrIGavPek3vw8Roox0MP9Er4Jcj+Mh3P9cOWjkuSFGH/r+48y/wDg+FXsJJYLgQy5fb
B1tVq19TMYZQrc0ONM13/SzFunIA8Ps9yX2CEtvPyHLEV7N2s1uAZcxzmuNmZTTnsmXtjGwMg3Lh
9qSVXk/GsJycFhNuV3SKgWH3O5WOCtMhlnQspGFuNKbZSy8aczcmxQ+LLjtyD4FVMsAJ7GPg9IS/
9BnjyzTxN50fgReLsI/ZtzymwboMkI62vG3zpiFtvWtS8Zw90x35+y5Fnge72w9tw3y2FPgOW2TI
S0R8ZLaZhHmrzJDgJTRwirTHSBjP+VjFZ1c4iPsWzrk0y909rk1aFZp8xzcVtuHF3rqAxBvT+XFv
WgvtJO3Bm0kHb7F5ZC2CCy1/PKXcD0csijU+qmfiy/HiB97HLQroaHn43fucgJoFGRDAyx9Tmkk4
avUP5AqIWD//TeIh3vlDjGjSzOE5HLqmSa/MeHa5DsTFSGLBhkYjQPXGCrKAeEvnW2VwkvAG7yoD
MOBodMYFkTXmGEIYIaPHpiLNscoujRu3vJbk24D52wyuewQ6ovZK2jeTKl1Zy8S/9sZzSubdGlb+
u82YszPy6+SYL2NuM1oyYjaIOScJ4oqDAydjLu4839uXVfwyVPfdHG0hFdCqQcFZYSbUMEoviYci
zYca7iZsB7HavsQRBTfQQfzWNw2rUxwl5Vxc+TxSk/sgWKmwKeHNdrwTOsy1M6cshVX6HI8YWpox
eCPb8kXX4h8VVbm1jOBJI/hfTwyYuMjTk6jbYQM45zIO2tlDtp4ZnQz51UuDPUvHxyWOP/OmSRgr
oKSb8aYkBramumfOkzV/sRhwAngsbRqcTmxScHywn5XVwm+eXIbGZRSPPnDvNfWdVaJDx7lxKq4w
yCsG39g/IJoAdjOwg924yg5ke3JY2ABHr47r+GEUNCBGJTENlbG2TVwRoiaeq2n8Ew5gyaTGUwhA
sT6Y62ZwIALF9ZsBkxxi+BjtK4Y/txJ3rY3fOdL86HDfcWAgX4Fne/DTGmnXEJYSEs+sb38a2D93
CR8Hl+Ba0jchy6ZL7FK0Pu6N6F1n/nocMZzf3HobPaFJdYLqqxvhp5BHy27FL8n+1u0LcYFws1Jn
55HwtkYbGW+HsfgYsbwj7+P/kmHEp2egcFAL5KTF2xJNAHukDmdiBqy5xmhUiAei345a41BYWOPA
aaInWGmZuLs+Lr7T+Qd7S70eG+rCsU+Qy8GDSJyDvkWSFrn8FX17wVhXsOkq2Z+M8aMxxv6+Ec1x
mNBVptuB2T5TPiiYeVzHGHeIYpIlIsBIbTjHKFMnwcHcL+hX4/l+wGGyoqcDtMrQE1A53NtefZCg
y50ziF/8/Z9SjpQTefyCIgrBFL5DczYQDyeI80GhH29/sF/BBuWyzmzZGNYjgtj44scYxiOD7qHn
M7C3MLZTdjcleGc5LXWINNBcSdc/p21A6gq5v2vGTeu0mKozxTLtpHfTWkrvkQ7ki+wHYxuXY0gF
yUydaqUGPowMqgh9EfnbBNVrMZLtNthPZl8dscScxGx99dK4629zSP8I2hAx+GTve6s0V13eXwVt
KpPDe4d4aN4qovnkVnB9aS5AgnxYuEsEBWzQ5KZGl2LK5TRq79Bar9GAwb8i22RlGnC/0oKwluzo
LNW/2YmyyxSZ2YUBBTcr5oi1Sh/s7jYwnOutjIhbx6c4h3aPf7OakaRqEHIsYMyevmm+DdGc+aRz
HquoOYDMzLhKqUVKBs29+6anYMPmd6tcmJRUcftZIm+uEPki3ruV1NYjek57ZXbcFVCcvTTdOTIG
JW6ln4hpHoO6pwED0cP+olobvWVvXNRfK5IShSZ2LAPaHqb+AQ0FE3//ikF73Rp5BUmuQ+ToOztd
QcDyqqfE0D8eCNZ13V7tuC2pkxv0YvUngXnjioEHss2KscTSb5GLy0sdNcZaNY0VTiqjCioIq/A7
69uu+eHVzbcXiegQJ/O6HZnV6oEnBXQ7j3tzLlr1ZgHcdkyulAleexyYV79unzxGhVa5PIqa8WTK
DkU39HVCodU1i2dvsPHfFQXYp9LcmKMicQ7FCIO6elM0s0H+pIJ30vk7dPpw9twE6b+MNTmmjIRb
YS77oWFxODfFMS19MtsEv7rvlQg8BvO1A1A9FtaPphjeGvbNlBZ3z3UbvRENdMTYd6xa90xb+KbJ
uY+qatNE7jEdrSeSiXZZrGjIileX8sSO3pNEdYcCvB0bCTQoAC0KGpl1ag7PDa7JZE4ekzL+nG94
Qba7j+jAn+3A27hy+omqfpOK4Ii4JQhR0LJCMoajYBUJCplZ4Mhdbi1XpEXfRaE3iokP73t3Ah/O
xJkJYbncvLxAoMGxOkdisx8Cvu0dm3H6KZPcaHITvSNr2BMmqPzY2wQ0LpKhCUkxRujWyIW8Zs62
PUERO8Mypk1juEed6OIhrYkjcJ3PaSi8IwSvezDsuNMCYvnieEBYUs3TGTaUotYnClsAJS2B5kPO
qxEzfjYyuSqNai5Yjr7RXBuYVBFM4wiucEi29i/+FjwpBtGxpuZ7rpl1TU27K5ViAunNBJ4WLwPB
PncgueanOrrH51QgCjLAN0cosWbBSOw09xW54Q0T1hutnT0dMg6Fr2qpMbzVM5HN/zOcvW0gBfkE
sg5wgRsvk2SnX1mfWWc8NqX1lnk8CVkxIfjgtA36MVyI3aYWAO3jlRt3rJNtWjsfacC8byJhClll
zqi/draeh4aWBQnTOvLMcSqHlpN4B3gkwKMW3C5mG3ZUlOsmo0pLQKKrW72t1YhUmrbaYQCLjCwi
5oSXi/CiHhA2d3ifhL6ZNWcyoqK9ZXpPkZMc+oWYDRB/21w4RAwbxyjpaUkGXr4SpxkWwOa8QBY4
zsl48CfCPECzkZhAaE2ycKYHyVHION+NKDfgjMtLo5tgY84opMkocVcjM6R9Dc2Fq6DAHDlD68kH
5gNBmm1Gu7ZZeCX6IL2WwuR28tRYSWy6G+VIi/Cbst61pr3PC01RyXxvg0Tyt3xm6W9eGQbf87IY
Z9iaB6G1OAgDpZzSAIMg9P3jxMvOYzx+zTpKtsnYTttW2fmmJeQeOcloHr0G2WcZWweSQtL92DKI
guV3DozxAVmH68kZUafFjNuIl71qgD2lpQ01aKjTs46ZTUqhXdTy7nIue7zODYH06ASH42QaHNQe
UYN6bo9+Gl+0BbogdW8Oblec6J/eGtLZ46n4F3SYDJtJPxm9+WvABNpytH+LaMBpyjjdmhoBd63K
wxpZU3iOvWS8KtIwgWrxJTSg1R0wCGpiHDyj4s2QN3OwMbrHsdVi5MR51sVMgHvlmWsczMd+InMr
JkF51O29YOx0cBf/JU6nbWaU0U60brYu5Rnd+3iX0bUFUBEiqpWUoI4PbbE1ctqFmB4WCyRNmU8d
hU6IPp15CQX8qnSAqNX3c0QdPKaOu6b08xFHunekfTCD7rt31x2+zUQ/Uf2bxCE+KYsMxEaV2wGB
LOFWDNPKsUCPgpWrt6IeshJSkDo6m87wgqpG3/NrPpIs7FHdkBiy6nWFQDYFBpdMhJwq+jXeJ/SB
I3OJQEDsbkyKw4lyyciuvmO/uAtbCIeg6WlwqvXXbLY/tlje7SC5j9Km3ruEJqwm2/5iPIE+vYH0
flOEJLCiAGQNJ4LNWOOia9kw+917C0kCeZI+OyX/r/3kvy6oeHjKrQc/QCE/NlfQnJSTDW1l5qqG
1jj6WQK+eaf+ZfnQbpoYZD6KrKCYh5CkVhg3rryjckf5N9PUDzFMapXk7spz39gtfA529pWhJUO5
3qxyk5WhXejqOAvr0/Enm6eNpW+Vpd7KW/pq547zo0Ms1p1BNLl2GbHHS7COrU5t0obPkXKlbmPB
7zsbHllIyOOEiEOiBlhkeubN+qX5QXJ3S5YJCBDVlFE+jSxFeuZvsM4G74WrbljLuUDJJNSpwjxw
yLPbLEFxuGXOLEmiX+AD1PFVTsAyOK/uJgbvpGWg1HHmBoRg7u9zVaHW8c1P7ErNfVYYG5FP8jtm
d+803bX1iwOA2vkCX45cNwb645hle2i4f3XzNIN2JXFq40coL13337iomtLK/8UqLUPL7d/Mvnho
cv1RNedJI0K8itHkhUBBNKlNb6UmONfg23H8z2auCMSEgxexXycylpkpHg0t8e53d8206dRNmeHL
E17nz8l6iFLHu6sg1q+szlvDuPj2kKWxg3PpV8qXsj/3boJiHODBjZW5hfj3KCObzK+Ze4YIdYtb
GNZRTSPtjSL6suck1ByDXDK3aYyrnvASnGanu2t7Tv/GgnzbsDrZjX6H9EwRdVa11m9usp3pYFOt
ShJ8LxM79yRnBDAgeWAziAjVt92ryNsSz/nQvdSl89DVXXnsCRq/JOwUaMezp8IGcoa42NgjTScO
q/A6VmnzTHJibB9dWeYh29ppm2buzW8y/7M9IU8Eev/Vy2iB5p3SnU3vuDa4l1JKcnCmPoq/4msA
4QcrE+CqSdb4jd+/9bFKrcgk2mepPOEfeMgHGrBc6WIzWx9zSV7vLWRpcZXH15k++MMtAQDtu9sq
wsdNdy89xz+0+aNW3i30SvRgb9xdMxlH0h7rdZ/hH8cGxUdZInQajNycWHyTw6s3U00kN6zf2xzo
3Sq86YK5zaowdtBszpt6jbDnmqf1Q00g0tq2ItSUhdoBiI52s9c5q56AxRG0ABWz95C6eCqE7V1a
Ji5einGOm2HlJ3Z9AtN5n0jVnaexyJ+sZvoAOIkr34I1E2roXech88g3IKIuzBANTOx8VrHszAMp
ma/jVF6Fh8h1yt7sAbdoPm3mInoseg1MBFht5VhiJy19byTVX0AvtmXAN1vyVGbkHDuV3eyrsXsv
TBemRi/PtoFgiBrA2oDHIfOg1Y/CHPpDez+l8XLn6UrexaMwdx7uL+JG90wr2WVMuI2GPBY3e8c6
m9T4gMKbMDFqiKyKMlxFQXNKZPnSW+o5j3V5bcZ6U8bd8FBWNjXMkvw40uHdQYC3m2Vwww8zsQoS
2qAaJ+/dIDD+IjO+8YHhPYspvhYY523BVsktI8xqcZ+e69SaQ2UK6rjEyvdGHv/H3Jk1t41kWfiv
VPTDvJEDJPaZ7ooYUaRIUQtpybbKLwjKorHvO379fCCpKtFWOWqKHTFkdLhaFp0AEpk373LuOYCO
ovjujz8gLVy1hEdXRlbB/WqMwhu3kcqJBwJoGWLQ6koLbpTUgr4xsL8Y7EVfNR40TXY/2NGoWqq9
q0+p4EL1FM4dEcn3tIGlq1Hv0WdFfO/cA6EwP3PgkmtEhn5G/NyiPzP0l5VWPg2bkmOXEPraFaMt
CTroVMElLhwvXo/SpLuuBbVnK3PWpRD+s1vQqeLXKz2jk72slRfLuEHZweZYldOF/cXJgo2PFDTB
bHqrG2D4NE1dBl1LN30itgmt0bNKB0nH+zPX9GgJW77fNW+DB69QmRut5QIGUJV9MNGIfGfyKGsn
kZUaS1FLDW8zUTiMq34K9Xc38RN7U4d9fAe36coawRlKpimm8Ek7aKbJMxNF85krjRq03CgHUqsI
ZngFWEqEdOjA89OZBKcKLeLQitqhfIv4n3Vh2LE5kzuUDEpfMu4sp7yig/2qaPUrg3PhxaV5M++j
eaGHKWh2u1jaHS3yQIfvKHWUc9U3aIJDpnQakOaYJDHYgtTtbXpg22IBwA7DR988Xf1DAdDUjYWg
dUKSY3FV5sL+YLfEys3I1l965RGI/2WBtVhKul9dKRVFu7p2yHyZowJNJfGcwBX6lGgOve2RLaEc
1X9xRoUBS2BtX3cqRoXtOgvsACDDEAlaknKpOiC9hUyhnALrZ9WC+D0Oq2v87mzRh0M/C/mRK7TY
hD/S1z1aUbUGM4JZ2LMuwNIL1507LfF1U2u3Geb6dkhyXdZBQjRM0H1VF0L5CP00MlDDj8QlsFD0
aEzbUmfBrC6K9STMkvAyC8AYBlrcrWROimkdm5Oia/SbjIDGhTUq8WtYsmL67dysmEsUOz/6bbmV
uhu9B3Bci75apl1NtxTcja7QlLmKZYBlAwm1mDyc221BGitL3dC3hfwBgepkxZu+rge1BbLMwRy0
fj4LNAENFpsOkyJulRid7SJ7IYGeTfrCk25Sx79Ma9SAjTaGxLLywqsI15u2MokWZhDOlNSiWdVZ
4Uwzh0ahWFpLHjqCPhltGDa8KwFYxs2QCCvK+zaF2NNraK3oG89eVXIyC3Vg6a5BZ1xfXiSQa2Xg
uB+qIlzXMgYkzJBGLLzRHfpS66Jy2Y96Gc9jqX9yKqwlTRCwNqEBqoU+JLgR2yy+200kNoXsn+EQ
0AEYy93aufV8d2FoVbtMyVvIMQyOdAxjqTrTvhZF/5i35ay0yN/6mtbNo7LYOG7zyYMI9ENKUn/i
y3MzzpW1SSF67hYFPAggiHoKvB+TBgYok91CYkTLFzKtjwuqBtUkynNxPTJifEu5Mq6B/L2YpHG8
xhYrCrecIo0UzMDwptPU81RinmJuy2o2TxqwJ6FXZpMmUCGdCMwruhnVK6Ga8pIsQA696EOdlzE6
rfLaS5fIPlW/USuyEMI1CW+J6ug6UmZeMACYYemFK+ZrmqF7bJEPlXRvYmi5urC63keJni7HPEL8
oBxpH0YGgPlGJ65LdbxOUmaxyFNgunhZelJObZtmBNBsFxACfExBy03lBsIc3bu3E/czNGDtRd9F
yhRGIpRbeWd5kXwzNdBebiHKaWg6FUxtV2qamMu88cqbFMAEIDsQk8DxvXkehZdBbGVTP4w/mlFB
r39pQCLW0q1RmJNIkivahQF7CNRr1ynd65c9WPOJnJXfIiMLv7RStkz1KWd9e9Mp1zRPFzMSwc5l
5Fn+BL4vY+hkcq97p/mkCRs8RVFCa1TQNaL7hnoTd6NwAVbmU16oxpNuUqJRsxwvZvjREJ8aGLA+
e14hlk2uD8xOX90AVmPFKya94BwNYKVyHWc6oi606KFtkALAHg8x0QkIQ7OkU7heA0tdOPAOQm6f
fLYk3b1UcvkDUJePhaADSxOojUn9RwfiYRGNursQpRpNvncK6d6BycWW9OKCLCVc9kX4EkNxjFIS
agapEX8C0Xqbm3QxSUp3WSNTfkVpdaKnXTk1nGDaQvVDA0wJuDVXbpJ+nhvawqV5fmrUkN9YHp7O
IuoMLKtMNqHoo3SWJ4kLUcmta8JxhPjdN6WoFnHdrE3b/q0yc428MaKefvNFGSFojZgq3XcDKEA8
QQp845AUv1AKL56RxzdVutk5xRHiyKiYNwD28kGDvl7TEfLCl2qQhzjdCkjlC1Ix3PXI9yB0fTYR
xgMjC4qpkxxCQ4AtZIsKVR0I/mvUuPKULinSi26AgLBejSCW0h5Vr0fCPruNsoEHAXowgFT3bgPZ
TydJdAv5AD7ouBSLXkAzQ1MusqNlsqwNshQmeqI43PQrtlK0yBqyr4Nk6HUkIVdHkfWyUMH8dNUd
kqfw22Rg4jvIMXK9vmk5S2AKKl3omGwUPXzlxmDzzke2P7qsuR7ukVZd5rWs3KFxLNnuWvP8/rME
645R07c+8hKIk8EHZ3WrXkTIjU1zdsqVHz2iZ2EgZ6C4G+HMy6KhyyoXYlYZ+qfaD6TbtqrWKS+O
FFB7UdWCJFxDKzX+Zn9vhehaUggrFzIHEunnAWFdq8WtJCsE5z1NrBY6BG5jqxcGmVxCz1iGcWpL
841+rWX6wnGilaFSMIB/+cJsDBcEutmvlBVt9+LGc9pV3Q/1Rs/VplEC/UeSS/I1khHuhVZo7VVF
1XVSJDREcKzoKwGCCPocpHpbv9o6M8wFEXhuefe5XiaXsWjrKytPSJhDZtkADZsiQAi+wgF511Rg
o5KSjDHmVqYgCDopz8HHdV3dwikHLMMoMzFJS/IXBsJm8xTCsQn93dUkqHrI83PhX6RSHM8gRYbp
QQYARY9Wk2UNHYRwn0OD+6i2o00WqSgo4osElm/dFHLj3Q+1KNEH6YdBC3UUso4z21rFI8rFbmk6
H1rk/ODltOaINq2lLqQcBIS6CWKBcKFEBaGk2uc1rT/12K0txFYUHyR7ZdWlBVTOKeZ5qP9GZ7U8
Z/WBR47KFV7c0OZBdq+koU2uaPaX89EAu8kDhLpdASgISGtb6tZaLm2fFses+mCoVKZcHaUmN5OX
I5PmxL6m/afIQ/PRKcCsg4MMrBmCD3hqmXEXtOIjaYjyIq9gI0SU7tpXC5qDpPTZt9NBvgS0fZxE
KBNE9ujSgeF9XifUn8J1ka9R20gfWjt5tj0FaGr1rBRf3DpsYGKkG0nWp8Q22n1MT+yodrOFKdG0
pdTgaHroU+o06a9JfH4kjoyvQ5veL18imE+f/FikmzwijHTST1Bgy484+L+1aFeYeaItRUnYRA4T
CiiYYOeJapPjqfKMTU/7UkAyQjdLBAwLOihGBY3X6kCYFYacmE2x7M3iuiwi8SnKGgqLWlOvkfv5
JgybQ12Sv/SIEdw2rUszYKZN9UhRZiNNCa7cGO5U0tQQXmiwrvdIfCxyf9Vr7txo6WPxPTpPC/2T
BNesktvEyiakYrH6OW1oTGgjqA5kmE3IYUgzlyOY8OpGtux5o4AH8Fz3Mg/oUWs4Xoi0Z7IO8faI
ngeotCEmUO2PQpAOiON+dNlqiBaCvoKj9NaJc07h0dDWM4IPBUawiyR4VOJkpeayvMhyHbvnaHPT
g4Ci7BptWi37ou5mwcD7jQexEtizkDxVl1e/9ZUxzTvKEuBRQsQ00icVlsCLZAY2ZIFQcncBem5D
k6d04cr0Ukbek9VKGLARnFq6hF4HKjA4c4pz0xA+S0106cjg4nIfGKOJSGwN/R/ZILIflXszKkya
n1U/mUryYy80zqL02YywXzJ8Fri9erfoIrH2wDJfppkupiq+BIkGmLnh2kj1fGWgiHRDV8Zt3WnV
dVw5Gj6KS3Oa0T3ECa5FJMKp5uN/dWzg6y4kSM/cknYZv6RpNCDpaYawU+A1EICEMKsgEeerFsAB
hcyzX2brLtBKZAMnWU5B2QOMLqlfkIGooZ10V2Yf1zN60Cn8KC0wtwawZdB9q0O1nxGgLUqjaOaa
792axgc5Ci0YosoLM6b/J+mFet94aBdm8FAMWj+eEEjEOTngzYJEelany3KUyDNJkIhtHW3iOxa5
wZ6KSm86ycyPNDJTlJivk3IglU1gzuhgp1hkXhJwxgl0IUbfCAKrKb1NHSYHtEcrTLIsIsVTCHER
KRVMMdcEykKjfSWza5xzcNSlASWX2YXKF0WzHiu0LxaJh1hmWKZQqagwlFJyuJLTxyyugWcWwAzN
yq+nOl3XFwUtklfghbaiMmkIISIRdZXfWa79zRgslUdgudST+KE2ZJT+KkjdwjoXH+vKtFFmYJkT
M9J4WVXtjZ9mFFZs+GrQpeZwt9wHmsz7ieLQnJymNEkYOD6XigqBET0HLqBSBxBCBxKR0EShotQE
l01cw6je2ldCNDDG5kDI0ScpJ7aaG9dK2m8w0MmNU/GHqQdQAPtEQnFHtG3a/RLOGHuaJsqIA7aV
KTzDEUDqw6DUTfoS0ZriPvTATmSlG887CoLrNhOjtS0NSp8q4BRwNxfxqJSnKtC4JWq0/lKOKaa5
LTKfFgq5wECRtTBNVInRhpQhvnUz7F90U3su3AcyTfCyYX3xZUEmGr1iGjPBXkb6wo7wwRO7fpIy
eJbVjmQsqW06DKhi95oeTG2hQ/bbfvZayKoEoduFlJmPaKLB2FwuUmoqmpLcV9kqKIH5oYv9IeqA
yjg2jnQqPUlys85Jb9xpFkmNCioVpEPCm6DNn80EWhy8yA6tSjYyXpDwpnoGqwFEsQ30DkOUa3HD
jgfhgmXlk8LVPlkZvAxqns36EYGJVvIH3dBAFMhfU8WXgC/CPmsX9YyumkVUuJdRl88VRVpmkv8V
2oLg2pG3REIqCBqWkpwrU0cViFX75FCbACcGEhE0ZpSVZTxJjvuswXmMWaaVIPK8b4rufxO5704g
aANeNtLvwhpoOTy560b/0uXOkraCaQgoKEhyb2HnMnyo+UVoRDchTBr0wNnXkh+tYoh7qJTVuIYx
dalu6KBGrqgtQmtGCp3uP+IkX1kHCxrWt6JvaeTOrUen16gRlYglWJDUVf43eVQ+Dc2U0Poo1HO0
tUgegFyROcqrp7iMnulDe5aS5AWZyofa058bT74H1Q0LHPYLt6R0WvNy1I62agD2806VowJA5nVd
livLGtFNz1hRTfFDQcS3E3hISuF8GykEFVQvBpcSUhLnIYEMMbXKRwm6QbLnCyDVt6IfWDUY1beI
QxTk8yZ4jsiGAwkcFRb9yM6DVohb3zW7WYWvfwlBw1rtH2LJuvI9RVyQemfBBmsNbNZk94jScCtO
UEzDDq+8ZSl19qNHWIJM65PUU0B0CS9g43zEcaYBzVHWWdLindnxVvc/9VRkL6QkpIyqPvrwtYVI
0qcqM18rIA/t4onO5Lvhv1b9wTAw/6pY4iPb86SmWS8c6CplR3vmzKzMqgFa0qHB4RRoUfnynZS5
7cLsQaVjs6Y5we6cdnuAr730NSs6mn063l4qLWpTHqpT9qxpqXwV4BlK9SuiJ6tdw4GxGnn6U5uF
oK2bDX1nt8got5NO9h8KxfwE4d9dTwuhoDZdWcl9mDZf0q67DTxAxpKqzq0EBI0mxE1JO5EphRvY
5z92AL21vtwmfrPUtciAnEtBwgfp8z2d/X9+bf/L2ZIhD7F/cfHrP/n5a5J2uee45Xc//vqYRPzv
n8O/+f07x//i11vvK1wQybfyp9+62iZ3m2hbfP+lo5G5+uHuLjfl5uiH6U4+YV1t8+7DtqjCcncX
PMfwzb/6y4Pe5WP3UwVNIQ3SB2gwvLmXd67ws9/up/Fwd9Qi4vIRmdfSK7s3T/CXvvT2MX8c6OiB
viZVXA7T43hJ/FYbQpaRKTjSlNiNtLuVn40Qbrjj6gW1UdQ7FU0ARFaRASWv7Bz+3rDGiq6gc6Dj
hw0ffn08cT/e84+v7+995+jO/1wOVZdVdA6k/RvdL/1hyfzJDHw3zpsZUMY6TyksEw2M4YNMx5uJ
MLWxpqtIWejm/tfolZ7XRAB0kWFh+WsL4U+nQRZjndcsTIkHfPP8yMUi3szTK9L++X/YQX/vJf+V
xfIXFwKMEtKJT6/IiNhSJEb5drfaJVRn30yCYYxh0hAyG2L/a/3cFoEsyUJAtnPqPEhjQ1gKTPTD
YuDz3TzoYwR6NQqgxpluBnRuTjUIsjY2NI0mfAWNl7eLwBpbuqbC56juH36vxPzmtPj/3glQV3PL
f+U8+FMzILSxblimJmvKewsAa0h/m64zC2e4AySZDXzqBBhjzVIQNONM3H2OF4Glj2XJUAxmYf85
O0sgZPV7ifD/85Go4xSozIF8OPPYUm82wnAkQPFp7VSjhlnYW51z2giq/oPa1t+YhN2RIB/WwXem
0JTwC3R8p1e34ewmAaKYnYN08mqQx4J9pVrau2ejKcbIsbMepLM0CezVUw9FIY1xD8UgAXa0DwwF
WyCpQjMOE3N2rqFQsWWnGkQWuqwQlJIF3H+OJsFUx6owsRaStbeX5xco7F2jU11EYY4h81Go3r7v
GhljeNtUg6NzP0tndzAYoGJ0ceo04B0RGApcjXfPBkMdwzSrW7oQ+2k40+WgnGwV1TGdNITIb+Ki
t2ckwor4UQa+8u+75tzCRonXeLK/SNhoCQNW91eH6Mg6GDLelEF8pp+dbZRxYvc39fdzBzLKmgQD
xN+HTX/sKBn6WJVMQfrgYDLO74RUNHNvqP7+JAhrLFsmh+N3GSScSFUiQaOea8ysSKZ2shkgXACb
r0hw6+w/R+vfNMeqQURNvLQ/Hc/uVCDQO9lFUBR8YcPSNOn9baANMROCta+/Pr9JILdz6kqQORBI
owpVfddNxhbIzBHTfUgznl+8YFgnR88ysYKhs9zN4yzq4BaoiGxxIJ5b3gBpX3Yv8TwZPv6PUE52
DdgOFvk4c9j279gEkokaXiKyy+reJpzfShhe1KlhAzZBMckUagfz/10m0RwL07R0RTmYjLObBGgo
xalHo2yNVaJmwqNDcHScTBpsgmRaKgHKue2KfT75UC47wTegekIqCXTuweodO0jWYC4MFpuEmPnu
c4bzIHF+n7oQhDJWJIIBSTm2i7vqii4JSzqYirPbBoeFcPIE6GNJl03KK++6CBZZBB1rQXVh/9mb
nzNKKQLAkjFhJyXXOR1NS8g6Ydf+Kb+zidaYvYCGxOFcGDKO5xUzEthL+xX6902CIo1NlSS1NpQQ
3kTMhjYmTqKiS9Sw+5ydpzC8mVOfXugc/iqBN9mBV4v3dhJIG+BFC7bCmU4ChXB9/2b+/hJgH1Cq
GVykd08Fg6BJMoioDtHZGVkB7tpU6MA6dRnIxhhLR8OW8l3QbI0l6msUFfav/7DbzmkGJGI5Yf0b
3EOE+Aan+wePACIDg0L7wUSenRV4LaucWmjEDoIqIfLQD77PsWcAAIcNQDCinZ1vqOhkuk88CnGI
8IplTTJYSW8MoGmMLYNjRn21DP+H9/8XdsnvyCz4fcOXHXDL2xbvQbf+7AuvsK0ff39Aqyxe/vWP
AZd19MUBmLa/9nYHFht+/vWoCL/DpL355StGbXedwz8/POCPlz661utTvf7l3Nvmm/wrykS7Sx9u
c8Ds/esf/xO/uPnml1W+edkW7hG0bAek+OOG/vWPo9t98/p/On5exZuv7iZ87xJ7ON7Jl4ChNXp7
5/sC+KnDXnjuJn877B5cceqw803ebeLN24HlfQ725JG96E9nWt5DpE69xPUmiqpf/mMTpf/9y3JT
uJF3NEOHVOKpV1lu8hgcX3A8SfsM3cljsxXC7wbelQFOHfhmExTu5qXZbtOjd7vPqZ06+u3mxe3e
36b7VM2pF7h/8bj9t3d+KB2fOvCqeqm+uts8744G3wdTpw8e+5vn44F3AcqpA3/Y+JuidDdHYNuD
+3/q2A9eEHhHButQhzh14MdN5IW/3G1eqrczcvDXTx38Y1lu8veMODXQAWpz6vift0X5y8U2djbh
62DDQXpwNU4d/XaDMcdglfnRGj+k+E4d/aryGb18e99DrX1XXD157OTojn+v4Z86Lgf/JtrEv2zi
l1/uvK/JM293UYT8WBw/xwFbfPL1fuYIEAkeoHunXubWQ3zq2B0YBt9n8E4d/DFHbOl4BR0Gx4c9
dfDLzQuO2O51bBxexnxTb0PvddydUzk8yA7NdOq17rjC8Kq/Gx0AsUKe79TRbzfxME+vAx1ufRj8
3zBNt1sHb3LTHe0K3sIwPJHkqfd+uQ3d7yd9wFWDmjl56N/3G+Rdr8P9MTmq/Pp37zax/J53/Jm3
PeHEevFYPcee/B7/RMri1EeA3WVTll7xwxX+QBqeeondObMJhgd5vd/dHB2u8G84aa45Cv50/H/D
EnrcsrWc7338P/JGp87QzeaF+Xk7Oe9WMH9+mfciyd/bon6ML1+bNd77Z8fB8/CNr+F2k//6vwAA
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45925</xdr:colOff>
      <xdr:row>4</xdr:row>
      <xdr:rowOff>20413</xdr:rowOff>
    </xdr:from>
    <xdr:to>
      <xdr:col>29</xdr:col>
      <xdr:colOff>26120</xdr:colOff>
      <xdr:row>8</xdr:row>
      <xdr:rowOff>14025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33613" y="782413"/>
              <a:ext cx="1810317"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50235</xdr:colOff>
      <xdr:row>8</xdr:row>
      <xdr:rowOff>98993</xdr:rowOff>
    </xdr:from>
    <xdr:to>
      <xdr:col>29</xdr:col>
      <xdr:colOff>39954</xdr:colOff>
      <xdr:row>21</xdr:row>
      <xdr:rowOff>178368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6040329" y="1849212"/>
              <a:ext cx="1819841"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4</xdr:row>
      <xdr:rowOff>59531</xdr:rowOff>
    </xdr:from>
    <xdr:to>
      <xdr:col>7</xdr:col>
      <xdr:colOff>134722</xdr:colOff>
      <xdr:row>16</xdr:row>
      <xdr:rowOff>175075</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150813</xdr:colOff>
      <xdr:row>18</xdr:row>
      <xdr:rowOff>95249</xdr:rowOff>
    </xdr:from>
    <xdr:to>
      <xdr:col>7</xdr:col>
      <xdr:colOff>95036</xdr:colOff>
      <xdr:row>32</xdr:row>
      <xdr:rowOff>20293</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273842</xdr:colOff>
      <xdr:row>4</xdr:row>
      <xdr:rowOff>35716</xdr:rowOff>
    </xdr:from>
    <xdr:to>
      <xdr:col>21</xdr:col>
      <xdr:colOff>571501</xdr:colOff>
      <xdr:row>32</xdr:row>
      <xdr:rowOff>23813</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180975</xdr:rowOff>
    </xdr:from>
    <xdr:to>
      <xdr:col>23</xdr:col>
      <xdr:colOff>342899</xdr:colOff>
      <xdr:row>34</xdr:row>
      <xdr:rowOff>9525</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180975</xdr:rowOff>
    </xdr:from>
    <xdr:to>
      <xdr:col>4</xdr:col>
      <xdr:colOff>0</xdr:colOff>
      <xdr:row>11</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13239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12</xdr:row>
      <xdr:rowOff>95250</xdr:rowOff>
    </xdr:from>
    <xdr:to>
      <xdr:col>3</xdr:col>
      <xdr:colOff>600075</xdr:colOff>
      <xdr:row>25</xdr:row>
      <xdr:rowOff>142875</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60007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26</xdr:row>
      <xdr:rowOff>123825</xdr:rowOff>
    </xdr:from>
    <xdr:to>
      <xdr:col>3</xdr:col>
      <xdr:colOff>600075</xdr:colOff>
      <xdr:row>36</xdr:row>
      <xdr:rowOff>85725</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600075" y="5076825"/>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7</xdr:row>
      <xdr:rowOff>19051</xdr:rowOff>
    </xdr:from>
    <xdr:to>
      <xdr:col>28</xdr:col>
      <xdr:colOff>19050</xdr:colOff>
      <xdr:row>11</xdr:row>
      <xdr:rowOff>152401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59050" y="1352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12</xdr:row>
      <xdr:rowOff>104775</xdr:rowOff>
    </xdr:from>
    <xdr:to>
      <xdr:col>28</xdr:col>
      <xdr:colOff>0</xdr:colOff>
      <xdr:row>25</xdr:row>
      <xdr:rowOff>152400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52400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26</xdr:row>
      <xdr:rowOff>123825</xdr:rowOff>
    </xdr:from>
    <xdr:to>
      <xdr:col>28</xdr:col>
      <xdr:colOff>19050</xdr:colOff>
      <xdr:row>36</xdr:row>
      <xdr:rowOff>114300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5259050" y="507682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69170"/>
              <a:ext cx="9622631"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2263" y="957263"/>
              <a:ext cx="9620250"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3025" y="8125042"/>
              <a:ext cx="18392993" cy="93819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5198" y="18286845"/>
              <a:ext cx="960067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20388" y="18314988"/>
              <a:ext cx="958591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84249" y="25355983"/>
              <a:ext cx="955010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6286" y="25339747"/>
              <a:ext cx="954772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7</xdr:row>
      <xdr:rowOff>14287</xdr:rowOff>
    </xdr:from>
    <xdr:to>
      <xdr:col>15</xdr:col>
      <xdr:colOff>590550</xdr:colOff>
      <xdr:row>23</xdr:row>
      <xdr:rowOff>47625</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14287</xdr:rowOff>
    </xdr:from>
    <xdr:to>
      <xdr:col>21</xdr:col>
      <xdr:colOff>1485900</xdr:colOff>
      <xdr:row>23</xdr:row>
      <xdr:rowOff>47625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0" hier="-1"/>
    <pageField fld="1" item="6"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6"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2" hier="-1"/>
    <pageField fld="2" item="1"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i x="5"/>
        <i x="6" s="1"/>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0"/>
        <i x="1"/>
        <i x="2" s="1"/>
        <i x="3"/>
        <i x="4"/>
        <i x="5"/>
        <i x="6"/>
        <i x="7"/>
        <i x="8"/>
        <i x="9"/>
        <i x="10" nd="1"/>
        <i x="1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s="1"/>
        <i x="3"/>
        <i x="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i x="6" s="1"/>
        <i x="7"/>
        <i x="8"/>
        <i x="9"/>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i x="3"/>
        <i x="4" s="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C6201C-9173-4D72-AD83-0B4838C67E13}" cache="Slicer_year" caption="year" rowHeight="241300"/>
  <slicer name="MonthName" xr10:uid="{5C136BA1-22B2-4257-89AE-6599E00D4978}" cache="Slicer_MonthName" caption="MonthName"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rowHeight="241300"/>
  <slicer name="MonthName 1" xr10:uid="{BF6F820D-3DF4-40A7-8F76-45E19961432F}" cache="Slicer_MonthName1" caption="MonthName" rowHeight="241300"/>
  <slicer name="week_of_month 1" xr10:uid="{6985FDA2-7F99-47F3-AD03-A46ADAA139ED}" cache="Slicer_week_of_month1" caption="week_of_month" rowHeight="241300"/>
  <slicer name="year 2" xr10:uid="{89CBBA7D-EDCA-467A-91B4-AF194B525DB9}" cache="Slicer_year2" caption="year" rowHeight="241300"/>
  <slicer name="MonthName 2" xr10:uid="{FB0EC5E1-100B-424B-BF14-63D7FCC66453}" cache="Slicer_MonthName2" caption="MonthName" startItem="4" rowHeight="241300"/>
  <slicer name="week_of_month 2" xr10:uid="{168B1D9E-E672-476D-A314-75FB429B35A8}" cache="Slicer_week_of_month2" caption="week_of_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rowHeight="241300"/>
  <slicer name="Statefilter 2" xr10:uid="{904FCBAC-2754-42D1-AAF6-4C239B3DAC88}" cache="Slicer_Statefilter" caption="Statefilter" startItem="13" rowHeight="241300"/>
  <slicer name="Statefilter 1" xr10:uid="{BB713D38-2E84-43D0-944C-39845715E375}" cache="Slicer_Statefilter" caption="Statefilter" startItem="28" rowHeight="241300"/>
  <slicer name="Statefilter 3" xr10:uid="{F70A7680-0E44-47EB-8E9A-0D3E4F035E42}" cache="Slicer_Statefilter" caption="Statefilter"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topLeftCell="S1" zoomScale="60" zoomScaleNormal="60" workbookViewId="0">
      <pane ySplit="1" topLeftCell="A2" activePane="bottomLeft" state="frozen"/>
      <selection pane="bottomLeft" activeCell="AB13" sqref="AB13"/>
    </sheetView>
  </sheetViews>
  <sheetFormatPr defaultRowHeight="14.5" x14ac:dyDescent="0.35"/>
  <cols>
    <col min="1" max="1" width="5.54296875" customWidth="1"/>
    <col min="2" max="3" width="9.54296875" customWidth="1"/>
    <col min="4" max="4" width="9.81640625" customWidth="1"/>
    <col min="5" max="5" width="10.1796875" customWidth="1"/>
    <col min="6" max="6" width="9.7265625" customWidth="1"/>
    <col min="7" max="7" width="9.26953125" customWidth="1"/>
    <col min="8" max="8" width="11.54296875" customWidth="1"/>
    <col min="9" max="9" width="12" customWidth="1"/>
    <col min="10" max="10" width="10.26953125" customWidth="1"/>
    <col min="11" max="11" width="9.81640625" customWidth="1"/>
    <col min="12" max="12" width="12" customWidth="1"/>
    <col min="13" max="13" width="11.26953125" customWidth="1"/>
    <col min="14" max="14" width="9.54296875" customWidth="1"/>
    <col min="15" max="15" width="12.26953125" customWidth="1"/>
    <col min="16" max="16" width="10.81640625" customWidth="1"/>
    <col min="19" max="19" width="17.54296875" bestFit="1" customWidth="1"/>
    <col min="20" max="20" width="17.6328125" bestFit="1" customWidth="1"/>
    <col min="21" max="21" width="20.7265625" bestFit="1" customWidth="1"/>
    <col min="22" max="22" width="20.81640625" bestFit="1" customWidth="1"/>
    <col min="23" max="23" width="22.1796875" bestFit="1" customWidth="1"/>
    <col min="24" max="24" width="22.26953125" bestFit="1" customWidth="1"/>
    <col min="25" max="25" width="22.1796875" bestFit="1" customWidth="1"/>
    <col min="26" max="26" width="22.26953125" bestFit="1" customWidth="1"/>
    <col min="27" max="28" width="20.7265625" bestFit="1" customWidth="1"/>
    <col min="29" max="29" width="20" bestFit="1" customWidth="1"/>
    <col min="30" max="30" width="20.08984375" bestFit="1" customWidth="1"/>
    <col min="31" max="31" width="17.54296875" customWidth="1"/>
    <col min="32" max="32" width="17.81640625" customWidth="1"/>
    <col min="33" max="33" width="17.54296875" bestFit="1" customWidth="1"/>
  </cols>
  <sheetData>
    <row r="1" spans="1:31" ht="29.5" thickBot="1" x14ac:dyDescent="0.4">
      <c r="A1" s="13" t="s">
        <v>0</v>
      </c>
      <c r="B1" s="13" t="s">
        <v>1</v>
      </c>
      <c r="C1" s="13" t="s">
        <v>67</v>
      </c>
      <c r="D1" s="13" t="s">
        <v>2</v>
      </c>
      <c r="E1" s="13" t="s">
        <v>3</v>
      </c>
      <c r="F1" s="13" t="s">
        <v>4</v>
      </c>
      <c r="G1" s="13" t="s">
        <v>5</v>
      </c>
      <c r="H1" s="13" t="s">
        <v>6</v>
      </c>
      <c r="I1" s="13" t="s">
        <v>7</v>
      </c>
      <c r="J1" s="13" t="s">
        <v>8</v>
      </c>
      <c r="K1" s="13" t="s">
        <v>9</v>
      </c>
      <c r="L1" s="13" t="s">
        <v>10</v>
      </c>
      <c r="M1" s="13" t="s">
        <v>11</v>
      </c>
      <c r="N1" s="13" t="s">
        <v>12</v>
      </c>
      <c r="O1" s="13" t="s">
        <v>13</v>
      </c>
      <c r="P1" s="13" t="s">
        <v>14</v>
      </c>
      <c r="R1" s="16"/>
      <c r="U1" s="17"/>
      <c r="V1" s="33" t="s">
        <v>15</v>
      </c>
      <c r="W1" s="34"/>
      <c r="X1" s="34"/>
      <c r="Y1" s="34"/>
      <c r="Z1" s="34"/>
      <c r="AA1" s="35"/>
      <c r="AB1" s="17"/>
      <c r="AC1" s="17"/>
      <c r="AD1" s="17"/>
      <c r="AE1" s="18"/>
    </row>
    <row r="2" spans="1:31" ht="15" thickBot="1" x14ac:dyDescent="0.4">
      <c r="A2">
        <v>2020</v>
      </c>
      <c r="B2" t="s">
        <v>16</v>
      </c>
      <c r="C2">
        <v>1</v>
      </c>
      <c r="D2">
        <v>5</v>
      </c>
      <c r="E2">
        <v>2</v>
      </c>
      <c r="F2">
        <v>2</v>
      </c>
      <c r="G2">
        <v>0</v>
      </c>
      <c r="H2">
        <v>0</v>
      </c>
      <c r="I2">
        <v>0</v>
      </c>
      <c r="J2">
        <v>0</v>
      </c>
      <c r="K2">
        <v>0</v>
      </c>
      <c r="L2">
        <v>0</v>
      </c>
      <c r="M2">
        <v>0</v>
      </c>
      <c r="N2">
        <v>0</v>
      </c>
      <c r="O2">
        <v>0</v>
      </c>
      <c r="P2">
        <v>0</v>
      </c>
      <c r="R2" s="1"/>
      <c r="S2" s="8" t="s">
        <v>0</v>
      </c>
      <c r="T2" s="9">
        <v>2020</v>
      </c>
      <c r="V2" s="36"/>
      <c r="W2" s="37"/>
      <c r="X2" s="37"/>
      <c r="Y2" s="37"/>
      <c r="Z2" s="37"/>
      <c r="AA2" s="38"/>
      <c r="AE2" s="2"/>
    </row>
    <row r="3" spans="1:31" ht="15" thickBot="1" x14ac:dyDescent="0.4">
      <c r="A3">
        <v>2020</v>
      </c>
      <c r="B3" t="s">
        <v>18</v>
      </c>
      <c r="C3">
        <v>2</v>
      </c>
      <c r="D3">
        <v>1</v>
      </c>
      <c r="E3">
        <v>2</v>
      </c>
      <c r="F3">
        <v>4</v>
      </c>
      <c r="G3">
        <v>0</v>
      </c>
      <c r="H3">
        <v>0</v>
      </c>
      <c r="I3">
        <v>0</v>
      </c>
      <c r="J3">
        <v>0</v>
      </c>
      <c r="K3">
        <v>0</v>
      </c>
      <c r="L3">
        <v>0</v>
      </c>
      <c r="M3">
        <v>0</v>
      </c>
      <c r="N3">
        <v>0</v>
      </c>
      <c r="O3">
        <v>0</v>
      </c>
      <c r="P3">
        <v>0</v>
      </c>
      <c r="R3" s="1"/>
      <c r="S3" s="8" t="s">
        <v>1</v>
      </c>
      <c r="T3" s="10" t="s">
        <v>49</v>
      </c>
      <c r="V3" s="39"/>
      <c r="W3" s="40"/>
      <c r="X3" s="40"/>
      <c r="Y3" s="40"/>
      <c r="Z3" s="40"/>
      <c r="AA3" s="41"/>
      <c r="AE3" s="2"/>
    </row>
    <row r="4" spans="1:31" ht="15" thickBot="1" x14ac:dyDescent="0.4">
      <c r="A4">
        <v>2020</v>
      </c>
      <c r="B4" t="s">
        <v>18</v>
      </c>
      <c r="C4">
        <v>2</v>
      </c>
      <c r="D4">
        <v>1</v>
      </c>
      <c r="E4">
        <v>2</v>
      </c>
      <c r="F4">
        <v>6</v>
      </c>
      <c r="G4">
        <v>0</v>
      </c>
      <c r="H4">
        <v>0</v>
      </c>
      <c r="I4">
        <v>0</v>
      </c>
      <c r="J4">
        <v>0</v>
      </c>
      <c r="K4">
        <v>0</v>
      </c>
      <c r="L4">
        <v>0</v>
      </c>
      <c r="M4">
        <v>0</v>
      </c>
      <c r="N4">
        <v>0</v>
      </c>
      <c r="O4">
        <v>0</v>
      </c>
      <c r="P4">
        <v>0</v>
      </c>
      <c r="R4" s="1"/>
      <c r="AE4" s="2"/>
    </row>
    <row r="5" spans="1:31" ht="15" thickBot="1" x14ac:dyDescent="0.4">
      <c r="A5">
        <v>2020</v>
      </c>
      <c r="B5" t="s">
        <v>18</v>
      </c>
      <c r="C5">
        <v>2</v>
      </c>
      <c r="D5">
        <v>2</v>
      </c>
      <c r="E5">
        <v>0</v>
      </c>
      <c r="F5">
        <v>6</v>
      </c>
      <c r="G5">
        <v>0</v>
      </c>
      <c r="H5">
        <v>0</v>
      </c>
      <c r="I5">
        <v>6</v>
      </c>
      <c r="J5">
        <v>6</v>
      </c>
      <c r="K5">
        <v>0</v>
      </c>
      <c r="L5">
        <v>0</v>
      </c>
      <c r="M5">
        <v>0</v>
      </c>
      <c r="N5">
        <v>0</v>
      </c>
      <c r="O5">
        <v>0</v>
      </c>
      <c r="P5">
        <v>0</v>
      </c>
      <c r="R5" s="1"/>
      <c r="S5" s="11" t="s">
        <v>19</v>
      </c>
      <c r="T5" s="12" t="s">
        <v>20</v>
      </c>
      <c r="U5" s="12" t="s">
        <v>21</v>
      </c>
      <c r="V5" s="12" t="s">
        <v>22</v>
      </c>
      <c r="W5" s="12" t="s">
        <v>23</v>
      </c>
      <c r="X5" s="12" t="s">
        <v>24</v>
      </c>
      <c r="Y5" s="12" t="s">
        <v>25</v>
      </c>
      <c r="Z5" s="12" t="s">
        <v>26</v>
      </c>
      <c r="AA5" s="12" t="s">
        <v>27</v>
      </c>
      <c r="AB5" s="12" t="s">
        <v>28</v>
      </c>
      <c r="AC5" s="12" t="s">
        <v>29</v>
      </c>
      <c r="AD5" s="10" t="s">
        <v>30</v>
      </c>
      <c r="AE5" s="2"/>
    </row>
    <row r="6" spans="1:31" ht="15" thickBot="1" x14ac:dyDescent="0.4">
      <c r="A6">
        <v>2020</v>
      </c>
      <c r="B6" t="s">
        <v>31</v>
      </c>
      <c r="C6">
        <v>3</v>
      </c>
      <c r="D6">
        <v>1</v>
      </c>
      <c r="E6">
        <v>4</v>
      </c>
      <c r="F6">
        <v>10</v>
      </c>
      <c r="G6">
        <v>0</v>
      </c>
      <c r="H6">
        <v>0</v>
      </c>
      <c r="I6">
        <v>0</v>
      </c>
      <c r="J6">
        <v>6</v>
      </c>
      <c r="K6">
        <v>0</v>
      </c>
      <c r="L6">
        <v>0</v>
      </c>
      <c r="M6">
        <v>0</v>
      </c>
      <c r="N6">
        <v>0</v>
      </c>
      <c r="O6">
        <v>0</v>
      </c>
      <c r="P6">
        <v>0</v>
      </c>
      <c r="R6" s="1"/>
      <c r="S6" s="11">
        <v>22700464</v>
      </c>
      <c r="T6" s="12">
        <v>41443101</v>
      </c>
      <c r="U6" s="12">
        <v>2222526</v>
      </c>
      <c r="V6" s="12">
        <v>3394108</v>
      </c>
      <c r="W6" s="12">
        <v>0</v>
      </c>
      <c r="X6" s="12">
        <v>0</v>
      </c>
      <c r="Y6" s="12">
        <v>0</v>
      </c>
      <c r="Z6" s="12">
        <v>0</v>
      </c>
      <c r="AA6" s="12">
        <v>1495416</v>
      </c>
      <c r="AB6" s="12">
        <v>2191098</v>
      </c>
      <c r="AC6" s="12">
        <v>38292</v>
      </c>
      <c r="AD6" s="10">
        <v>73112</v>
      </c>
      <c r="AE6" s="2"/>
    </row>
    <row r="7" spans="1:31" x14ac:dyDescent="0.35">
      <c r="A7">
        <v>2020</v>
      </c>
      <c r="B7" t="s">
        <v>31</v>
      </c>
      <c r="C7">
        <v>3</v>
      </c>
      <c r="D7">
        <v>1</v>
      </c>
      <c r="E7">
        <v>2</v>
      </c>
      <c r="F7">
        <v>12</v>
      </c>
      <c r="G7">
        <v>0</v>
      </c>
      <c r="H7">
        <v>0</v>
      </c>
      <c r="I7">
        <v>0</v>
      </c>
      <c r="J7">
        <v>6</v>
      </c>
      <c r="K7">
        <v>0</v>
      </c>
      <c r="L7">
        <v>0</v>
      </c>
      <c r="M7">
        <v>0</v>
      </c>
      <c r="N7">
        <v>0</v>
      </c>
      <c r="O7">
        <v>0</v>
      </c>
      <c r="P7">
        <v>0</v>
      </c>
      <c r="R7" s="1"/>
      <c r="AE7" s="2"/>
    </row>
    <row r="8" spans="1:31" x14ac:dyDescent="0.35">
      <c r="A8">
        <v>2020</v>
      </c>
      <c r="B8" t="s">
        <v>31</v>
      </c>
      <c r="C8">
        <v>3</v>
      </c>
      <c r="D8">
        <v>1</v>
      </c>
      <c r="E8">
        <v>44</v>
      </c>
      <c r="F8">
        <v>56</v>
      </c>
      <c r="G8">
        <v>0</v>
      </c>
      <c r="H8">
        <v>0</v>
      </c>
      <c r="I8">
        <v>0</v>
      </c>
      <c r="J8">
        <v>6</v>
      </c>
      <c r="K8">
        <v>0</v>
      </c>
      <c r="L8">
        <v>0</v>
      </c>
      <c r="M8">
        <v>0</v>
      </c>
      <c r="N8">
        <v>0</v>
      </c>
      <c r="O8">
        <v>0</v>
      </c>
      <c r="P8">
        <v>0</v>
      </c>
      <c r="R8" s="1"/>
      <c r="S8" s="42" t="s">
        <v>32</v>
      </c>
      <c r="T8" s="43"/>
      <c r="X8" s="44" t="s">
        <v>33</v>
      </c>
      <c r="Y8" s="44"/>
      <c r="AA8" s="44" t="s">
        <v>34</v>
      </c>
      <c r="AB8" s="44"/>
      <c r="AE8" s="2"/>
    </row>
    <row r="9" spans="1:31" x14ac:dyDescent="0.35">
      <c r="A9">
        <v>2020</v>
      </c>
      <c r="B9" t="s">
        <v>31</v>
      </c>
      <c r="C9">
        <v>3</v>
      </c>
      <c r="D9">
        <v>1</v>
      </c>
      <c r="E9">
        <v>4</v>
      </c>
      <c r="F9">
        <v>60</v>
      </c>
      <c r="G9">
        <v>0</v>
      </c>
      <c r="H9">
        <v>0</v>
      </c>
      <c r="I9">
        <v>0</v>
      </c>
      <c r="J9">
        <v>6</v>
      </c>
      <c r="K9">
        <v>0</v>
      </c>
      <c r="L9">
        <v>0</v>
      </c>
      <c r="M9">
        <v>0</v>
      </c>
      <c r="N9">
        <v>0</v>
      </c>
      <c r="O9">
        <v>0</v>
      </c>
      <c r="P9">
        <v>0</v>
      </c>
      <c r="R9" s="32"/>
      <c r="S9" s="3" t="s">
        <v>35</v>
      </c>
      <c r="T9" s="3">
        <f>Y9</f>
        <v>22700464</v>
      </c>
      <c r="X9" s="3" t="s">
        <v>35</v>
      </c>
      <c r="Y9" s="3">
        <f>GETPIVOTDATA("Sum of daily_tested",$S$5)</f>
        <v>22700464</v>
      </c>
      <c r="AA9" s="3" t="s">
        <v>35</v>
      </c>
      <c r="AB9" s="3">
        <f>GETPIVOTDATA("Max of total_tested",$S$5)</f>
        <v>41443101</v>
      </c>
      <c r="AE9" s="2"/>
    </row>
    <row r="10" spans="1:31" x14ac:dyDescent="0.35">
      <c r="A10">
        <v>2020</v>
      </c>
      <c r="B10" t="s">
        <v>31</v>
      </c>
      <c r="C10">
        <v>3</v>
      </c>
      <c r="D10">
        <v>1</v>
      </c>
      <c r="E10">
        <v>2</v>
      </c>
      <c r="F10">
        <v>62</v>
      </c>
      <c r="G10">
        <v>0</v>
      </c>
      <c r="H10">
        <v>0</v>
      </c>
      <c r="I10">
        <v>0</v>
      </c>
      <c r="J10">
        <v>6</v>
      </c>
      <c r="K10">
        <v>0</v>
      </c>
      <c r="L10">
        <v>0</v>
      </c>
      <c r="M10">
        <v>0</v>
      </c>
      <c r="N10">
        <v>0</v>
      </c>
      <c r="O10">
        <v>0</v>
      </c>
      <c r="P10">
        <v>0</v>
      </c>
      <c r="R10" s="32"/>
      <c r="S10" s="3" t="s">
        <v>36</v>
      </c>
      <c r="T10" s="3">
        <f>AB9</f>
        <v>41443101</v>
      </c>
      <c r="X10" s="3" t="s">
        <v>37</v>
      </c>
      <c r="Y10" s="3">
        <f>GETPIVOTDATA("Sum of daily_confirmed",$S$5)</f>
        <v>2222526</v>
      </c>
      <c r="AA10" s="3" t="s">
        <v>37</v>
      </c>
      <c r="AB10" s="3">
        <f>GETPIVOTDATA("Max of total_confirmed",$S$5)</f>
        <v>3394108</v>
      </c>
      <c r="AE10" s="2"/>
    </row>
    <row r="11" spans="1:31" x14ac:dyDescent="0.35">
      <c r="A11">
        <v>2020</v>
      </c>
      <c r="B11" t="s">
        <v>31</v>
      </c>
      <c r="C11">
        <v>3</v>
      </c>
      <c r="D11">
        <v>1</v>
      </c>
      <c r="E11">
        <v>6</v>
      </c>
      <c r="F11">
        <v>68</v>
      </c>
      <c r="G11">
        <v>0</v>
      </c>
      <c r="H11">
        <v>0</v>
      </c>
      <c r="I11">
        <v>0</v>
      </c>
      <c r="J11">
        <v>6</v>
      </c>
      <c r="K11">
        <v>0</v>
      </c>
      <c r="L11">
        <v>0</v>
      </c>
      <c r="M11">
        <v>0</v>
      </c>
      <c r="N11">
        <v>0</v>
      </c>
      <c r="O11">
        <v>0</v>
      </c>
      <c r="P11">
        <v>0</v>
      </c>
      <c r="R11" s="32"/>
      <c r="S11" s="3" t="s">
        <v>37</v>
      </c>
      <c r="T11" s="3">
        <f>Y10</f>
        <v>2222526</v>
      </c>
      <c r="X11" s="3" t="s">
        <v>38</v>
      </c>
      <c r="Y11" s="3">
        <f>GETPIVOTDATA("Sum of daily_vaccinated1",$S$5)</f>
        <v>0</v>
      </c>
      <c r="AA11" s="3" t="s">
        <v>38</v>
      </c>
      <c r="AB11" s="3">
        <f>GETPIVOTDATA("Max of total_vaccinated1",$S$5)</f>
        <v>0</v>
      </c>
      <c r="AE11" s="2"/>
    </row>
    <row r="12" spans="1:31" x14ac:dyDescent="0.35">
      <c r="A12">
        <v>2020</v>
      </c>
      <c r="B12" t="s">
        <v>31</v>
      </c>
      <c r="C12">
        <v>3</v>
      </c>
      <c r="D12">
        <v>2</v>
      </c>
      <c r="E12">
        <v>10</v>
      </c>
      <c r="F12">
        <v>78</v>
      </c>
      <c r="G12">
        <v>0</v>
      </c>
      <c r="H12">
        <v>0</v>
      </c>
      <c r="I12">
        <v>0</v>
      </c>
      <c r="J12">
        <v>6</v>
      </c>
      <c r="K12">
        <v>0</v>
      </c>
      <c r="L12">
        <v>0</v>
      </c>
      <c r="M12">
        <v>0</v>
      </c>
      <c r="N12">
        <v>0</v>
      </c>
      <c r="O12">
        <v>0</v>
      </c>
      <c r="P12">
        <v>0</v>
      </c>
      <c r="R12" s="32"/>
      <c r="S12" s="3" t="s">
        <v>39</v>
      </c>
      <c r="T12" s="3">
        <f>AB10</f>
        <v>3394108</v>
      </c>
      <c r="X12" s="3" t="s">
        <v>40</v>
      </c>
      <c r="Y12" s="3">
        <f>GETPIVOTDATA("Sum of daily_vaccinated2",$S$5)</f>
        <v>0</v>
      </c>
      <c r="AA12" s="3" t="s">
        <v>40</v>
      </c>
      <c r="AB12" s="3">
        <f>GETPIVOTDATA("Max of total_vaccinated2",$S$5)</f>
        <v>0</v>
      </c>
      <c r="AE12" s="2"/>
    </row>
    <row r="13" spans="1:31" x14ac:dyDescent="0.35">
      <c r="A13">
        <v>2020</v>
      </c>
      <c r="B13" t="s">
        <v>31</v>
      </c>
      <c r="C13">
        <v>3</v>
      </c>
      <c r="D13">
        <v>2</v>
      </c>
      <c r="E13">
        <v>18</v>
      </c>
      <c r="F13">
        <v>96</v>
      </c>
      <c r="G13">
        <v>0</v>
      </c>
      <c r="H13">
        <v>0</v>
      </c>
      <c r="I13">
        <v>0</v>
      </c>
      <c r="J13">
        <v>6</v>
      </c>
      <c r="K13">
        <v>0</v>
      </c>
      <c r="L13">
        <v>0</v>
      </c>
      <c r="M13">
        <v>0</v>
      </c>
      <c r="N13">
        <v>0</v>
      </c>
      <c r="O13">
        <v>0</v>
      </c>
      <c r="P13">
        <v>0</v>
      </c>
      <c r="R13" s="32"/>
      <c r="S13" s="3" t="s">
        <v>38</v>
      </c>
      <c r="T13" s="3">
        <f>Y11</f>
        <v>0</v>
      </c>
      <c r="X13" s="3" t="s">
        <v>41</v>
      </c>
      <c r="Y13" s="3">
        <f>GETPIVOTDATA("Sum of daily_recovered",$S$5)</f>
        <v>1495416</v>
      </c>
      <c r="AA13" s="3" t="s">
        <v>41</v>
      </c>
      <c r="AB13" s="3">
        <f>GETPIVOTDATA("Max of total_recovered",$S$5)</f>
        <v>2191098</v>
      </c>
      <c r="AE13" s="2"/>
    </row>
    <row r="14" spans="1:31" x14ac:dyDescent="0.35">
      <c r="A14">
        <v>2020</v>
      </c>
      <c r="B14" t="s">
        <v>31</v>
      </c>
      <c r="C14">
        <v>3</v>
      </c>
      <c r="D14">
        <v>2</v>
      </c>
      <c r="E14">
        <v>30</v>
      </c>
      <c r="F14">
        <v>126</v>
      </c>
      <c r="G14">
        <v>0</v>
      </c>
      <c r="H14">
        <v>0</v>
      </c>
      <c r="I14">
        <v>0</v>
      </c>
      <c r="J14">
        <v>6</v>
      </c>
      <c r="K14">
        <v>0</v>
      </c>
      <c r="L14">
        <v>0</v>
      </c>
      <c r="M14">
        <v>0</v>
      </c>
      <c r="N14">
        <v>0</v>
      </c>
      <c r="O14">
        <v>0</v>
      </c>
      <c r="P14">
        <v>0</v>
      </c>
      <c r="R14" s="32"/>
      <c r="S14" s="3" t="s">
        <v>42</v>
      </c>
      <c r="T14" s="3">
        <f>AB11</f>
        <v>0</v>
      </c>
      <c r="X14" s="3" t="s">
        <v>43</v>
      </c>
      <c r="Y14" s="3">
        <f>GETPIVOTDATA("Sum of daily_deceased",$S$5)</f>
        <v>38292</v>
      </c>
      <c r="AA14" s="3" t="s">
        <v>43</v>
      </c>
      <c r="AB14" s="3">
        <f>GETPIVOTDATA("Max of total_deceased",$S$5)</f>
        <v>73112</v>
      </c>
      <c r="AE14" s="2"/>
    </row>
    <row r="15" spans="1:31" x14ac:dyDescent="0.35">
      <c r="A15">
        <v>2020</v>
      </c>
      <c r="B15" t="s">
        <v>31</v>
      </c>
      <c r="C15">
        <v>3</v>
      </c>
      <c r="D15">
        <v>2</v>
      </c>
      <c r="E15">
        <v>16</v>
      </c>
      <c r="F15">
        <v>142</v>
      </c>
      <c r="G15">
        <v>0</v>
      </c>
      <c r="H15">
        <v>0</v>
      </c>
      <c r="I15">
        <v>0</v>
      </c>
      <c r="J15">
        <v>6</v>
      </c>
      <c r="K15">
        <v>0</v>
      </c>
      <c r="L15">
        <v>0</v>
      </c>
      <c r="M15">
        <v>0</v>
      </c>
      <c r="N15">
        <v>0</v>
      </c>
      <c r="O15">
        <v>0</v>
      </c>
      <c r="P15">
        <v>0</v>
      </c>
      <c r="R15" s="32"/>
      <c r="S15" s="3" t="s">
        <v>40</v>
      </c>
      <c r="T15" s="3">
        <f>Y12</f>
        <v>0</v>
      </c>
      <c r="AE15" s="2"/>
    </row>
    <row r="16" spans="1:31" x14ac:dyDescent="0.35">
      <c r="A16">
        <v>2020</v>
      </c>
      <c r="B16" t="s">
        <v>31</v>
      </c>
      <c r="C16">
        <v>3</v>
      </c>
      <c r="D16">
        <v>2</v>
      </c>
      <c r="E16">
        <v>20</v>
      </c>
      <c r="F16">
        <v>162</v>
      </c>
      <c r="G16">
        <v>0</v>
      </c>
      <c r="H16">
        <v>0</v>
      </c>
      <c r="I16">
        <v>0</v>
      </c>
      <c r="J16">
        <v>6</v>
      </c>
      <c r="K16">
        <v>0</v>
      </c>
      <c r="L16">
        <v>0</v>
      </c>
      <c r="M16">
        <v>0</v>
      </c>
      <c r="N16">
        <v>0</v>
      </c>
      <c r="O16">
        <v>0</v>
      </c>
      <c r="P16">
        <v>0</v>
      </c>
      <c r="R16" s="32"/>
      <c r="S16" s="3" t="s">
        <v>44</v>
      </c>
      <c r="T16" s="3">
        <f>AB12</f>
        <v>0</v>
      </c>
      <c r="AE16" s="2"/>
    </row>
    <row r="17" spans="1:31" x14ac:dyDescent="0.35">
      <c r="A17">
        <v>2020</v>
      </c>
      <c r="B17" t="s">
        <v>31</v>
      </c>
      <c r="C17">
        <v>3</v>
      </c>
      <c r="D17">
        <v>2</v>
      </c>
      <c r="E17">
        <v>20</v>
      </c>
      <c r="F17">
        <v>182</v>
      </c>
      <c r="G17">
        <v>2</v>
      </c>
      <c r="H17">
        <v>2</v>
      </c>
      <c r="I17">
        <v>0</v>
      </c>
      <c r="J17">
        <v>6</v>
      </c>
      <c r="K17">
        <v>6500</v>
      </c>
      <c r="L17">
        <v>6500</v>
      </c>
      <c r="M17">
        <v>0</v>
      </c>
      <c r="N17">
        <v>0</v>
      </c>
      <c r="O17">
        <v>0</v>
      </c>
      <c r="P17">
        <v>0</v>
      </c>
      <c r="R17" s="32"/>
      <c r="S17" s="3" t="s">
        <v>41</v>
      </c>
      <c r="T17" s="3">
        <f>Y13</f>
        <v>1495416</v>
      </c>
      <c r="V17" t="s">
        <v>56</v>
      </c>
      <c r="W17" s="15">
        <f>Data_1!Y10/Data_1!Y9</f>
        <v>9.7906633097896142E-2</v>
      </c>
      <c r="AE17" s="2"/>
    </row>
    <row r="18" spans="1:31" x14ac:dyDescent="0.35">
      <c r="A18">
        <v>2020</v>
      </c>
      <c r="B18" t="s">
        <v>31</v>
      </c>
      <c r="C18">
        <v>3</v>
      </c>
      <c r="D18">
        <v>2</v>
      </c>
      <c r="E18">
        <v>22</v>
      </c>
      <c r="F18">
        <v>204</v>
      </c>
      <c r="G18">
        <v>0</v>
      </c>
      <c r="H18">
        <v>2</v>
      </c>
      <c r="I18">
        <v>0</v>
      </c>
      <c r="J18">
        <v>6</v>
      </c>
      <c r="K18">
        <v>0</v>
      </c>
      <c r="L18">
        <v>6500</v>
      </c>
      <c r="M18">
        <v>0</v>
      </c>
      <c r="N18">
        <v>0</v>
      </c>
      <c r="O18">
        <v>0</v>
      </c>
      <c r="P18">
        <v>0</v>
      </c>
      <c r="R18" s="32"/>
      <c r="S18" s="3" t="s">
        <v>45</v>
      </c>
      <c r="T18" s="3">
        <f>AB13</f>
        <v>2191098</v>
      </c>
      <c r="V18" t="s">
        <v>57</v>
      </c>
      <c r="W18" s="14">
        <f>AB10/AB9</f>
        <v>8.1898022061621306E-2</v>
      </c>
      <c r="AE18" s="2"/>
    </row>
    <row r="19" spans="1:31" ht="15" customHeight="1" x14ac:dyDescent="0.35">
      <c r="A19">
        <v>2020</v>
      </c>
      <c r="B19" t="s">
        <v>31</v>
      </c>
      <c r="C19">
        <v>3</v>
      </c>
      <c r="D19">
        <v>3</v>
      </c>
      <c r="E19">
        <v>20</v>
      </c>
      <c r="F19">
        <v>224</v>
      </c>
      <c r="G19">
        <v>0</v>
      </c>
      <c r="H19">
        <v>2</v>
      </c>
      <c r="I19">
        <v>0</v>
      </c>
      <c r="J19">
        <v>6</v>
      </c>
      <c r="K19">
        <v>0</v>
      </c>
      <c r="L19">
        <v>6500</v>
      </c>
      <c r="M19">
        <v>0</v>
      </c>
      <c r="N19">
        <v>0</v>
      </c>
      <c r="O19">
        <v>0</v>
      </c>
      <c r="P19">
        <v>0</v>
      </c>
      <c r="R19" s="32"/>
      <c r="S19" s="3" t="s">
        <v>43</v>
      </c>
      <c r="T19" s="3">
        <f>Y14</f>
        <v>38292</v>
      </c>
      <c r="V19" t="s">
        <v>58</v>
      </c>
      <c r="W19" s="14">
        <f>AB13/AB10</f>
        <v>0.64555930453597821</v>
      </c>
      <c r="AE19" s="2"/>
    </row>
    <row r="20" spans="1:31" x14ac:dyDescent="0.35">
      <c r="A20">
        <v>2020</v>
      </c>
      <c r="B20" t="s">
        <v>31</v>
      </c>
      <c r="C20">
        <v>3</v>
      </c>
      <c r="D20">
        <v>3</v>
      </c>
      <c r="E20">
        <v>28</v>
      </c>
      <c r="F20">
        <v>252</v>
      </c>
      <c r="G20">
        <v>0</v>
      </c>
      <c r="H20">
        <v>2</v>
      </c>
      <c r="I20">
        <v>0</v>
      </c>
      <c r="J20">
        <v>6</v>
      </c>
      <c r="K20">
        <v>0</v>
      </c>
      <c r="L20">
        <v>6500</v>
      </c>
      <c r="M20">
        <v>0</v>
      </c>
      <c r="N20">
        <v>0</v>
      </c>
      <c r="O20">
        <v>0</v>
      </c>
      <c r="P20">
        <v>0</v>
      </c>
      <c r="R20" s="32"/>
      <c r="S20" s="3" t="s">
        <v>46</v>
      </c>
      <c r="T20" s="3">
        <f>AB14</f>
        <v>73112</v>
      </c>
      <c r="V20" t="s">
        <v>59</v>
      </c>
      <c r="W20" s="14">
        <f>AB14/AB10</f>
        <v>2.1540858452353314E-2</v>
      </c>
      <c r="AE20" s="2"/>
    </row>
    <row r="21" spans="1:31" x14ac:dyDescent="0.35">
      <c r="A21">
        <v>2020</v>
      </c>
      <c r="B21" t="s">
        <v>31</v>
      </c>
      <c r="C21">
        <v>3</v>
      </c>
      <c r="D21">
        <v>3</v>
      </c>
      <c r="E21">
        <v>40</v>
      </c>
      <c r="F21">
        <v>292</v>
      </c>
      <c r="G21">
        <v>0</v>
      </c>
      <c r="H21">
        <v>2</v>
      </c>
      <c r="I21">
        <v>0</v>
      </c>
      <c r="J21">
        <v>6</v>
      </c>
      <c r="K21">
        <v>0</v>
      </c>
      <c r="L21">
        <v>6500</v>
      </c>
      <c r="M21">
        <v>0</v>
      </c>
      <c r="N21">
        <v>0</v>
      </c>
      <c r="O21">
        <v>0</v>
      </c>
      <c r="P21">
        <v>0</v>
      </c>
      <c r="R21" s="1"/>
      <c r="AE21" s="2"/>
    </row>
    <row r="22" spans="1:31" ht="15" thickBot="1" x14ac:dyDescent="0.4">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35">
      <c r="A23">
        <v>2020</v>
      </c>
      <c r="B23" t="s">
        <v>31</v>
      </c>
      <c r="C23">
        <v>3</v>
      </c>
      <c r="D23">
        <v>3</v>
      </c>
      <c r="E23">
        <v>54</v>
      </c>
      <c r="F23">
        <v>396</v>
      </c>
      <c r="G23">
        <v>0</v>
      </c>
      <c r="H23">
        <v>2</v>
      </c>
      <c r="I23">
        <v>0</v>
      </c>
      <c r="J23">
        <v>6</v>
      </c>
      <c r="K23">
        <v>1050</v>
      </c>
      <c r="L23">
        <v>14175</v>
      </c>
      <c r="M23">
        <v>0</v>
      </c>
      <c r="N23">
        <v>0</v>
      </c>
      <c r="O23">
        <v>0</v>
      </c>
      <c r="P23">
        <v>0</v>
      </c>
    </row>
    <row r="24" spans="1:31" x14ac:dyDescent="0.35">
      <c r="A24">
        <v>2020</v>
      </c>
      <c r="B24" t="s">
        <v>31</v>
      </c>
      <c r="C24">
        <v>3</v>
      </c>
      <c r="D24">
        <v>3</v>
      </c>
      <c r="E24">
        <v>116</v>
      </c>
      <c r="F24">
        <v>512</v>
      </c>
      <c r="G24">
        <v>0</v>
      </c>
      <c r="H24">
        <v>2</v>
      </c>
      <c r="I24">
        <v>2</v>
      </c>
      <c r="J24">
        <v>8</v>
      </c>
      <c r="K24">
        <v>1229</v>
      </c>
      <c r="L24">
        <v>15404</v>
      </c>
      <c r="M24">
        <v>0</v>
      </c>
      <c r="N24">
        <v>0</v>
      </c>
      <c r="O24">
        <v>0</v>
      </c>
      <c r="P24">
        <v>0</v>
      </c>
    </row>
    <row r="25" spans="1:31" x14ac:dyDescent="0.35">
      <c r="A25">
        <v>2020</v>
      </c>
      <c r="B25" t="s">
        <v>31</v>
      </c>
      <c r="C25">
        <v>3</v>
      </c>
      <c r="D25">
        <v>3</v>
      </c>
      <c r="E25">
        <v>156</v>
      </c>
      <c r="F25">
        <v>668</v>
      </c>
      <c r="G25">
        <v>0</v>
      </c>
      <c r="H25">
        <v>2</v>
      </c>
      <c r="I25">
        <v>0</v>
      </c>
      <c r="J25">
        <v>8</v>
      </c>
      <c r="K25">
        <v>1507</v>
      </c>
      <c r="L25">
        <v>16911</v>
      </c>
      <c r="M25">
        <v>0</v>
      </c>
      <c r="N25">
        <v>0</v>
      </c>
      <c r="O25">
        <v>0</v>
      </c>
      <c r="P25">
        <v>0</v>
      </c>
    </row>
    <row r="26" spans="1:31" x14ac:dyDescent="0.35">
      <c r="A26">
        <v>2020</v>
      </c>
      <c r="B26" t="s">
        <v>31</v>
      </c>
      <c r="C26">
        <v>3</v>
      </c>
      <c r="D26">
        <v>4</v>
      </c>
      <c r="E26">
        <v>138</v>
      </c>
      <c r="F26">
        <v>806</v>
      </c>
      <c r="G26">
        <v>0</v>
      </c>
      <c r="H26">
        <v>2</v>
      </c>
      <c r="I26">
        <v>0</v>
      </c>
      <c r="J26">
        <v>8</v>
      </c>
      <c r="K26">
        <v>1216</v>
      </c>
      <c r="L26">
        <v>18127</v>
      </c>
      <c r="M26">
        <v>0</v>
      </c>
      <c r="N26">
        <v>0</v>
      </c>
      <c r="O26">
        <v>0</v>
      </c>
      <c r="P26">
        <v>0</v>
      </c>
    </row>
    <row r="27" spans="1:31" x14ac:dyDescent="0.35">
      <c r="A27">
        <v>2020</v>
      </c>
      <c r="B27" t="s">
        <v>31</v>
      </c>
      <c r="C27">
        <v>3</v>
      </c>
      <c r="D27">
        <v>4</v>
      </c>
      <c r="E27">
        <v>188</v>
      </c>
      <c r="F27">
        <v>994</v>
      </c>
      <c r="G27">
        <v>0</v>
      </c>
      <c r="H27">
        <v>2</v>
      </c>
      <c r="I27">
        <v>0</v>
      </c>
      <c r="J27">
        <v>8</v>
      </c>
      <c r="K27">
        <v>2580</v>
      </c>
      <c r="L27">
        <v>20707</v>
      </c>
      <c r="M27">
        <v>0</v>
      </c>
      <c r="N27">
        <v>0</v>
      </c>
      <c r="O27">
        <v>0</v>
      </c>
      <c r="P27">
        <v>0</v>
      </c>
    </row>
    <row r="28" spans="1:31" x14ac:dyDescent="0.35">
      <c r="A28">
        <v>2020</v>
      </c>
      <c r="B28" t="s">
        <v>31</v>
      </c>
      <c r="C28">
        <v>3</v>
      </c>
      <c r="D28">
        <v>4</v>
      </c>
      <c r="E28">
        <v>148</v>
      </c>
      <c r="F28">
        <v>1142</v>
      </c>
      <c r="G28">
        <v>0</v>
      </c>
      <c r="H28">
        <v>2</v>
      </c>
      <c r="I28">
        <v>4</v>
      </c>
      <c r="J28">
        <v>12</v>
      </c>
      <c r="K28">
        <v>1987</v>
      </c>
      <c r="L28">
        <v>22694</v>
      </c>
      <c r="M28">
        <v>0</v>
      </c>
      <c r="N28">
        <v>0</v>
      </c>
      <c r="O28">
        <v>0</v>
      </c>
      <c r="P28">
        <v>0</v>
      </c>
    </row>
    <row r="29" spans="1:31" x14ac:dyDescent="0.35">
      <c r="A29">
        <v>2020</v>
      </c>
      <c r="B29" t="s">
        <v>31</v>
      </c>
      <c r="C29">
        <v>3</v>
      </c>
      <c r="D29">
        <v>4</v>
      </c>
      <c r="E29">
        <v>172</v>
      </c>
      <c r="F29">
        <v>1314</v>
      </c>
      <c r="G29">
        <v>0</v>
      </c>
      <c r="H29">
        <v>2</v>
      </c>
      <c r="I29">
        <v>0</v>
      </c>
      <c r="J29">
        <v>12</v>
      </c>
      <c r="K29">
        <v>2450</v>
      </c>
      <c r="L29">
        <v>25144</v>
      </c>
      <c r="M29">
        <v>0</v>
      </c>
      <c r="N29">
        <v>0</v>
      </c>
      <c r="O29">
        <v>0</v>
      </c>
      <c r="P29">
        <v>0</v>
      </c>
    </row>
    <row r="30" spans="1:31" x14ac:dyDescent="0.35">
      <c r="A30">
        <v>2020</v>
      </c>
      <c r="B30" t="s">
        <v>31</v>
      </c>
      <c r="C30">
        <v>3</v>
      </c>
      <c r="D30">
        <v>4</v>
      </c>
      <c r="E30">
        <v>146</v>
      </c>
      <c r="F30">
        <v>1460</v>
      </c>
      <c r="G30">
        <v>2</v>
      </c>
      <c r="H30">
        <v>4</v>
      </c>
      <c r="I30">
        <v>0</v>
      </c>
      <c r="J30">
        <v>12</v>
      </c>
      <c r="K30">
        <v>2544</v>
      </c>
      <c r="L30">
        <v>27688</v>
      </c>
      <c r="M30">
        <v>0</v>
      </c>
      <c r="N30">
        <v>0</v>
      </c>
      <c r="O30">
        <v>0</v>
      </c>
      <c r="P30">
        <v>0</v>
      </c>
    </row>
    <row r="31" spans="1:31" x14ac:dyDescent="0.35">
      <c r="A31">
        <v>2020</v>
      </c>
      <c r="B31" t="s">
        <v>31</v>
      </c>
      <c r="C31">
        <v>3</v>
      </c>
      <c r="D31">
        <v>4</v>
      </c>
      <c r="E31">
        <v>306</v>
      </c>
      <c r="F31">
        <v>1766</v>
      </c>
      <c r="G31">
        <v>2</v>
      </c>
      <c r="H31">
        <v>6</v>
      </c>
      <c r="I31">
        <v>4</v>
      </c>
      <c r="J31">
        <v>16</v>
      </c>
      <c r="K31">
        <v>0</v>
      </c>
      <c r="L31">
        <v>27688</v>
      </c>
      <c r="M31">
        <v>0</v>
      </c>
      <c r="N31">
        <v>0</v>
      </c>
      <c r="O31">
        <v>0</v>
      </c>
      <c r="P31">
        <v>0</v>
      </c>
    </row>
    <row r="32" spans="1:31" x14ac:dyDescent="0.35">
      <c r="A32">
        <v>2020</v>
      </c>
      <c r="B32" t="s">
        <v>31</v>
      </c>
      <c r="C32">
        <v>3</v>
      </c>
      <c r="D32">
        <v>4</v>
      </c>
      <c r="E32">
        <v>272</v>
      </c>
      <c r="F32">
        <v>2038</v>
      </c>
      <c r="G32">
        <v>0</v>
      </c>
      <c r="H32">
        <v>6</v>
      </c>
      <c r="I32">
        <v>0</v>
      </c>
      <c r="J32">
        <v>16</v>
      </c>
      <c r="K32">
        <v>0</v>
      </c>
      <c r="L32">
        <v>27688</v>
      </c>
      <c r="M32">
        <v>0</v>
      </c>
      <c r="N32">
        <v>0</v>
      </c>
      <c r="O32">
        <v>0</v>
      </c>
      <c r="P32">
        <v>0</v>
      </c>
    </row>
    <row r="33" spans="1:16" x14ac:dyDescent="0.35">
      <c r="A33">
        <v>2020</v>
      </c>
      <c r="B33" t="s">
        <v>31</v>
      </c>
      <c r="C33">
        <v>3</v>
      </c>
      <c r="D33">
        <v>5</v>
      </c>
      <c r="E33">
        <v>240</v>
      </c>
      <c r="F33">
        <v>2278</v>
      </c>
      <c r="G33">
        <v>50</v>
      </c>
      <c r="H33">
        <v>56</v>
      </c>
      <c r="I33">
        <v>182</v>
      </c>
      <c r="J33">
        <v>198</v>
      </c>
      <c r="K33">
        <v>0</v>
      </c>
      <c r="L33">
        <v>27688</v>
      </c>
      <c r="M33">
        <v>0</v>
      </c>
      <c r="N33">
        <v>0</v>
      </c>
      <c r="O33">
        <v>0</v>
      </c>
      <c r="P33">
        <v>0</v>
      </c>
    </row>
    <row r="34" spans="1:16" x14ac:dyDescent="0.35">
      <c r="A34">
        <v>2020</v>
      </c>
      <c r="B34" t="s">
        <v>31</v>
      </c>
      <c r="C34">
        <v>3</v>
      </c>
      <c r="D34">
        <v>5</v>
      </c>
      <c r="E34">
        <v>374</v>
      </c>
      <c r="F34">
        <v>2652</v>
      </c>
      <c r="G34">
        <v>26</v>
      </c>
      <c r="H34">
        <v>82</v>
      </c>
      <c r="I34">
        <v>84</v>
      </c>
      <c r="J34">
        <v>282</v>
      </c>
      <c r="K34">
        <v>10754</v>
      </c>
      <c r="L34">
        <v>38442</v>
      </c>
      <c r="M34">
        <v>0</v>
      </c>
      <c r="N34">
        <v>0</v>
      </c>
      <c r="O34">
        <v>0</v>
      </c>
      <c r="P34">
        <v>0</v>
      </c>
    </row>
    <row r="35" spans="1:16" x14ac:dyDescent="0.35">
      <c r="A35">
        <v>2020</v>
      </c>
      <c r="B35" t="s">
        <v>31</v>
      </c>
      <c r="C35">
        <v>3</v>
      </c>
      <c r="D35">
        <v>5</v>
      </c>
      <c r="E35">
        <v>618</v>
      </c>
      <c r="F35">
        <v>3270</v>
      </c>
      <c r="G35">
        <v>12</v>
      </c>
      <c r="H35">
        <v>94</v>
      </c>
      <c r="I35">
        <v>38</v>
      </c>
      <c r="J35">
        <v>320</v>
      </c>
      <c r="K35">
        <v>4346</v>
      </c>
      <c r="L35">
        <v>42788</v>
      </c>
      <c r="M35">
        <v>0</v>
      </c>
      <c r="N35">
        <v>0</v>
      </c>
      <c r="O35">
        <v>0</v>
      </c>
      <c r="P35">
        <v>0</v>
      </c>
    </row>
    <row r="36" spans="1:16" x14ac:dyDescent="0.35">
      <c r="A36">
        <v>2020</v>
      </c>
      <c r="B36" t="s">
        <v>47</v>
      </c>
      <c r="C36">
        <v>4</v>
      </c>
      <c r="D36">
        <v>1</v>
      </c>
      <c r="E36">
        <v>848</v>
      </c>
      <c r="F36">
        <v>4118</v>
      </c>
      <c r="G36">
        <v>22</v>
      </c>
      <c r="H36">
        <v>116</v>
      </c>
      <c r="I36">
        <v>18</v>
      </c>
      <c r="J36">
        <v>338</v>
      </c>
      <c r="K36">
        <v>16408</v>
      </c>
      <c r="L36">
        <v>59196</v>
      </c>
      <c r="M36">
        <v>0</v>
      </c>
      <c r="N36">
        <v>0</v>
      </c>
      <c r="O36">
        <v>0</v>
      </c>
      <c r="P36">
        <v>0</v>
      </c>
    </row>
    <row r="37" spans="1:16" x14ac:dyDescent="0.35">
      <c r="A37">
        <v>2020</v>
      </c>
      <c r="B37" t="s">
        <v>47</v>
      </c>
      <c r="C37">
        <v>4</v>
      </c>
      <c r="D37">
        <v>1</v>
      </c>
      <c r="E37">
        <v>972</v>
      </c>
      <c r="F37">
        <v>5090</v>
      </c>
      <c r="G37">
        <v>22</v>
      </c>
      <c r="H37">
        <v>138</v>
      </c>
      <c r="I37">
        <v>44</v>
      </c>
      <c r="J37">
        <v>382</v>
      </c>
      <c r="K37">
        <v>14841</v>
      </c>
      <c r="L37">
        <v>74037</v>
      </c>
      <c r="M37">
        <v>0</v>
      </c>
      <c r="N37">
        <v>0</v>
      </c>
      <c r="O37">
        <v>0</v>
      </c>
      <c r="P37">
        <v>0</v>
      </c>
    </row>
    <row r="38" spans="1:16" x14ac:dyDescent="0.35">
      <c r="A38">
        <v>2020</v>
      </c>
      <c r="B38" t="s">
        <v>47</v>
      </c>
      <c r="C38">
        <v>4</v>
      </c>
      <c r="D38">
        <v>1</v>
      </c>
      <c r="E38">
        <v>1120</v>
      </c>
      <c r="F38">
        <v>6210</v>
      </c>
      <c r="G38">
        <v>28</v>
      </c>
      <c r="H38">
        <v>166</v>
      </c>
      <c r="I38">
        <v>78</v>
      </c>
      <c r="J38">
        <v>460</v>
      </c>
      <c r="K38">
        <v>25068</v>
      </c>
      <c r="L38">
        <v>99105</v>
      </c>
      <c r="M38">
        <v>0</v>
      </c>
      <c r="N38">
        <v>0</v>
      </c>
      <c r="O38">
        <v>0</v>
      </c>
      <c r="P38">
        <v>0</v>
      </c>
    </row>
    <row r="39" spans="1:16" x14ac:dyDescent="0.35">
      <c r="A39">
        <v>2020</v>
      </c>
      <c r="B39" t="s">
        <v>47</v>
      </c>
      <c r="C39">
        <v>4</v>
      </c>
      <c r="D39">
        <v>1</v>
      </c>
      <c r="E39">
        <v>1158</v>
      </c>
      <c r="F39">
        <v>7368</v>
      </c>
      <c r="G39">
        <v>26</v>
      </c>
      <c r="H39">
        <v>192</v>
      </c>
      <c r="I39">
        <v>112</v>
      </c>
      <c r="J39">
        <v>572</v>
      </c>
      <c r="K39">
        <v>11693</v>
      </c>
      <c r="L39">
        <v>110798</v>
      </c>
      <c r="M39">
        <v>0</v>
      </c>
      <c r="N39">
        <v>0</v>
      </c>
      <c r="O39">
        <v>0</v>
      </c>
      <c r="P39">
        <v>0</v>
      </c>
    </row>
    <row r="40" spans="1:16" x14ac:dyDescent="0.35">
      <c r="A40">
        <v>2020</v>
      </c>
      <c r="B40" t="s">
        <v>47</v>
      </c>
      <c r="C40">
        <v>4</v>
      </c>
      <c r="D40">
        <v>1</v>
      </c>
      <c r="E40">
        <v>1218</v>
      </c>
      <c r="F40">
        <v>8586</v>
      </c>
      <c r="G40">
        <v>44</v>
      </c>
      <c r="H40">
        <v>236</v>
      </c>
      <c r="I40">
        <v>86</v>
      </c>
      <c r="J40">
        <v>658</v>
      </c>
      <c r="K40">
        <v>37173</v>
      </c>
      <c r="L40">
        <v>147971</v>
      </c>
      <c r="M40">
        <v>0</v>
      </c>
      <c r="N40">
        <v>0</v>
      </c>
      <c r="O40">
        <v>0</v>
      </c>
      <c r="P40">
        <v>0</v>
      </c>
    </row>
    <row r="41" spans="1:16" x14ac:dyDescent="0.35">
      <c r="A41">
        <v>2020</v>
      </c>
      <c r="B41" t="s">
        <v>47</v>
      </c>
      <c r="C41">
        <v>4</v>
      </c>
      <c r="D41">
        <v>1</v>
      </c>
      <c r="E41">
        <v>968</v>
      </c>
      <c r="F41">
        <v>9554</v>
      </c>
      <c r="G41">
        <v>32</v>
      </c>
      <c r="H41">
        <v>268</v>
      </c>
      <c r="I41">
        <v>130</v>
      </c>
      <c r="J41">
        <v>788</v>
      </c>
      <c r="K41">
        <v>13961</v>
      </c>
      <c r="L41">
        <v>161932</v>
      </c>
      <c r="M41">
        <v>0</v>
      </c>
      <c r="N41">
        <v>0</v>
      </c>
      <c r="O41">
        <v>0</v>
      </c>
      <c r="P41">
        <v>0</v>
      </c>
    </row>
    <row r="42" spans="1:16" x14ac:dyDescent="0.35">
      <c r="A42">
        <v>2020</v>
      </c>
      <c r="B42" t="s">
        <v>47</v>
      </c>
      <c r="C42">
        <v>4</v>
      </c>
      <c r="D42">
        <v>1</v>
      </c>
      <c r="E42">
        <v>1146</v>
      </c>
      <c r="F42">
        <v>10700</v>
      </c>
      <c r="G42">
        <v>54</v>
      </c>
      <c r="H42">
        <v>322</v>
      </c>
      <c r="I42">
        <v>150</v>
      </c>
      <c r="J42">
        <v>938</v>
      </c>
      <c r="K42">
        <v>46824</v>
      </c>
      <c r="L42">
        <v>208756</v>
      </c>
      <c r="M42">
        <v>0</v>
      </c>
      <c r="N42">
        <v>0</v>
      </c>
      <c r="O42">
        <v>0</v>
      </c>
      <c r="P42">
        <v>0</v>
      </c>
    </row>
    <row r="43" spans="1:16" x14ac:dyDescent="0.35">
      <c r="A43">
        <v>2020</v>
      </c>
      <c r="B43" t="s">
        <v>47</v>
      </c>
      <c r="C43">
        <v>4</v>
      </c>
      <c r="D43">
        <v>2</v>
      </c>
      <c r="E43">
        <v>1130</v>
      </c>
      <c r="F43">
        <v>11830</v>
      </c>
      <c r="G43">
        <v>40</v>
      </c>
      <c r="H43">
        <v>362</v>
      </c>
      <c r="I43">
        <v>192</v>
      </c>
      <c r="J43">
        <v>1130</v>
      </c>
      <c r="K43">
        <v>24444</v>
      </c>
      <c r="L43">
        <v>233200</v>
      </c>
      <c r="M43">
        <v>0</v>
      </c>
      <c r="N43">
        <v>0</v>
      </c>
      <c r="O43">
        <v>0</v>
      </c>
      <c r="P43">
        <v>0</v>
      </c>
    </row>
    <row r="44" spans="1:16" x14ac:dyDescent="0.35">
      <c r="A44">
        <v>2020</v>
      </c>
      <c r="B44" t="s">
        <v>47</v>
      </c>
      <c r="C44">
        <v>4</v>
      </c>
      <c r="D44">
        <v>2</v>
      </c>
      <c r="E44">
        <v>1626</v>
      </c>
      <c r="F44">
        <v>13456</v>
      </c>
      <c r="G44">
        <v>92</v>
      </c>
      <c r="H44">
        <v>454</v>
      </c>
      <c r="I44">
        <v>140</v>
      </c>
      <c r="J44">
        <v>1270</v>
      </c>
      <c r="K44">
        <v>29575</v>
      </c>
      <c r="L44">
        <v>262775</v>
      </c>
      <c r="M44">
        <v>0</v>
      </c>
      <c r="N44">
        <v>0</v>
      </c>
      <c r="O44">
        <v>0</v>
      </c>
      <c r="P44">
        <v>0</v>
      </c>
    </row>
    <row r="45" spans="1:16" x14ac:dyDescent="0.35">
      <c r="A45">
        <v>2020</v>
      </c>
      <c r="B45" t="s">
        <v>47</v>
      </c>
      <c r="C45">
        <v>4</v>
      </c>
      <c r="D45">
        <v>2</v>
      </c>
      <c r="E45">
        <v>1742</v>
      </c>
      <c r="F45">
        <v>15198</v>
      </c>
      <c r="G45">
        <v>44</v>
      </c>
      <c r="H45">
        <v>498</v>
      </c>
      <c r="I45">
        <v>302</v>
      </c>
      <c r="J45">
        <v>1572</v>
      </c>
      <c r="K45">
        <v>54335</v>
      </c>
      <c r="L45">
        <v>317110</v>
      </c>
      <c r="M45">
        <v>0</v>
      </c>
      <c r="N45">
        <v>0</v>
      </c>
      <c r="O45">
        <v>0</v>
      </c>
      <c r="P45">
        <v>0</v>
      </c>
    </row>
    <row r="46" spans="1:16" x14ac:dyDescent="0.35">
      <c r="A46">
        <v>2020</v>
      </c>
      <c r="B46" t="s">
        <v>47</v>
      </c>
      <c r="C46">
        <v>4</v>
      </c>
      <c r="D46">
        <v>2</v>
      </c>
      <c r="E46">
        <v>1708</v>
      </c>
      <c r="F46">
        <v>16906</v>
      </c>
      <c r="G46">
        <v>82</v>
      </c>
      <c r="H46">
        <v>580</v>
      </c>
      <c r="I46">
        <v>372</v>
      </c>
      <c r="J46">
        <v>1944</v>
      </c>
      <c r="K46">
        <v>34273</v>
      </c>
      <c r="L46">
        <v>351383</v>
      </c>
      <c r="M46">
        <v>0</v>
      </c>
      <c r="N46">
        <v>0</v>
      </c>
      <c r="O46">
        <v>0</v>
      </c>
      <c r="P46">
        <v>0</v>
      </c>
    </row>
    <row r="47" spans="1:16" x14ac:dyDescent="0.35">
      <c r="A47">
        <v>2020</v>
      </c>
      <c r="B47" t="s">
        <v>47</v>
      </c>
      <c r="C47">
        <v>4</v>
      </c>
      <c r="D47">
        <v>2</v>
      </c>
      <c r="E47">
        <v>1516</v>
      </c>
      <c r="F47">
        <v>18422</v>
      </c>
      <c r="G47">
        <v>84</v>
      </c>
      <c r="H47">
        <v>664</v>
      </c>
      <c r="I47">
        <v>228</v>
      </c>
      <c r="J47">
        <v>2172</v>
      </c>
      <c r="K47">
        <v>36443</v>
      </c>
      <c r="L47">
        <v>387826</v>
      </c>
      <c r="M47">
        <v>0</v>
      </c>
      <c r="N47">
        <v>0</v>
      </c>
      <c r="O47">
        <v>0</v>
      </c>
      <c r="P47">
        <v>0</v>
      </c>
    </row>
    <row r="48" spans="1:16" x14ac:dyDescent="0.35">
      <c r="A48">
        <v>2020</v>
      </c>
      <c r="B48" t="s">
        <v>47</v>
      </c>
      <c r="C48">
        <v>4</v>
      </c>
      <c r="D48">
        <v>2</v>
      </c>
      <c r="E48">
        <v>2486</v>
      </c>
      <c r="F48">
        <v>20908</v>
      </c>
      <c r="G48">
        <v>54</v>
      </c>
      <c r="H48">
        <v>718</v>
      </c>
      <c r="I48">
        <v>224</v>
      </c>
      <c r="J48">
        <v>2396</v>
      </c>
      <c r="K48">
        <v>43745</v>
      </c>
      <c r="L48">
        <v>431571</v>
      </c>
      <c r="M48">
        <v>0</v>
      </c>
      <c r="N48">
        <v>0</v>
      </c>
      <c r="O48">
        <v>0</v>
      </c>
      <c r="P48">
        <v>0</v>
      </c>
    </row>
    <row r="49" spans="1:16" x14ac:dyDescent="0.35">
      <c r="A49">
        <v>2020</v>
      </c>
      <c r="B49" t="s">
        <v>47</v>
      </c>
      <c r="C49">
        <v>4</v>
      </c>
      <c r="D49">
        <v>2</v>
      </c>
      <c r="E49">
        <v>2062</v>
      </c>
      <c r="F49">
        <v>22970</v>
      </c>
      <c r="G49">
        <v>74</v>
      </c>
      <c r="H49">
        <v>792</v>
      </c>
      <c r="I49">
        <v>334</v>
      </c>
      <c r="J49">
        <v>2730</v>
      </c>
      <c r="K49">
        <v>48958</v>
      </c>
      <c r="L49">
        <v>480529</v>
      </c>
      <c r="M49">
        <v>0</v>
      </c>
      <c r="N49">
        <v>0</v>
      </c>
      <c r="O49">
        <v>0</v>
      </c>
      <c r="P49">
        <v>0</v>
      </c>
    </row>
    <row r="50" spans="1:16" x14ac:dyDescent="0.35">
      <c r="A50">
        <v>2020</v>
      </c>
      <c r="B50" t="s">
        <v>47</v>
      </c>
      <c r="C50">
        <v>4</v>
      </c>
      <c r="D50">
        <v>3</v>
      </c>
      <c r="E50">
        <v>1772</v>
      </c>
      <c r="F50">
        <v>24742</v>
      </c>
      <c r="G50">
        <v>54</v>
      </c>
      <c r="H50">
        <v>846</v>
      </c>
      <c r="I50">
        <v>288</v>
      </c>
      <c r="J50">
        <v>3018</v>
      </c>
      <c r="K50">
        <v>58092</v>
      </c>
      <c r="L50">
        <v>538621</v>
      </c>
      <c r="M50">
        <v>0</v>
      </c>
      <c r="N50">
        <v>0</v>
      </c>
      <c r="O50">
        <v>0</v>
      </c>
      <c r="P50">
        <v>0</v>
      </c>
    </row>
    <row r="51" spans="1:16" x14ac:dyDescent="0.35">
      <c r="A51">
        <v>2020</v>
      </c>
      <c r="B51" t="s">
        <v>47</v>
      </c>
      <c r="C51">
        <v>4</v>
      </c>
      <c r="D51">
        <v>3</v>
      </c>
      <c r="E51">
        <v>2122</v>
      </c>
      <c r="F51">
        <v>26864</v>
      </c>
      <c r="G51">
        <v>52</v>
      </c>
      <c r="H51">
        <v>898</v>
      </c>
      <c r="I51">
        <v>516</v>
      </c>
      <c r="J51">
        <v>3534</v>
      </c>
      <c r="K51">
        <v>67134</v>
      </c>
      <c r="L51">
        <v>605755</v>
      </c>
      <c r="M51">
        <v>0</v>
      </c>
      <c r="N51">
        <v>0</v>
      </c>
      <c r="O51">
        <v>0</v>
      </c>
      <c r="P51">
        <v>0</v>
      </c>
    </row>
    <row r="52" spans="1:16" x14ac:dyDescent="0.35">
      <c r="A52">
        <v>2020</v>
      </c>
      <c r="B52" t="s">
        <v>47</v>
      </c>
      <c r="C52">
        <v>4</v>
      </c>
      <c r="D52">
        <v>3</v>
      </c>
      <c r="E52">
        <v>1844</v>
      </c>
      <c r="F52">
        <v>28708</v>
      </c>
      <c r="G52">
        <v>76</v>
      </c>
      <c r="H52">
        <v>974</v>
      </c>
      <c r="I52">
        <v>546</v>
      </c>
      <c r="J52">
        <v>4080</v>
      </c>
      <c r="K52">
        <v>64978</v>
      </c>
      <c r="L52">
        <v>670733</v>
      </c>
      <c r="M52">
        <v>0</v>
      </c>
      <c r="N52">
        <v>0</v>
      </c>
      <c r="O52">
        <v>0</v>
      </c>
      <c r="P52">
        <v>0</v>
      </c>
    </row>
    <row r="53" spans="1:16" x14ac:dyDescent="0.35">
      <c r="A53">
        <v>2020</v>
      </c>
      <c r="B53" t="s">
        <v>47</v>
      </c>
      <c r="C53">
        <v>4</v>
      </c>
      <c r="D53">
        <v>3</v>
      </c>
      <c r="E53">
        <v>2742</v>
      </c>
      <c r="F53">
        <v>31450</v>
      </c>
      <c r="G53">
        <v>70</v>
      </c>
      <c r="H53">
        <v>1044</v>
      </c>
      <c r="I53">
        <v>852</v>
      </c>
      <c r="J53">
        <v>4932</v>
      </c>
      <c r="K53">
        <v>68697</v>
      </c>
      <c r="L53">
        <v>739430</v>
      </c>
      <c r="M53">
        <v>0</v>
      </c>
      <c r="N53">
        <v>0</v>
      </c>
      <c r="O53">
        <v>0</v>
      </c>
      <c r="P53">
        <v>0</v>
      </c>
    </row>
    <row r="54" spans="1:16" x14ac:dyDescent="0.35">
      <c r="A54">
        <v>2020</v>
      </c>
      <c r="B54" t="s">
        <v>47</v>
      </c>
      <c r="C54">
        <v>4</v>
      </c>
      <c r="D54">
        <v>3</v>
      </c>
      <c r="E54">
        <v>3160</v>
      </c>
      <c r="F54">
        <v>34610</v>
      </c>
      <c r="G54">
        <v>76</v>
      </c>
      <c r="H54">
        <v>1120</v>
      </c>
      <c r="I54">
        <v>776</v>
      </c>
      <c r="J54">
        <v>5708</v>
      </c>
      <c r="K54">
        <v>88950</v>
      </c>
      <c r="L54">
        <v>828380</v>
      </c>
      <c r="M54">
        <v>0</v>
      </c>
      <c r="N54">
        <v>0</v>
      </c>
      <c r="O54">
        <v>0</v>
      </c>
      <c r="P54">
        <v>0</v>
      </c>
    </row>
    <row r="55" spans="1:16" x14ac:dyDescent="0.35">
      <c r="A55">
        <v>2020</v>
      </c>
      <c r="B55" t="s">
        <v>47</v>
      </c>
      <c r="C55">
        <v>4</v>
      </c>
      <c r="D55">
        <v>3</v>
      </c>
      <c r="E55">
        <v>2478</v>
      </c>
      <c r="F55">
        <v>37088</v>
      </c>
      <c r="G55">
        <v>66</v>
      </c>
      <c r="H55">
        <v>1186</v>
      </c>
      <c r="I55">
        <v>838</v>
      </c>
      <c r="J55">
        <v>6546</v>
      </c>
      <c r="K55">
        <v>38964</v>
      </c>
      <c r="L55">
        <v>867344</v>
      </c>
      <c r="M55">
        <v>0</v>
      </c>
      <c r="N55">
        <v>0</v>
      </c>
      <c r="O55">
        <v>0</v>
      </c>
      <c r="P55">
        <v>0</v>
      </c>
    </row>
    <row r="56" spans="1:16" x14ac:dyDescent="0.35">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35">
      <c r="A57">
        <v>2020</v>
      </c>
      <c r="B57" t="s">
        <v>47</v>
      </c>
      <c r="C57">
        <v>4</v>
      </c>
      <c r="D57">
        <v>4</v>
      </c>
      <c r="E57">
        <v>2584</v>
      </c>
      <c r="F57">
        <v>42746</v>
      </c>
      <c r="G57">
        <v>72</v>
      </c>
      <c r="H57">
        <v>1364</v>
      </c>
      <c r="I57">
        <v>788</v>
      </c>
      <c r="J57">
        <v>8740</v>
      </c>
      <c r="K57">
        <v>84970</v>
      </c>
      <c r="L57">
        <v>1054759</v>
      </c>
      <c r="M57">
        <v>0</v>
      </c>
      <c r="N57">
        <v>0</v>
      </c>
      <c r="O57">
        <v>0</v>
      </c>
      <c r="P57">
        <v>0</v>
      </c>
    </row>
    <row r="58" spans="1:16" x14ac:dyDescent="0.35">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35">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35">
      <c r="A60">
        <v>2020</v>
      </c>
      <c r="B60" t="s">
        <v>47</v>
      </c>
      <c r="C60">
        <v>4</v>
      </c>
      <c r="D60">
        <v>4</v>
      </c>
      <c r="E60">
        <v>3670</v>
      </c>
      <c r="F60">
        <v>52566</v>
      </c>
      <c r="G60">
        <v>88</v>
      </c>
      <c r="H60">
        <v>1650</v>
      </c>
      <c r="I60">
        <v>884</v>
      </c>
      <c r="J60">
        <v>11876</v>
      </c>
      <c r="K60">
        <v>95691</v>
      </c>
      <c r="L60">
        <v>1335909</v>
      </c>
      <c r="M60">
        <v>0</v>
      </c>
      <c r="N60">
        <v>0</v>
      </c>
      <c r="O60">
        <v>0</v>
      </c>
      <c r="P60">
        <v>0</v>
      </c>
    </row>
    <row r="61" spans="1:16" x14ac:dyDescent="0.35">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35">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35">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35">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35">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35">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35">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35">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35">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35">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35">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35">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35">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35">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35">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35">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35">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35">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35">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35">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35">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35">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35">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35">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35">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35">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35">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35">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35">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35">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35">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35">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35">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35">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35">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35">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35">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35">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35">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35">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35">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35">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35">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35">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35">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35">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35">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35">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35">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35">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35">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35">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35">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35">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35">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35">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35">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35">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35">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35">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35">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35">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35">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35">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35">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35">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35">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35">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35">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35">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35">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35">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35">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35">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35">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35">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35">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35">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35">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35">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35">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35">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35">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35">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35">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35">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35">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35">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35">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35">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35">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35">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35">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35">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35">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35">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35">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35">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35">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35">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35">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35">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35">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35">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35">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35">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35">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35">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35">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35">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35">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35">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35">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35">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35">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35">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35">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35">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35">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35">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35">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35">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35">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35">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35">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35">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35">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35">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35">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35">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35">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35">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35">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35">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35">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35">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35">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35">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35">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35">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35">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35">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35">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35">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35">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35">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35">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35">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35">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35">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35">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35">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35">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35">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35">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35">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35">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35">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35">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35">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35">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35">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35">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35">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35">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35">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35">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35">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35">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35">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35">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35">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35">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35">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35">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35">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35">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35">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35">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35">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35">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35">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35">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35">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35">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35">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35">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35">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35">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35">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35">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35">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35">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35">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35">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35">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35">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35">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35">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35">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35">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35">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35">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35">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35">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35">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35">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35">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35">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35">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35">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35">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35">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35">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35">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35">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35">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35">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35">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35">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35">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35">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35">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35">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35">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35">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35">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35">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35">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35">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35">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35">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35">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35">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35">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35">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35">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35">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35">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35">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35">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35">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35">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35">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35">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35">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35">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35">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35">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35">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35">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35">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35">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35">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35">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35">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35">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35">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35">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35">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35">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35">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35">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35">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35">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35">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35">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35">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35">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35">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35">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35">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35">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35">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35">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35">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35">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35">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35">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35">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35">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35">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35">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35">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35">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35">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35">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35">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35">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35">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35">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35">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35">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35">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35">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35">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35">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35">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35">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35">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35">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35">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35">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35">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35">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35">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35">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35">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35">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35">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35">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35">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35">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35">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35">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35">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35">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35">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35">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35">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35">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35">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35">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35">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35">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35">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35">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35">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35">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35">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35">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35">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35">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35">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35">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35">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35">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35">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35">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35">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35">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35">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35">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35">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35">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35">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35">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35">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35">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35">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35">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35">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35">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35">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35">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35">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35">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35">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35">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35">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35">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35">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35">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35">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35">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35">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35">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35">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35">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35">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35">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35">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35">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35">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35">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35">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35">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35">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35">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35">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35">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35">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35">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35">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35">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35">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35">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35">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35">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35">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35">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35">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35">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35">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35">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35">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35">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35">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35">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35">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35">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35">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35">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35">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35">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35">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35">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35">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35">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35">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35">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35">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35">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35">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35">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35">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35">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35">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35">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35">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35">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35">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35">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35">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35">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35">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35">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35">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35">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35">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35">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35">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35">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35">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35">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35">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35">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35">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35">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35">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35">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35">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35">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35">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35">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35">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35">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35">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35">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35">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35">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35">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35">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35">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35">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35">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35">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35">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35">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35">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35">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35">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35">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35">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35">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35">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35">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35">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35">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35">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35">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35">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35">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35">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35">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35">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35">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35">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35">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35">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35">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35">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35">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35">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35">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35">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35">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35">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35">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35">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35">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35">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35">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35">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35">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35">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35">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35">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35">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35">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35">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35">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35">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35">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35">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35">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35">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35">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35">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35">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35">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35">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35">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35">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35">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35">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35">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35">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35">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35">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35">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35">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35">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35">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35">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35">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35">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35">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35">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35">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35">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35">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35">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35">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35">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35">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35">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35">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35">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35">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35">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35">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35">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35">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35">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35">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35">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35">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35">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35">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35">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35">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35">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35">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V1:AA3"/>
    <mergeCell ref="S8:T8"/>
    <mergeCell ref="X8:Y8"/>
    <mergeCell ref="AA8:AB8"/>
    <mergeCell ref="R9:R10"/>
    <mergeCell ref="R11:R12"/>
    <mergeCell ref="R13:R14"/>
    <mergeCell ref="R15:R16"/>
    <mergeCell ref="R17:R18"/>
    <mergeCell ref="R19:R2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topLeftCell="F1" workbookViewId="0">
      <selection activeCell="N1" sqref="N1"/>
    </sheetView>
  </sheetViews>
  <sheetFormatPr defaultRowHeight="14.5" x14ac:dyDescent="0.35"/>
  <cols>
    <col min="1" max="1" width="7.1796875" customWidth="1"/>
    <col min="2" max="3" width="14.453125" customWidth="1"/>
    <col min="4" max="4" width="18" customWidth="1"/>
    <col min="5" max="5" width="17.81640625" customWidth="1"/>
    <col min="6" max="6" width="17.1796875" customWidth="1"/>
    <col min="7" max="7" width="17.7265625" customWidth="1"/>
    <col min="8" max="8" width="14.26953125" customWidth="1"/>
    <col min="9" max="10" width="19.1796875" customWidth="1"/>
    <col min="13" max="13" width="17.54296875" bestFit="1" customWidth="1"/>
    <col min="14" max="14" width="20.7265625" bestFit="1" customWidth="1"/>
    <col min="15" max="16" width="22.1796875" bestFit="1" customWidth="1"/>
    <col min="17" max="17" width="20.54296875" bestFit="1" customWidth="1"/>
    <col min="18" max="18" width="20" bestFit="1" customWidth="1"/>
    <col min="19" max="19" width="16.26953125" customWidth="1"/>
    <col min="20" max="617" width="16.26953125" bestFit="1" customWidth="1"/>
    <col min="618" max="618" width="11.26953125" bestFit="1" customWidth="1"/>
  </cols>
  <sheetData>
    <row r="1" spans="1:18" x14ac:dyDescent="0.35">
      <c r="A1" t="s">
        <v>0</v>
      </c>
      <c r="B1" t="s">
        <v>1</v>
      </c>
      <c r="C1" t="s">
        <v>67</v>
      </c>
      <c r="D1" t="s">
        <v>2</v>
      </c>
      <c r="E1" t="s">
        <v>3</v>
      </c>
      <c r="F1" t="s">
        <v>5</v>
      </c>
      <c r="G1" t="s">
        <v>7</v>
      </c>
      <c r="H1" t="s">
        <v>9</v>
      </c>
      <c r="I1" t="s">
        <v>11</v>
      </c>
      <c r="J1" t="s">
        <v>13</v>
      </c>
      <c r="M1" s="19" t="s">
        <v>0</v>
      </c>
      <c r="N1" s="20">
        <v>2021</v>
      </c>
    </row>
    <row r="2" spans="1:18" x14ac:dyDescent="0.35">
      <c r="A2">
        <v>2020</v>
      </c>
      <c r="B2" t="s">
        <v>16</v>
      </c>
      <c r="C2">
        <v>1</v>
      </c>
      <c r="D2">
        <v>5</v>
      </c>
      <c r="E2">
        <v>2</v>
      </c>
      <c r="F2">
        <v>0</v>
      </c>
      <c r="G2">
        <v>0</v>
      </c>
      <c r="H2">
        <v>0</v>
      </c>
      <c r="I2">
        <v>0</v>
      </c>
      <c r="J2">
        <v>0</v>
      </c>
      <c r="M2" s="19" t="s">
        <v>1</v>
      </c>
      <c r="N2" t="s">
        <v>31</v>
      </c>
    </row>
    <row r="3" spans="1:18" x14ac:dyDescent="0.35">
      <c r="A3">
        <v>2020</v>
      </c>
      <c r="B3" t="s">
        <v>18</v>
      </c>
      <c r="C3">
        <v>2</v>
      </c>
      <c r="D3">
        <v>1</v>
      </c>
      <c r="E3">
        <v>2</v>
      </c>
      <c r="F3">
        <v>0</v>
      </c>
      <c r="G3">
        <v>0</v>
      </c>
      <c r="H3">
        <v>0</v>
      </c>
      <c r="I3">
        <v>0</v>
      </c>
      <c r="J3">
        <v>0</v>
      </c>
      <c r="M3" s="19" t="s">
        <v>2</v>
      </c>
      <c r="N3" s="20">
        <v>2</v>
      </c>
    </row>
    <row r="4" spans="1:18" x14ac:dyDescent="0.35">
      <c r="A4">
        <v>2020</v>
      </c>
      <c r="B4" t="s">
        <v>18</v>
      </c>
      <c r="C4">
        <v>2</v>
      </c>
      <c r="D4">
        <v>1</v>
      </c>
      <c r="E4">
        <v>2</v>
      </c>
      <c r="F4">
        <v>0</v>
      </c>
      <c r="G4">
        <v>0</v>
      </c>
      <c r="H4">
        <v>0</v>
      </c>
      <c r="I4">
        <v>0</v>
      </c>
      <c r="J4">
        <v>0</v>
      </c>
    </row>
    <row r="5" spans="1:18" x14ac:dyDescent="0.35">
      <c r="A5">
        <v>2020</v>
      </c>
      <c r="B5" t="s">
        <v>18</v>
      </c>
      <c r="C5">
        <v>2</v>
      </c>
      <c r="D5">
        <v>2</v>
      </c>
      <c r="E5">
        <v>0</v>
      </c>
      <c r="F5">
        <v>0</v>
      </c>
      <c r="G5">
        <v>6</v>
      </c>
      <c r="H5">
        <v>0</v>
      </c>
      <c r="I5">
        <v>0</v>
      </c>
      <c r="J5">
        <v>0</v>
      </c>
      <c r="M5" t="s">
        <v>19</v>
      </c>
      <c r="N5" t="s">
        <v>21</v>
      </c>
      <c r="O5" t="s">
        <v>23</v>
      </c>
      <c r="P5" t="s">
        <v>25</v>
      </c>
      <c r="Q5" t="s">
        <v>27</v>
      </c>
      <c r="R5" t="s">
        <v>29</v>
      </c>
    </row>
    <row r="6" spans="1:18" x14ac:dyDescent="0.35">
      <c r="A6">
        <v>2020</v>
      </c>
      <c r="B6" t="s">
        <v>31</v>
      </c>
      <c r="C6">
        <v>3</v>
      </c>
      <c r="D6">
        <v>1</v>
      </c>
      <c r="E6">
        <v>4</v>
      </c>
      <c r="F6">
        <v>0</v>
      </c>
      <c r="G6">
        <v>0</v>
      </c>
      <c r="H6">
        <v>0</v>
      </c>
      <c r="I6">
        <v>0</v>
      </c>
      <c r="J6">
        <v>0</v>
      </c>
      <c r="M6">
        <v>11070353</v>
      </c>
      <c r="N6">
        <v>311774</v>
      </c>
      <c r="O6">
        <v>14279378</v>
      </c>
      <c r="P6">
        <v>3339578</v>
      </c>
      <c r="Q6">
        <v>249130</v>
      </c>
      <c r="R6">
        <v>1744</v>
      </c>
    </row>
    <row r="7" spans="1:18" x14ac:dyDescent="0.35">
      <c r="A7">
        <v>2020</v>
      </c>
      <c r="B7" t="s">
        <v>31</v>
      </c>
      <c r="C7">
        <v>3</v>
      </c>
      <c r="D7">
        <v>1</v>
      </c>
      <c r="E7">
        <v>2</v>
      </c>
      <c r="F7">
        <v>0</v>
      </c>
      <c r="G7">
        <v>0</v>
      </c>
      <c r="H7">
        <v>0</v>
      </c>
      <c r="I7">
        <v>0</v>
      </c>
      <c r="J7">
        <v>0</v>
      </c>
    </row>
    <row r="8" spans="1:18" x14ac:dyDescent="0.35">
      <c r="A8">
        <v>2020</v>
      </c>
      <c r="B8" t="s">
        <v>31</v>
      </c>
      <c r="C8">
        <v>3</v>
      </c>
      <c r="D8">
        <v>1</v>
      </c>
      <c r="E8">
        <v>44</v>
      </c>
      <c r="F8">
        <v>0</v>
      </c>
      <c r="G8">
        <v>0</v>
      </c>
      <c r="H8">
        <v>0</v>
      </c>
      <c r="I8">
        <v>0</v>
      </c>
      <c r="J8">
        <v>0</v>
      </c>
    </row>
    <row r="9" spans="1:18" x14ac:dyDescent="0.35">
      <c r="A9">
        <v>2020</v>
      </c>
      <c r="B9" t="s">
        <v>31</v>
      </c>
      <c r="C9">
        <v>3</v>
      </c>
      <c r="D9">
        <v>1</v>
      </c>
      <c r="E9">
        <v>4</v>
      </c>
      <c r="F9">
        <v>0</v>
      </c>
      <c r="G9">
        <v>0</v>
      </c>
      <c r="H9">
        <v>0</v>
      </c>
      <c r="I9">
        <v>0</v>
      </c>
      <c r="J9">
        <v>0</v>
      </c>
    </row>
    <row r="10" spans="1:18" x14ac:dyDescent="0.35">
      <c r="A10">
        <v>2020</v>
      </c>
      <c r="B10" t="s">
        <v>31</v>
      </c>
      <c r="C10">
        <v>3</v>
      </c>
      <c r="D10">
        <v>1</v>
      </c>
      <c r="E10">
        <v>2</v>
      </c>
      <c r="F10">
        <v>0</v>
      </c>
      <c r="G10">
        <v>0</v>
      </c>
      <c r="H10">
        <v>0</v>
      </c>
      <c r="I10">
        <v>0</v>
      </c>
      <c r="J10">
        <v>0</v>
      </c>
    </row>
    <row r="11" spans="1:18" x14ac:dyDescent="0.35">
      <c r="A11">
        <v>2020</v>
      </c>
      <c r="B11" t="s">
        <v>31</v>
      </c>
      <c r="C11">
        <v>3</v>
      </c>
      <c r="D11">
        <v>1</v>
      </c>
      <c r="E11">
        <v>6</v>
      </c>
      <c r="F11">
        <v>0</v>
      </c>
      <c r="G11">
        <v>0</v>
      </c>
      <c r="H11">
        <v>0</v>
      </c>
      <c r="I11">
        <v>0</v>
      </c>
      <c r="J11">
        <v>0</v>
      </c>
    </row>
    <row r="12" spans="1:18" x14ac:dyDescent="0.35">
      <c r="A12">
        <v>2020</v>
      </c>
      <c r="B12" t="s">
        <v>31</v>
      </c>
      <c r="C12">
        <v>3</v>
      </c>
      <c r="D12">
        <v>2</v>
      </c>
      <c r="E12">
        <v>10</v>
      </c>
      <c r="F12">
        <v>0</v>
      </c>
      <c r="G12">
        <v>0</v>
      </c>
      <c r="H12">
        <v>0</v>
      </c>
      <c r="I12">
        <v>0</v>
      </c>
      <c r="J12">
        <v>0</v>
      </c>
    </row>
    <row r="13" spans="1:18" x14ac:dyDescent="0.35">
      <c r="A13">
        <v>2020</v>
      </c>
      <c r="B13" t="s">
        <v>31</v>
      </c>
      <c r="C13">
        <v>3</v>
      </c>
      <c r="D13">
        <v>2</v>
      </c>
      <c r="E13">
        <v>18</v>
      </c>
      <c r="F13">
        <v>0</v>
      </c>
      <c r="G13">
        <v>0</v>
      </c>
      <c r="H13">
        <v>0</v>
      </c>
      <c r="I13">
        <v>0</v>
      </c>
      <c r="J13">
        <v>0</v>
      </c>
      <c r="M13" s="19" t="s">
        <v>0</v>
      </c>
      <c r="N13" s="20">
        <v>2021</v>
      </c>
    </row>
    <row r="14" spans="1:18" x14ac:dyDescent="0.35">
      <c r="A14">
        <v>2020</v>
      </c>
      <c r="B14" t="s">
        <v>31</v>
      </c>
      <c r="C14">
        <v>3</v>
      </c>
      <c r="D14">
        <v>2</v>
      </c>
      <c r="E14">
        <v>30</v>
      </c>
      <c r="F14">
        <v>0</v>
      </c>
      <c r="G14">
        <v>0</v>
      </c>
      <c r="H14">
        <v>0</v>
      </c>
      <c r="I14">
        <v>0</v>
      </c>
      <c r="J14">
        <v>0</v>
      </c>
      <c r="M14" s="19" t="s">
        <v>1</v>
      </c>
      <c r="N14" t="s">
        <v>49</v>
      </c>
    </row>
    <row r="15" spans="1:18" x14ac:dyDescent="0.35">
      <c r="A15">
        <v>2020</v>
      </c>
      <c r="B15" t="s">
        <v>31</v>
      </c>
      <c r="C15">
        <v>3</v>
      </c>
      <c r="D15">
        <v>2</v>
      </c>
      <c r="E15">
        <v>16</v>
      </c>
      <c r="F15">
        <v>0</v>
      </c>
      <c r="G15">
        <v>0</v>
      </c>
      <c r="H15">
        <v>0</v>
      </c>
      <c r="I15">
        <v>0</v>
      </c>
      <c r="J15">
        <v>0</v>
      </c>
      <c r="M15" s="19" t="s">
        <v>2</v>
      </c>
      <c r="N15" s="20">
        <v>4</v>
      </c>
    </row>
    <row r="16" spans="1:18" x14ac:dyDescent="0.35">
      <c r="A16">
        <v>2020</v>
      </c>
      <c r="B16" t="s">
        <v>31</v>
      </c>
      <c r="C16">
        <v>3</v>
      </c>
      <c r="D16">
        <v>2</v>
      </c>
      <c r="E16">
        <v>20</v>
      </c>
      <c r="F16">
        <v>0</v>
      </c>
      <c r="G16">
        <v>0</v>
      </c>
      <c r="H16">
        <v>0</v>
      </c>
      <c r="I16">
        <v>0</v>
      </c>
      <c r="J16">
        <v>0</v>
      </c>
    </row>
    <row r="17" spans="1:18" x14ac:dyDescent="0.35">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35">
      <c r="A18">
        <v>2020</v>
      </c>
      <c r="B18" t="s">
        <v>31</v>
      </c>
      <c r="C18">
        <v>3</v>
      </c>
      <c r="D18">
        <v>2</v>
      </c>
      <c r="E18">
        <v>22</v>
      </c>
      <c r="F18">
        <v>0</v>
      </c>
      <c r="G18">
        <v>0</v>
      </c>
      <c r="H18">
        <v>0</v>
      </c>
      <c r="I18">
        <v>0</v>
      </c>
      <c r="J18">
        <v>0</v>
      </c>
      <c r="M18">
        <v>25505074</v>
      </c>
      <c r="N18">
        <v>539570</v>
      </c>
      <c r="O18">
        <v>44571259</v>
      </c>
      <c r="P18">
        <v>21133839</v>
      </c>
      <c r="Q18">
        <v>544448</v>
      </c>
      <c r="R18">
        <v>7346</v>
      </c>
    </row>
    <row r="19" spans="1:18" x14ac:dyDescent="0.35">
      <c r="A19">
        <v>2020</v>
      </c>
      <c r="B19" t="s">
        <v>31</v>
      </c>
      <c r="C19">
        <v>3</v>
      </c>
      <c r="D19">
        <v>3</v>
      </c>
      <c r="E19">
        <v>20</v>
      </c>
      <c r="F19">
        <v>0</v>
      </c>
      <c r="G19">
        <v>0</v>
      </c>
      <c r="H19">
        <v>0</v>
      </c>
      <c r="I19">
        <v>0</v>
      </c>
      <c r="J19">
        <v>0</v>
      </c>
    </row>
    <row r="20" spans="1:18" x14ac:dyDescent="0.35">
      <c r="A20">
        <v>2020</v>
      </c>
      <c r="B20" t="s">
        <v>31</v>
      </c>
      <c r="C20">
        <v>3</v>
      </c>
      <c r="D20">
        <v>3</v>
      </c>
      <c r="E20">
        <v>28</v>
      </c>
      <c r="F20">
        <v>0</v>
      </c>
      <c r="G20">
        <v>0</v>
      </c>
      <c r="H20">
        <v>0</v>
      </c>
      <c r="I20">
        <v>0</v>
      </c>
      <c r="J20">
        <v>0</v>
      </c>
    </row>
    <row r="21" spans="1:18" x14ac:dyDescent="0.35">
      <c r="A21">
        <v>2020</v>
      </c>
      <c r="B21" t="s">
        <v>31</v>
      </c>
      <c r="C21">
        <v>3</v>
      </c>
      <c r="D21">
        <v>3</v>
      </c>
      <c r="E21">
        <v>40</v>
      </c>
      <c r="F21">
        <v>0</v>
      </c>
      <c r="G21">
        <v>0</v>
      </c>
      <c r="H21">
        <v>0</v>
      </c>
      <c r="I21">
        <v>0</v>
      </c>
      <c r="J21">
        <v>0</v>
      </c>
    </row>
    <row r="22" spans="1:18" x14ac:dyDescent="0.35">
      <c r="A22">
        <v>2020</v>
      </c>
      <c r="B22" t="s">
        <v>31</v>
      </c>
      <c r="C22">
        <v>3</v>
      </c>
      <c r="D22">
        <v>3</v>
      </c>
      <c r="E22">
        <v>50</v>
      </c>
      <c r="F22">
        <v>0</v>
      </c>
      <c r="G22">
        <v>0</v>
      </c>
      <c r="H22">
        <v>6625</v>
      </c>
      <c r="I22">
        <v>0</v>
      </c>
      <c r="J22">
        <v>0</v>
      </c>
      <c r="N22" s="3"/>
      <c r="O22" s="3" t="s">
        <v>62</v>
      </c>
      <c r="P22" s="3" t="s">
        <v>63</v>
      </c>
    </row>
    <row r="23" spans="1:18" x14ac:dyDescent="0.35">
      <c r="A23">
        <v>2020</v>
      </c>
      <c r="B23" t="s">
        <v>31</v>
      </c>
      <c r="C23">
        <v>3</v>
      </c>
      <c r="D23">
        <v>3</v>
      </c>
      <c r="E23">
        <v>54</v>
      </c>
      <c r="F23">
        <v>0</v>
      </c>
      <c r="G23">
        <v>0</v>
      </c>
      <c r="H23">
        <v>1050</v>
      </c>
      <c r="I23">
        <v>0</v>
      </c>
      <c r="J23">
        <v>0</v>
      </c>
      <c r="N23" s="3" t="s">
        <v>35</v>
      </c>
      <c r="O23" s="3">
        <f>GETPIVOTDATA("Sum of daily_tested",$M$5)</f>
        <v>11070353</v>
      </c>
      <c r="P23" s="3">
        <f>GETPIVOTDATA("Sum of daily_tested",$M$17)</f>
        <v>25505074</v>
      </c>
    </row>
    <row r="24" spans="1:18" x14ac:dyDescent="0.35">
      <c r="A24">
        <v>2020</v>
      </c>
      <c r="B24" t="s">
        <v>31</v>
      </c>
      <c r="C24">
        <v>3</v>
      </c>
      <c r="D24">
        <v>3</v>
      </c>
      <c r="E24">
        <v>116</v>
      </c>
      <c r="F24">
        <v>0</v>
      </c>
      <c r="G24">
        <v>2</v>
      </c>
      <c r="H24">
        <v>1229</v>
      </c>
      <c r="I24">
        <v>0</v>
      </c>
      <c r="J24">
        <v>0</v>
      </c>
      <c r="N24" s="3" t="s">
        <v>37</v>
      </c>
      <c r="O24" s="3">
        <f>GETPIVOTDATA("Sum of daily_confirmed",$M$5)</f>
        <v>311774</v>
      </c>
      <c r="P24" s="3">
        <f>GETPIVOTDATA("Sum of daily_confirmed",$M$17)</f>
        <v>539570</v>
      </c>
    </row>
    <row r="25" spans="1:18" x14ac:dyDescent="0.35">
      <c r="A25">
        <v>2020</v>
      </c>
      <c r="B25" t="s">
        <v>31</v>
      </c>
      <c r="C25">
        <v>3</v>
      </c>
      <c r="D25">
        <v>3</v>
      </c>
      <c r="E25">
        <v>156</v>
      </c>
      <c r="F25">
        <v>0</v>
      </c>
      <c r="G25">
        <v>0</v>
      </c>
      <c r="H25">
        <v>1507</v>
      </c>
      <c r="I25">
        <v>0</v>
      </c>
      <c r="J25">
        <v>0</v>
      </c>
      <c r="N25" s="3" t="s">
        <v>60</v>
      </c>
      <c r="O25" s="3">
        <f>GETPIVOTDATA("Sum of daily_vaccinated1",$M$5)</f>
        <v>14279378</v>
      </c>
      <c r="P25" s="3">
        <f>GETPIVOTDATA("Sum of daily_vaccinated1",$M$17)</f>
        <v>44571259</v>
      </c>
    </row>
    <row r="26" spans="1:18" x14ac:dyDescent="0.35">
      <c r="A26">
        <v>2020</v>
      </c>
      <c r="B26" t="s">
        <v>31</v>
      </c>
      <c r="C26">
        <v>3</v>
      </c>
      <c r="D26">
        <v>4</v>
      </c>
      <c r="E26">
        <v>138</v>
      </c>
      <c r="F26">
        <v>0</v>
      </c>
      <c r="G26">
        <v>0</v>
      </c>
      <c r="H26">
        <v>1216</v>
      </c>
      <c r="I26">
        <v>0</v>
      </c>
      <c r="J26">
        <v>0</v>
      </c>
      <c r="N26" s="3" t="s">
        <v>61</v>
      </c>
      <c r="O26" s="3">
        <f>GETPIVOTDATA("Sum of daily_vaccinated2",$M$5)</f>
        <v>3339578</v>
      </c>
      <c r="P26" s="3">
        <f>GETPIVOTDATA("Sum of daily_vaccinated2",$M$17)</f>
        <v>21133839</v>
      </c>
    </row>
    <row r="27" spans="1:18" x14ac:dyDescent="0.35">
      <c r="A27">
        <v>2020</v>
      </c>
      <c r="B27" t="s">
        <v>31</v>
      </c>
      <c r="C27">
        <v>3</v>
      </c>
      <c r="D27">
        <v>4</v>
      </c>
      <c r="E27">
        <v>188</v>
      </c>
      <c r="F27">
        <v>0</v>
      </c>
      <c r="G27">
        <v>0</v>
      </c>
      <c r="H27">
        <v>2580</v>
      </c>
      <c r="I27">
        <v>0</v>
      </c>
      <c r="J27">
        <v>0</v>
      </c>
      <c r="N27" s="3" t="s">
        <v>41</v>
      </c>
      <c r="O27" s="3">
        <f>GETPIVOTDATA("Sum of daily_recovered",$M$5)</f>
        <v>249130</v>
      </c>
      <c r="P27" s="3">
        <f>GETPIVOTDATA("Sum of daily_recovered",$M$17)</f>
        <v>544448</v>
      </c>
    </row>
    <row r="28" spans="1:18" x14ac:dyDescent="0.35">
      <c r="A28">
        <v>2020</v>
      </c>
      <c r="B28" t="s">
        <v>31</v>
      </c>
      <c r="C28">
        <v>3</v>
      </c>
      <c r="D28">
        <v>4</v>
      </c>
      <c r="E28">
        <v>148</v>
      </c>
      <c r="F28">
        <v>0</v>
      </c>
      <c r="G28">
        <v>4</v>
      </c>
      <c r="H28">
        <v>1987</v>
      </c>
      <c r="I28">
        <v>0</v>
      </c>
      <c r="J28">
        <v>0</v>
      </c>
      <c r="N28" s="3" t="s">
        <v>43</v>
      </c>
      <c r="O28" s="3">
        <f>GETPIVOTDATA("Sum of daily_deceased",$M$5)</f>
        <v>1744</v>
      </c>
      <c r="P28" s="3">
        <f>GETPIVOTDATA("Sum of daily_deceased",$M$17)</f>
        <v>7346</v>
      </c>
    </row>
    <row r="29" spans="1:18" x14ac:dyDescent="0.35">
      <c r="A29">
        <v>2020</v>
      </c>
      <c r="B29" t="s">
        <v>31</v>
      </c>
      <c r="C29">
        <v>3</v>
      </c>
      <c r="D29">
        <v>4</v>
      </c>
      <c r="E29">
        <v>172</v>
      </c>
      <c r="F29">
        <v>0</v>
      </c>
      <c r="G29">
        <v>0</v>
      </c>
      <c r="H29">
        <v>2450</v>
      </c>
      <c r="I29">
        <v>0</v>
      </c>
      <c r="J29">
        <v>0</v>
      </c>
    </row>
    <row r="30" spans="1:18" x14ac:dyDescent="0.35">
      <c r="A30">
        <v>2020</v>
      </c>
      <c r="B30" t="s">
        <v>31</v>
      </c>
      <c r="C30">
        <v>3</v>
      </c>
      <c r="D30">
        <v>4</v>
      </c>
      <c r="E30">
        <v>146</v>
      </c>
      <c r="F30">
        <v>2</v>
      </c>
      <c r="G30">
        <v>0</v>
      </c>
      <c r="H30">
        <v>2544</v>
      </c>
      <c r="I30">
        <v>0</v>
      </c>
      <c r="J30">
        <v>0</v>
      </c>
    </row>
    <row r="31" spans="1:18" x14ac:dyDescent="0.35">
      <c r="A31">
        <v>2020</v>
      </c>
      <c r="B31" t="s">
        <v>31</v>
      </c>
      <c r="C31">
        <v>3</v>
      </c>
      <c r="D31">
        <v>4</v>
      </c>
      <c r="E31">
        <v>306</v>
      </c>
      <c r="F31">
        <v>2</v>
      </c>
      <c r="G31">
        <v>4</v>
      </c>
      <c r="H31">
        <v>0</v>
      </c>
      <c r="I31">
        <v>0</v>
      </c>
      <c r="J31">
        <v>0</v>
      </c>
    </row>
    <row r="32" spans="1:18" x14ac:dyDescent="0.35">
      <c r="A32">
        <v>2020</v>
      </c>
      <c r="B32" t="s">
        <v>31</v>
      </c>
      <c r="C32">
        <v>3</v>
      </c>
      <c r="D32">
        <v>4</v>
      </c>
      <c r="E32">
        <v>272</v>
      </c>
      <c r="F32">
        <v>0</v>
      </c>
      <c r="G32">
        <v>0</v>
      </c>
      <c r="H32">
        <v>0</v>
      </c>
      <c r="I32">
        <v>0</v>
      </c>
      <c r="J32">
        <v>0</v>
      </c>
    </row>
    <row r="33" spans="1:10" x14ac:dyDescent="0.35">
      <c r="A33">
        <v>2020</v>
      </c>
      <c r="B33" t="s">
        <v>31</v>
      </c>
      <c r="C33">
        <v>3</v>
      </c>
      <c r="D33">
        <v>5</v>
      </c>
      <c r="E33">
        <v>240</v>
      </c>
      <c r="F33">
        <v>50</v>
      </c>
      <c r="G33">
        <v>182</v>
      </c>
      <c r="H33">
        <v>0</v>
      </c>
      <c r="I33">
        <v>0</v>
      </c>
      <c r="J33">
        <v>0</v>
      </c>
    </row>
    <row r="34" spans="1:10" x14ac:dyDescent="0.35">
      <c r="A34">
        <v>2020</v>
      </c>
      <c r="B34" t="s">
        <v>31</v>
      </c>
      <c r="C34">
        <v>3</v>
      </c>
      <c r="D34">
        <v>5</v>
      </c>
      <c r="E34">
        <v>374</v>
      </c>
      <c r="F34">
        <v>26</v>
      </c>
      <c r="G34">
        <v>84</v>
      </c>
      <c r="H34">
        <v>10754</v>
      </c>
      <c r="I34">
        <v>0</v>
      </c>
      <c r="J34">
        <v>0</v>
      </c>
    </row>
    <row r="35" spans="1:10" x14ac:dyDescent="0.35">
      <c r="A35">
        <v>2020</v>
      </c>
      <c r="B35" t="s">
        <v>31</v>
      </c>
      <c r="C35">
        <v>3</v>
      </c>
      <c r="D35">
        <v>5</v>
      </c>
      <c r="E35">
        <v>618</v>
      </c>
      <c r="F35">
        <v>12</v>
      </c>
      <c r="G35">
        <v>38</v>
      </c>
      <c r="H35">
        <v>4346</v>
      </c>
      <c r="I35">
        <v>0</v>
      </c>
      <c r="J35">
        <v>0</v>
      </c>
    </row>
    <row r="36" spans="1:10" x14ac:dyDescent="0.35">
      <c r="A36">
        <v>2020</v>
      </c>
      <c r="B36" t="s">
        <v>47</v>
      </c>
      <c r="C36">
        <v>4</v>
      </c>
      <c r="D36">
        <v>1</v>
      </c>
      <c r="E36">
        <v>848</v>
      </c>
      <c r="F36">
        <v>22</v>
      </c>
      <c r="G36">
        <v>18</v>
      </c>
      <c r="H36">
        <v>16408</v>
      </c>
      <c r="I36">
        <v>0</v>
      </c>
      <c r="J36">
        <v>0</v>
      </c>
    </row>
    <row r="37" spans="1:10" x14ac:dyDescent="0.35">
      <c r="A37">
        <v>2020</v>
      </c>
      <c r="B37" t="s">
        <v>47</v>
      </c>
      <c r="C37">
        <v>4</v>
      </c>
      <c r="D37">
        <v>1</v>
      </c>
      <c r="E37">
        <v>972</v>
      </c>
      <c r="F37">
        <v>22</v>
      </c>
      <c r="G37">
        <v>44</v>
      </c>
      <c r="H37">
        <v>14841</v>
      </c>
      <c r="I37">
        <v>0</v>
      </c>
      <c r="J37">
        <v>0</v>
      </c>
    </row>
    <row r="38" spans="1:10" x14ac:dyDescent="0.35">
      <c r="A38">
        <v>2020</v>
      </c>
      <c r="B38" t="s">
        <v>47</v>
      </c>
      <c r="C38">
        <v>4</v>
      </c>
      <c r="D38">
        <v>1</v>
      </c>
      <c r="E38">
        <v>1120</v>
      </c>
      <c r="F38">
        <v>28</v>
      </c>
      <c r="G38">
        <v>78</v>
      </c>
      <c r="H38">
        <v>25068</v>
      </c>
      <c r="I38">
        <v>0</v>
      </c>
      <c r="J38">
        <v>0</v>
      </c>
    </row>
    <row r="39" spans="1:10" x14ac:dyDescent="0.35">
      <c r="A39">
        <v>2020</v>
      </c>
      <c r="B39" t="s">
        <v>47</v>
      </c>
      <c r="C39">
        <v>4</v>
      </c>
      <c r="D39">
        <v>1</v>
      </c>
      <c r="E39">
        <v>1158</v>
      </c>
      <c r="F39">
        <v>26</v>
      </c>
      <c r="G39">
        <v>112</v>
      </c>
      <c r="H39">
        <v>11693</v>
      </c>
      <c r="I39">
        <v>0</v>
      </c>
      <c r="J39">
        <v>0</v>
      </c>
    </row>
    <row r="40" spans="1:10" x14ac:dyDescent="0.35">
      <c r="A40">
        <v>2020</v>
      </c>
      <c r="B40" t="s">
        <v>47</v>
      </c>
      <c r="C40">
        <v>4</v>
      </c>
      <c r="D40">
        <v>1</v>
      </c>
      <c r="E40">
        <v>1218</v>
      </c>
      <c r="F40">
        <v>44</v>
      </c>
      <c r="G40">
        <v>86</v>
      </c>
      <c r="H40">
        <v>37173</v>
      </c>
      <c r="I40">
        <v>0</v>
      </c>
      <c r="J40">
        <v>0</v>
      </c>
    </row>
    <row r="41" spans="1:10" x14ac:dyDescent="0.35">
      <c r="A41">
        <v>2020</v>
      </c>
      <c r="B41" t="s">
        <v>47</v>
      </c>
      <c r="C41">
        <v>4</v>
      </c>
      <c r="D41">
        <v>1</v>
      </c>
      <c r="E41">
        <v>968</v>
      </c>
      <c r="F41">
        <v>32</v>
      </c>
      <c r="G41">
        <v>130</v>
      </c>
      <c r="H41">
        <v>13961</v>
      </c>
      <c r="I41">
        <v>0</v>
      </c>
      <c r="J41">
        <v>0</v>
      </c>
    </row>
    <row r="42" spans="1:10" x14ac:dyDescent="0.35">
      <c r="A42">
        <v>2020</v>
      </c>
      <c r="B42" t="s">
        <v>47</v>
      </c>
      <c r="C42">
        <v>4</v>
      </c>
      <c r="D42">
        <v>1</v>
      </c>
      <c r="E42">
        <v>1146</v>
      </c>
      <c r="F42">
        <v>54</v>
      </c>
      <c r="G42">
        <v>150</v>
      </c>
      <c r="H42">
        <v>46824</v>
      </c>
      <c r="I42">
        <v>0</v>
      </c>
      <c r="J42">
        <v>0</v>
      </c>
    </row>
    <row r="43" spans="1:10" x14ac:dyDescent="0.35">
      <c r="A43">
        <v>2020</v>
      </c>
      <c r="B43" t="s">
        <v>47</v>
      </c>
      <c r="C43">
        <v>4</v>
      </c>
      <c r="D43">
        <v>2</v>
      </c>
      <c r="E43">
        <v>1130</v>
      </c>
      <c r="F43">
        <v>40</v>
      </c>
      <c r="G43">
        <v>192</v>
      </c>
      <c r="H43">
        <v>24444</v>
      </c>
      <c r="I43">
        <v>0</v>
      </c>
      <c r="J43">
        <v>0</v>
      </c>
    </row>
    <row r="44" spans="1:10" x14ac:dyDescent="0.35">
      <c r="A44">
        <v>2020</v>
      </c>
      <c r="B44" t="s">
        <v>47</v>
      </c>
      <c r="C44">
        <v>4</v>
      </c>
      <c r="D44">
        <v>2</v>
      </c>
      <c r="E44">
        <v>1626</v>
      </c>
      <c r="F44">
        <v>92</v>
      </c>
      <c r="G44">
        <v>140</v>
      </c>
      <c r="H44">
        <v>29575</v>
      </c>
      <c r="I44">
        <v>0</v>
      </c>
      <c r="J44">
        <v>0</v>
      </c>
    </row>
    <row r="45" spans="1:10" x14ac:dyDescent="0.35">
      <c r="A45">
        <v>2020</v>
      </c>
      <c r="B45" t="s">
        <v>47</v>
      </c>
      <c r="C45">
        <v>4</v>
      </c>
      <c r="D45">
        <v>2</v>
      </c>
      <c r="E45">
        <v>1742</v>
      </c>
      <c r="F45">
        <v>44</v>
      </c>
      <c r="G45">
        <v>302</v>
      </c>
      <c r="H45">
        <v>54335</v>
      </c>
      <c r="I45">
        <v>0</v>
      </c>
      <c r="J45">
        <v>0</v>
      </c>
    </row>
    <row r="46" spans="1:10" x14ac:dyDescent="0.35">
      <c r="A46">
        <v>2020</v>
      </c>
      <c r="B46" t="s">
        <v>47</v>
      </c>
      <c r="C46">
        <v>4</v>
      </c>
      <c r="D46">
        <v>2</v>
      </c>
      <c r="E46">
        <v>1708</v>
      </c>
      <c r="F46">
        <v>82</v>
      </c>
      <c r="G46">
        <v>372</v>
      </c>
      <c r="H46">
        <v>34273</v>
      </c>
      <c r="I46">
        <v>0</v>
      </c>
      <c r="J46">
        <v>0</v>
      </c>
    </row>
    <row r="47" spans="1:10" x14ac:dyDescent="0.35">
      <c r="A47">
        <v>2020</v>
      </c>
      <c r="B47" t="s">
        <v>47</v>
      </c>
      <c r="C47">
        <v>4</v>
      </c>
      <c r="D47">
        <v>2</v>
      </c>
      <c r="E47">
        <v>1516</v>
      </c>
      <c r="F47">
        <v>84</v>
      </c>
      <c r="G47">
        <v>228</v>
      </c>
      <c r="H47">
        <v>36443</v>
      </c>
      <c r="I47">
        <v>0</v>
      </c>
      <c r="J47">
        <v>0</v>
      </c>
    </row>
    <row r="48" spans="1:10" x14ac:dyDescent="0.35">
      <c r="A48">
        <v>2020</v>
      </c>
      <c r="B48" t="s">
        <v>47</v>
      </c>
      <c r="C48">
        <v>4</v>
      </c>
      <c r="D48">
        <v>2</v>
      </c>
      <c r="E48">
        <v>2486</v>
      </c>
      <c r="F48">
        <v>54</v>
      </c>
      <c r="G48">
        <v>224</v>
      </c>
      <c r="H48">
        <v>43745</v>
      </c>
      <c r="I48">
        <v>0</v>
      </c>
      <c r="J48">
        <v>0</v>
      </c>
    </row>
    <row r="49" spans="1:10" x14ac:dyDescent="0.35">
      <c r="A49">
        <v>2020</v>
      </c>
      <c r="B49" t="s">
        <v>47</v>
      </c>
      <c r="C49">
        <v>4</v>
      </c>
      <c r="D49">
        <v>2</v>
      </c>
      <c r="E49">
        <v>2062</v>
      </c>
      <c r="F49">
        <v>74</v>
      </c>
      <c r="G49">
        <v>334</v>
      </c>
      <c r="H49">
        <v>48958</v>
      </c>
      <c r="I49">
        <v>0</v>
      </c>
      <c r="J49">
        <v>0</v>
      </c>
    </row>
    <row r="50" spans="1:10" x14ac:dyDescent="0.35">
      <c r="A50">
        <v>2020</v>
      </c>
      <c r="B50" t="s">
        <v>47</v>
      </c>
      <c r="C50">
        <v>4</v>
      </c>
      <c r="D50">
        <v>3</v>
      </c>
      <c r="E50">
        <v>1772</v>
      </c>
      <c r="F50">
        <v>54</v>
      </c>
      <c r="G50">
        <v>288</v>
      </c>
      <c r="H50">
        <v>58092</v>
      </c>
      <c r="I50">
        <v>0</v>
      </c>
      <c r="J50">
        <v>0</v>
      </c>
    </row>
    <row r="51" spans="1:10" x14ac:dyDescent="0.35">
      <c r="A51">
        <v>2020</v>
      </c>
      <c r="B51" t="s">
        <v>47</v>
      </c>
      <c r="C51">
        <v>4</v>
      </c>
      <c r="D51">
        <v>3</v>
      </c>
      <c r="E51">
        <v>2122</v>
      </c>
      <c r="F51">
        <v>52</v>
      </c>
      <c r="G51">
        <v>516</v>
      </c>
      <c r="H51">
        <v>67134</v>
      </c>
      <c r="I51">
        <v>0</v>
      </c>
      <c r="J51">
        <v>0</v>
      </c>
    </row>
    <row r="52" spans="1:10" x14ac:dyDescent="0.35">
      <c r="A52">
        <v>2020</v>
      </c>
      <c r="B52" t="s">
        <v>47</v>
      </c>
      <c r="C52">
        <v>4</v>
      </c>
      <c r="D52">
        <v>3</v>
      </c>
      <c r="E52">
        <v>1844</v>
      </c>
      <c r="F52">
        <v>76</v>
      </c>
      <c r="G52">
        <v>546</v>
      </c>
      <c r="H52">
        <v>64978</v>
      </c>
      <c r="I52">
        <v>0</v>
      </c>
      <c r="J52">
        <v>0</v>
      </c>
    </row>
    <row r="53" spans="1:10" x14ac:dyDescent="0.35">
      <c r="A53">
        <v>2020</v>
      </c>
      <c r="B53" t="s">
        <v>47</v>
      </c>
      <c r="C53">
        <v>4</v>
      </c>
      <c r="D53">
        <v>3</v>
      </c>
      <c r="E53">
        <v>2742</v>
      </c>
      <c r="F53">
        <v>70</v>
      </c>
      <c r="G53">
        <v>852</v>
      </c>
      <c r="H53">
        <v>68697</v>
      </c>
      <c r="I53">
        <v>0</v>
      </c>
      <c r="J53">
        <v>0</v>
      </c>
    </row>
    <row r="54" spans="1:10" x14ac:dyDescent="0.35">
      <c r="A54">
        <v>2020</v>
      </c>
      <c r="B54" t="s">
        <v>47</v>
      </c>
      <c r="C54">
        <v>4</v>
      </c>
      <c r="D54">
        <v>3</v>
      </c>
      <c r="E54">
        <v>3160</v>
      </c>
      <c r="F54">
        <v>76</v>
      </c>
      <c r="G54">
        <v>776</v>
      </c>
      <c r="H54">
        <v>88950</v>
      </c>
      <c r="I54">
        <v>0</v>
      </c>
      <c r="J54">
        <v>0</v>
      </c>
    </row>
    <row r="55" spans="1:10" x14ac:dyDescent="0.35">
      <c r="A55">
        <v>2020</v>
      </c>
      <c r="B55" t="s">
        <v>47</v>
      </c>
      <c r="C55">
        <v>4</v>
      </c>
      <c r="D55">
        <v>3</v>
      </c>
      <c r="E55">
        <v>2478</v>
      </c>
      <c r="F55">
        <v>66</v>
      </c>
      <c r="G55">
        <v>838</v>
      </c>
      <c r="H55">
        <v>38964</v>
      </c>
      <c r="I55">
        <v>0</v>
      </c>
      <c r="J55">
        <v>0</v>
      </c>
    </row>
    <row r="56" spans="1:10" x14ac:dyDescent="0.35">
      <c r="A56">
        <v>2020</v>
      </c>
      <c r="B56" t="s">
        <v>47</v>
      </c>
      <c r="C56">
        <v>4</v>
      </c>
      <c r="D56">
        <v>3</v>
      </c>
      <c r="E56">
        <v>3074</v>
      </c>
      <c r="F56">
        <v>106</v>
      </c>
      <c r="G56">
        <v>1406</v>
      </c>
      <c r="H56">
        <v>102445</v>
      </c>
      <c r="I56">
        <v>0</v>
      </c>
      <c r="J56">
        <v>0</v>
      </c>
    </row>
    <row r="57" spans="1:10" x14ac:dyDescent="0.35">
      <c r="A57">
        <v>2020</v>
      </c>
      <c r="B57" t="s">
        <v>47</v>
      </c>
      <c r="C57">
        <v>4</v>
      </c>
      <c r="D57">
        <v>4</v>
      </c>
      <c r="E57">
        <v>2584</v>
      </c>
      <c r="F57">
        <v>72</v>
      </c>
      <c r="G57">
        <v>788</v>
      </c>
      <c r="H57">
        <v>84970</v>
      </c>
      <c r="I57">
        <v>0</v>
      </c>
      <c r="J57">
        <v>0</v>
      </c>
    </row>
    <row r="58" spans="1:10" x14ac:dyDescent="0.35">
      <c r="A58">
        <v>2020</v>
      </c>
      <c r="B58" t="s">
        <v>47</v>
      </c>
      <c r="C58">
        <v>4</v>
      </c>
      <c r="D58">
        <v>4</v>
      </c>
      <c r="E58">
        <v>3334</v>
      </c>
      <c r="F58">
        <v>80</v>
      </c>
      <c r="G58">
        <v>1284</v>
      </c>
      <c r="H58">
        <v>88882</v>
      </c>
      <c r="I58">
        <v>0</v>
      </c>
      <c r="J58">
        <v>0</v>
      </c>
    </row>
    <row r="59" spans="1:10" x14ac:dyDescent="0.35">
      <c r="A59">
        <v>2020</v>
      </c>
      <c r="B59" t="s">
        <v>47</v>
      </c>
      <c r="C59">
        <v>4</v>
      </c>
      <c r="D59">
        <v>4</v>
      </c>
      <c r="E59">
        <v>2816</v>
      </c>
      <c r="F59">
        <v>118</v>
      </c>
      <c r="G59">
        <v>968</v>
      </c>
      <c r="H59">
        <v>96577</v>
      </c>
      <c r="I59">
        <v>0</v>
      </c>
      <c r="J59">
        <v>0</v>
      </c>
    </row>
    <row r="60" spans="1:10" x14ac:dyDescent="0.35">
      <c r="A60">
        <v>2020</v>
      </c>
      <c r="B60" t="s">
        <v>47</v>
      </c>
      <c r="C60">
        <v>4</v>
      </c>
      <c r="D60">
        <v>4</v>
      </c>
      <c r="E60">
        <v>3670</v>
      </c>
      <c r="F60">
        <v>88</v>
      </c>
      <c r="G60">
        <v>884</v>
      </c>
      <c r="H60">
        <v>95691</v>
      </c>
      <c r="I60">
        <v>0</v>
      </c>
      <c r="J60">
        <v>0</v>
      </c>
    </row>
    <row r="61" spans="1:10" x14ac:dyDescent="0.35">
      <c r="A61">
        <v>2020</v>
      </c>
      <c r="B61" t="s">
        <v>47</v>
      </c>
      <c r="C61">
        <v>4</v>
      </c>
      <c r="D61">
        <v>4</v>
      </c>
      <c r="E61">
        <v>3214</v>
      </c>
      <c r="F61">
        <v>112</v>
      </c>
      <c r="G61">
        <v>1170</v>
      </c>
      <c r="H61">
        <v>88954</v>
      </c>
      <c r="I61">
        <v>0</v>
      </c>
      <c r="J61">
        <v>0</v>
      </c>
    </row>
    <row r="62" spans="1:10" x14ac:dyDescent="0.35">
      <c r="A62">
        <v>2020</v>
      </c>
      <c r="B62" t="s">
        <v>47</v>
      </c>
      <c r="C62">
        <v>4</v>
      </c>
      <c r="D62">
        <v>4</v>
      </c>
      <c r="E62">
        <v>3136</v>
      </c>
      <c r="F62">
        <v>116</v>
      </c>
      <c r="G62">
        <v>1160</v>
      </c>
      <c r="H62">
        <v>104817</v>
      </c>
      <c r="I62">
        <v>0</v>
      </c>
      <c r="J62">
        <v>0</v>
      </c>
    </row>
    <row r="63" spans="1:10" x14ac:dyDescent="0.35">
      <c r="A63">
        <v>2020</v>
      </c>
      <c r="B63" t="s">
        <v>47</v>
      </c>
      <c r="C63">
        <v>4</v>
      </c>
      <c r="D63">
        <v>4</v>
      </c>
      <c r="E63">
        <v>3804</v>
      </c>
      <c r="F63">
        <v>138</v>
      </c>
      <c r="G63">
        <v>1272</v>
      </c>
      <c r="H63">
        <v>111884</v>
      </c>
      <c r="I63">
        <v>0</v>
      </c>
      <c r="J63">
        <v>0</v>
      </c>
    </row>
    <row r="64" spans="1:10" x14ac:dyDescent="0.35">
      <c r="A64">
        <v>2020</v>
      </c>
      <c r="B64" t="s">
        <v>47</v>
      </c>
      <c r="C64">
        <v>4</v>
      </c>
      <c r="D64">
        <v>5</v>
      </c>
      <c r="E64">
        <v>3410</v>
      </c>
      <c r="F64">
        <v>142</v>
      </c>
      <c r="G64">
        <v>1380</v>
      </c>
      <c r="H64">
        <v>123620</v>
      </c>
      <c r="I64">
        <v>0</v>
      </c>
      <c r="J64">
        <v>0</v>
      </c>
    </row>
    <row r="65" spans="1:10" x14ac:dyDescent="0.35">
      <c r="A65">
        <v>2020</v>
      </c>
      <c r="B65" t="s">
        <v>47</v>
      </c>
      <c r="C65">
        <v>4</v>
      </c>
      <c r="D65">
        <v>5</v>
      </c>
      <c r="E65">
        <v>3604</v>
      </c>
      <c r="F65">
        <v>150</v>
      </c>
      <c r="G65">
        <v>1260</v>
      </c>
      <c r="H65">
        <v>140722</v>
      </c>
      <c r="I65">
        <v>0</v>
      </c>
      <c r="J65">
        <v>0</v>
      </c>
    </row>
    <row r="66" spans="1:10" x14ac:dyDescent="0.35">
      <c r="A66">
        <v>2020</v>
      </c>
      <c r="B66" t="s">
        <v>17</v>
      </c>
      <c r="C66">
        <v>5</v>
      </c>
      <c r="D66">
        <v>1</v>
      </c>
      <c r="E66">
        <v>4792</v>
      </c>
      <c r="F66">
        <v>154</v>
      </c>
      <c r="G66">
        <v>1924</v>
      </c>
      <c r="H66">
        <v>140237</v>
      </c>
      <c r="I66">
        <v>0</v>
      </c>
      <c r="J66">
        <v>0</v>
      </c>
    </row>
    <row r="67" spans="1:10" x14ac:dyDescent="0.35">
      <c r="A67">
        <v>2020</v>
      </c>
      <c r="B67" t="s">
        <v>17</v>
      </c>
      <c r="C67">
        <v>5</v>
      </c>
      <c r="D67">
        <v>1</v>
      </c>
      <c r="E67">
        <v>5128</v>
      </c>
      <c r="F67">
        <v>184</v>
      </c>
      <c r="G67">
        <v>1662</v>
      </c>
      <c r="H67">
        <v>144889</v>
      </c>
      <c r="I67">
        <v>0</v>
      </c>
      <c r="J67">
        <v>0</v>
      </c>
    </row>
    <row r="68" spans="1:10" x14ac:dyDescent="0.35">
      <c r="A68">
        <v>2020</v>
      </c>
      <c r="B68" t="s">
        <v>17</v>
      </c>
      <c r="C68">
        <v>5</v>
      </c>
      <c r="D68">
        <v>1</v>
      </c>
      <c r="E68">
        <v>5904</v>
      </c>
      <c r="F68">
        <v>280</v>
      </c>
      <c r="G68">
        <v>1822</v>
      </c>
      <c r="H68">
        <v>137827</v>
      </c>
      <c r="I68">
        <v>0</v>
      </c>
      <c r="J68">
        <v>0</v>
      </c>
    </row>
    <row r="69" spans="1:10" x14ac:dyDescent="0.35">
      <c r="A69">
        <v>2020</v>
      </c>
      <c r="B69" t="s">
        <v>17</v>
      </c>
      <c r="C69">
        <v>5</v>
      </c>
      <c r="D69">
        <v>1</v>
      </c>
      <c r="E69">
        <v>7312</v>
      </c>
      <c r="F69">
        <v>206</v>
      </c>
      <c r="G69">
        <v>2164</v>
      </c>
      <c r="H69">
        <v>161706</v>
      </c>
      <c r="I69">
        <v>0</v>
      </c>
      <c r="J69">
        <v>0</v>
      </c>
    </row>
    <row r="70" spans="1:10" x14ac:dyDescent="0.35">
      <c r="A70">
        <v>2020</v>
      </c>
      <c r="B70" t="s">
        <v>17</v>
      </c>
      <c r="C70">
        <v>5</v>
      </c>
      <c r="D70">
        <v>1</v>
      </c>
      <c r="E70">
        <v>5942</v>
      </c>
      <c r="F70">
        <v>256</v>
      </c>
      <c r="G70">
        <v>2590</v>
      </c>
      <c r="H70">
        <v>160826</v>
      </c>
      <c r="I70">
        <v>0</v>
      </c>
      <c r="J70">
        <v>0</v>
      </c>
    </row>
    <row r="71" spans="1:10" x14ac:dyDescent="0.35">
      <c r="A71">
        <v>2020</v>
      </c>
      <c r="B71" t="s">
        <v>17</v>
      </c>
      <c r="C71">
        <v>5</v>
      </c>
      <c r="D71">
        <v>1</v>
      </c>
      <c r="E71">
        <v>7204</v>
      </c>
      <c r="F71">
        <v>182</v>
      </c>
      <c r="G71">
        <v>2322</v>
      </c>
      <c r="H71">
        <v>150112</v>
      </c>
      <c r="I71">
        <v>0</v>
      </c>
      <c r="J71">
        <v>0</v>
      </c>
    </row>
    <row r="72" spans="1:10" x14ac:dyDescent="0.35">
      <c r="A72">
        <v>2020</v>
      </c>
      <c r="B72" t="s">
        <v>17</v>
      </c>
      <c r="C72">
        <v>5</v>
      </c>
      <c r="D72">
        <v>1</v>
      </c>
      <c r="E72">
        <v>6688</v>
      </c>
      <c r="F72">
        <v>208</v>
      </c>
      <c r="G72">
        <v>2950</v>
      </c>
      <c r="H72">
        <v>161621</v>
      </c>
      <c r="I72">
        <v>0</v>
      </c>
      <c r="J72">
        <v>0</v>
      </c>
    </row>
    <row r="73" spans="1:10" x14ac:dyDescent="0.35">
      <c r="A73">
        <v>2020</v>
      </c>
      <c r="B73" t="s">
        <v>17</v>
      </c>
      <c r="C73">
        <v>5</v>
      </c>
      <c r="D73">
        <v>2</v>
      </c>
      <c r="E73">
        <v>6678</v>
      </c>
      <c r="F73">
        <v>194</v>
      </c>
      <c r="G73">
        <v>2222</v>
      </c>
      <c r="H73">
        <v>169610</v>
      </c>
      <c r="I73">
        <v>0</v>
      </c>
      <c r="J73">
        <v>0</v>
      </c>
    </row>
    <row r="74" spans="1:10" x14ac:dyDescent="0.35">
      <c r="A74">
        <v>2020</v>
      </c>
      <c r="B74" t="s">
        <v>17</v>
      </c>
      <c r="C74">
        <v>5</v>
      </c>
      <c r="D74">
        <v>2</v>
      </c>
      <c r="E74">
        <v>6350</v>
      </c>
      <c r="F74">
        <v>232</v>
      </c>
      <c r="G74">
        <v>2828</v>
      </c>
      <c r="H74">
        <v>171076</v>
      </c>
      <c r="I74">
        <v>0</v>
      </c>
      <c r="J74">
        <v>0</v>
      </c>
    </row>
    <row r="75" spans="1:10" x14ac:dyDescent="0.35">
      <c r="A75">
        <v>2020</v>
      </c>
      <c r="B75" t="s">
        <v>17</v>
      </c>
      <c r="C75">
        <v>5</v>
      </c>
      <c r="D75">
        <v>2</v>
      </c>
      <c r="E75">
        <v>8622</v>
      </c>
      <c r="F75">
        <v>224</v>
      </c>
      <c r="G75">
        <v>3338</v>
      </c>
      <c r="H75">
        <v>161028</v>
      </c>
      <c r="I75">
        <v>0</v>
      </c>
      <c r="J75">
        <v>0</v>
      </c>
    </row>
    <row r="76" spans="1:10" x14ac:dyDescent="0.35">
      <c r="A76">
        <v>2020</v>
      </c>
      <c r="B76" t="s">
        <v>17</v>
      </c>
      <c r="C76">
        <v>5</v>
      </c>
      <c r="D76">
        <v>2</v>
      </c>
      <c r="E76">
        <v>7184</v>
      </c>
      <c r="F76">
        <v>162</v>
      </c>
      <c r="G76">
        <v>3158</v>
      </c>
      <c r="H76">
        <v>152513</v>
      </c>
      <c r="I76">
        <v>0</v>
      </c>
      <c r="J76">
        <v>0</v>
      </c>
    </row>
    <row r="77" spans="1:10" x14ac:dyDescent="0.35">
      <c r="A77">
        <v>2020</v>
      </c>
      <c r="B77" t="s">
        <v>17</v>
      </c>
      <c r="C77">
        <v>5</v>
      </c>
      <c r="D77">
        <v>2</v>
      </c>
      <c r="E77">
        <v>7124</v>
      </c>
      <c r="F77">
        <v>240</v>
      </c>
      <c r="G77">
        <v>3810</v>
      </c>
      <c r="H77">
        <v>184348</v>
      </c>
      <c r="I77">
        <v>0</v>
      </c>
      <c r="J77">
        <v>0</v>
      </c>
    </row>
    <row r="78" spans="1:10" x14ac:dyDescent="0.35">
      <c r="A78">
        <v>2020</v>
      </c>
      <c r="B78" t="s">
        <v>17</v>
      </c>
      <c r="C78">
        <v>5</v>
      </c>
      <c r="D78">
        <v>2</v>
      </c>
      <c r="E78">
        <v>7452</v>
      </c>
      <c r="F78">
        <v>274</v>
      </c>
      <c r="G78">
        <v>3926</v>
      </c>
      <c r="H78">
        <v>187617</v>
      </c>
      <c r="I78">
        <v>0</v>
      </c>
      <c r="J78">
        <v>0</v>
      </c>
    </row>
    <row r="79" spans="1:10" x14ac:dyDescent="0.35">
      <c r="A79">
        <v>2020</v>
      </c>
      <c r="B79" t="s">
        <v>17</v>
      </c>
      <c r="C79">
        <v>5</v>
      </c>
      <c r="D79">
        <v>2</v>
      </c>
      <c r="E79">
        <v>7982</v>
      </c>
      <c r="F79">
        <v>194</v>
      </c>
      <c r="G79">
        <v>3188</v>
      </c>
      <c r="H79">
        <v>195775</v>
      </c>
      <c r="I79">
        <v>0</v>
      </c>
      <c r="J79">
        <v>0</v>
      </c>
    </row>
    <row r="80" spans="1:10" x14ac:dyDescent="0.35">
      <c r="A80">
        <v>2020</v>
      </c>
      <c r="B80" t="s">
        <v>17</v>
      </c>
      <c r="C80">
        <v>5</v>
      </c>
      <c r="D80">
        <v>3</v>
      </c>
      <c r="E80">
        <v>7616</v>
      </c>
      <c r="F80">
        <v>208</v>
      </c>
      <c r="G80">
        <v>4468</v>
      </c>
      <c r="H80">
        <v>194504</v>
      </c>
      <c r="I80">
        <v>0</v>
      </c>
      <c r="J80">
        <v>0</v>
      </c>
    </row>
    <row r="81" spans="1:10" x14ac:dyDescent="0.35">
      <c r="A81">
        <v>2020</v>
      </c>
      <c r="B81" t="s">
        <v>17</v>
      </c>
      <c r="C81">
        <v>5</v>
      </c>
      <c r="D81">
        <v>3</v>
      </c>
      <c r="E81">
        <v>9588</v>
      </c>
      <c r="F81">
        <v>240</v>
      </c>
      <c r="G81">
        <v>8024</v>
      </c>
      <c r="H81">
        <v>198953</v>
      </c>
      <c r="I81">
        <v>0</v>
      </c>
      <c r="J81">
        <v>0</v>
      </c>
    </row>
    <row r="82" spans="1:10" x14ac:dyDescent="0.35">
      <c r="A82">
        <v>2020</v>
      </c>
      <c r="B82" t="s">
        <v>17</v>
      </c>
      <c r="C82">
        <v>5</v>
      </c>
      <c r="D82">
        <v>3</v>
      </c>
      <c r="E82">
        <v>10098</v>
      </c>
      <c r="F82">
        <v>304</v>
      </c>
      <c r="G82">
        <v>5076</v>
      </c>
      <c r="H82">
        <v>193873</v>
      </c>
      <c r="I82">
        <v>0</v>
      </c>
      <c r="J82">
        <v>0</v>
      </c>
    </row>
    <row r="83" spans="1:10" x14ac:dyDescent="0.35">
      <c r="A83">
        <v>2020</v>
      </c>
      <c r="B83" t="s">
        <v>17</v>
      </c>
      <c r="C83">
        <v>5</v>
      </c>
      <c r="D83">
        <v>3</v>
      </c>
      <c r="E83">
        <v>9256</v>
      </c>
      <c r="F83">
        <v>262</v>
      </c>
      <c r="G83">
        <v>4964</v>
      </c>
      <c r="H83">
        <v>209796</v>
      </c>
      <c r="I83">
        <v>0</v>
      </c>
      <c r="J83">
        <v>0</v>
      </c>
    </row>
    <row r="84" spans="1:10" x14ac:dyDescent="0.35">
      <c r="A84">
        <v>2020</v>
      </c>
      <c r="B84" t="s">
        <v>17</v>
      </c>
      <c r="C84">
        <v>5</v>
      </c>
      <c r="D84">
        <v>3</v>
      </c>
      <c r="E84">
        <v>12308</v>
      </c>
      <c r="F84">
        <v>292</v>
      </c>
      <c r="G84">
        <v>6064</v>
      </c>
      <c r="H84">
        <v>224601</v>
      </c>
      <c r="I84">
        <v>0</v>
      </c>
      <c r="J84">
        <v>0</v>
      </c>
    </row>
    <row r="85" spans="1:10" x14ac:dyDescent="0.35">
      <c r="A85">
        <v>2020</v>
      </c>
      <c r="B85" t="s">
        <v>17</v>
      </c>
      <c r="C85">
        <v>5</v>
      </c>
      <c r="D85">
        <v>3</v>
      </c>
      <c r="E85">
        <v>11440</v>
      </c>
      <c r="F85">
        <v>268</v>
      </c>
      <c r="G85">
        <v>6226</v>
      </c>
      <c r="H85">
        <v>221886</v>
      </c>
      <c r="I85">
        <v>0</v>
      </c>
      <c r="J85">
        <v>0</v>
      </c>
    </row>
    <row r="86" spans="1:10" x14ac:dyDescent="0.35">
      <c r="A86">
        <v>2020</v>
      </c>
      <c r="B86" t="s">
        <v>17</v>
      </c>
      <c r="C86">
        <v>5</v>
      </c>
      <c r="D86">
        <v>3</v>
      </c>
      <c r="E86">
        <v>12046</v>
      </c>
      <c r="F86">
        <v>296</v>
      </c>
      <c r="G86">
        <v>6262</v>
      </c>
      <c r="H86">
        <v>226192</v>
      </c>
      <c r="I86">
        <v>0</v>
      </c>
      <c r="J86">
        <v>0</v>
      </c>
    </row>
    <row r="87" spans="1:10" x14ac:dyDescent="0.35">
      <c r="A87">
        <v>2020</v>
      </c>
      <c r="B87" t="s">
        <v>17</v>
      </c>
      <c r="C87">
        <v>5</v>
      </c>
      <c r="D87">
        <v>4</v>
      </c>
      <c r="E87">
        <v>13072</v>
      </c>
      <c r="F87">
        <v>284</v>
      </c>
      <c r="G87">
        <v>6560</v>
      </c>
      <c r="H87">
        <v>240570</v>
      </c>
      <c r="I87">
        <v>0</v>
      </c>
      <c r="J87">
        <v>0</v>
      </c>
    </row>
    <row r="88" spans="1:10" x14ac:dyDescent="0.35">
      <c r="A88">
        <v>2020</v>
      </c>
      <c r="B88" t="s">
        <v>17</v>
      </c>
      <c r="C88">
        <v>5</v>
      </c>
      <c r="D88">
        <v>4</v>
      </c>
      <c r="E88">
        <v>13330</v>
      </c>
      <c r="F88">
        <v>284</v>
      </c>
      <c r="G88">
        <v>5152</v>
      </c>
      <c r="H88">
        <v>236187</v>
      </c>
      <c r="I88">
        <v>0</v>
      </c>
      <c r="J88">
        <v>0</v>
      </c>
    </row>
    <row r="89" spans="1:10" x14ac:dyDescent="0.35">
      <c r="A89">
        <v>2020</v>
      </c>
      <c r="B89" t="s">
        <v>17</v>
      </c>
      <c r="C89">
        <v>5</v>
      </c>
      <c r="D89">
        <v>4</v>
      </c>
      <c r="E89">
        <v>14222</v>
      </c>
      <c r="F89">
        <v>312</v>
      </c>
      <c r="G89">
        <v>6570</v>
      </c>
      <c r="H89">
        <v>220803</v>
      </c>
      <c r="I89">
        <v>0</v>
      </c>
      <c r="J89">
        <v>0</v>
      </c>
    </row>
    <row r="90" spans="1:10" x14ac:dyDescent="0.35">
      <c r="A90">
        <v>2020</v>
      </c>
      <c r="B90" t="s">
        <v>17</v>
      </c>
      <c r="C90">
        <v>5</v>
      </c>
      <c r="D90">
        <v>4</v>
      </c>
      <c r="E90">
        <v>12828</v>
      </c>
      <c r="F90">
        <v>298</v>
      </c>
      <c r="G90">
        <v>6024</v>
      </c>
      <c r="H90">
        <v>211522</v>
      </c>
      <c r="I90">
        <v>0</v>
      </c>
      <c r="J90">
        <v>0</v>
      </c>
    </row>
    <row r="91" spans="1:10" x14ac:dyDescent="0.35">
      <c r="A91">
        <v>2020</v>
      </c>
      <c r="B91" t="s">
        <v>17</v>
      </c>
      <c r="C91">
        <v>5</v>
      </c>
      <c r="D91">
        <v>4</v>
      </c>
      <c r="E91">
        <v>11814</v>
      </c>
      <c r="F91">
        <v>346</v>
      </c>
      <c r="G91">
        <v>7170</v>
      </c>
      <c r="H91">
        <v>222584</v>
      </c>
      <c r="I91">
        <v>0</v>
      </c>
      <c r="J91">
        <v>0</v>
      </c>
    </row>
    <row r="92" spans="1:10" x14ac:dyDescent="0.35">
      <c r="A92">
        <v>2020</v>
      </c>
      <c r="B92" t="s">
        <v>17</v>
      </c>
      <c r="C92">
        <v>5</v>
      </c>
      <c r="D92">
        <v>4</v>
      </c>
      <c r="E92">
        <v>14492</v>
      </c>
      <c r="F92">
        <v>376</v>
      </c>
      <c r="G92">
        <v>6868</v>
      </c>
      <c r="H92">
        <v>237058</v>
      </c>
      <c r="I92">
        <v>0</v>
      </c>
      <c r="J92">
        <v>0</v>
      </c>
    </row>
    <row r="93" spans="1:10" x14ac:dyDescent="0.35">
      <c r="A93">
        <v>2020</v>
      </c>
      <c r="B93" t="s">
        <v>17</v>
      </c>
      <c r="C93">
        <v>5</v>
      </c>
      <c r="D93">
        <v>4</v>
      </c>
      <c r="E93">
        <v>14508</v>
      </c>
      <c r="F93">
        <v>352</v>
      </c>
      <c r="G93">
        <v>6342</v>
      </c>
      <c r="H93">
        <v>257359</v>
      </c>
      <c r="I93">
        <v>0</v>
      </c>
      <c r="J93">
        <v>0</v>
      </c>
    </row>
    <row r="94" spans="1:10" x14ac:dyDescent="0.35">
      <c r="A94">
        <v>2020</v>
      </c>
      <c r="B94" t="s">
        <v>17</v>
      </c>
      <c r="C94">
        <v>5</v>
      </c>
      <c r="D94">
        <v>5</v>
      </c>
      <c r="E94">
        <v>16276</v>
      </c>
      <c r="F94">
        <v>536</v>
      </c>
      <c r="G94">
        <v>23470</v>
      </c>
      <c r="H94">
        <v>288933</v>
      </c>
      <c r="I94">
        <v>0</v>
      </c>
      <c r="J94">
        <v>0</v>
      </c>
    </row>
    <row r="95" spans="1:10" x14ac:dyDescent="0.35">
      <c r="A95">
        <v>2020</v>
      </c>
      <c r="B95" t="s">
        <v>17</v>
      </c>
      <c r="C95">
        <v>5</v>
      </c>
      <c r="D95">
        <v>5</v>
      </c>
      <c r="E95">
        <v>16728</v>
      </c>
      <c r="F95">
        <v>410</v>
      </c>
      <c r="G95">
        <v>8606</v>
      </c>
      <c r="H95">
        <v>273774</v>
      </c>
      <c r="I95">
        <v>0</v>
      </c>
      <c r="J95">
        <v>0</v>
      </c>
    </row>
    <row r="96" spans="1:10" x14ac:dyDescent="0.35">
      <c r="A96">
        <v>2020</v>
      </c>
      <c r="B96" t="s">
        <v>17</v>
      </c>
      <c r="C96">
        <v>5</v>
      </c>
      <c r="D96">
        <v>5</v>
      </c>
      <c r="E96">
        <v>17578</v>
      </c>
      <c r="F96">
        <v>444</v>
      </c>
      <c r="G96">
        <v>9856</v>
      </c>
      <c r="H96">
        <v>244946</v>
      </c>
      <c r="I96">
        <v>0</v>
      </c>
      <c r="J96">
        <v>0</v>
      </c>
    </row>
    <row r="97" spans="1:10" x14ac:dyDescent="0.35">
      <c r="A97">
        <v>2020</v>
      </c>
      <c r="B97" t="s">
        <v>48</v>
      </c>
      <c r="C97">
        <v>6</v>
      </c>
      <c r="D97">
        <v>1</v>
      </c>
      <c r="E97">
        <v>15448</v>
      </c>
      <c r="F97">
        <v>402</v>
      </c>
      <c r="G97">
        <v>7764</v>
      </c>
      <c r="H97">
        <v>251761</v>
      </c>
      <c r="I97">
        <v>0</v>
      </c>
      <c r="J97">
        <v>0</v>
      </c>
    </row>
    <row r="98" spans="1:10" x14ac:dyDescent="0.35">
      <c r="A98">
        <v>2020</v>
      </c>
      <c r="B98" t="s">
        <v>48</v>
      </c>
      <c r="C98">
        <v>6</v>
      </c>
      <c r="D98">
        <v>1</v>
      </c>
      <c r="E98">
        <v>17624</v>
      </c>
      <c r="F98">
        <v>444</v>
      </c>
      <c r="G98">
        <v>9062</v>
      </c>
      <c r="H98">
        <v>289612</v>
      </c>
      <c r="I98">
        <v>0</v>
      </c>
      <c r="J98">
        <v>0</v>
      </c>
    </row>
    <row r="99" spans="1:10" x14ac:dyDescent="0.35">
      <c r="A99">
        <v>2020</v>
      </c>
      <c r="B99" t="s">
        <v>48</v>
      </c>
      <c r="C99">
        <v>6</v>
      </c>
      <c r="D99">
        <v>1</v>
      </c>
      <c r="E99">
        <v>19376</v>
      </c>
      <c r="F99">
        <v>518</v>
      </c>
      <c r="G99">
        <v>7578</v>
      </c>
      <c r="H99">
        <v>298140</v>
      </c>
      <c r="I99">
        <v>0</v>
      </c>
      <c r="J99">
        <v>0</v>
      </c>
    </row>
    <row r="100" spans="1:10" x14ac:dyDescent="0.35">
      <c r="A100">
        <v>2020</v>
      </c>
      <c r="B100" t="s">
        <v>48</v>
      </c>
      <c r="C100">
        <v>6</v>
      </c>
      <c r="D100">
        <v>1</v>
      </c>
      <c r="E100">
        <v>19694</v>
      </c>
      <c r="F100">
        <v>548</v>
      </c>
      <c r="G100">
        <v>8780</v>
      </c>
      <c r="H100">
        <v>294048</v>
      </c>
      <c r="I100">
        <v>0</v>
      </c>
      <c r="J100">
        <v>0</v>
      </c>
    </row>
    <row r="101" spans="1:10" x14ac:dyDescent="0.35">
      <c r="A101">
        <v>2020</v>
      </c>
      <c r="B101" t="s">
        <v>48</v>
      </c>
      <c r="C101">
        <v>6</v>
      </c>
      <c r="D101">
        <v>1</v>
      </c>
      <c r="E101">
        <v>18944</v>
      </c>
      <c r="F101">
        <v>572</v>
      </c>
      <c r="G101">
        <v>9542</v>
      </c>
      <c r="H101">
        <v>290371</v>
      </c>
      <c r="I101">
        <v>0</v>
      </c>
      <c r="J101">
        <v>0</v>
      </c>
    </row>
    <row r="102" spans="1:10" x14ac:dyDescent="0.35">
      <c r="A102">
        <v>2020</v>
      </c>
      <c r="B102" t="s">
        <v>48</v>
      </c>
      <c r="C102">
        <v>6</v>
      </c>
      <c r="D102">
        <v>1</v>
      </c>
      <c r="E102">
        <v>20816</v>
      </c>
      <c r="F102">
        <v>594</v>
      </c>
      <c r="G102">
        <v>10866</v>
      </c>
      <c r="H102">
        <v>303109</v>
      </c>
      <c r="I102">
        <v>0</v>
      </c>
      <c r="J102">
        <v>0</v>
      </c>
    </row>
    <row r="103" spans="1:10" x14ac:dyDescent="0.35">
      <c r="A103">
        <v>2020</v>
      </c>
      <c r="B103" t="s">
        <v>48</v>
      </c>
      <c r="C103">
        <v>6</v>
      </c>
      <c r="D103">
        <v>1</v>
      </c>
      <c r="E103">
        <v>21764</v>
      </c>
      <c r="F103">
        <v>522</v>
      </c>
      <c r="G103">
        <v>10382</v>
      </c>
      <c r="H103">
        <v>269265</v>
      </c>
      <c r="I103">
        <v>0</v>
      </c>
      <c r="J103">
        <v>0</v>
      </c>
    </row>
    <row r="104" spans="1:10" x14ac:dyDescent="0.35">
      <c r="A104">
        <v>2020</v>
      </c>
      <c r="B104" t="s">
        <v>48</v>
      </c>
      <c r="C104">
        <v>6</v>
      </c>
      <c r="D104">
        <v>2</v>
      </c>
      <c r="E104">
        <v>17072</v>
      </c>
      <c r="F104">
        <v>542</v>
      </c>
      <c r="G104">
        <v>10342</v>
      </c>
      <c r="H104">
        <v>294113</v>
      </c>
      <c r="I104">
        <v>0</v>
      </c>
      <c r="J104">
        <v>0</v>
      </c>
    </row>
    <row r="105" spans="1:10" x14ac:dyDescent="0.35">
      <c r="A105">
        <v>2020</v>
      </c>
      <c r="B105" t="s">
        <v>48</v>
      </c>
      <c r="C105">
        <v>6</v>
      </c>
      <c r="D105">
        <v>2</v>
      </c>
      <c r="E105">
        <v>19962</v>
      </c>
      <c r="F105">
        <v>544</v>
      </c>
      <c r="G105">
        <v>11268</v>
      </c>
      <c r="H105">
        <v>305461</v>
      </c>
      <c r="I105">
        <v>0</v>
      </c>
      <c r="J105">
        <v>0</v>
      </c>
    </row>
    <row r="106" spans="1:10" x14ac:dyDescent="0.35">
      <c r="A106">
        <v>2020</v>
      </c>
      <c r="B106" t="s">
        <v>48</v>
      </c>
      <c r="C106">
        <v>6</v>
      </c>
      <c r="D106">
        <v>2</v>
      </c>
      <c r="E106">
        <v>22312</v>
      </c>
      <c r="F106">
        <v>716</v>
      </c>
      <c r="G106">
        <v>12550</v>
      </c>
      <c r="H106">
        <v>305473</v>
      </c>
      <c r="I106">
        <v>0</v>
      </c>
      <c r="J106">
        <v>0</v>
      </c>
    </row>
    <row r="107" spans="1:10" x14ac:dyDescent="0.35">
      <c r="A107">
        <v>2020</v>
      </c>
      <c r="B107" t="s">
        <v>48</v>
      </c>
      <c r="C107">
        <v>6</v>
      </c>
      <c r="D107">
        <v>2</v>
      </c>
      <c r="E107">
        <v>22270</v>
      </c>
      <c r="F107">
        <v>788</v>
      </c>
      <c r="G107">
        <v>12088</v>
      </c>
      <c r="H107">
        <v>319844</v>
      </c>
      <c r="I107">
        <v>0</v>
      </c>
      <c r="J107">
        <v>0</v>
      </c>
    </row>
    <row r="108" spans="1:10" x14ac:dyDescent="0.35">
      <c r="A108">
        <v>2020</v>
      </c>
      <c r="B108" t="s">
        <v>48</v>
      </c>
      <c r="C108">
        <v>6</v>
      </c>
      <c r="D108">
        <v>2</v>
      </c>
      <c r="E108">
        <v>22612</v>
      </c>
      <c r="F108">
        <v>776</v>
      </c>
      <c r="G108">
        <v>14526</v>
      </c>
      <c r="H108">
        <v>304876</v>
      </c>
      <c r="I108">
        <v>0</v>
      </c>
      <c r="J108">
        <v>0</v>
      </c>
    </row>
    <row r="109" spans="1:10" x14ac:dyDescent="0.35">
      <c r="A109">
        <v>2020</v>
      </c>
      <c r="B109" t="s">
        <v>48</v>
      </c>
      <c r="C109">
        <v>6</v>
      </c>
      <c r="D109">
        <v>2</v>
      </c>
      <c r="E109">
        <v>24078</v>
      </c>
      <c r="F109">
        <v>618</v>
      </c>
      <c r="G109">
        <v>16182</v>
      </c>
      <c r="H109">
        <v>315247</v>
      </c>
      <c r="I109">
        <v>0</v>
      </c>
      <c r="J109">
        <v>0</v>
      </c>
    </row>
    <row r="110" spans="1:10" x14ac:dyDescent="0.35">
      <c r="A110">
        <v>2020</v>
      </c>
      <c r="B110" t="s">
        <v>48</v>
      </c>
      <c r="C110">
        <v>6</v>
      </c>
      <c r="D110">
        <v>2</v>
      </c>
      <c r="E110">
        <v>22808</v>
      </c>
      <c r="F110">
        <v>648</v>
      </c>
      <c r="G110">
        <v>14716</v>
      </c>
      <c r="H110">
        <v>284207</v>
      </c>
      <c r="I110">
        <v>0</v>
      </c>
      <c r="J110">
        <v>0</v>
      </c>
    </row>
    <row r="111" spans="1:10" x14ac:dyDescent="0.35">
      <c r="A111">
        <v>2020</v>
      </c>
      <c r="B111" t="s">
        <v>48</v>
      </c>
      <c r="C111">
        <v>6</v>
      </c>
      <c r="D111">
        <v>3</v>
      </c>
      <c r="E111">
        <v>20064</v>
      </c>
      <c r="F111">
        <v>792</v>
      </c>
      <c r="G111">
        <v>21280</v>
      </c>
      <c r="H111">
        <v>305455</v>
      </c>
      <c r="I111">
        <v>0</v>
      </c>
      <c r="J111">
        <v>0</v>
      </c>
    </row>
    <row r="112" spans="1:10" x14ac:dyDescent="0.35">
      <c r="A112">
        <v>2020</v>
      </c>
      <c r="B112" t="s">
        <v>48</v>
      </c>
      <c r="C112">
        <v>6</v>
      </c>
      <c r="D112">
        <v>3</v>
      </c>
      <c r="E112">
        <v>22170</v>
      </c>
      <c r="F112">
        <v>4008</v>
      </c>
      <c r="G112">
        <v>14452</v>
      </c>
      <c r="H112">
        <v>350974</v>
      </c>
      <c r="I112">
        <v>0</v>
      </c>
      <c r="J112">
        <v>0</v>
      </c>
    </row>
    <row r="113" spans="1:10" x14ac:dyDescent="0.35">
      <c r="A113">
        <v>2020</v>
      </c>
      <c r="B113" t="s">
        <v>48</v>
      </c>
      <c r="C113">
        <v>6</v>
      </c>
      <c r="D113">
        <v>3</v>
      </c>
      <c r="E113">
        <v>26216</v>
      </c>
      <c r="F113">
        <v>682</v>
      </c>
      <c r="G113">
        <v>13780</v>
      </c>
      <c r="H113">
        <v>337447</v>
      </c>
      <c r="I113">
        <v>0</v>
      </c>
      <c r="J113">
        <v>0</v>
      </c>
    </row>
    <row r="114" spans="1:10" x14ac:dyDescent="0.35">
      <c r="A114">
        <v>2020</v>
      </c>
      <c r="B114" t="s">
        <v>48</v>
      </c>
      <c r="C114">
        <v>6</v>
      </c>
      <c r="D114">
        <v>3</v>
      </c>
      <c r="E114">
        <v>27658</v>
      </c>
      <c r="F114">
        <v>686</v>
      </c>
      <c r="G114">
        <v>21482</v>
      </c>
      <c r="H114">
        <v>390435</v>
      </c>
      <c r="I114">
        <v>0</v>
      </c>
      <c r="J114">
        <v>0</v>
      </c>
    </row>
    <row r="115" spans="1:10" x14ac:dyDescent="0.35">
      <c r="A115">
        <v>2020</v>
      </c>
      <c r="B115" t="s">
        <v>48</v>
      </c>
      <c r="C115">
        <v>6</v>
      </c>
      <c r="D115">
        <v>3</v>
      </c>
      <c r="E115">
        <v>29480</v>
      </c>
      <c r="F115">
        <v>728</v>
      </c>
      <c r="G115">
        <v>18058</v>
      </c>
      <c r="H115">
        <v>399777</v>
      </c>
      <c r="I115">
        <v>0</v>
      </c>
      <c r="J115">
        <v>0</v>
      </c>
    </row>
    <row r="116" spans="1:10" x14ac:dyDescent="0.35">
      <c r="A116">
        <v>2020</v>
      </c>
      <c r="B116" t="s">
        <v>48</v>
      </c>
      <c r="C116">
        <v>6</v>
      </c>
      <c r="D116">
        <v>3</v>
      </c>
      <c r="E116">
        <v>31836</v>
      </c>
      <c r="F116">
        <v>616</v>
      </c>
      <c r="G116">
        <v>27948</v>
      </c>
      <c r="H116">
        <v>408571</v>
      </c>
      <c r="I116">
        <v>0</v>
      </c>
      <c r="J116">
        <v>0</v>
      </c>
    </row>
    <row r="117" spans="1:10" x14ac:dyDescent="0.35">
      <c r="A117">
        <v>2020</v>
      </c>
      <c r="B117" t="s">
        <v>48</v>
      </c>
      <c r="C117">
        <v>6</v>
      </c>
      <c r="D117">
        <v>3</v>
      </c>
      <c r="E117">
        <v>30302</v>
      </c>
      <c r="F117">
        <v>852</v>
      </c>
      <c r="G117">
        <v>18150</v>
      </c>
      <c r="H117">
        <v>372622</v>
      </c>
      <c r="I117">
        <v>0</v>
      </c>
      <c r="J117">
        <v>0</v>
      </c>
    </row>
    <row r="118" spans="1:10" x14ac:dyDescent="0.35">
      <c r="A118">
        <v>2020</v>
      </c>
      <c r="B118" t="s">
        <v>48</v>
      </c>
      <c r="C118">
        <v>6</v>
      </c>
      <c r="D118">
        <v>4</v>
      </c>
      <c r="E118">
        <v>27120</v>
      </c>
      <c r="F118">
        <v>624</v>
      </c>
      <c r="G118">
        <v>21758</v>
      </c>
      <c r="H118">
        <v>373027</v>
      </c>
      <c r="I118">
        <v>0</v>
      </c>
      <c r="J118">
        <v>0</v>
      </c>
    </row>
    <row r="119" spans="1:10" x14ac:dyDescent="0.35">
      <c r="A119">
        <v>2020</v>
      </c>
      <c r="B119" t="s">
        <v>48</v>
      </c>
      <c r="C119">
        <v>6</v>
      </c>
      <c r="D119">
        <v>4</v>
      </c>
      <c r="E119">
        <v>31312</v>
      </c>
      <c r="F119">
        <v>936</v>
      </c>
      <c r="G119">
        <v>20924</v>
      </c>
      <c r="H119">
        <v>431350</v>
      </c>
      <c r="I119">
        <v>0</v>
      </c>
      <c r="J119">
        <v>0</v>
      </c>
    </row>
    <row r="120" spans="1:10" x14ac:dyDescent="0.35">
      <c r="A120">
        <v>2020</v>
      </c>
      <c r="B120" t="s">
        <v>48</v>
      </c>
      <c r="C120">
        <v>6</v>
      </c>
      <c r="D120">
        <v>4</v>
      </c>
      <c r="E120">
        <v>33736</v>
      </c>
      <c r="F120">
        <v>848</v>
      </c>
      <c r="G120">
        <v>26178</v>
      </c>
      <c r="H120">
        <v>449549</v>
      </c>
      <c r="I120">
        <v>0</v>
      </c>
      <c r="J120">
        <v>0</v>
      </c>
    </row>
    <row r="121" spans="1:10" x14ac:dyDescent="0.35">
      <c r="A121">
        <v>2020</v>
      </c>
      <c r="B121" t="s">
        <v>48</v>
      </c>
      <c r="C121">
        <v>6</v>
      </c>
      <c r="D121">
        <v>4</v>
      </c>
      <c r="E121">
        <v>36410</v>
      </c>
      <c r="F121">
        <v>802</v>
      </c>
      <c r="G121">
        <v>27966</v>
      </c>
      <c r="H121">
        <v>454114</v>
      </c>
      <c r="I121">
        <v>0</v>
      </c>
      <c r="J121">
        <v>0</v>
      </c>
    </row>
    <row r="122" spans="1:10" x14ac:dyDescent="0.35">
      <c r="A122">
        <v>2020</v>
      </c>
      <c r="B122" t="s">
        <v>48</v>
      </c>
      <c r="C122">
        <v>6</v>
      </c>
      <c r="D122">
        <v>4</v>
      </c>
      <c r="E122">
        <v>36510</v>
      </c>
      <c r="F122">
        <v>762</v>
      </c>
      <c r="G122">
        <v>20492</v>
      </c>
      <c r="H122">
        <v>461469</v>
      </c>
      <c r="I122">
        <v>0</v>
      </c>
      <c r="J122">
        <v>0</v>
      </c>
    </row>
    <row r="123" spans="1:10" x14ac:dyDescent="0.35">
      <c r="A123">
        <v>2020</v>
      </c>
      <c r="B123" t="s">
        <v>48</v>
      </c>
      <c r="C123">
        <v>6</v>
      </c>
      <c r="D123">
        <v>4</v>
      </c>
      <c r="E123">
        <v>40284</v>
      </c>
      <c r="F123">
        <v>828</v>
      </c>
      <c r="G123">
        <v>28458</v>
      </c>
      <c r="H123">
        <v>485808</v>
      </c>
      <c r="I123">
        <v>0</v>
      </c>
      <c r="J123">
        <v>0</v>
      </c>
    </row>
    <row r="124" spans="1:10" x14ac:dyDescent="0.35">
      <c r="A124">
        <v>2020</v>
      </c>
      <c r="B124" t="s">
        <v>48</v>
      </c>
      <c r="C124">
        <v>6</v>
      </c>
      <c r="D124">
        <v>4</v>
      </c>
      <c r="E124">
        <v>39220</v>
      </c>
      <c r="F124">
        <v>768</v>
      </c>
      <c r="G124">
        <v>23262</v>
      </c>
      <c r="H124">
        <v>413102</v>
      </c>
      <c r="I124">
        <v>0</v>
      </c>
      <c r="J124">
        <v>0</v>
      </c>
    </row>
    <row r="125" spans="1:10" x14ac:dyDescent="0.35">
      <c r="A125">
        <v>2020</v>
      </c>
      <c r="B125" t="s">
        <v>48</v>
      </c>
      <c r="C125">
        <v>6</v>
      </c>
      <c r="D125">
        <v>5</v>
      </c>
      <c r="E125">
        <v>36678</v>
      </c>
      <c r="F125">
        <v>834</v>
      </c>
      <c r="G125">
        <v>26994</v>
      </c>
      <c r="H125">
        <v>437042</v>
      </c>
      <c r="I125">
        <v>0</v>
      </c>
      <c r="J125">
        <v>0</v>
      </c>
    </row>
    <row r="126" spans="1:10" x14ac:dyDescent="0.35">
      <c r="A126">
        <v>2020</v>
      </c>
      <c r="B126" t="s">
        <v>48</v>
      </c>
      <c r="C126">
        <v>6</v>
      </c>
      <c r="D126">
        <v>5</v>
      </c>
      <c r="E126">
        <v>36510</v>
      </c>
      <c r="F126">
        <v>1012</v>
      </c>
      <c r="G126">
        <v>25130</v>
      </c>
      <c r="H126">
        <v>457736</v>
      </c>
      <c r="I126">
        <v>0</v>
      </c>
      <c r="J126">
        <v>0</v>
      </c>
    </row>
    <row r="127" spans="1:10" x14ac:dyDescent="0.35">
      <c r="A127">
        <v>2020</v>
      </c>
      <c r="B127" t="s">
        <v>49</v>
      </c>
      <c r="C127">
        <v>7</v>
      </c>
      <c r="D127">
        <v>1</v>
      </c>
      <c r="E127">
        <v>38860</v>
      </c>
      <c r="F127">
        <v>876</v>
      </c>
      <c r="G127">
        <v>24128</v>
      </c>
      <c r="H127">
        <v>487906</v>
      </c>
      <c r="I127">
        <v>0</v>
      </c>
      <c r="J127">
        <v>0</v>
      </c>
    </row>
    <row r="128" spans="1:10" x14ac:dyDescent="0.35">
      <c r="A128">
        <v>2020</v>
      </c>
      <c r="B128" t="s">
        <v>49</v>
      </c>
      <c r="C128">
        <v>7</v>
      </c>
      <c r="D128">
        <v>1</v>
      </c>
      <c r="E128">
        <v>43894</v>
      </c>
      <c r="F128">
        <v>756</v>
      </c>
      <c r="G128">
        <v>39998</v>
      </c>
      <c r="H128">
        <v>494984</v>
      </c>
      <c r="I128">
        <v>0</v>
      </c>
      <c r="J128">
        <v>0</v>
      </c>
    </row>
    <row r="129" spans="1:10" x14ac:dyDescent="0.35">
      <c r="A129">
        <v>2020</v>
      </c>
      <c r="B129" t="s">
        <v>49</v>
      </c>
      <c r="C129">
        <v>7</v>
      </c>
      <c r="D129">
        <v>1</v>
      </c>
      <c r="E129">
        <v>45436</v>
      </c>
      <c r="F129">
        <v>888</v>
      </c>
      <c r="G129">
        <v>28834</v>
      </c>
      <c r="H129">
        <v>547244</v>
      </c>
      <c r="I129">
        <v>0</v>
      </c>
      <c r="J129">
        <v>0</v>
      </c>
    </row>
    <row r="130" spans="1:10" x14ac:dyDescent="0.35">
      <c r="A130">
        <v>2020</v>
      </c>
      <c r="B130" t="s">
        <v>49</v>
      </c>
      <c r="C130">
        <v>7</v>
      </c>
      <c r="D130">
        <v>1</v>
      </c>
      <c r="E130">
        <v>48036</v>
      </c>
      <c r="F130">
        <v>1222</v>
      </c>
      <c r="G130">
        <v>29492</v>
      </c>
      <c r="H130">
        <v>535948</v>
      </c>
      <c r="I130">
        <v>0</v>
      </c>
      <c r="J130">
        <v>0</v>
      </c>
    </row>
    <row r="131" spans="1:10" x14ac:dyDescent="0.35">
      <c r="A131">
        <v>2020</v>
      </c>
      <c r="B131" t="s">
        <v>49</v>
      </c>
      <c r="C131">
        <v>7</v>
      </c>
      <c r="D131">
        <v>1</v>
      </c>
      <c r="E131">
        <v>47884</v>
      </c>
      <c r="F131">
        <v>842</v>
      </c>
      <c r="G131">
        <v>31658</v>
      </c>
      <c r="H131">
        <v>478500</v>
      </c>
      <c r="I131">
        <v>0</v>
      </c>
      <c r="J131">
        <v>0</v>
      </c>
    </row>
    <row r="132" spans="1:10" x14ac:dyDescent="0.35">
      <c r="A132">
        <v>2020</v>
      </c>
      <c r="B132" t="s">
        <v>49</v>
      </c>
      <c r="C132">
        <v>7</v>
      </c>
      <c r="D132">
        <v>1</v>
      </c>
      <c r="E132">
        <v>45000</v>
      </c>
      <c r="F132">
        <v>946</v>
      </c>
      <c r="G132">
        <v>30630</v>
      </c>
      <c r="H132">
        <v>485587</v>
      </c>
      <c r="I132">
        <v>0</v>
      </c>
      <c r="J132">
        <v>0</v>
      </c>
    </row>
    <row r="133" spans="1:10" x14ac:dyDescent="0.35">
      <c r="A133">
        <v>2020</v>
      </c>
      <c r="B133" t="s">
        <v>49</v>
      </c>
      <c r="C133">
        <v>7</v>
      </c>
      <c r="D133">
        <v>1</v>
      </c>
      <c r="E133">
        <v>46296</v>
      </c>
      <c r="F133">
        <v>958</v>
      </c>
      <c r="G133">
        <v>33676</v>
      </c>
      <c r="H133">
        <v>543933</v>
      </c>
      <c r="I133">
        <v>0</v>
      </c>
      <c r="J133">
        <v>0</v>
      </c>
    </row>
    <row r="134" spans="1:10" x14ac:dyDescent="0.35">
      <c r="A134">
        <v>2020</v>
      </c>
      <c r="B134" t="s">
        <v>49</v>
      </c>
      <c r="C134">
        <v>7</v>
      </c>
      <c r="D134">
        <v>2</v>
      </c>
      <c r="E134">
        <v>51122</v>
      </c>
      <c r="F134">
        <v>984</v>
      </c>
      <c r="G134">
        <v>39016</v>
      </c>
      <c r="H134">
        <v>580832</v>
      </c>
      <c r="I134">
        <v>0</v>
      </c>
      <c r="J134">
        <v>0</v>
      </c>
    </row>
    <row r="135" spans="1:10" x14ac:dyDescent="0.35">
      <c r="A135">
        <v>2020</v>
      </c>
      <c r="B135" t="s">
        <v>49</v>
      </c>
      <c r="C135">
        <v>7</v>
      </c>
      <c r="D135">
        <v>2</v>
      </c>
      <c r="E135">
        <v>51580</v>
      </c>
      <c r="F135">
        <v>958</v>
      </c>
      <c r="G135">
        <v>38816</v>
      </c>
      <c r="H135">
        <v>608224</v>
      </c>
      <c r="I135">
        <v>0</v>
      </c>
      <c r="J135">
        <v>0</v>
      </c>
    </row>
    <row r="136" spans="1:10" x14ac:dyDescent="0.35">
      <c r="A136">
        <v>2020</v>
      </c>
      <c r="B136" t="s">
        <v>49</v>
      </c>
      <c r="C136">
        <v>7</v>
      </c>
      <c r="D136">
        <v>2</v>
      </c>
      <c r="E136">
        <v>55498</v>
      </c>
      <c r="F136">
        <v>1040</v>
      </c>
      <c r="G136">
        <v>40578</v>
      </c>
      <c r="H136">
        <v>607896</v>
      </c>
      <c r="I136">
        <v>0</v>
      </c>
      <c r="J136">
        <v>0</v>
      </c>
    </row>
    <row r="137" spans="1:10" x14ac:dyDescent="0.35">
      <c r="A137">
        <v>2020</v>
      </c>
      <c r="B137" t="s">
        <v>49</v>
      </c>
      <c r="C137">
        <v>7</v>
      </c>
      <c r="D137">
        <v>2</v>
      </c>
      <c r="E137">
        <v>55508</v>
      </c>
      <c r="F137">
        <v>1082</v>
      </c>
      <c r="G137">
        <v>39962</v>
      </c>
      <c r="H137">
        <v>617606</v>
      </c>
      <c r="I137">
        <v>0</v>
      </c>
      <c r="J137">
        <v>0</v>
      </c>
    </row>
    <row r="138" spans="1:10" x14ac:dyDescent="0.35">
      <c r="A138">
        <v>2020</v>
      </c>
      <c r="B138" t="s">
        <v>49</v>
      </c>
      <c r="C138">
        <v>7</v>
      </c>
      <c r="D138">
        <v>2</v>
      </c>
      <c r="E138">
        <v>58212</v>
      </c>
      <c r="F138">
        <v>994</v>
      </c>
      <c r="G138">
        <v>36396</v>
      </c>
      <c r="H138">
        <v>541254</v>
      </c>
      <c r="I138">
        <v>0</v>
      </c>
      <c r="J138">
        <v>0</v>
      </c>
    </row>
    <row r="139" spans="1:10" x14ac:dyDescent="0.35">
      <c r="A139">
        <v>2020</v>
      </c>
      <c r="B139" t="s">
        <v>49</v>
      </c>
      <c r="C139">
        <v>7</v>
      </c>
      <c r="D139">
        <v>2</v>
      </c>
      <c r="E139">
        <v>56356</v>
      </c>
      <c r="F139">
        <v>1082</v>
      </c>
      <c r="G139">
        <v>35366</v>
      </c>
      <c r="H139">
        <v>531686</v>
      </c>
      <c r="I139">
        <v>0</v>
      </c>
      <c r="J139">
        <v>0</v>
      </c>
    </row>
    <row r="140" spans="1:10" x14ac:dyDescent="0.35">
      <c r="A140">
        <v>2020</v>
      </c>
      <c r="B140" t="s">
        <v>49</v>
      </c>
      <c r="C140">
        <v>7</v>
      </c>
      <c r="D140">
        <v>2</v>
      </c>
      <c r="E140">
        <v>59834</v>
      </c>
      <c r="F140">
        <v>1164</v>
      </c>
      <c r="G140">
        <v>41952</v>
      </c>
      <c r="H140">
        <v>666316</v>
      </c>
      <c r="I140">
        <v>0</v>
      </c>
      <c r="J140">
        <v>0</v>
      </c>
    </row>
    <row r="141" spans="1:10" x14ac:dyDescent="0.35">
      <c r="A141">
        <v>2020</v>
      </c>
      <c r="B141" t="s">
        <v>49</v>
      </c>
      <c r="C141">
        <v>7</v>
      </c>
      <c r="D141">
        <v>3</v>
      </c>
      <c r="E141">
        <v>65214</v>
      </c>
      <c r="F141">
        <v>1228</v>
      </c>
      <c r="G141">
        <v>41292</v>
      </c>
      <c r="H141">
        <v>704455</v>
      </c>
      <c r="I141">
        <v>0</v>
      </c>
      <c r="J141">
        <v>0</v>
      </c>
    </row>
    <row r="142" spans="1:10" x14ac:dyDescent="0.35">
      <c r="A142">
        <v>2020</v>
      </c>
      <c r="B142" t="s">
        <v>49</v>
      </c>
      <c r="C142">
        <v>7</v>
      </c>
      <c r="D142">
        <v>3</v>
      </c>
      <c r="E142">
        <v>70936</v>
      </c>
      <c r="F142">
        <v>1360</v>
      </c>
      <c r="G142">
        <v>45734</v>
      </c>
      <c r="H142">
        <v>714401</v>
      </c>
      <c r="I142">
        <v>0</v>
      </c>
      <c r="J142">
        <v>0</v>
      </c>
    </row>
    <row r="143" spans="1:10" x14ac:dyDescent="0.35">
      <c r="A143">
        <v>2020</v>
      </c>
      <c r="B143" t="s">
        <v>49</v>
      </c>
      <c r="C143">
        <v>7</v>
      </c>
      <c r="D143">
        <v>3</v>
      </c>
      <c r="E143">
        <v>69648</v>
      </c>
      <c r="F143">
        <v>1352</v>
      </c>
      <c r="G143">
        <v>34972</v>
      </c>
      <c r="H143">
        <v>759439</v>
      </c>
      <c r="I143">
        <v>0</v>
      </c>
      <c r="J143">
        <v>0</v>
      </c>
    </row>
    <row r="144" spans="1:10" x14ac:dyDescent="0.35">
      <c r="A144">
        <v>2020</v>
      </c>
      <c r="B144" t="s">
        <v>49</v>
      </c>
      <c r="C144">
        <v>7</v>
      </c>
      <c r="D144">
        <v>3</v>
      </c>
      <c r="E144">
        <v>74822</v>
      </c>
      <c r="F144">
        <v>1086</v>
      </c>
      <c r="G144">
        <v>47164</v>
      </c>
      <c r="H144">
        <v>778553</v>
      </c>
      <c r="I144">
        <v>0</v>
      </c>
      <c r="J144">
        <v>0</v>
      </c>
    </row>
    <row r="145" spans="1:10" x14ac:dyDescent="0.35">
      <c r="A145">
        <v>2020</v>
      </c>
      <c r="B145" t="s">
        <v>49</v>
      </c>
      <c r="C145">
        <v>7</v>
      </c>
      <c r="D145">
        <v>3</v>
      </c>
      <c r="E145">
        <v>80470</v>
      </c>
      <c r="F145">
        <v>1350</v>
      </c>
      <c r="G145">
        <v>45460</v>
      </c>
      <c r="H145">
        <v>654566</v>
      </c>
      <c r="I145">
        <v>0</v>
      </c>
      <c r="J145">
        <v>0</v>
      </c>
    </row>
    <row r="146" spans="1:10" x14ac:dyDescent="0.35">
      <c r="A146">
        <v>2020</v>
      </c>
      <c r="B146" t="s">
        <v>49</v>
      </c>
      <c r="C146">
        <v>7</v>
      </c>
      <c r="D146">
        <v>3</v>
      </c>
      <c r="E146">
        <v>73612</v>
      </c>
      <c r="F146">
        <v>1192</v>
      </c>
      <c r="G146">
        <v>48606</v>
      </c>
      <c r="H146">
        <v>708451</v>
      </c>
      <c r="I146">
        <v>0</v>
      </c>
      <c r="J146">
        <v>0</v>
      </c>
    </row>
    <row r="147" spans="1:10" x14ac:dyDescent="0.35">
      <c r="A147">
        <v>2020</v>
      </c>
      <c r="B147" t="s">
        <v>49</v>
      </c>
      <c r="C147">
        <v>7</v>
      </c>
      <c r="D147">
        <v>3</v>
      </c>
      <c r="E147">
        <v>78340</v>
      </c>
      <c r="F147">
        <v>1342</v>
      </c>
      <c r="G147">
        <v>55178</v>
      </c>
      <c r="H147">
        <v>768496</v>
      </c>
      <c r="I147">
        <v>0</v>
      </c>
      <c r="J147">
        <v>0</v>
      </c>
    </row>
    <row r="148" spans="1:10" x14ac:dyDescent="0.35">
      <c r="A148">
        <v>2020</v>
      </c>
      <c r="B148" t="s">
        <v>49</v>
      </c>
      <c r="C148">
        <v>7</v>
      </c>
      <c r="D148">
        <v>4</v>
      </c>
      <c r="E148">
        <v>91202</v>
      </c>
      <c r="F148">
        <v>2260</v>
      </c>
      <c r="G148">
        <v>63750</v>
      </c>
      <c r="H148">
        <v>806412</v>
      </c>
      <c r="I148">
        <v>0</v>
      </c>
      <c r="J148">
        <v>0</v>
      </c>
    </row>
    <row r="149" spans="1:10" x14ac:dyDescent="0.35">
      <c r="A149">
        <v>2020</v>
      </c>
      <c r="B149" t="s">
        <v>49</v>
      </c>
      <c r="C149">
        <v>7</v>
      </c>
      <c r="D149">
        <v>4</v>
      </c>
      <c r="E149">
        <v>96886</v>
      </c>
      <c r="F149">
        <v>1510</v>
      </c>
      <c r="G149">
        <v>66652</v>
      </c>
      <c r="H149">
        <v>846826</v>
      </c>
      <c r="I149">
        <v>0</v>
      </c>
      <c r="J149">
        <v>0</v>
      </c>
    </row>
    <row r="150" spans="1:10" x14ac:dyDescent="0.35">
      <c r="A150">
        <v>2020</v>
      </c>
      <c r="B150" t="s">
        <v>49</v>
      </c>
      <c r="C150">
        <v>7</v>
      </c>
      <c r="D150">
        <v>4</v>
      </c>
      <c r="E150">
        <v>97776</v>
      </c>
      <c r="F150">
        <v>1526</v>
      </c>
      <c r="G150">
        <v>65028</v>
      </c>
      <c r="H150">
        <v>863677</v>
      </c>
      <c r="I150">
        <v>0</v>
      </c>
      <c r="J150">
        <v>0</v>
      </c>
    </row>
    <row r="151" spans="1:10" x14ac:dyDescent="0.35">
      <c r="A151">
        <v>2020</v>
      </c>
      <c r="B151" t="s">
        <v>49</v>
      </c>
      <c r="C151">
        <v>7</v>
      </c>
      <c r="D151">
        <v>4</v>
      </c>
      <c r="E151">
        <v>100144</v>
      </c>
      <c r="F151">
        <v>1406</v>
      </c>
      <c r="G151">
        <v>74250</v>
      </c>
      <c r="H151">
        <v>955520</v>
      </c>
      <c r="I151">
        <v>0</v>
      </c>
      <c r="J151">
        <v>0</v>
      </c>
    </row>
    <row r="152" spans="1:10" x14ac:dyDescent="0.35">
      <c r="A152">
        <v>2020</v>
      </c>
      <c r="B152" t="s">
        <v>49</v>
      </c>
      <c r="C152">
        <v>7</v>
      </c>
      <c r="D152">
        <v>4</v>
      </c>
      <c r="E152">
        <v>97864</v>
      </c>
      <c r="F152">
        <v>1408</v>
      </c>
      <c r="G152">
        <v>63024</v>
      </c>
      <c r="H152">
        <v>1001447</v>
      </c>
      <c r="I152">
        <v>0</v>
      </c>
      <c r="J152">
        <v>0</v>
      </c>
    </row>
    <row r="153" spans="1:10" x14ac:dyDescent="0.35">
      <c r="A153">
        <v>2020</v>
      </c>
      <c r="B153" t="s">
        <v>49</v>
      </c>
      <c r="C153">
        <v>7</v>
      </c>
      <c r="D153">
        <v>4</v>
      </c>
      <c r="E153">
        <v>92968</v>
      </c>
      <c r="F153">
        <v>1284</v>
      </c>
      <c r="G153">
        <v>68708</v>
      </c>
      <c r="H153">
        <v>1023452</v>
      </c>
      <c r="I153">
        <v>0</v>
      </c>
      <c r="J153">
        <v>0</v>
      </c>
    </row>
    <row r="154" spans="1:10" x14ac:dyDescent="0.35">
      <c r="A154">
        <v>2020</v>
      </c>
      <c r="B154" t="s">
        <v>49</v>
      </c>
      <c r="C154">
        <v>7</v>
      </c>
      <c r="D154">
        <v>4</v>
      </c>
      <c r="E154">
        <v>99262</v>
      </c>
      <c r="F154">
        <v>1548</v>
      </c>
      <c r="G154">
        <v>71366</v>
      </c>
      <c r="H154">
        <v>944078</v>
      </c>
      <c r="I154">
        <v>0</v>
      </c>
      <c r="J154">
        <v>0</v>
      </c>
    </row>
    <row r="155" spans="1:10" x14ac:dyDescent="0.35">
      <c r="A155">
        <v>2020</v>
      </c>
      <c r="B155" t="s">
        <v>49</v>
      </c>
      <c r="C155">
        <v>7</v>
      </c>
      <c r="D155">
        <v>5</v>
      </c>
      <c r="E155">
        <v>104958</v>
      </c>
      <c r="F155">
        <v>1550</v>
      </c>
      <c r="G155">
        <v>65772</v>
      </c>
      <c r="H155">
        <v>1027633</v>
      </c>
      <c r="I155">
        <v>0</v>
      </c>
      <c r="J155">
        <v>0</v>
      </c>
    </row>
    <row r="156" spans="1:10" x14ac:dyDescent="0.35">
      <c r="A156">
        <v>2020</v>
      </c>
      <c r="B156" t="s">
        <v>49</v>
      </c>
      <c r="C156">
        <v>7</v>
      </c>
      <c r="D156">
        <v>5</v>
      </c>
      <c r="E156">
        <v>109936</v>
      </c>
      <c r="F156">
        <v>1568</v>
      </c>
      <c r="G156">
        <v>74850</v>
      </c>
      <c r="H156">
        <v>1258972</v>
      </c>
      <c r="I156">
        <v>0</v>
      </c>
      <c r="J156">
        <v>0</v>
      </c>
    </row>
    <row r="157" spans="1:10" x14ac:dyDescent="0.35">
      <c r="A157">
        <v>2020</v>
      </c>
      <c r="B157" t="s">
        <v>49</v>
      </c>
      <c r="C157">
        <v>7</v>
      </c>
      <c r="D157">
        <v>5</v>
      </c>
      <c r="E157">
        <v>114972</v>
      </c>
      <c r="F157">
        <v>1530</v>
      </c>
      <c r="G157">
        <v>73108</v>
      </c>
      <c r="H157">
        <v>1156170</v>
      </c>
      <c r="I157">
        <v>0</v>
      </c>
      <c r="J157">
        <v>0</v>
      </c>
    </row>
    <row r="158" spans="1:10" x14ac:dyDescent="0.35">
      <c r="A158">
        <v>2020</v>
      </c>
      <c r="B158" t="s">
        <v>50</v>
      </c>
      <c r="C158">
        <v>8</v>
      </c>
      <c r="D158">
        <v>1</v>
      </c>
      <c r="E158">
        <v>110234</v>
      </c>
      <c r="F158">
        <v>1708</v>
      </c>
      <c r="G158">
        <v>102736</v>
      </c>
      <c r="H158">
        <v>1075152</v>
      </c>
      <c r="I158">
        <v>0</v>
      </c>
      <c r="J158">
        <v>0</v>
      </c>
    </row>
    <row r="159" spans="1:10" x14ac:dyDescent="0.35">
      <c r="A159">
        <v>2020</v>
      </c>
      <c r="B159" t="s">
        <v>50</v>
      </c>
      <c r="C159">
        <v>8</v>
      </c>
      <c r="D159">
        <v>1</v>
      </c>
      <c r="E159">
        <v>105344</v>
      </c>
      <c r="F159">
        <v>1520</v>
      </c>
      <c r="G159">
        <v>80710</v>
      </c>
      <c r="H159">
        <v>971046</v>
      </c>
      <c r="I159">
        <v>0</v>
      </c>
      <c r="J159">
        <v>0</v>
      </c>
    </row>
    <row r="160" spans="1:10" x14ac:dyDescent="0.35">
      <c r="A160">
        <v>2020</v>
      </c>
      <c r="B160" t="s">
        <v>50</v>
      </c>
      <c r="C160">
        <v>8</v>
      </c>
      <c r="D160">
        <v>1</v>
      </c>
      <c r="E160">
        <v>100982</v>
      </c>
      <c r="F160">
        <v>1612</v>
      </c>
      <c r="G160">
        <v>86140</v>
      </c>
      <c r="H160">
        <v>1188564</v>
      </c>
      <c r="I160">
        <v>0</v>
      </c>
      <c r="J160">
        <v>0</v>
      </c>
    </row>
    <row r="161" spans="1:10" x14ac:dyDescent="0.35">
      <c r="A161">
        <v>2020</v>
      </c>
      <c r="B161" t="s">
        <v>50</v>
      </c>
      <c r="C161">
        <v>8</v>
      </c>
      <c r="D161">
        <v>1</v>
      </c>
      <c r="E161">
        <v>102564</v>
      </c>
      <c r="F161">
        <v>1698</v>
      </c>
      <c r="G161">
        <v>102440</v>
      </c>
      <c r="H161">
        <v>1184823</v>
      </c>
      <c r="I161">
        <v>0</v>
      </c>
      <c r="J161">
        <v>0</v>
      </c>
    </row>
    <row r="162" spans="1:10" x14ac:dyDescent="0.35">
      <c r="A162">
        <v>2020</v>
      </c>
      <c r="B162" t="s">
        <v>50</v>
      </c>
      <c r="C162">
        <v>8</v>
      </c>
      <c r="D162">
        <v>1</v>
      </c>
      <c r="E162">
        <v>113252</v>
      </c>
      <c r="F162">
        <v>1838</v>
      </c>
      <c r="G162">
        <v>91166</v>
      </c>
      <c r="H162">
        <v>1234791</v>
      </c>
      <c r="I162">
        <v>0</v>
      </c>
      <c r="J162">
        <v>0</v>
      </c>
    </row>
    <row r="163" spans="1:10" x14ac:dyDescent="0.35">
      <c r="A163">
        <v>2020</v>
      </c>
      <c r="B163" t="s">
        <v>50</v>
      </c>
      <c r="C163">
        <v>8</v>
      </c>
      <c r="D163">
        <v>1</v>
      </c>
      <c r="E163">
        <v>124340</v>
      </c>
      <c r="F163">
        <v>1798</v>
      </c>
      <c r="G163">
        <v>100282</v>
      </c>
      <c r="H163">
        <v>1356545</v>
      </c>
      <c r="I163">
        <v>0</v>
      </c>
      <c r="J163">
        <v>0</v>
      </c>
    </row>
    <row r="164" spans="1:10" x14ac:dyDescent="0.35">
      <c r="A164">
        <v>2020</v>
      </c>
      <c r="B164" t="s">
        <v>50</v>
      </c>
      <c r="C164">
        <v>8</v>
      </c>
      <c r="D164">
        <v>1</v>
      </c>
      <c r="E164">
        <v>122910</v>
      </c>
      <c r="F164">
        <v>1872</v>
      </c>
      <c r="G164">
        <v>100774</v>
      </c>
      <c r="H164">
        <v>1344387</v>
      </c>
      <c r="I164">
        <v>0</v>
      </c>
      <c r="J164">
        <v>0</v>
      </c>
    </row>
    <row r="165" spans="1:10" x14ac:dyDescent="0.35">
      <c r="A165">
        <v>2020</v>
      </c>
      <c r="B165" t="s">
        <v>50</v>
      </c>
      <c r="C165">
        <v>8</v>
      </c>
      <c r="D165">
        <v>2</v>
      </c>
      <c r="E165">
        <v>130312</v>
      </c>
      <c r="F165">
        <v>1750</v>
      </c>
      <c r="G165">
        <v>104270</v>
      </c>
      <c r="H165">
        <v>1475801</v>
      </c>
      <c r="I165">
        <v>0</v>
      </c>
      <c r="J165">
        <v>0</v>
      </c>
    </row>
    <row r="166" spans="1:10" x14ac:dyDescent="0.35">
      <c r="A166">
        <v>2020</v>
      </c>
      <c r="B166" t="s">
        <v>50</v>
      </c>
      <c r="C166">
        <v>8</v>
      </c>
      <c r="D166">
        <v>2</v>
      </c>
      <c r="E166">
        <v>124234</v>
      </c>
      <c r="F166">
        <v>2026</v>
      </c>
      <c r="G166">
        <v>108948</v>
      </c>
      <c r="H166">
        <v>1201940</v>
      </c>
      <c r="I166">
        <v>0</v>
      </c>
      <c r="J166">
        <v>0</v>
      </c>
    </row>
    <row r="167" spans="1:10" x14ac:dyDescent="0.35">
      <c r="A167">
        <v>2020</v>
      </c>
      <c r="B167" t="s">
        <v>50</v>
      </c>
      <c r="C167">
        <v>8</v>
      </c>
      <c r="D167">
        <v>2</v>
      </c>
      <c r="E167">
        <v>106032</v>
      </c>
      <c r="F167">
        <v>1774</v>
      </c>
      <c r="G167">
        <v>94724</v>
      </c>
      <c r="H167">
        <v>1323804</v>
      </c>
      <c r="I167">
        <v>0</v>
      </c>
      <c r="J167">
        <v>0</v>
      </c>
    </row>
    <row r="168" spans="1:10" x14ac:dyDescent="0.35">
      <c r="A168">
        <v>2020</v>
      </c>
      <c r="B168" t="s">
        <v>50</v>
      </c>
      <c r="C168">
        <v>8</v>
      </c>
      <c r="D168">
        <v>2</v>
      </c>
      <c r="E168">
        <v>122504</v>
      </c>
      <c r="F168">
        <v>1670</v>
      </c>
      <c r="G168">
        <v>112922</v>
      </c>
      <c r="H168">
        <v>1498659</v>
      </c>
      <c r="I168">
        <v>0</v>
      </c>
      <c r="J168">
        <v>0</v>
      </c>
    </row>
    <row r="169" spans="1:10" x14ac:dyDescent="0.35">
      <c r="A169">
        <v>2020</v>
      </c>
      <c r="B169" t="s">
        <v>50</v>
      </c>
      <c r="C169">
        <v>8</v>
      </c>
      <c r="D169">
        <v>2</v>
      </c>
      <c r="E169">
        <v>134132</v>
      </c>
      <c r="F169">
        <v>1900</v>
      </c>
      <c r="G169">
        <v>115518</v>
      </c>
      <c r="H169">
        <v>1732736</v>
      </c>
      <c r="I169">
        <v>0</v>
      </c>
      <c r="J169">
        <v>0</v>
      </c>
    </row>
    <row r="170" spans="1:10" x14ac:dyDescent="0.35">
      <c r="A170">
        <v>2020</v>
      </c>
      <c r="B170" t="s">
        <v>50</v>
      </c>
      <c r="C170">
        <v>8</v>
      </c>
      <c r="D170">
        <v>2</v>
      </c>
      <c r="E170">
        <v>128282</v>
      </c>
      <c r="F170">
        <v>2012</v>
      </c>
      <c r="G170">
        <v>109552</v>
      </c>
      <c r="H170">
        <v>1664247</v>
      </c>
      <c r="I170">
        <v>0</v>
      </c>
      <c r="J170">
        <v>0</v>
      </c>
    </row>
    <row r="171" spans="1:10" x14ac:dyDescent="0.35">
      <c r="A171">
        <v>2020</v>
      </c>
      <c r="B171" t="s">
        <v>50</v>
      </c>
      <c r="C171">
        <v>8</v>
      </c>
      <c r="D171">
        <v>2</v>
      </c>
      <c r="E171">
        <v>131220</v>
      </c>
      <c r="F171">
        <v>1978</v>
      </c>
      <c r="G171">
        <v>113840</v>
      </c>
      <c r="H171">
        <v>1743109</v>
      </c>
      <c r="I171">
        <v>0</v>
      </c>
      <c r="J171">
        <v>0</v>
      </c>
    </row>
    <row r="172" spans="1:10" x14ac:dyDescent="0.35">
      <c r="A172">
        <v>2020</v>
      </c>
      <c r="B172" t="s">
        <v>50</v>
      </c>
      <c r="C172">
        <v>8</v>
      </c>
      <c r="D172">
        <v>3</v>
      </c>
      <c r="E172">
        <v>127972</v>
      </c>
      <c r="F172">
        <v>1904</v>
      </c>
      <c r="G172">
        <v>106232</v>
      </c>
      <c r="H172">
        <v>1554154</v>
      </c>
      <c r="I172">
        <v>0</v>
      </c>
      <c r="J172">
        <v>0</v>
      </c>
    </row>
    <row r="173" spans="1:10" x14ac:dyDescent="0.35">
      <c r="A173">
        <v>2020</v>
      </c>
      <c r="B173" t="s">
        <v>50</v>
      </c>
      <c r="C173">
        <v>8</v>
      </c>
      <c r="D173">
        <v>3</v>
      </c>
      <c r="E173">
        <v>116192</v>
      </c>
      <c r="F173">
        <v>1904</v>
      </c>
      <c r="G173">
        <v>114808</v>
      </c>
      <c r="H173">
        <v>1411290</v>
      </c>
      <c r="I173">
        <v>0</v>
      </c>
      <c r="J173">
        <v>0</v>
      </c>
    </row>
    <row r="174" spans="1:10" x14ac:dyDescent="0.35">
      <c r="A174">
        <v>2020</v>
      </c>
      <c r="B174" t="s">
        <v>50</v>
      </c>
      <c r="C174">
        <v>8</v>
      </c>
      <c r="D174">
        <v>3</v>
      </c>
      <c r="E174">
        <v>108596</v>
      </c>
      <c r="F174">
        <v>1760</v>
      </c>
      <c r="G174">
        <v>116344</v>
      </c>
      <c r="H174">
        <v>1621330</v>
      </c>
      <c r="I174">
        <v>0</v>
      </c>
      <c r="J174">
        <v>0</v>
      </c>
    </row>
    <row r="175" spans="1:10" x14ac:dyDescent="0.35">
      <c r="A175">
        <v>2020</v>
      </c>
      <c r="B175" t="s">
        <v>50</v>
      </c>
      <c r="C175">
        <v>8</v>
      </c>
      <c r="D175">
        <v>3</v>
      </c>
      <c r="E175">
        <v>130048</v>
      </c>
      <c r="F175">
        <v>2198</v>
      </c>
      <c r="G175">
        <v>120910</v>
      </c>
      <c r="H175">
        <v>1670001</v>
      </c>
      <c r="I175">
        <v>0</v>
      </c>
      <c r="J175">
        <v>0</v>
      </c>
    </row>
    <row r="176" spans="1:10" x14ac:dyDescent="0.35">
      <c r="A176">
        <v>2020</v>
      </c>
      <c r="B176" t="s">
        <v>50</v>
      </c>
      <c r="C176">
        <v>8</v>
      </c>
      <c r="D176">
        <v>3</v>
      </c>
      <c r="E176">
        <v>138392</v>
      </c>
      <c r="F176">
        <v>1958</v>
      </c>
      <c r="G176">
        <v>118730</v>
      </c>
      <c r="H176">
        <v>1821066</v>
      </c>
      <c r="I176">
        <v>0</v>
      </c>
      <c r="J176">
        <v>0</v>
      </c>
    </row>
    <row r="177" spans="1:10" x14ac:dyDescent="0.35">
      <c r="A177">
        <v>2020</v>
      </c>
      <c r="B177" t="s">
        <v>50</v>
      </c>
      <c r="C177">
        <v>8</v>
      </c>
      <c r="D177">
        <v>3</v>
      </c>
      <c r="E177">
        <v>137036</v>
      </c>
      <c r="F177">
        <v>1962</v>
      </c>
      <c r="G177">
        <v>123746</v>
      </c>
      <c r="H177">
        <v>1711390</v>
      </c>
      <c r="I177">
        <v>0</v>
      </c>
      <c r="J177">
        <v>0</v>
      </c>
    </row>
    <row r="178" spans="1:10" x14ac:dyDescent="0.35">
      <c r="A178">
        <v>2020</v>
      </c>
      <c r="B178" t="s">
        <v>50</v>
      </c>
      <c r="C178">
        <v>8</v>
      </c>
      <c r="D178">
        <v>3</v>
      </c>
      <c r="E178">
        <v>138058</v>
      </c>
      <c r="F178">
        <v>1906</v>
      </c>
      <c r="G178">
        <v>125716</v>
      </c>
      <c r="H178">
        <v>1978145</v>
      </c>
      <c r="I178">
        <v>0</v>
      </c>
      <c r="J178">
        <v>0</v>
      </c>
    </row>
    <row r="179" spans="1:10" x14ac:dyDescent="0.35">
      <c r="A179">
        <v>2020</v>
      </c>
      <c r="B179" t="s">
        <v>50</v>
      </c>
      <c r="C179">
        <v>8</v>
      </c>
      <c r="D179">
        <v>4</v>
      </c>
      <c r="E179">
        <v>140134</v>
      </c>
      <c r="F179">
        <v>1836</v>
      </c>
      <c r="G179">
        <v>118202</v>
      </c>
      <c r="H179">
        <v>1757100</v>
      </c>
      <c r="I179">
        <v>0</v>
      </c>
      <c r="J179">
        <v>0</v>
      </c>
    </row>
    <row r="180" spans="1:10" x14ac:dyDescent="0.35">
      <c r="A180">
        <v>2020</v>
      </c>
      <c r="B180" t="s">
        <v>50</v>
      </c>
      <c r="C180">
        <v>8</v>
      </c>
      <c r="D180">
        <v>4</v>
      </c>
      <c r="E180">
        <v>123498</v>
      </c>
      <c r="F180">
        <v>1692</v>
      </c>
      <c r="G180">
        <v>113792</v>
      </c>
      <c r="H180">
        <v>1471784</v>
      </c>
      <c r="I180">
        <v>0</v>
      </c>
      <c r="J180">
        <v>0</v>
      </c>
    </row>
    <row r="181" spans="1:10" x14ac:dyDescent="0.35">
      <c r="A181">
        <v>2020</v>
      </c>
      <c r="B181" t="s">
        <v>50</v>
      </c>
      <c r="C181">
        <v>8</v>
      </c>
      <c r="D181">
        <v>4</v>
      </c>
      <c r="E181">
        <v>119392</v>
      </c>
      <c r="F181">
        <v>1708</v>
      </c>
      <c r="G181">
        <v>132610</v>
      </c>
      <c r="H181">
        <v>1709980</v>
      </c>
      <c r="I181">
        <v>0</v>
      </c>
      <c r="J181">
        <v>0</v>
      </c>
    </row>
    <row r="182" spans="1:10" x14ac:dyDescent="0.35">
      <c r="A182">
        <v>2020</v>
      </c>
      <c r="B182" t="s">
        <v>50</v>
      </c>
      <c r="C182">
        <v>8</v>
      </c>
      <c r="D182">
        <v>4</v>
      </c>
      <c r="E182">
        <v>133746</v>
      </c>
      <c r="F182">
        <v>2132</v>
      </c>
      <c r="G182">
        <v>128302</v>
      </c>
      <c r="H182">
        <v>1738611</v>
      </c>
      <c r="I182">
        <v>0</v>
      </c>
      <c r="J182">
        <v>0</v>
      </c>
    </row>
    <row r="183" spans="1:10" x14ac:dyDescent="0.35">
      <c r="A183">
        <v>2020</v>
      </c>
      <c r="B183" t="s">
        <v>50</v>
      </c>
      <c r="C183">
        <v>8</v>
      </c>
      <c r="D183">
        <v>4</v>
      </c>
      <c r="E183">
        <v>151990</v>
      </c>
      <c r="F183">
        <v>2034</v>
      </c>
      <c r="G183">
        <v>112382</v>
      </c>
      <c r="H183">
        <v>2010490</v>
      </c>
      <c r="I183">
        <v>0</v>
      </c>
      <c r="J183">
        <v>0</v>
      </c>
    </row>
    <row r="184" spans="1:10" x14ac:dyDescent="0.35">
      <c r="A184">
        <v>2020</v>
      </c>
      <c r="B184" t="s">
        <v>50</v>
      </c>
      <c r="C184">
        <v>8</v>
      </c>
      <c r="D184">
        <v>4</v>
      </c>
      <c r="E184">
        <v>153654</v>
      </c>
      <c r="F184">
        <v>2132</v>
      </c>
      <c r="G184">
        <v>119240</v>
      </c>
      <c r="H184">
        <v>1960294</v>
      </c>
      <c r="I184">
        <v>0</v>
      </c>
      <c r="J184">
        <v>0</v>
      </c>
    </row>
    <row r="185" spans="1:10" x14ac:dyDescent="0.35">
      <c r="A185">
        <v>2020</v>
      </c>
      <c r="B185" t="s">
        <v>50</v>
      </c>
      <c r="C185">
        <v>8</v>
      </c>
      <c r="D185">
        <v>4</v>
      </c>
      <c r="E185">
        <v>153314</v>
      </c>
      <c r="F185">
        <v>2038</v>
      </c>
      <c r="G185">
        <v>128950</v>
      </c>
      <c r="H185">
        <v>1968078</v>
      </c>
      <c r="I185">
        <v>0</v>
      </c>
      <c r="J185">
        <v>0</v>
      </c>
    </row>
    <row r="186" spans="1:10" x14ac:dyDescent="0.35">
      <c r="A186">
        <v>2020</v>
      </c>
      <c r="B186" t="s">
        <v>50</v>
      </c>
      <c r="C186">
        <v>8</v>
      </c>
      <c r="D186">
        <v>5</v>
      </c>
      <c r="E186">
        <v>156958</v>
      </c>
      <c r="F186">
        <v>1886</v>
      </c>
      <c r="G186">
        <v>129964</v>
      </c>
      <c r="H186">
        <v>2118903</v>
      </c>
      <c r="I186">
        <v>0</v>
      </c>
      <c r="J186">
        <v>0</v>
      </c>
    </row>
    <row r="187" spans="1:10" x14ac:dyDescent="0.35">
      <c r="A187">
        <v>2020</v>
      </c>
      <c r="B187" t="s">
        <v>50</v>
      </c>
      <c r="C187">
        <v>8</v>
      </c>
      <c r="D187">
        <v>5</v>
      </c>
      <c r="E187">
        <v>158922</v>
      </c>
      <c r="F187">
        <v>1920</v>
      </c>
      <c r="G187">
        <v>120844</v>
      </c>
      <c r="H187">
        <v>1872952</v>
      </c>
      <c r="I187">
        <v>0</v>
      </c>
      <c r="J187">
        <v>0</v>
      </c>
    </row>
    <row r="188" spans="1:10" x14ac:dyDescent="0.35">
      <c r="A188">
        <v>2020</v>
      </c>
      <c r="B188" t="s">
        <v>50</v>
      </c>
      <c r="C188">
        <v>8</v>
      </c>
      <c r="D188">
        <v>5</v>
      </c>
      <c r="E188">
        <v>137532</v>
      </c>
      <c r="F188">
        <v>1632</v>
      </c>
      <c r="G188">
        <v>128870</v>
      </c>
      <c r="H188">
        <v>2033164</v>
      </c>
      <c r="I188">
        <v>0</v>
      </c>
      <c r="J188">
        <v>0</v>
      </c>
    </row>
    <row r="189" spans="1:10" x14ac:dyDescent="0.35">
      <c r="A189">
        <v>2020</v>
      </c>
      <c r="B189" t="s">
        <v>51</v>
      </c>
      <c r="C189">
        <v>9</v>
      </c>
      <c r="D189">
        <v>1</v>
      </c>
      <c r="E189">
        <v>156336</v>
      </c>
      <c r="F189">
        <v>2054</v>
      </c>
      <c r="G189">
        <v>124294</v>
      </c>
      <c r="H189">
        <v>2053776</v>
      </c>
      <c r="I189">
        <v>0</v>
      </c>
      <c r="J189">
        <v>0</v>
      </c>
    </row>
    <row r="190" spans="1:10" x14ac:dyDescent="0.35">
      <c r="A190">
        <v>2020</v>
      </c>
      <c r="B190" t="s">
        <v>51</v>
      </c>
      <c r="C190">
        <v>9</v>
      </c>
      <c r="D190">
        <v>1</v>
      </c>
      <c r="E190">
        <v>165730</v>
      </c>
      <c r="F190">
        <v>2052</v>
      </c>
      <c r="G190">
        <v>135752</v>
      </c>
      <c r="H190">
        <v>2234482</v>
      </c>
      <c r="I190">
        <v>0</v>
      </c>
      <c r="J190">
        <v>0</v>
      </c>
    </row>
    <row r="191" spans="1:10" x14ac:dyDescent="0.35">
      <c r="A191">
        <v>2020</v>
      </c>
      <c r="B191" t="s">
        <v>51</v>
      </c>
      <c r="C191">
        <v>9</v>
      </c>
      <c r="D191">
        <v>1</v>
      </c>
      <c r="E191">
        <v>168318</v>
      </c>
      <c r="F191">
        <v>2166</v>
      </c>
      <c r="G191">
        <v>135020</v>
      </c>
      <c r="H191">
        <v>2295337</v>
      </c>
      <c r="I191">
        <v>0</v>
      </c>
      <c r="J191">
        <v>0</v>
      </c>
    </row>
    <row r="192" spans="1:10" x14ac:dyDescent="0.35">
      <c r="A192">
        <v>2020</v>
      </c>
      <c r="B192" t="s">
        <v>51</v>
      </c>
      <c r="C192">
        <v>9</v>
      </c>
      <c r="D192">
        <v>1</v>
      </c>
      <c r="E192">
        <v>174214</v>
      </c>
      <c r="F192">
        <v>2132</v>
      </c>
      <c r="G192">
        <v>139208</v>
      </c>
      <c r="H192">
        <v>2204052</v>
      </c>
      <c r="I192">
        <v>0</v>
      </c>
      <c r="J192">
        <v>0</v>
      </c>
    </row>
    <row r="193" spans="1:10" x14ac:dyDescent="0.35">
      <c r="A193">
        <v>2020</v>
      </c>
      <c r="B193" t="s">
        <v>51</v>
      </c>
      <c r="C193">
        <v>9</v>
      </c>
      <c r="D193">
        <v>1</v>
      </c>
      <c r="E193">
        <v>181212</v>
      </c>
      <c r="F193">
        <v>2088</v>
      </c>
      <c r="G193">
        <v>146330</v>
      </c>
      <c r="H193">
        <v>2271104</v>
      </c>
      <c r="I193">
        <v>0</v>
      </c>
      <c r="J193">
        <v>0</v>
      </c>
    </row>
    <row r="194" spans="1:10" x14ac:dyDescent="0.35">
      <c r="A194">
        <v>2020</v>
      </c>
      <c r="B194" t="s">
        <v>51</v>
      </c>
      <c r="C194">
        <v>9</v>
      </c>
      <c r="D194">
        <v>1</v>
      </c>
      <c r="E194">
        <v>183450</v>
      </c>
      <c r="F194">
        <v>2010</v>
      </c>
      <c r="G194">
        <v>139260</v>
      </c>
      <c r="H194">
        <v>1877011</v>
      </c>
      <c r="I194">
        <v>0</v>
      </c>
      <c r="J194">
        <v>0</v>
      </c>
    </row>
    <row r="195" spans="1:10" x14ac:dyDescent="0.35">
      <c r="A195">
        <v>2020</v>
      </c>
      <c r="B195" t="s">
        <v>51</v>
      </c>
      <c r="C195">
        <v>9</v>
      </c>
      <c r="D195">
        <v>1</v>
      </c>
      <c r="E195">
        <v>150030</v>
      </c>
      <c r="F195">
        <v>2258</v>
      </c>
      <c r="G195">
        <v>148232</v>
      </c>
      <c r="H195">
        <v>2056518</v>
      </c>
      <c r="I195">
        <v>0</v>
      </c>
      <c r="J195">
        <v>0</v>
      </c>
    </row>
    <row r="196" spans="1:10" x14ac:dyDescent="0.35">
      <c r="A196">
        <v>2020</v>
      </c>
      <c r="B196" t="s">
        <v>51</v>
      </c>
      <c r="C196">
        <v>9</v>
      </c>
      <c r="D196">
        <v>2</v>
      </c>
      <c r="E196">
        <v>179710</v>
      </c>
      <c r="F196">
        <v>2214</v>
      </c>
      <c r="G196">
        <v>149216</v>
      </c>
      <c r="H196">
        <v>2360944</v>
      </c>
      <c r="I196">
        <v>0</v>
      </c>
      <c r="J196">
        <v>0</v>
      </c>
    </row>
    <row r="197" spans="1:10" x14ac:dyDescent="0.35">
      <c r="A197">
        <v>2020</v>
      </c>
      <c r="B197" t="s">
        <v>51</v>
      </c>
      <c r="C197">
        <v>9</v>
      </c>
      <c r="D197">
        <v>2</v>
      </c>
      <c r="E197">
        <v>191072</v>
      </c>
      <c r="F197">
        <v>2336</v>
      </c>
      <c r="G197">
        <v>146124</v>
      </c>
      <c r="H197">
        <v>2299719</v>
      </c>
      <c r="I197">
        <v>0</v>
      </c>
      <c r="J197">
        <v>0</v>
      </c>
    </row>
    <row r="198" spans="1:10" x14ac:dyDescent="0.35">
      <c r="A198">
        <v>2020</v>
      </c>
      <c r="B198" t="s">
        <v>51</v>
      </c>
      <c r="C198">
        <v>9</v>
      </c>
      <c r="D198">
        <v>2</v>
      </c>
      <c r="E198">
        <v>193524</v>
      </c>
      <c r="F198">
        <v>2426</v>
      </c>
      <c r="G198">
        <v>141808</v>
      </c>
      <c r="H198">
        <v>2305022</v>
      </c>
      <c r="I198">
        <v>0</v>
      </c>
      <c r="J198">
        <v>0</v>
      </c>
    </row>
    <row r="199" spans="1:10" x14ac:dyDescent="0.35">
      <c r="A199">
        <v>2020</v>
      </c>
      <c r="B199" t="s">
        <v>51</v>
      </c>
      <c r="C199">
        <v>9</v>
      </c>
      <c r="D199">
        <v>2</v>
      </c>
      <c r="E199">
        <v>195310</v>
      </c>
      <c r="F199">
        <v>2404</v>
      </c>
      <c r="G199">
        <v>162912</v>
      </c>
      <c r="H199">
        <v>2246284</v>
      </c>
      <c r="I199">
        <v>0</v>
      </c>
      <c r="J199">
        <v>0</v>
      </c>
    </row>
    <row r="200" spans="1:10" x14ac:dyDescent="0.35">
      <c r="A200">
        <v>2020</v>
      </c>
      <c r="B200" t="s">
        <v>51</v>
      </c>
      <c r="C200">
        <v>9</v>
      </c>
      <c r="D200">
        <v>2</v>
      </c>
      <c r="E200">
        <v>188828</v>
      </c>
      <c r="F200">
        <v>2222</v>
      </c>
      <c r="G200">
        <v>155724</v>
      </c>
      <c r="H200">
        <v>2239245</v>
      </c>
      <c r="I200">
        <v>0</v>
      </c>
      <c r="J200">
        <v>0</v>
      </c>
    </row>
    <row r="201" spans="1:10" x14ac:dyDescent="0.35">
      <c r="A201">
        <v>2020</v>
      </c>
      <c r="B201" t="s">
        <v>51</v>
      </c>
      <c r="C201">
        <v>9</v>
      </c>
      <c r="D201">
        <v>2</v>
      </c>
      <c r="E201">
        <v>186440</v>
      </c>
      <c r="F201">
        <v>2280</v>
      </c>
      <c r="G201">
        <v>155496</v>
      </c>
      <c r="H201">
        <v>2095080</v>
      </c>
      <c r="I201">
        <v>0</v>
      </c>
      <c r="J201">
        <v>0</v>
      </c>
    </row>
    <row r="202" spans="1:10" x14ac:dyDescent="0.35">
      <c r="A202">
        <v>2020</v>
      </c>
      <c r="B202" t="s">
        <v>51</v>
      </c>
      <c r="C202">
        <v>9</v>
      </c>
      <c r="D202">
        <v>2</v>
      </c>
      <c r="E202">
        <v>163818</v>
      </c>
      <c r="F202">
        <v>2108</v>
      </c>
      <c r="G202">
        <v>158416</v>
      </c>
      <c r="H202">
        <v>2040693</v>
      </c>
      <c r="I202">
        <v>0</v>
      </c>
      <c r="J202">
        <v>0</v>
      </c>
    </row>
    <row r="203" spans="1:10" x14ac:dyDescent="0.35">
      <c r="A203">
        <v>2020</v>
      </c>
      <c r="B203" t="s">
        <v>51</v>
      </c>
      <c r="C203">
        <v>9</v>
      </c>
      <c r="D203">
        <v>3</v>
      </c>
      <c r="E203">
        <v>182194</v>
      </c>
      <c r="F203">
        <v>2562</v>
      </c>
      <c r="G203">
        <v>165708</v>
      </c>
      <c r="H203">
        <v>2293208</v>
      </c>
      <c r="I203">
        <v>0</v>
      </c>
      <c r="J203">
        <v>0</v>
      </c>
    </row>
    <row r="204" spans="1:10" x14ac:dyDescent="0.35">
      <c r="A204">
        <v>2020</v>
      </c>
      <c r="B204" t="s">
        <v>51</v>
      </c>
      <c r="C204">
        <v>9</v>
      </c>
      <c r="D204">
        <v>3</v>
      </c>
      <c r="E204">
        <v>195720</v>
      </c>
      <c r="F204">
        <v>2280</v>
      </c>
      <c r="G204">
        <v>165848</v>
      </c>
      <c r="H204">
        <v>2369168</v>
      </c>
      <c r="I204">
        <v>0</v>
      </c>
      <c r="J204">
        <v>0</v>
      </c>
    </row>
    <row r="205" spans="1:10" x14ac:dyDescent="0.35">
      <c r="A205">
        <v>2020</v>
      </c>
      <c r="B205" t="s">
        <v>51</v>
      </c>
      <c r="C205">
        <v>9</v>
      </c>
      <c r="D205">
        <v>3</v>
      </c>
      <c r="E205">
        <v>193574</v>
      </c>
      <c r="F205">
        <v>2350</v>
      </c>
      <c r="G205">
        <v>175576</v>
      </c>
      <c r="H205">
        <v>2207808</v>
      </c>
      <c r="I205">
        <v>0</v>
      </c>
      <c r="J205">
        <v>0</v>
      </c>
    </row>
    <row r="206" spans="1:10" x14ac:dyDescent="0.35">
      <c r="A206">
        <v>2020</v>
      </c>
      <c r="B206" t="s">
        <v>51</v>
      </c>
      <c r="C206">
        <v>9</v>
      </c>
      <c r="D206">
        <v>3</v>
      </c>
      <c r="E206">
        <v>185946</v>
      </c>
      <c r="F206">
        <v>2442</v>
      </c>
      <c r="G206">
        <v>191030</v>
      </c>
      <c r="H206">
        <v>2038126</v>
      </c>
      <c r="I206">
        <v>0</v>
      </c>
      <c r="J206">
        <v>0</v>
      </c>
    </row>
    <row r="207" spans="1:10" x14ac:dyDescent="0.35">
      <c r="A207">
        <v>2020</v>
      </c>
      <c r="B207" t="s">
        <v>51</v>
      </c>
      <c r="C207">
        <v>9</v>
      </c>
      <c r="D207">
        <v>3</v>
      </c>
      <c r="E207">
        <v>185148</v>
      </c>
      <c r="F207">
        <v>2298</v>
      </c>
      <c r="G207">
        <v>188778</v>
      </c>
      <c r="H207">
        <v>2382864</v>
      </c>
      <c r="I207">
        <v>0</v>
      </c>
      <c r="J207">
        <v>0</v>
      </c>
    </row>
    <row r="208" spans="1:10" x14ac:dyDescent="0.35">
      <c r="A208">
        <v>2020</v>
      </c>
      <c r="B208" t="s">
        <v>51</v>
      </c>
      <c r="C208">
        <v>9</v>
      </c>
      <c r="D208">
        <v>3</v>
      </c>
      <c r="E208">
        <v>174790</v>
      </c>
      <c r="F208">
        <v>2270</v>
      </c>
      <c r="G208">
        <v>185852</v>
      </c>
      <c r="H208">
        <v>1962658</v>
      </c>
      <c r="I208">
        <v>0</v>
      </c>
      <c r="J208">
        <v>0</v>
      </c>
    </row>
    <row r="209" spans="1:10" x14ac:dyDescent="0.35">
      <c r="A209">
        <v>2020</v>
      </c>
      <c r="B209" t="s">
        <v>51</v>
      </c>
      <c r="C209">
        <v>9</v>
      </c>
      <c r="D209">
        <v>3</v>
      </c>
      <c r="E209">
        <v>148986</v>
      </c>
      <c r="F209">
        <v>2112</v>
      </c>
      <c r="G209">
        <v>204150</v>
      </c>
      <c r="H209">
        <v>1923803</v>
      </c>
      <c r="I209">
        <v>0</v>
      </c>
      <c r="J209">
        <v>0</v>
      </c>
    </row>
    <row r="210" spans="1:10" x14ac:dyDescent="0.35">
      <c r="A210">
        <v>2020</v>
      </c>
      <c r="B210" t="s">
        <v>51</v>
      </c>
      <c r="C210">
        <v>9</v>
      </c>
      <c r="D210">
        <v>4</v>
      </c>
      <c r="E210">
        <v>166724</v>
      </c>
      <c r="F210">
        <v>2170</v>
      </c>
      <c r="G210">
        <v>179314</v>
      </c>
      <c r="H210">
        <v>2188114</v>
      </c>
      <c r="I210">
        <v>0</v>
      </c>
      <c r="J210">
        <v>0</v>
      </c>
    </row>
    <row r="211" spans="1:10" x14ac:dyDescent="0.35">
      <c r="A211">
        <v>2020</v>
      </c>
      <c r="B211" t="s">
        <v>51</v>
      </c>
      <c r="C211">
        <v>9</v>
      </c>
      <c r="D211">
        <v>4</v>
      </c>
      <c r="E211">
        <v>173406</v>
      </c>
      <c r="F211">
        <v>2246</v>
      </c>
      <c r="G211">
        <v>174918</v>
      </c>
      <c r="H211">
        <v>2393047</v>
      </c>
      <c r="I211">
        <v>0</v>
      </c>
      <c r="J211">
        <v>0</v>
      </c>
    </row>
    <row r="212" spans="1:10" x14ac:dyDescent="0.35">
      <c r="A212">
        <v>2020</v>
      </c>
      <c r="B212" t="s">
        <v>51</v>
      </c>
      <c r="C212">
        <v>9</v>
      </c>
      <c r="D212">
        <v>4</v>
      </c>
      <c r="E212">
        <v>171842</v>
      </c>
      <c r="F212">
        <v>2288</v>
      </c>
      <c r="G212">
        <v>162284</v>
      </c>
      <c r="H212">
        <v>2708146</v>
      </c>
      <c r="I212">
        <v>0</v>
      </c>
      <c r="J212">
        <v>0</v>
      </c>
    </row>
    <row r="213" spans="1:10" x14ac:dyDescent="0.35">
      <c r="A213">
        <v>2020</v>
      </c>
      <c r="B213" t="s">
        <v>51</v>
      </c>
      <c r="C213">
        <v>9</v>
      </c>
      <c r="D213">
        <v>4</v>
      </c>
      <c r="E213">
        <v>171434</v>
      </c>
      <c r="F213">
        <v>2186</v>
      </c>
      <c r="G213">
        <v>186662</v>
      </c>
      <c r="H213">
        <v>2568006</v>
      </c>
      <c r="I213">
        <v>0</v>
      </c>
      <c r="J213">
        <v>0</v>
      </c>
    </row>
    <row r="214" spans="1:10" x14ac:dyDescent="0.35">
      <c r="A214">
        <v>2020</v>
      </c>
      <c r="B214" t="s">
        <v>51</v>
      </c>
      <c r="C214">
        <v>9</v>
      </c>
      <c r="D214">
        <v>4</v>
      </c>
      <c r="E214">
        <v>177518</v>
      </c>
      <c r="F214">
        <v>2248</v>
      </c>
      <c r="G214">
        <v>184730</v>
      </c>
      <c r="H214">
        <v>2221576</v>
      </c>
      <c r="I214">
        <v>0</v>
      </c>
      <c r="J214">
        <v>0</v>
      </c>
    </row>
    <row r="215" spans="1:10" x14ac:dyDescent="0.35">
      <c r="A215">
        <v>2020</v>
      </c>
      <c r="B215" t="s">
        <v>51</v>
      </c>
      <c r="C215">
        <v>9</v>
      </c>
      <c r="D215">
        <v>4</v>
      </c>
      <c r="E215">
        <v>165540</v>
      </c>
      <c r="F215">
        <v>2080</v>
      </c>
      <c r="G215">
        <v>149382</v>
      </c>
      <c r="H215">
        <v>1956156</v>
      </c>
      <c r="I215">
        <v>0</v>
      </c>
      <c r="J215">
        <v>0</v>
      </c>
    </row>
    <row r="216" spans="1:10" x14ac:dyDescent="0.35">
      <c r="A216">
        <v>2020</v>
      </c>
      <c r="B216" t="s">
        <v>51</v>
      </c>
      <c r="C216">
        <v>9</v>
      </c>
      <c r="D216">
        <v>4</v>
      </c>
      <c r="E216">
        <v>139338</v>
      </c>
      <c r="F216">
        <v>1550</v>
      </c>
      <c r="G216">
        <v>170396</v>
      </c>
      <c r="H216">
        <v>2312203</v>
      </c>
      <c r="I216">
        <v>0</v>
      </c>
      <c r="J216">
        <v>0</v>
      </c>
    </row>
    <row r="217" spans="1:10" x14ac:dyDescent="0.35">
      <c r="A217">
        <v>2020</v>
      </c>
      <c r="B217" t="s">
        <v>51</v>
      </c>
      <c r="C217">
        <v>9</v>
      </c>
      <c r="D217">
        <v>5</v>
      </c>
      <c r="E217">
        <v>161000</v>
      </c>
      <c r="F217">
        <v>2356</v>
      </c>
      <c r="G217">
        <v>172300</v>
      </c>
      <c r="H217">
        <v>2385933</v>
      </c>
      <c r="I217">
        <v>0</v>
      </c>
      <c r="J217">
        <v>0</v>
      </c>
    </row>
    <row r="218" spans="1:10" x14ac:dyDescent="0.35">
      <c r="A218">
        <v>2020</v>
      </c>
      <c r="B218" t="s">
        <v>51</v>
      </c>
      <c r="C218">
        <v>9</v>
      </c>
      <c r="D218">
        <v>5</v>
      </c>
      <c r="E218">
        <v>173496</v>
      </c>
      <c r="F218">
        <v>2358</v>
      </c>
      <c r="G218">
        <v>170548</v>
      </c>
      <c r="H218">
        <v>2758124</v>
      </c>
      <c r="I218">
        <v>0</v>
      </c>
      <c r="J218">
        <v>0</v>
      </c>
    </row>
    <row r="219" spans="1:10" x14ac:dyDescent="0.35">
      <c r="A219">
        <v>2020</v>
      </c>
      <c r="B219" t="s">
        <v>52</v>
      </c>
      <c r="C219">
        <v>10</v>
      </c>
      <c r="D219">
        <v>1</v>
      </c>
      <c r="E219">
        <v>163570</v>
      </c>
      <c r="F219">
        <v>2198</v>
      </c>
      <c r="G219">
        <v>157462</v>
      </c>
      <c r="H219">
        <v>2305856</v>
      </c>
      <c r="I219">
        <v>0</v>
      </c>
      <c r="J219">
        <v>0</v>
      </c>
    </row>
    <row r="220" spans="1:10" x14ac:dyDescent="0.35">
      <c r="A220">
        <v>2020</v>
      </c>
      <c r="B220" t="s">
        <v>52</v>
      </c>
      <c r="C220">
        <v>10</v>
      </c>
      <c r="D220">
        <v>1</v>
      </c>
      <c r="E220">
        <v>159770</v>
      </c>
      <c r="F220">
        <v>2136</v>
      </c>
      <c r="G220">
        <v>152680</v>
      </c>
      <c r="H220">
        <v>2311147</v>
      </c>
      <c r="I220">
        <v>0</v>
      </c>
      <c r="J220">
        <v>0</v>
      </c>
    </row>
    <row r="221" spans="1:10" x14ac:dyDescent="0.35">
      <c r="A221">
        <v>2020</v>
      </c>
      <c r="B221" t="s">
        <v>52</v>
      </c>
      <c r="C221">
        <v>10</v>
      </c>
      <c r="D221">
        <v>1</v>
      </c>
      <c r="E221">
        <v>150958</v>
      </c>
      <c r="F221">
        <v>1874</v>
      </c>
      <c r="G221">
        <v>163310</v>
      </c>
      <c r="H221">
        <v>2223859</v>
      </c>
      <c r="I221">
        <v>0</v>
      </c>
      <c r="J221">
        <v>0</v>
      </c>
    </row>
    <row r="222" spans="1:10" x14ac:dyDescent="0.35">
      <c r="A222">
        <v>2020</v>
      </c>
      <c r="B222" t="s">
        <v>52</v>
      </c>
      <c r="C222">
        <v>10</v>
      </c>
      <c r="D222">
        <v>1</v>
      </c>
      <c r="E222">
        <v>149540</v>
      </c>
      <c r="F222">
        <v>1806</v>
      </c>
      <c r="G222">
        <v>153430</v>
      </c>
      <c r="H222">
        <v>2147263</v>
      </c>
      <c r="I222">
        <v>0</v>
      </c>
      <c r="J222">
        <v>0</v>
      </c>
    </row>
    <row r="223" spans="1:10" x14ac:dyDescent="0.35">
      <c r="A223">
        <v>2020</v>
      </c>
      <c r="B223" t="s">
        <v>52</v>
      </c>
      <c r="C223">
        <v>10</v>
      </c>
      <c r="D223">
        <v>1</v>
      </c>
      <c r="E223">
        <v>120260</v>
      </c>
      <c r="F223">
        <v>1772</v>
      </c>
      <c r="G223">
        <v>151714</v>
      </c>
      <c r="H223">
        <v>2044472</v>
      </c>
      <c r="I223">
        <v>0</v>
      </c>
      <c r="J223">
        <v>0</v>
      </c>
    </row>
    <row r="224" spans="1:10" x14ac:dyDescent="0.35">
      <c r="A224">
        <v>2020</v>
      </c>
      <c r="B224" t="s">
        <v>52</v>
      </c>
      <c r="C224">
        <v>10</v>
      </c>
      <c r="D224">
        <v>1</v>
      </c>
      <c r="E224">
        <v>143738</v>
      </c>
      <c r="F224">
        <v>1980</v>
      </c>
      <c r="G224">
        <v>163890</v>
      </c>
      <c r="H224">
        <v>2346738</v>
      </c>
      <c r="I224">
        <v>0</v>
      </c>
      <c r="J224">
        <v>0</v>
      </c>
    </row>
    <row r="225" spans="1:10" x14ac:dyDescent="0.35">
      <c r="A225">
        <v>2020</v>
      </c>
      <c r="B225" t="s">
        <v>52</v>
      </c>
      <c r="C225">
        <v>10</v>
      </c>
      <c r="D225">
        <v>1</v>
      </c>
      <c r="E225">
        <v>157618</v>
      </c>
      <c r="F225">
        <v>1926</v>
      </c>
      <c r="G225">
        <v>166420</v>
      </c>
      <c r="H225">
        <v>2384716</v>
      </c>
      <c r="I225">
        <v>0</v>
      </c>
      <c r="J225">
        <v>0</v>
      </c>
    </row>
    <row r="226" spans="1:10" x14ac:dyDescent="0.35">
      <c r="A226">
        <v>2020</v>
      </c>
      <c r="B226" t="s">
        <v>52</v>
      </c>
      <c r="C226">
        <v>10</v>
      </c>
      <c r="D226">
        <v>2</v>
      </c>
      <c r="E226">
        <v>141596</v>
      </c>
      <c r="F226">
        <v>1934</v>
      </c>
      <c r="G226">
        <v>157490</v>
      </c>
      <c r="H226">
        <v>2365563</v>
      </c>
      <c r="I226">
        <v>0</v>
      </c>
      <c r="J226">
        <v>0</v>
      </c>
    </row>
    <row r="227" spans="1:10" x14ac:dyDescent="0.35">
      <c r="A227">
        <v>2020</v>
      </c>
      <c r="B227" t="s">
        <v>52</v>
      </c>
      <c r="C227">
        <v>10</v>
      </c>
      <c r="D227">
        <v>2</v>
      </c>
      <c r="E227">
        <v>146610</v>
      </c>
      <c r="F227">
        <v>1858</v>
      </c>
      <c r="G227">
        <v>165256</v>
      </c>
      <c r="H227">
        <v>2379025</v>
      </c>
      <c r="I227">
        <v>0</v>
      </c>
      <c r="J227">
        <v>0</v>
      </c>
    </row>
    <row r="228" spans="1:10" x14ac:dyDescent="0.35">
      <c r="A228">
        <v>2020</v>
      </c>
      <c r="B228" t="s">
        <v>52</v>
      </c>
      <c r="C228">
        <v>10</v>
      </c>
      <c r="D228">
        <v>2</v>
      </c>
      <c r="E228">
        <v>148836</v>
      </c>
      <c r="F228">
        <v>1842</v>
      </c>
      <c r="G228">
        <v>178048</v>
      </c>
      <c r="H228">
        <v>2297584</v>
      </c>
      <c r="I228">
        <v>0</v>
      </c>
      <c r="J228">
        <v>0</v>
      </c>
    </row>
    <row r="229" spans="1:10" x14ac:dyDescent="0.35">
      <c r="A229">
        <v>2020</v>
      </c>
      <c r="B229" t="s">
        <v>52</v>
      </c>
      <c r="C229">
        <v>10</v>
      </c>
      <c r="D229">
        <v>2</v>
      </c>
      <c r="E229">
        <v>135578</v>
      </c>
      <c r="F229">
        <v>1626</v>
      </c>
      <c r="G229">
        <v>143130</v>
      </c>
      <c r="H229">
        <v>2102667</v>
      </c>
      <c r="I229">
        <v>0</v>
      </c>
      <c r="J229">
        <v>0</v>
      </c>
    </row>
    <row r="230" spans="1:10" x14ac:dyDescent="0.35">
      <c r="A230">
        <v>2020</v>
      </c>
      <c r="B230" t="s">
        <v>52</v>
      </c>
      <c r="C230">
        <v>10</v>
      </c>
      <c r="D230">
        <v>2</v>
      </c>
      <c r="E230">
        <v>108524</v>
      </c>
      <c r="F230">
        <v>1420</v>
      </c>
      <c r="G230">
        <v>156730</v>
      </c>
      <c r="H230">
        <v>2104207</v>
      </c>
      <c r="I230">
        <v>0</v>
      </c>
      <c r="J230">
        <v>0</v>
      </c>
    </row>
    <row r="231" spans="1:10" x14ac:dyDescent="0.35">
      <c r="A231">
        <v>2020</v>
      </c>
      <c r="B231" t="s">
        <v>52</v>
      </c>
      <c r="C231">
        <v>10</v>
      </c>
      <c r="D231">
        <v>2</v>
      </c>
      <c r="E231">
        <v>127434</v>
      </c>
      <c r="F231">
        <v>1454</v>
      </c>
      <c r="G231">
        <v>148158</v>
      </c>
      <c r="H231">
        <v>2343245</v>
      </c>
      <c r="I231">
        <v>0</v>
      </c>
      <c r="J231">
        <v>0</v>
      </c>
    </row>
    <row r="232" spans="1:10" x14ac:dyDescent="0.35">
      <c r="A232">
        <v>2020</v>
      </c>
      <c r="B232" t="s">
        <v>52</v>
      </c>
      <c r="C232">
        <v>10</v>
      </c>
      <c r="D232">
        <v>2</v>
      </c>
      <c r="E232">
        <v>135622</v>
      </c>
      <c r="F232">
        <v>1380</v>
      </c>
      <c r="G232">
        <v>163164</v>
      </c>
      <c r="H232">
        <v>2396607</v>
      </c>
      <c r="I232">
        <v>0</v>
      </c>
      <c r="J232">
        <v>0</v>
      </c>
    </row>
    <row r="233" spans="1:10" x14ac:dyDescent="0.35">
      <c r="A233">
        <v>2020</v>
      </c>
      <c r="B233" t="s">
        <v>52</v>
      </c>
      <c r="C233">
        <v>10</v>
      </c>
      <c r="D233">
        <v>3</v>
      </c>
      <c r="E233">
        <v>126882</v>
      </c>
      <c r="F233">
        <v>1764</v>
      </c>
      <c r="G233">
        <v>141584</v>
      </c>
      <c r="H233">
        <v>2168358</v>
      </c>
      <c r="I233">
        <v>0</v>
      </c>
      <c r="J233">
        <v>0</v>
      </c>
    </row>
    <row r="234" spans="1:10" x14ac:dyDescent="0.35">
      <c r="A234">
        <v>2020</v>
      </c>
      <c r="B234" t="s">
        <v>52</v>
      </c>
      <c r="C234">
        <v>10</v>
      </c>
      <c r="D234">
        <v>3</v>
      </c>
      <c r="E234">
        <v>124608</v>
      </c>
      <c r="F234">
        <v>1680</v>
      </c>
      <c r="G234">
        <v>141136</v>
      </c>
      <c r="H234">
        <v>2172078</v>
      </c>
      <c r="I234">
        <v>0</v>
      </c>
      <c r="J234">
        <v>0</v>
      </c>
    </row>
    <row r="235" spans="1:10" x14ac:dyDescent="0.35">
      <c r="A235">
        <v>2020</v>
      </c>
      <c r="B235" t="s">
        <v>52</v>
      </c>
      <c r="C235">
        <v>10</v>
      </c>
      <c r="D235">
        <v>3</v>
      </c>
      <c r="E235">
        <v>123786</v>
      </c>
      <c r="F235">
        <v>2064</v>
      </c>
      <c r="G235">
        <v>145166</v>
      </c>
      <c r="H235">
        <v>2117397</v>
      </c>
      <c r="I235">
        <v>0</v>
      </c>
      <c r="J235">
        <v>0</v>
      </c>
    </row>
    <row r="236" spans="1:10" x14ac:dyDescent="0.35">
      <c r="A236">
        <v>2020</v>
      </c>
      <c r="B236" t="s">
        <v>52</v>
      </c>
      <c r="C236">
        <v>10</v>
      </c>
      <c r="D236">
        <v>3</v>
      </c>
      <c r="E236">
        <v>113038</v>
      </c>
      <c r="F236">
        <v>1164</v>
      </c>
      <c r="G236">
        <v>132836</v>
      </c>
      <c r="H236">
        <v>1954413</v>
      </c>
      <c r="I236">
        <v>0</v>
      </c>
      <c r="J236">
        <v>0</v>
      </c>
    </row>
    <row r="237" spans="1:10" x14ac:dyDescent="0.35">
      <c r="A237">
        <v>2020</v>
      </c>
      <c r="B237" t="s">
        <v>52</v>
      </c>
      <c r="C237">
        <v>10</v>
      </c>
      <c r="D237">
        <v>3</v>
      </c>
      <c r="E237">
        <v>91012</v>
      </c>
      <c r="F237">
        <v>1178</v>
      </c>
      <c r="G237">
        <v>139600</v>
      </c>
      <c r="H237">
        <v>1993644</v>
      </c>
      <c r="I237">
        <v>0</v>
      </c>
      <c r="J237">
        <v>0</v>
      </c>
    </row>
    <row r="238" spans="1:10" x14ac:dyDescent="0.35">
      <c r="A238">
        <v>2020</v>
      </c>
      <c r="B238" t="s">
        <v>52</v>
      </c>
      <c r="C238">
        <v>10</v>
      </c>
      <c r="D238">
        <v>3</v>
      </c>
      <c r="E238">
        <v>108696</v>
      </c>
      <c r="F238">
        <v>1428</v>
      </c>
      <c r="G238">
        <v>123656</v>
      </c>
      <c r="H238">
        <v>2212563</v>
      </c>
      <c r="I238">
        <v>0</v>
      </c>
      <c r="J238">
        <v>0</v>
      </c>
    </row>
    <row r="239" spans="1:10" x14ac:dyDescent="0.35">
      <c r="A239">
        <v>2020</v>
      </c>
      <c r="B239" t="s">
        <v>52</v>
      </c>
      <c r="C239">
        <v>10</v>
      </c>
      <c r="D239">
        <v>3</v>
      </c>
      <c r="E239">
        <v>112528</v>
      </c>
      <c r="F239">
        <v>1402</v>
      </c>
      <c r="G239">
        <v>159122</v>
      </c>
      <c r="H239">
        <v>2702058</v>
      </c>
      <c r="I239">
        <v>0</v>
      </c>
      <c r="J239">
        <v>0</v>
      </c>
    </row>
    <row r="240" spans="1:10" x14ac:dyDescent="0.35">
      <c r="A240">
        <v>2020</v>
      </c>
      <c r="B240" t="s">
        <v>52</v>
      </c>
      <c r="C240">
        <v>10</v>
      </c>
      <c r="D240">
        <v>4</v>
      </c>
      <c r="E240">
        <v>108742</v>
      </c>
      <c r="F240">
        <v>1372</v>
      </c>
      <c r="G240">
        <v>149138</v>
      </c>
      <c r="H240">
        <v>2626437</v>
      </c>
      <c r="I240">
        <v>0</v>
      </c>
      <c r="J240">
        <v>0</v>
      </c>
    </row>
    <row r="241" spans="1:10" x14ac:dyDescent="0.35">
      <c r="A241">
        <v>2020</v>
      </c>
      <c r="B241" t="s">
        <v>52</v>
      </c>
      <c r="C241">
        <v>10</v>
      </c>
      <c r="D241">
        <v>4</v>
      </c>
      <c r="E241">
        <v>107862</v>
      </c>
      <c r="F241">
        <v>1310</v>
      </c>
      <c r="G241">
        <v>133988</v>
      </c>
      <c r="H241">
        <v>2465554</v>
      </c>
      <c r="I241">
        <v>0</v>
      </c>
      <c r="J241">
        <v>0</v>
      </c>
    </row>
    <row r="242" spans="1:10" x14ac:dyDescent="0.35">
      <c r="A242">
        <v>2020</v>
      </c>
      <c r="B242" t="s">
        <v>52</v>
      </c>
      <c r="C242">
        <v>10</v>
      </c>
      <c r="D242">
        <v>4</v>
      </c>
      <c r="E242">
        <v>100732</v>
      </c>
      <c r="F242">
        <v>1156</v>
      </c>
      <c r="G242">
        <v>124540</v>
      </c>
      <c r="H242">
        <v>2292866</v>
      </c>
      <c r="I242">
        <v>0</v>
      </c>
      <c r="J242">
        <v>0</v>
      </c>
    </row>
    <row r="243" spans="1:10" x14ac:dyDescent="0.35">
      <c r="A243">
        <v>2020</v>
      </c>
      <c r="B243" t="s">
        <v>52</v>
      </c>
      <c r="C243">
        <v>10</v>
      </c>
      <c r="D243">
        <v>4</v>
      </c>
      <c r="E243">
        <v>91844</v>
      </c>
      <c r="F243">
        <v>966</v>
      </c>
      <c r="G243">
        <v>118608</v>
      </c>
      <c r="H243">
        <v>1944306</v>
      </c>
      <c r="I243">
        <v>0</v>
      </c>
      <c r="J243">
        <v>0</v>
      </c>
    </row>
    <row r="244" spans="1:10" x14ac:dyDescent="0.35">
      <c r="A244">
        <v>2020</v>
      </c>
      <c r="B244" t="s">
        <v>52</v>
      </c>
      <c r="C244">
        <v>10</v>
      </c>
      <c r="D244">
        <v>4</v>
      </c>
      <c r="E244">
        <v>72208</v>
      </c>
      <c r="F244">
        <v>982</v>
      </c>
      <c r="G244">
        <v>127746</v>
      </c>
      <c r="H244">
        <v>1788912</v>
      </c>
      <c r="I244">
        <v>0</v>
      </c>
      <c r="J244">
        <v>0</v>
      </c>
    </row>
    <row r="245" spans="1:10" x14ac:dyDescent="0.35">
      <c r="A245">
        <v>2020</v>
      </c>
      <c r="B245" t="s">
        <v>52</v>
      </c>
      <c r="C245">
        <v>10</v>
      </c>
      <c r="D245">
        <v>4</v>
      </c>
      <c r="E245">
        <v>86072</v>
      </c>
      <c r="F245">
        <v>1022</v>
      </c>
      <c r="G245">
        <v>116858</v>
      </c>
      <c r="H245">
        <v>2068378</v>
      </c>
      <c r="I245">
        <v>0</v>
      </c>
      <c r="J245">
        <v>0</v>
      </c>
    </row>
    <row r="246" spans="1:10" x14ac:dyDescent="0.35">
      <c r="A246">
        <v>2020</v>
      </c>
      <c r="B246" t="s">
        <v>52</v>
      </c>
      <c r="C246">
        <v>10</v>
      </c>
      <c r="D246">
        <v>4</v>
      </c>
      <c r="E246">
        <v>100376</v>
      </c>
      <c r="F246">
        <v>1030</v>
      </c>
      <c r="G246">
        <v>113188</v>
      </c>
      <c r="H246">
        <v>2217895</v>
      </c>
      <c r="I246">
        <v>0</v>
      </c>
      <c r="J246">
        <v>0</v>
      </c>
    </row>
    <row r="247" spans="1:10" x14ac:dyDescent="0.35">
      <c r="A247">
        <v>2020</v>
      </c>
      <c r="B247" t="s">
        <v>52</v>
      </c>
      <c r="C247">
        <v>10</v>
      </c>
      <c r="D247">
        <v>5</v>
      </c>
      <c r="E247">
        <v>97530</v>
      </c>
      <c r="F247">
        <v>1124</v>
      </c>
      <c r="G247">
        <v>115734</v>
      </c>
      <c r="H247">
        <v>2308243</v>
      </c>
      <c r="I247">
        <v>0</v>
      </c>
      <c r="J247">
        <v>0</v>
      </c>
    </row>
    <row r="248" spans="1:10" x14ac:dyDescent="0.35">
      <c r="A248">
        <v>2020</v>
      </c>
      <c r="B248" t="s">
        <v>52</v>
      </c>
      <c r="C248">
        <v>10</v>
      </c>
      <c r="D248">
        <v>5</v>
      </c>
      <c r="E248">
        <v>96234</v>
      </c>
      <c r="F248">
        <v>1100</v>
      </c>
      <c r="G248">
        <v>118010</v>
      </c>
      <c r="H248">
        <v>2192863</v>
      </c>
      <c r="I248">
        <v>0</v>
      </c>
      <c r="J248">
        <v>0</v>
      </c>
    </row>
    <row r="249" spans="1:10" x14ac:dyDescent="0.35">
      <c r="A249">
        <v>2020</v>
      </c>
      <c r="B249" t="s">
        <v>52</v>
      </c>
      <c r="C249">
        <v>10</v>
      </c>
      <c r="D249">
        <v>5</v>
      </c>
      <c r="E249">
        <v>94456</v>
      </c>
      <c r="F249">
        <v>938</v>
      </c>
      <c r="G249">
        <v>117364</v>
      </c>
      <c r="H249">
        <v>2263727</v>
      </c>
      <c r="I249">
        <v>0</v>
      </c>
      <c r="J249">
        <v>0</v>
      </c>
    </row>
    <row r="250" spans="1:10" x14ac:dyDescent="0.35">
      <c r="A250">
        <v>2020</v>
      </c>
      <c r="B250" t="s">
        <v>53</v>
      </c>
      <c r="C250">
        <v>11</v>
      </c>
      <c r="D250">
        <v>1</v>
      </c>
      <c r="E250">
        <v>91856</v>
      </c>
      <c r="F250">
        <v>982</v>
      </c>
      <c r="G250">
        <v>106624</v>
      </c>
      <c r="H250">
        <v>1955682</v>
      </c>
      <c r="I250">
        <v>0</v>
      </c>
      <c r="J250">
        <v>0</v>
      </c>
    </row>
    <row r="251" spans="1:10" x14ac:dyDescent="0.35">
      <c r="A251">
        <v>2020</v>
      </c>
      <c r="B251" t="s">
        <v>53</v>
      </c>
      <c r="C251">
        <v>11</v>
      </c>
      <c r="D251">
        <v>1</v>
      </c>
      <c r="E251">
        <v>75184</v>
      </c>
      <c r="F251">
        <v>996</v>
      </c>
      <c r="G251">
        <v>117048</v>
      </c>
      <c r="H251">
        <v>1978837</v>
      </c>
      <c r="I251">
        <v>0</v>
      </c>
      <c r="J251">
        <v>0</v>
      </c>
    </row>
    <row r="252" spans="1:10" x14ac:dyDescent="0.35">
      <c r="A252">
        <v>2020</v>
      </c>
      <c r="B252" t="s">
        <v>53</v>
      </c>
      <c r="C252">
        <v>11</v>
      </c>
      <c r="D252">
        <v>1</v>
      </c>
      <c r="E252">
        <v>92054</v>
      </c>
      <c r="F252">
        <v>1020</v>
      </c>
      <c r="G252">
        <v>106656</v>
      </c>
      <c r="H252">
        <v>2358956</v>
      </c>
      <c r="I252">
        <v>0</v>
      </c>
      <c r="J252">
        <v>0</v>
      </c>
    </row>
    <row r="253" spans="1:10" x14ac:dyDescent="0.35">
      <c r="A253">
        <v>2020</v>
      </c>
      <c r="B253" t="s">
        <v>53</v>
      </c>
      <c r="C253">
        <v>11</v>
      </c>
      <c r="D253">
        <v>1</v>
      </c>
      <c r="E253">
        <v>100930</v>
      </c>
      <c r="F253">
        <v>1414</v>
      </c>
      <c r="G253">
        <v>111746</v>
      </c>
      <c r="H253">
        <v>2371643</v>
      </c>
      <c r="I253">
        <v>0</v>
      </c>
      <c r="J253">
        <v>0</v>
      </c>
    </row>
    <row r="254" spans="1:10" x14ac:dyDescent="0.35">
      <c r="A254">
        <v>2020</v>
      </c>
      <c r="B254" t="s">
        <v>53</v>
      </c>
      <c r="C254">
        <v>11</v>
      </c>
      <c r="D254">
        <v>1</v>
      </c>
      <c r="E254">
        <v>95256</v>
      </c>
      <c r="F254">
        <v>1344</v>
      </c>
      <c r="G254">
        <v>108266</v>
      </c>
      <c r="H254">
        <v>2386685</v>
      </c>
      <c r="I254">
        <v>0</v>
      </c>
      <c r="J254">
        <v>0</v>
      </c>
    </row>
    <row r="255" spans="1:10" x14ac:dyDescent="0.35">
      <c r="A255">
        <v>2020</v>
      </c>
      <c r="B255" t="s">
        <v>53</v>
      </c>
      <c r="C255">
        <v>11</v>
      </c>
      <c r="D255">
        <v>1</v>
      </c>
      <c r="E255">
        <v>100718</v>
      </c>
      <c r="F255">
        <v>1154</v>
      </c>
      <c r="G255">
        <v>107984</v>
      </c>
      <c r="H255">
        <v>2311644</v>
      </c>
      <c r="I255">
        <v>0</v>
      </c>
      <c r="J255">
        <v>0</v>
      </c>
    </row>
    <row r="256" spans="1:10" x14ac:dyDescent="0.35">
      <c r="A256">
        <v>2020</v>
      </c>
      <c r="B256" t="s">
        <v>53</v>
      </c>
      <c r="C256">
        <v>11</v>
      </c>
      <c r="D256">
        <v>1</v>
      </c>
      <c r="E256">
        <v>91622</v>
      </c>
      <c r="F256">
        <v>1114</v>
      </c>
      <c r="G256">
        <v>97072</v>
      </c>
      <c r="H256">
        <v>2356053</v>
      </c>
      <c r="I256">
        <v>0</v>
      </c>
      <c r="J256">
        <v>0</v>
      </c>
    </row>
    <row r="257" spans="1:10" x14ac:dyDescent="0.35">
      <c r="A257">
        <v>2020</v>
      </c>
      <c r="B257" t="s">
        <v>53</v>
      </c>
      <c r="C257">
        <v>11</v>
      </c>
      <c r="D257">
        <v>2</v>
      </c>
      <c r="E257">
        <v>93414</v>
      </c>
      <c r="F257">
        <v>980</v>
      </c>
      <c r="G257">
        <v>96930</v>
      </c>
      <c r="H257">
        <v>1948083</v>
      </c>
      <c r="I257">
        <v>0</v>
      </c>
      <c r="J257">
        <v>0</v>
      </c>
    </row>
    <row r="258" spans="1:10" x14ac:dyDescent="0.35">
      <c r="A258">
        <v>2020</v>
      </c>
      <c r="B258" t="s">
        <v>53</v>
      </c>
      <c r="C258">
        <v>11</v>
      </c>
      <c r="D258">
        <v>2</v>
      </c>
      <c r="E258">
        <v>74238</v>
      </c>
      <c r="F258">
        <v>900</v>
      </c>
      <c r="G258">
        <v>82898</v>
      </c>
      <c r="H258">
        <v>1990582</v>
      </c>
      <c r="I258">
        <v>0</v>
      </c>
      <c r="J258">
        <v>0</v>
      </c>
    </row>
    <row r="259" spans="1:10" x14ac:dyDescent="0.35">
      <c r="A259">
        <v>2020</v>
      </c>
      <c r="B259" t="s">
        <v>53</v>
      </c>
      <c r="C259">
        <v>11</v>
      </c>
      <c r="D259">
        <v>2</v>
      </c>
      <c r="E259">
        <v>89448</v>
      </c>
      <c r="F259">
        <v>1022</v>
      </c>
      <c r="G259">
        <v>109278</v>
      </c>
      <c r="H259">
        <v>2278510</v>
      </c>
      <c r="I259">
        <v>0</v>
      </c>
      <c r="J259">
        <v>0</v>
      </c>
    </row>
    <row r="260" spans="1:10" x14ac:dyDescent="0.35">
      <c r="A260">
        <v>2020</v>
      </c>
      <c r="B260" t="s">
        <v>53</v>
      </c>
      <c r="C260">
        <v>11</v>
      </c>
      <c r="D260">
        <v>2</v>
      </c>
      <c r="E260">
        <v>96570</v>
      </c>
      <c r="F260">
        <v>1100</v>
      </c>
      <c r="G260">
        <v>105408</v>
      </c>
      <c r="H260">
        <v>2357705</v>
      </c>
      <c r="I260">
        <v>0</v>
      </c>
      <c r="J260">
        <v>0</v>
      </c>
    </row>
    <row r="261" spans="1:10" x14ac:dyDescent="0.35">
      <c r="A261">
        <v>2020</v>
      </c>
      <c r="B261" t="s">
        <v>53</v>
      </c>
      <c r="C261">
        <v>11</v>
      </c>
      <c r="D261">
        <v>2</v>
      </c>
      <c r="E261">
        <v>89168</v>
      </c>
      <c r="F261">
        <v>1088</v>
      </c>
      <c r="G261">
        <v>98708</v>
      </c>
      <c r="H261">
        <v>2298857</v>
      </c>
      <c r="I261">
        <v>0</v>
      </c>
      <c r="J261">
        <v>0</v>
      </c>
    </row>
    <row r="262" spans="1:10" x14ac:dyDescent="0.35">
      <c r="A262">
        <v>2020</v>
      </c>
      <c r="B262" t="s">
        <v>53</v>
      </c>
      <c r="C262">
        <v>11</v>
      </c>
      <c r="D262">
        <v>2</v>
      </c>
      <c r="E262">
        <v>89240</v>
      </c>
      <c r="F262">
        <v>1034</v>
      </c>
      <c r="G262">
        <v>95240</v>
      </c>
      <c r="H262">
        <v>2083832</v>
      </c>
      <c r="I262">
        <v>0</v>
      </c>
      <c r="J262">
        <v>0</v>
      </c>
    </row>
    <row r="263" spans="1:10" x14ac:dyDescent="0.35">
      <c r="A263">
        <v>2020</v>
      </c>
      <c r="B263" t="s">
        <v>53</v>
      </c>
      <c r="C263">
        <v>11</v>
      </c>
      <c r="D263">
        <v>2</v>
      </c>
      <c r="E263">
        <v>83384</v>
      </c>
      <c r="F263">
        <v>900</v>
      </c>
      <c r="G263">
        <v>84634</v>
      </c>
      <c r="H263">
        <v>1792071</v>
      </c>
      <c r="I263">
        <v>0</v>
      </c>
      <c r="J263">
        <v>0</v>
      </c>
    </row>
    <row r="264" spans="1:10" x14ac:dyDescent="0.35">
      <c r="A264">
        <v>2020</v>
      </c>
      <c r="B264" t="s">
        <v>53</v>
      </c>
      <c r="C264">
        <v>11</v>
      </c>
      <c r="D264">
        <v>3</v>
      </c>
      <c r="E264">
        <v>61362</v>
      </c>
      <c r="F264">
        <v>868</v>
      </c>
      <c r="G264">
        <v>88222</v>
      </c>
      <c r="H264">
        <v>1578485</v>
      </c>
      <c r="I264">
        <v>0</v>
      </c>
      <c r="J264">
        <v>0</v>
      </c>
    </row>
    <row r="265" spans="1:10" x14ac:dyDescent="0.35">
      <c r="A265">
        <v>2020</v>
      </c>
      <c r="B265" t="s">
        <v>53</v>
      </c>
      <c r="C265">
        <v>11</v>
      </c>
      <c r="D265">
        <v>3</v>
      </c>
      <c r="E265">
        <v>57218</v>
      </c>
      <c r="F265">
        <v>902</v>
      </c>
      <c r="G265">
        <v>80784</v>
      </c>
      <c r="H265">
        <v>1524699</v>
      </c>
      <c r="I265">
        <v>0</v>
      </c>
      <c r="J265">
        <v>0</v>
      </c>
    </row>
    <row r="266" spans="1:10" x14ac:dyDescent="0.35">
      <c r="A266">
        <v>2020</v>
      </c>
      <c r="B266" t="s">
        <v>53</v>
      </c>
      <c r="C266">
        <v>11</v>
      </c>
      <c r="D266">
        <v>3</v>
      </c>
      <c r="E266">
        <v>77096</v>
      </c>
      <c r="F266">
        <v>944</v>
      </c>
      <c r="G266">
        <v>89506</v>
      </c>
      <c r="H266">
        <v>1953727</v>
      </c>
      <c r="I266">
        <v>0</v>
      </c>
      <c r="J266">
        <v>0</v>
      </c>
    </row>
    <row r="267" spans="1:10" x14ac:dyDescent="0.35">
      <c r="A267">
        <v>2020</v>
      </c>
      <c r="B267" t="s">
        <v>53</v>
      </c>
      <c r="C267">
        <v>11</v>
      </c>
      <c r="D267">
        <v>3</v>
      </c>
      <c r="E267">
        <v>90732</v>
      </c>
      <c r="F267">
        <v>1172</v>
      </c>
      <c r="G267">
        <v>97350</v>
      </c>
      <c r="H267">
        <v>2076670</v>
      </c>
      <c r="I267">
        <v>0</v>
      </c>
      <c r="J267">
        <v>0</v>
      </c>
    </row>
    <row r="268" spans="1:10" x14ac:dyDescent="0.35">
      <c r="A268">
        <v>2020</v>
      </c>
      <c r="B268" t="s">
        <v>53</v>
      </c>
      <c r="C268">
        <v>11</v>
      </c>
      <c r="D268">
        <v>3</v>
      </c>
      <c r="E268">
        <v>92370</v>
      </c>
      <c r="F268">
        <v>1164</v>
      </c>
      <c r="G268">
        <v>90492</v>
      </c>
      <c r="H268">
        <v>2241737</v>
      </c>
      <c r="I268">
        <v>0</v>
      </c>
      <c r="J268">
        <v>0</v>
      </c>
    </row>
    <row r="269" spans="1:10" x14ac:dyDescent="0.35">
      <c r="A269">
        <v>2020</v>
      </c>
      <c r="B269" t="s">
        <v>53</v>
      </c>
      <c r="C269">
        <v>11</v>
      </c>
      <c r="D269">
        <v>3</v>
      </c>
      <c r="E269">
        <v>92566</v>
      </c>
      <c r="F269">
        <v>1128</v>
      </c>
      <c r="G269">
        <v>97936</v>
      </c>
      <c r="H269">
        <v>2220243</v>
      </c>
      <c r="I269">
        <v>0</v>
      </c>
      <c r="J269">
        <v>0</v>
      </c>
    </row>
    <row r="270" spans="1:10" x14ac:dyDescent="0.35">
      <c r="A270">
        <v>2020</v>
      </c>
      <c r="B270" t="s">
        <v>53</v>
      </c>
      <c r="C270">
        <v>11</v>
      </c>
      <c r="D270">
        <v>3</v>
      </c>
      <c r="E270">
        <v>90602</v>
      </c>
      <c r="F270">
        <v>998</v>
      </c>
      <c r="G270">
        <v>88110</v>
      </c>
      <c r="H270">
        <v>2243541</v>
      </c>
      <c r="I270">
        <v>0</v>
      </c>
      <c r="J270">
        <v>0</v>
      </c>
    </row>
    <row r="271" spans="1:10" x14ac:dyDescent="0.35">
      <c r="A271">
        <v>2020</v>
      </c>
      <c r="B271" t="s">
        <v>53</v>
      </c>
      <c r="C271">
        <v>11</v>
      </c>
      <c r="D271">
        <v>4</v>
      </c>
      <c r="E271">
        <v>88808</v>
      </c>
      <c r="F271">
        <v>1020</v>
      </c>
      <c r="G271">
        <v>82810</v>
      </c>
      <c r="H271">
        <v>1995016</v>
      </c>
      <c r="I271">
        <v>0</v>
      </c>
      <c r="J271">
        <v>0</v>
      </c>
    </row>
    <row r="272" spans="1:10" x14ac:dyDescent="0.35">
      <c r="A272">
        <v>2020</v>
      </c>
      <c r="B272" t="s">
        <v>53</v>
      </c>
      <c r="C272">
        <v>11</v>
      </c>
      <c r="D272">
        <v>4</v>
      </c>
      <c r="E272">
        <v>74882</v>
      </c>
      <c r="F272">
        <v>962</v>
      </c>
      <c r="G272">
        <v>84390</v>
      </c>
      <c r="H272">
        <v>2071110</v>
      </c>
      <c r="I272">
        <v>0</v>
      </c>
      <c r="J272">
        <v>0</v>
      </c>
    </row>
    <row r="273" spans="1:10" x14ac:dyDescent="0.35">
      <c r="A273">
        <v>2020</v>
      </c>
      <c r="B273" t="s">
        <v>53</v>
      </c>
      <c r="C273">
        <v>11</v>
      </c>
      <c r="D273">
        <v>4</v>
      </c>
      <c r="E273">
        <v>88490</v>
      </c>
      <c r="F273">
        <v>978</v>
      </c>
      <c r="G273">
        <v>75530</v>
      </c>
      <c r="H273">
        <v>2389032</v>
      </c>
      <c r="I273">
        <v>0</v>
      </c>
      <c r="J273">
        <v>0</v>
      </c>
    </row>
    <row r="274" spans="1:10" x14ac:dyDescent="0.35">
      <c r="A274">
        <v>2020</v>
      </c>
      <c r="B274" t="s">
        <v>53</v>
      </c>
      <c r="C274">
        <v>11</v>
      </c>
      <c r="D274">
        <v>4</v>
      </c>
      <c r="E274">
        <v>89398</v>
      </c>
      <c r="F274">
        <v>1036</v>
      </c>
      <c r="G274">
        <v>73164</v>
      </c>
      <c r="H274">
        <v>2363033</v>
      </c>
      <c r="I274">
        <v>0</v>
      </c>
      <c r="J274">
        <v>0</v>
      </c>
    </row>
    <row r="275" spans="1:10" x14ac:dyDescent="0.35">
      <c r="A275">
        <v>2020</v>
      </c>
      <c r="B275" t="s">
        <v>53</v>
      </c>
      <c r="C275">
        <v>11</v>
      </c>
      <c r="D275">
        <v>4</v>
      </c>
      <c r="E275">
        <v>86348</v>
      </c>
      <c r="F275">
        <v>982</v>
      </c>
      <c r="G275">
        <v>79446</v>
      </c>
      <c r="H275">
        <v>2385565</v>
      </c>
      <c r="I275">
        <v>0</v>
      </c>
      <c r="J275">
        <v>0</v>
      </c>
    </row>
    <row r="276" spans="1:10" x14ac:dyDescent="0.35">
      <c r="A276">
        <v>2020</v>
      </c>
      <c r="B276" t="s">
        <v>53</v>
      </c>
      <c r="C276">
        <v>11</v>
      </c>
      <c r="D276">
        <v>4</v>
      </c>
      <c r="E276">
        <v>82706</v>
      </c>
      <c r="F276">
        <v>972</v>
      </c>
      <c r="G276">
        <v>82354</v>
      </c>
      <c r="H276">
        <v>2385560</v>
      </c>
      <c r="I276">
        <v>0</v>
      </c>
      <c r="J276">
        <v>0</v>
      </c>
    </row>
    <row r="277" spans="1:10" x14ac:dyDescent="0.35">
      <c r="A277">
        <v>2020</v>
      </c>
      <c r="B277" t="s">
        <v>53</v>
      </c>
      <c r="C277">
        <v>11</v>
      </c>
      <c r="D277">
        <v>4</v>
      </c>
      <c r="E277">
        <v>83630</v>
      </c>
      <c r="F277">
        <v>990</v>
      </c>
      <c r="G277">
        <v>84550</v>
      </c>
      <c r="H277">
        <v>2524727</v>
      </c>
      <c r="I277">
        <v>0</v>
      </c>
      <c r="J277">
        <v>0</v>
      </c>
    </row>
    <row r="278" spans="1:10" x14ac:dyDescent="0.35">
      <c r="A278">
        <v>2020</v>
      </c>
      <c r="B278" t="s">
        <v>53</v>
      </c>
      <c r="C278">
        <v>11</v>
      </c>
      <c r="D278">
        <v>5</v>
      </c>
      <c r="E278">
        <v>78072</v>
      </c>
      <c r="F278">
        <v>888</v>
      </c>
      <c r="G278">
        <v>90304</v>
      </c>
      <c r="H278">
        <v>2222616</v>
      </c>
      <c r="I278">
        <v>0</v>
      </c>
      <c r="J278">
        <v>0</v>
      </c>
    </row>
    <row r="279" spans="1:10" x14ac:dyDescent="0.35">
      <c r="A279">
        <v>2020</v>
      </c>
      <c r="B279" t="s">
        <v>53</v>
      </c>
      <c r="C279">
        <v>11</v>
      </c>
      <c r="D279">
        <v>5</v>
      </c>
      <c r="E279">
        <v>62358</v>
      </c>
      <c r="F279">
        <v>964</v>
      </c>
      <c r="G279">
        <v>84564</v>
      </c>
      <c r="H279">
        <v>1969426</v>
      </c>
      <c r="I279">
        <v>0</v>
      </c>
      <c r="J279">
        <v>0</v>
      </c>
    </row>
    <row r="280" spans="1:10" x14ac:dyDescent="0.35">
      <c r="A280">
        <v>2020</v>
      </c>
      <c r="B280" t="s">
        <v>54</v>
      </c>
      <c r="C280">
        <v>12</v>
      </c>
      <c r="D280">
        <v>1</v>
      </c>
      <c r="E280">
        <v>72948</v>
      </c>
      <c r="F280">
        <v>1002</v>
      </c>
      <c r="G280">
        <v>86416</v>
      </c>
      <c r="H280">
        <v>2210040</v>
      </c>
      <c r="I280">
        <v>0</v>
      </c>
      <c r="J280">
        <v>0</v>
      </c>
    </row>
    <row r="281" spans="1:10" x14ac:dyDescent="0.35">
      <c r="A281">
        <v>2020</v>
      </c>
      <c r="B281" t="s">
        <v>54</v>
      </c>
      <c r="C281">
        <v>12</v>
      </c>
      <c r="D281">
        <v>1</v>
      </c>
      <c r="E281">
        <v>71012</v>
      </c>
      <c r="F281">
        <v>1052</v>
      </c>
      <c r="G281">
        <v>81816</v>
      </c>
      <c r="H281">
        <v>2305723</v>
      </c>
      <c r="I281">
        <v>0</v>
      </c>
      <c r="J281">
        <v>0</v>
      </c>
    </row>
    <row r="282" spans="1:10" x14ac:dyDescent="0.35">
      <c r="A282">
        <v>2020</v>
      </c>
      <c r="B282" t="s">
        <v>54</v>
      </c>
      <c r="C282">
        <v>12</v>
      </c>
      <c r="D282">
        <v>1</v>
      </c>
      <c r="E282">
        <v>73148</v>
      </c>
      <c r="F282">
        <v>1082</v>
      </c>
      <c r="G282">
        <v>85982</v>
      </c>
      <c r="H282">
        <v>2426602</v>
      </c>
      <c r="I282">
        <v>0</v>
      </c>
      <c r="J282">
        <v>0</v>
      </c>
    </row>
    <row r="283" spans="1:10" x14ac:dyDescent="0.35">
      <c r="A283">
        <v>2020</v>
      </c>
      <c r="B283" t="s">
        <v>54</v>
      </c>
      <c r="C283">
        <v>12</v>
      </c>
      <c r="D283">
        <v>1</v>
      </c>
      <c r="E283">
        <v>73422</v>
      </c>
      <c r="F283">
        <v>1022</v>
      </c>
      <c r="G283">
        <v>84718</v>
      </c>
      <c r="H283">
        <v>2405677</v>
      </c>
      <c r="I283">
        <v>0</v>
      </c>
      <c r="J283">
        <v>0</v>
      </c>
    </row>
    <row r="284" spans="1:10" x14ac:dyDescent="0.35">
      <c r="A284">
        <v>2020</v>
      </c>
      <c r="B284" t="s">
        <v>54</v>
      </c>
      <c r="C284">
        <v>12</v>
      </c>
      <c r="D284">
        <v>1</v>
      </c>
      <c r="E284">
        <v>72020</v>
      </c>
      <c r="F284">
        <v>964</v>
      </c>
      <c r="G284">
        <v>83770</v>
      </c>
      <c r="H284">
        <v>2344038</v>
      </c>
      <c r="I284">
        <v>0</v>
      </c>
      <c r="J284">
        <v>0</v>
      </c>
    </row>
    <row r="285" spans="1:10" x14ac:dyDescent="0.35">
      <c r="A285">
        <v>2020</v>
      </c>
      <c r="B285" t="s">
        <v>54</v>
      </c>
      <c r="C285">
        <v>12</v>
      </c>
      <c r="D285">
        <v>1</v>
      </c>
      <c r="E285">
        <v>66356</v>
      </c>
      <c r="F285">
        <v>780</v>
      </c>
      <c r="G285">
        <v>78156</v>
      </c>
      <c r="H285">
        <v>1985312</v>
      </c>
      <c r="I285">
        <v>0</v>
      </c>
      <c r="J285">
        <v>0</v>
      </c>
    </row>
    <row r="286" spans="1:10" x14ac:dyDescent="0.35">
      <c r="A286">
        <v>2020</v>
      </c>
      <c r="B286" t="s">
        <v>54</v>
      </c>
      <c r="C286">
        <v>12</v>
      </c>
      <c r="D286">
        <v>1</v>
      </c>
      <c r="E286">
        <v>52454</v>
      </c>
      <c r="F286">
        <v>772</v>
      </c>
      <c r="G286">
        <v>78586</v>
      </c>
      <c r="H286">
        <v>1984600</v>
      </c>
      <c r="I286">
        <v>0</v>
      </c>
      <c r="J286">
        <v>0</v>
      </c>
    </row>
    <row r="287" spans="1:10" x14ac:dyDescent="0.35">
      <c r="A287">
        <v>2020</v>
      </c>
      <c r="B287" t="s">
        <v>54</v>
      </c>
      <c r="C287">
        <v>12</v>
      </c>
      <c r="D287">
        <v>2</v>
      </c>
      <c r="E287">
        <v>64166</v>
      </c>
      <c r="F287">
        <v>804</v>
      </c>
      <c r="G287">
        <v>73166</v>
      </c>
      <c r="H287">
        <v>2192394</v>
      </c>
      <c r="I287">
        <v>0</v>
      </c>
      <c r="J287">
        <v>0</v>
      </c>
    </row>
    <row r="288" spans="1:10" x14ac:dyDescent="0.35">
      <c r="A288">
        <v>2020</v>
      </c>
      <c r="B288" t="s">
        <v>54</v>
      </c>
      <c r="C288">
        <v>12</v>
      </c>
      <c r="D288">
        <v>2</v>
      </c>
      <c r="E288">
        <v>63274</v>
      </c>
      <c r="F288">
        <v>826</v>
      </c>
      <c r="G288">
        <v>75386</v>
      </c>
      <c r="H288">
        <v>2063530</v>
      </c>
      <c r="I288">
        <v>0</v>
      </c>
      <c r="J288">
        <v>0</v>
      </c>
    </row>
    <row r="289" spans="1:10" x14ac:dyDescent="0.35">
      <c r="A289">
        <v>2020</v>
      </c>
      <c r="B289" t="s">
        <v>54</v>
      </c>
      <c r="C289">
        <v>12</v>
      </c>
      <c r="D289">
        <v>2</v>
      </c>
      <c r="E289">
        <v>58822</v>
      </c>
      <c r="F289">
        <v>822</v>
      </c>
      <c r="G289">
        <v>75414</v>
      </c>
      <c r="H289">
        <v>2003523</v>
      </c>
      <c r="I289">
        <v>0</v>
      </c>
      <c r="J289">
        <v>0</v>
      </c>
    </row>
    <row r="290" spans="1:10" x14ac:dyDescent="0.35">
      <c r="A290">
        <v>2020</v>
      </c>
      <c r="B290" t="s">
        <v>54</v>
      </c>
      <c r="C290">
        <v>12</v>
      </c>
      <c r="D290">
        <v>2</v>
      </c>
      <c r="E290">
        <v>59922</v>
      </c>
      <c r="F290">
        <v>884</v>
      </c>
      <c r="G290">
        <v>66984</v>
      </c>
      <c r="H290">
        <v>2231536</v>
      </c>
      <c r="I290">
        <v>0</v>
      </c>
      <c r="J290">
        <v>0</v>
      </c>
    </row>
    <row r="291" spans="1:10" x14ac:dyDescent="0.35">
      <c r="A291">
        <v>2020</v>
      </c>
      <c r="B291" t="s">
        <v>54</v>
      </c>
      <c r="C291">
        <v>12</v>
      </c>
      <c r="D291">
        <v>2</v>
      </c>
      <c r="E291">
        <v>60708</v>
      </c>
      <c r="F291">
        <v>782</v>
      </c>
      <c r="G291">
        <v>66174</v>
      </c>
      <c r="H291">
        <v>2113802</v>
      </c>
      <c r="I291">
        <v>0</v>
      </c>
      <c r="J291">
        <v>0</v>
      </c>
    </row>
    <row r="292" spans="1:10" x14ac:dyDescent="0.35">
      <c r="A292">
        <v>2020</v>
      </c>
      <c r="B292" t="s">
        <v>54</v>
      </c>
      <c r="C292">
        <v>12</v>
      </c>
      <c r="D292">
        <v>2</v>
      </c>
      <c r="E292">
        <v>54672</v>
      </c>
      <c r="F292">
        <v>676</v>
      </c>
      <c r="G292">
        <v>61280</v>
      </c>
      <c r="H292">
        <v>1964825</v>
      </c>
      <c r="I292">
        <v>0</v>
      </c>
      <c r="J292">
        <v>0</v>
      </c>
    </row>
    <row r="293" spans="1:10" x14ac:dyDescent="0.35">
      <c r="A293">
        <v>2020</v>
      </c>
      <c r="B293" t="s">
        <v>54</v>
      </c>
      <c r="C293">
        <v>12</v>
      </c>
      <c r="D293">
        <v>2</v>
      </c>
      <c r="E293">
        <v>43882</v>
      </c>
      <c r="F293">
        <v>708</v>
      </c>
      <c r="G293">
        <v>68842</v>
      </c>
      <c r="H293">
        <v>1926068</v>
      </c>
      <c r="I293">
        <v>0</v>
      </c>
      <c r="J293">
        <v>0</v>
      </c>
    </row>
    <row r="294" spans="1:10" x14ac:dyDescent="0.35">
      <c r="A294">
        <v>2020</v>
      </c>
      <c r="B294" t="s">
        <v>54</v>
      </c>
      <c r="C294">
        <v>12</v>
      </c>
      <c r="D294">
        <v>3</v>
      </c>
      <c r="E294">
        <v>52502</v>
      </c>
      <c r="F294">
        <v>768</v>
      </c>
      <c r="G294">
        <v>67706</v>
      </c>
      <c r="H294">
        <v>2203796</v>
      </c>
      <c r="I294">
        <v>0</v>
      </c>
      <c r="J294">
        <v>0</v>
      </c>
    </row>
    <row r="295" spans="1:10" x14ac:dyDescent="0.35">
      <c r="A295">
        <v>2020</v>
      </c>
      <c r="B295" t="s">
        <v>54</v>
      </c>
      <c r="C295">
        <v>12</v>
      </c>
      <c r="D295">
        <v>3</v>
      </c>
      <c r="E295">
        <v>36344</v>
      </c>
      <c r="F295">
        <v>712</v>
      </c>
      <c r="G295">
        <v>66720</v>
      </c>
      <c r="H295">
        <v>2327126</v>
      </c>
      <c r="I295">
        <v>0</v>
      </c>
      <c r="J295">
        <v>0</v>
      </c>
    </row>
    <row r="296" spans="1:10" x14ac:dyDescent="0.35">
      <c r="A296">
        <v>2020</v>
      </c>
      <c r="B296" t="s">
        <v>54</v>
      </c>
      <c r="C296">
        <v>12</v>
      </c>
      <c r="D296">
        <v>3</v>
      </c>
      <c r="E296">
        <v>53508</v>
      </c>
      <c r="F296">
        <v>684</v>
      </c>
      <c r="G296">
        <v>61782</v>
      </c>
      <c r="H296">
        <v>2295418</v>
      </c>
      <c r="I296">
        <v>0</v>
      </c>
      <c r="J296">
        <v>0</v>
      </c>
    </row>
    <row r="297" spans="1:10" x14ac:dyDescent="0.35">
      <c r="A297">
        <v>2020</v>
      </c>
      <c r="B297" t="s">
        <v>54</v>
      </c>
      <c r="C297">
        <v>12</v>
      </c>
      <c r="D297">
        <v>3</v>
      </c>
      <c r="E297">
        <v>53982</v>
      </c>
      <c r="F297">
        <v>684</v>
      </c>
      <c r="G297">
        <v>59758</v>
      </c>
      <c r="H297">
        <v>2333628</v>
      </c>
      <c r="I297">
        <v>0</v>
      </c>
      <c r="J297">
        <v>0</v>
      </c>
    </row>
    <row r="298" spans="1:10" x14ac:dyDescent="0.35">
      <c r="A298">
        <v>2020</v>
      </c>
      <c r="B298" t="s">
        <v>54</v>
      </c>
      <c r="C298">
        <v>12</v>
      </c>
      <c r="D298">
        <v>3</v>
      </c>
      <c r="E298">
        <v>53668</v>
      </c>
      <c r="F298">
        <v>684</v>
      </c>
      <c r="G298">
        <v>59516</v>
      </c>
      <c r="H298">
        <v>2265576</v>
      </c>
      <c r="I298">
        <v>0</v>
      </c>
      <c r="J298">
        <v>0</v>
      </c>
    </row>
    <row r="299" spans="1:10" x14ac:dyDescent="0.35">
      <c r="A299">
        <v>2020</v>
      </c>
      <c r="B299" t="s">
        <v>54</v>
      </c>
      <c r="C299">
        <v>12</v>
      </c>
      <c r="D299">
        <v>3</v>
      </c>
      <c r="E299">
        <v>49244</v>
      </c>
      <c r="F299">
        <v>664</v>
      </c>
      <c r="G299">
        <v>51468</v>
      </c>
      <c r="H299">
        <v>1989510</v>
      </c>
      <c r="I299">
        <v>0</v>
      </c>
      <c r="J299">
        <v>0</v>
      </c>
    </row>
    <row r="300" spans="1:10" x14ac:dyDescent="0.35">
      <c r="A300">
        <v>2020</v>
      </c>
      <c r="B300" t="s">
        <v>54</v>
      </c>
      <c r="C300">
        <v>12</v>
      </c>
      <c r="D300">
        <v>3</v>
      </c>
      <c r="E300">
        <v>38294</v>
      </c>
      <c r="F300">
        <v>604</v>
      </c>
      <c r="G300">
        <v>60500</v>
      </c>
      <c r="H300">
        <v>1967526</v>
      </c>
      <c r="I300">
        <v>0</v>
      </c>
      <c r="J300">
        <v>0</v>
      </c>
    </row>
    <row r="301" spans="1:10" x14ac:dyDescent="0.35">
      <c r="A301">
        <v>2020</v>
      </c>
      <c r="B301" t="s">
        <v>54</v>
      </c>
      <c r="C301">
        <v>12</v>
      </c>
      <c r="D301">
        <v>4</v>
      </c>
      <c r="E301">
        <v>47760</v>
      </c>
      <c r="F301">
        <v>658</v>
      </c>
      <c r="G301">
        <v>54064</v>
      </c>
      <c r="H301">
        <v>2204451</v>
      </c>
      <c r="I301">
        <v>0</v>
      </c>
      <c r="J301">
        <v>0</v>
      </c>
    </row>
    <row r="302" spans="1:10" x14ac:dyDescent="0.35">
      <c r="A302">
        <v>2020</v>
      </c>
      <c r="B302" t="s">
        <v>54</v>
      </c>
      <c r="C302">
        <v>12</v>
      </c>
      <c r="D302">
        <v>4</v>
      </c>
      <c r="E302">
        <v>49432</v>
      </c>
      <c r="F302">
        <v>630</v>
      </c>
      <c r="G302">
        <v>59892</v>
      </c>
      <c r="H302">
        <v>2112212</v>
      </c>
      <c r="I302">
        <v>0</v>
      </c>
      <c r="J302">
        <v>0</v>
      </c>
    </row>
    <row r="303" spans="1:10" x14ac:dyDescent="0.35">
      <c r="A303">
        <v>2020</v>
      </c>
      <c r="B303" t="s">
        <v>54</v>
      </c>
      <c r="C303">
        <v>12</v>
      </c>
      <c r="D303">
        <v>4</v>
      </c>
      <c r="E303">
        <v>46888</v>
      </c>
      <c r="F303">
        <v>674</v>
      </c>
      <c r="G303">
        <v>49110</v>
      </c>
      <c r="H303">
        <v>2205067</v>
      </c>
      <c r="I303">
        <v>0</v>
      </c>
      <c r="J303">
        <v>0</v>
      </c>
    </row>
    <row r="304" spans="1:10" x14ac:dyDescent="0.35">
      <c r="A304">
        <v>2020</v>
      </c>
      <c r="B304" t="s">
        <v>54</v>
      </c>
      <c r="C304">
        <v>12</v>
      </c>
      <c r="D304">
        <v>4</v>
      </c>
      <c r="E304">
        <v>44698</v>
      </c>
      <c r="F304">
        <v>502</v>
      </c>
      <c r="G304">
        <v>44368</v>
      </c>
      <c r="H304">
        <v>1925525</v>
      </c>
      <c r="I304">
        <v>0</v>
      </c>
      <c r="J304">
        <v>0</v>
      </c>
    </row>
    <row r="305" spans="1:10" x14ac:dyDescent="0.35">
      <c r="A305">
        <v>2020</v>
      </c>
      <c r="B305" t="s">
        <v>54</v>
      </c>
      <c r="C305">
        <v>12</v>
      </c>
      <c r="D305">
        <v>4</v>
      </c>
      <c r="E305">
        <v>37150</v>
      </c>
      <c r="F305">
        <v>560</v>
      </c>
      <c r="G305">
        <v>42932</v>
      </c>
      <c r="H305">
        <v>1871205</v>
      </c>
      <c r="I305">
        <v>0</v>
      </c>
      <c r="J305">
        <v>0</v>
      </c>
    </row>
    <row r="306" spans="1:10" x14ac:dyDescent="0.35">
      <c r="A306">
        <v>2020</v>
      </c>
      <c r="B306" t="s">
        <v>54</v>
      </c>
      <c r="C306">
        <v>12</v>
      </c>
      <c r="D306">
        <v>4</v>
      </c>
      <c r="E306">
        <v>40666</v>
      </c>
      <c r="F306">
        <v>562</v>
      </c>
      <c r="G306">
        <v>42194</v>
      </c>
      <c r="H306">
        <v>1699394</v>
      </c>
      <c r="I306">
        <v>0</v>
      </c>
      <c r="J306">
        <v>0</v>
      </c>
    </row>
    <row r="307" spans="1:10" x14ac:dyDescent="0.35">
      <c r="A307">
        <v>2020</v>
      </c>
      <c r="B307" t="s">
        <v>54</v>
      </c>
      <c r="C307">
        <v>12</v>
      </c>
      <c r="D307">
        <v>4</v>
      </c>
      <c r="E307">
        <v>32144</v>
      </c>
      <c r="F307">
        <v>500</v>
      </c>
      <c r="G307">
        <v>49644</v>
      </c>
      <c r="H307">
        <v>1834881</v>
      </c>
      <c r="I307">
        <v>0</v>
      </c>
      <c r="J307">
        <v>0</v>
      </c>
    </row>
    <row r="308" spans="1:10" x14ac:dyDescent="0.35">
      <c r="A308">
        <v>2020</v>
      </c>
      <c r="B308" t="s">
        <v>54</v>
      </c>
      <c r="C308">
        <v>12</v>
      </c>
      <c r="D308">
        <v>5</v>
      </c>
      <c r="E308">
        <v>41084</v>
      </c>
      <c r="F308">
        <v>570</v>
      </c>
      <c r="G308">
        <v>53178</v>
      </c>
      <c r="H308">
        <v>2177602</v>
      </c>
      <c r="I308">
        <v>0</v>
      </c>
      <c r="J308">
        <v>0</v>
      </c>
    </row>
    <row r="309" spans="1:10" x14ac:dyDescent="0.35">
      <c r="A309">
        <v>2020</v>
      </c>
      <c r="B309" t="s">
        <v>54</v>
      </c>
      <c r="C309">
        <v>12</v>
      </c>
      <c r="D309">
        <v>5</v>
      </c>
      <c r="E309">
        <v>43890</v>
      </c>
      <c r="F309">
        <v>598</v>
      </c>
      <c r="G309">
        <v>52814</v>
      </c>
      <c r="H309">
        <v>2252604</v>
      </c>
      <c r="I309">
        <v>0</v>
      </c>
      <c r="J309">
        <v>0</v>
      </c>
    </row>
    <row r="310" spans="1:10" x14ac:dyDescent="0.35">
      <c r="A310">
        <v>2020</v>
      </c>
      <c r="B310" t="s">
        <v>54</v>
      </c>
      <c r="C310">
        <v>12</v>
      </c>
      <c r="D310">
        <v>5</v>
      </c>
      <c r="E310">
        <v>38052</v>
      </c>
      <c r="F310">
        <v>488</v>
      </c>
      <c r="G310">
        <v>43938</v>
      </c>
      <c r="H310">
        <v>2188745</v>
      </c>
      <c r="I310">
        <v>0</v>
      </c>
      <c r="J310">
        <v>0</v>
      </c>
    </row>
    <row r="311" spans="1:10" x14ac:dyDescent="0.35">
      <c r="A311">
        <v>2021</v>
      </c>
      <c r="B311" t="s">
        <v>16</v>
      </c>
      <c r="C311">
        <v>1</v>
      </c>
      <c r="D311">
        <v>1</v>
      </c>
      <c r="E311">
        <v>40318</v>
      </c>
      <c r="F311">
        <v>474</v>
      </c>
      <c r="G311">
        <v>47676</v>
      </c>
      <c r="H311">
        <v>1907519</v>
      </c>
      <c r="I311">
        <v>0</v>
      </c>
      <c r="J311">
        <v>0</v>
      </c>
    </row>
    <row r="312" spans="1:10" x14ac:dyDescent="0.35">
      <c r="A312">
        <v>2021</v>
      </c>
      <c r="B312" t="s">
        <v>16</v>
      </c>
      <c r="C312">
        <v>1</v>
      </c>
      <c r="D312">
        <v>1</v>
      </c>
      <c r="E312">
        <v>36288</v>
      </c>
      <c r="F312">
        <v>432</v>
      </c>
      <c r="G312">
        <v>41806</v>
      </c>
      <c r="H312">
        <v>1926582</v>
      </c>
      <c r="I312">
        <v>0</v>
      </c>
      <c r="J312">
        <v>0</v>
      </c>
    </row>
    <row r="313" spans="1:10" x14ac:dyDescent="0.35">
      <c r="A313">
        <v>2021</v>
      </c>
      <c r="B313" t="s">
        <v>16</v>
      </c>
      <c r="C313">
        <v>1</v>
      </c>
      <c r="D313">
        <v>1</v>
      </c>
      <c r="E313">
        <v>33356</v>
      </c>
      <c r="F313">
        <v>430</v>
      </c>
      <c r="G313">
        <v>39316</v>
      </c>
      <c r="H313">
        <v>1689717</v>
      </c>
      <c r="I313">
        <v>0</v>
      </c>
      <c r="J313">
        <v>0</v>
      </c>
    </row>
    <row r="314" spans="1:10" x14ac:dyDescent="0.35">
      <c r="A314">
        <v>2021</v>
      </c>
      <c r="B314" t="s">
        <v>16</v>
      </c>
      <c r="C314">
        <v>1</v>
      </c>
      <c r="D314">
        <v>1</v>
      </c>
      <c r="E314">
        <v>32556</v>
      </c>
      <c r="F314">
        <v>400</v>
      </c>
      <c r="G314">
        <v>58418</v>
      </c>
      <c r="H314">
        <v>1724356</v>
      </c>
      <c r="I314">
        <v>0</v>
      </c>
      <c r="J314">
        <v>0</v>
      </c>
    </row>
    <row r="315" spans="1:10" x14ac:dyDescent="0.35">
      <c r="A315">
        <v>2021</v>
      </c>
      <c r="B315" t="s">
        <v>16</v>
      </c>
      <c r="C315">
        <v>1</v>
      </c>
      <c r="D315">
        <v>1</v>
      </c>
      <c r="E315">
        <v>35818</v>
      </c>
      <c r="F315">
        <v>530</v>
      </c>
      <c r="G315">
        <v>42322</v>
      </c>
      <c r="H315">
        <v>1956413</v>
      </c>
      <c r="I315">
        <v>0</v>
      </c>
      <c r="J315">
        <v>0</v>
      </c>
    </row>
    <row r="316" spans="1:10" x14ac:dyDescent="0.35">
      <c r="A316">
        <v>2021</v>
      </c>
      <c r="B316" t="s">
        <v>16</v>
      </c>
      <c r="C316">
        <v>1</v>
      </c>
      <c r="D316">
        <v>1</v>
      </c>
      <c r="E316">
        <v>40944</v>
      </c>
      <c r="F316">
        <v>444</v>
      </c>
      <c r="G316">
        <v>39378</v>
      </c>
      <c r="H316">
        <v>2013524</v>
      </c>
      <c r="I316">
        <v>0</v>
      </c>
      <c r="J316">
        <v>0</v>
      </c>
    </row>
    <row r="317" spans="1:10" x14ac:dyDescent="0.35">
      <c r="A317">
        <v>2021</v>
      </c>
      <c r="B317" t="s">
        <v>16</v>
      </c>
      <c r="C317">
        <v>1</v>
      </c>
      <c r="D317">
        <v>1</v>
      </c>
      <c r="E317">
        <v>36246</v>
      </c>
      <c r="F317">
        <v>466</v>
      </c>
      <c r="G317">
        <v>41006</v>
      </c>
      <c r="H317">
        <v>2005809</v>
      </c>
      <c r="I317">
        <v>0</v>
      </c>
      <c r="J317">
        <v>0</v>
      </c>
    </row>
    <row r="318" spans="1:10" x14ac:dyDescent="0.35">
      <c r="A318">
        <v>2021</v>
      </c>
      <c r="B318" t="s">
        <v>16</v>
      </c>
      <c r="C318">
        <v>1</v>
      </c>
      <c r="D318">
        <v>2</v>
      </c>
      <c r="E318">
        <v>36906</v>
      </c>
      <c r="F318">
        <v>458</v>
      </c>
      <c r="G318">
        <v>38484</v>
      </c>
      <c r="H318">
        <v>1987553</v>
      </c>
      <c r="I318">
        <v>0</v>
      </c>
      <c r="J318">
        <v>0</v>
      </c>
    </row>
    <row r="319" spans="1:10" x14ac:dyDescent="0.35">
      <c r="A319">
        <v>2021</v>
      </c>
      <c r="B319" t="s">
        <v>16</v>
      </c>
      <c r="C319">
        <v>1</v>
      </c>
      <c r="D319">
        <v>2</v>
      </c>
      <c r="E319">
        <v>37640</v>
      </c>
      <c r="F319">
        <v>426</v>
      </c>
      <c r="G319">
        <v>38920</v>
      </c>
      <c r="H319">
        <v>1895958</v>
      </c>
      <c r="I319">
        <v>0</v>
      </c>
      <c r="J319">
        <v>0</v>
      </c>
    </row>
    <row r="320" spans="1:10" x14ac:dyDescent="0.35">
      <c r="A320">
        <v>2021</v>
      </c>
      <c r="B320" t="s">
        <v>16</v>
      </c>
      <c r="C320">
        <v>1</v>
      </c>
      <c r="D320">
        <v>2</v>
      </c>
      <c r="E320">
        <v>32172</v>
      </c>
      <c r="F320">
        <v>300</v>
      </c>
      <c r="G320">
        <v>33474</v>
      </c>
      <c r="H320">
        <v>1614172</v>
      </c>
      <c r="I320">
        <v>0</v>
      </c>
      <c r="J320">
        <v>0</v>
      </c>
    </row>
    <row r="321" spans="1:10" x14ac:dyDescent="0.35">
      <c r="A321">
        <v>2021</v>
      </c>
      <c r="B321" t="s">
        <v>16</v>
      </c>
      <c r="C321">
        <v>1</v>
      </c>
      <c r="D321">
        <v>2</v>
      </c>
      <c r="E321">
        <v>24962</v>
      </c>
      <c r="F321">
        <v>332</v>
      </c>
      <c r="G321">
        <v>37156</v>
      </c>
      <c r="H321">
        <v>1710122</v>
      </c>
      <c r="I321">
        <v>0</v>
      </c>
      <c r="J321">
        <v>0</v>
      </c>
    </row>
    <row r="322" spans="1:10" x14ac:dyDescent="0.35">
      <c r="A322">
        <v>2021</v>
      </c>
      <c r="B322" t="s">
        <v>16</v>
      </c>
      <c r="C322">
        <v>1</v>
      </c>
      <c r="D322">
        <v>2</v>
      </c>
      <c r="E322">
        <v>31806</v>
      </c>
      <c r="F322">
        <v>400</v>
      </c>
      <c r="G322">
        <v>35524</v>
      </c>
      <c r="H322">
        <v>1823647</v>
      </c>
      <c r="I322">
        <v>0</v>
      </c>
      <c r="J322">
        <v>0</v>
      </c>
    </row>
    <row r="323" spans="1:10" x14ac:dyDescent="0.35">
      <c r="A323">
        <v>2021</v>
      </c>
      <c r="B323" t="s">
        <v>16</v>
      </c>
      <c r="C323">
        <v>1</v>
      </c>
      <c r="D323">
        <v>2</v>
      </c>
      <c r="E323">
        <v>34030</v>
      </c>
      <c r="F323">
        <v>402</v>
      </c>
      <c r="G323">
        <v>35594</v>
      </c>
      <c r="H323">
        <v>1749542</v>
      </c>
      <c r="I323">
        <v>0</v>
      </c>
      <c r="J323">
        <v>0</v>
      </c>
    </row>
    <row r="324" spans="1:10" x14ac:dyDescent="0.35">
      <c r="A324">
        <v>2021</v>
      </c>
      <c r="B324" t="s">
        <v>16</v>
      </c>
      <c r="C324">
        <v>1</v>
      </c>
      <c r="D324">
        <v>2</v>
      </c>
      <c r="E324">
        <v>31354</v>
      </c>
      <c r="F324">
        <v>378</v>
      </c>
      <c r="G324">
        <v>31886</v>
      </c>
      <c r="H324">
        <v>1678004</v>
      </c>
      <c r="I324">
        <v>0</v>
      </c>
      <c r="J324">
        <v>0</v>
      </c>
    </row>
    <row r="325" spans="1:10" x14ac:dyDescent="0.35">
      <c r="A325">
        <v>2021</v>
      </c>
      <c r="B325" t="s">
        <v>16</v>
      </c>
      <c r="C325">
        <v>1</v>
      </c>
      <c r="D325">
        <v>3</v>
      </c>
      <c r="E325">
        <v>30310</v>
      </c>
      <c r="F325">
        <v>352</v>
      </c>
      <c r="G325">
        <v>33618</v>
      </c>
      <c r="H325">
        <v>1657483</v>
      </c>
      <c r="I325">
        <v>0</v>
      </c>
      <c r="J325">
        <v>0</v>
      </c>
    </row>
    <row r="326" spans="1:10" x14ac:dyDescent="0.35">
      <c r="A326">
        <v>2021</v>
      </c>
      <c r="B326" t="s">
        <v>16</v>
      </c>
      <c r="C326">
        <v>1</v>
      </c>
      <c r="D326">
        <v>3</v>
      </c>
      <c r="E326">
        <v>27924</v>
      </c>
      <c r="F326">
        <v>290</v>
      </c>
      <c r="G326">
        <v>29026</v>
      </c>
      <c r="H326">
        <v>1412580</v>
      </c>
      <c r="I326">
        <v>33120</v>
      </c>
      <c r="J326">
        <v>0</v>
      </c>
    </row>
    <row r="327" spans="1:10" x14ac:dyDescent="0.35">
      <c r="A327">
        <v>2021</v>
      </c>
      <c r="B327" t="s">
        <v>16</v>
      </c>
      <c r="C327">
        <v>1</v>
      </c>
      <c r="D327">
        <v>3</v>
      </c>
      <c r="E327">
        <v>30558</v>
      </c>
      <c r="F327">
        <v>304</v>
      </c>
      <c r="G327">
        <v>40142</v>
      </c>
      <c r="H327">
        <v>1685264</v>
      </c>
      <c r="I327">
        <v>339211</v>
      </c>
      <c r="J327">
        <v>0</v>
      </c>
    </row>
    <row r="328" spans="1:10" x14ac:dyDescent="0.35">
      <c r="A328">
        <v>2021</v>
      </c>
      <c r="B328" t="s">
        <v>16</v>
      </c>
      <c r="C328">
        <v>1</v>
      </c>
      <c r="D328">
        <v>3</v>
      </c>
      <c r="E328">
        <v>27574</v>
      </c>
      <c r="F328">
        <v>324</v>
      </c>
      <c r="G328">
        <v>34458</v>
      </c>
      <c r="H328">
        <v>1649667</v>
      </c>
      <c r="I328">
        <v>352736</v>
      </c>
      <c r="J328">
        <v>0</v>
      </c>
    </row>
    <row r="329" spans="1:10" x14ac:dyDescent="0.35">
      <c r="A329">
        <v>2021</v>
      </c>
      <c r="B329" t="s">
        <v>16</v>
      </c>
      <c r="C329">
        <v>1</v>
      </c>
      <c r="D329">
        <v>3</v>
      </c>
      <c r="E329">
        <v>30100</v>
      </c>
      <c r="F329">
        <v>362</v>
      </c>
      <c r="G329">
        <v>34404</v>
      </c>
      <c r="H329">
        <v>1675238</v>
      </c>
      <c r="I329">
        <v>382362</v>
      </c>
      <c r="J329">
        <v>0</v>
      </c>
    </row>
    <row r="330" spans="1:10" x14ac:dyDescent="0.35">
      <c r="A330">
        <v>2021</v>
      </c>
      <c r="B330" t="s">
        <v>16</v>
      </c>
      <c r="C330">
        <v>1</v>
      </c>
      <c r="D330">
        <v>3</v>
      </c>
      <c r="E330">
        <v>28990</v>
      </c>
      <c r="F330">
        <v>322</v>
      </c>
      <c r="G330">
        <v>35468</v>
      </c>
      <c r="H330">
        <v>1720958</v>
      </c>
      <c r="I330">
        <v>468743</v>
      </c>
      <c r="J330">
        <v>0</v>
      </c>
    </row>
    <row r="331" spans="1:10" x14ac:dyDescent="0.35">
      <c r="A331">
        <v>2021</v>
      </c>
      <c r="B331" t="s">
        <v>16</v>
      </c>
      <c r="C331">
        <v>1</v>
      </c>
      <c r="D331">
        <v>3</v>
      </c>
      <c r="E331">
        <v>19974</v>
      </c>
      <c r="F331">
        <v>274</v>
      </c>
      <c r="G331">
        <v>34254</v>
      </c>
      <c r="H331">
        <v>1417281</v>
      </c>
      <c r="I331">
        <v>478599</v>
      </c>
      <c r="J331">
        <v>0</v>
      </c>
    </row>
    <row r="332" spans="1:10" x14ac:dyDescent="0.35">
      <c r="A332">
        <v>2021</v>
      </c>
      <c r="B332" t="s">
        <v>16</v>
      </c>
      <c r="C332">
        <v>1</v>
      </c>
      <c r="D332">
        <v>4</v>
      </c>
      <c r="E332">
        <v>25466</v>
      </c>
      <c r="F332">
        <v>276</v>
      </c>
      <c r="G332">
        <v>26500</v>
      </c>
      <c r="H332">
        <v>1356265</v>
      </c>
      <c r="I332">
        <v>11292</v>
      </c>
      <c r="J332">
        <v>0</v>
      </c>
    </row>
    <row r="333" spans="1:10" x14ac:dyDescent="0.35">
      <c r="A333">
        <v>2021</v>
      </c>
      <c r="B333" t="s">
        <v>16</v>
      </c>
      <c r="C333">
        <v>1</v>
      </c>
      <c r="D333">
        <v>4</v>
      </c>
      <c r="E333">
        <v>26464</v>
      </c>
      <c r="F333">
        <v>262</v>
      </c>
      <c r="G333">
        <v>26296</v>
      </c>
      <c r="H333">
        <v>1362263</v>
      </c>
      <c r="I333">
        <v>66466</v>
      </c>
      <c r="J333">
        <v>0</v>
      </c>
    </row>
    <row r="334" spans="1:10" x14ac:dyDescent="0.35">
      <c r="A334">
        <v>2021</v>
      </c>
      <c r="B334" t="s">
        <v>16</v>
      </c>
      <c r="C334">
        <v>1</v>
      </c>
      <c r="D334">
        <v>4</v>
      </c>
      <c r="E334">
        <v>29792</v>
      </c>
      <c r="F334">
        <v>312</v>
      </c>
      <c r="G334">
        <v>32066</v>
      </c>
      <c r="H334">
        <v>1653874</v>
      </c>
      <c r="I334">
        <v>380000</v>
      </c>
      <c r="J334">
        <v>0</v>
      </c>
    </row>
    <row r="335" spans="1:10" x14ac:dyDescent="0.35">
      <c r="A335">
        <v>2021</v>
      </c>
      <c r="B335" t="s">
        <v>16</v>
      </c>
      <c r="C335">
        <v>1</v>
      </c>
      <c r="D335">
        <v>4</v>
      </c>
      <c r="E335">
        <v>23112</v>
      </c>
      <c r="F335">
        <v>246</v>
      </c>
      <c r="G335">
        <v>28522</v>
      </c>
      <c r="H335">
        <v>1388000</v>
      </c>
      <c r="I335">
        <v>650348</v>
      </c>
      <c r="J335">
        <v>0</v>
      </c>
    </row>
    <row r="336" spans="1:10" x14ac:dyDescent="0.35">
      <c r="A336">
        <v>2021</v>
      </c>
      <c r="B336" t="s">
        <v>16</v>
      </c>
      <c r="C336">
        <v>1</v>
      </c>
      <c r="D336">
        <v>4</v>
      </c>
      <c r="E336">
        <v>28646</v>
      </c>
      <c r="F336">
        <v>306</v>
      </c>
      <c r="G336">
        <v>34332</v>
      </c>
      <c r="H336">
        <v>1774967</v>
      </c>
      <c r="I336">
        <v>689487</v>
      </c>
      <c r="J336">
        <v>0</v>
      </c>
    </row>
    <row r="337" spans="1:10" x14ac:dyDescent="0.35">
      <c r="A337">
        <v>2021</v>
      </c>
      <c r="B337" t="s">
        <v>16</v>
      </c>
      <c r="C337">
        <v>1</v>
      </c>
      <c r="D337">
        <v>4</v>
      </c>
      <c r="E337">
        <v>18196</v>
      </c>
      <c r="F337">
        <v>232</v>
      </c>
      <c r="G337">
        <v>32184</v>
      </c>
      <c r="H337">
        <v>1470452</v>
      </c>
      <c r="I337">
        <v>813269</v>
      </c>
      <c r="J337">
        <v>0</v>
      </c>
    </row>
    <row r="338" spans="1:10" x14ac:dyDescent="0.35">
      <c r="A338">
        <v>2021</v>
      </c>
      <c r="B338" t="s">
        <v>16</v>
      </c>
      <c r="C338">
        <v>1</v>
      </c>
      <c r="D338">
        <v>4</v>
      </c>
      <c r="E338">
        <v>37824</v>
      </c>
      <c r="F338">
        <v>324</v>
      </c>
      <c r="G338">
        <v>40630</v>
      </c>
      <c r="H338">
        <v>1539803</v>
      </c>
      <c r="I338">
        <v>1142072</v>
      </c>
      <c r="J338">
        <v>0</v>
      </c>
    </row>
    <row r="339" spans="1:10" x14ac:dyDescent="0.35">
      <c r="A339">
        <v>2021</v>
      </c>
      <c r="B339" t="s">
        <v>16</v>
      </c>
      <c r="C339">
        <v>1</v>
      </c>
      <c r="D339">
        <v>5</v>
      </c>
      <c r="E339">
        <v>23054</v>
      </c>
      <c r="F339">
        <v>232</v>
      </c>
      <c r="G339">
        <v>23764</v>
      </c>
      <c r="H339">
        <v>1260921</v>
      </c>
      <c r="I339">
        <v>29018</v>
      </c>
      <c r="J339">
        <v>0</v>
      </c>
    </row>
    <row r="340" spans="1:10" x14ac:dyDescent="0.35">
      <c r="A340">
        <v>2021</v>
      </c>
      <c r="B340" t="s">
        <v>16</v>
      </c>
      <c r="C340">
        <v>1</v>
      </c>
      <c r="D340">
        <v>5</v>
      </c>
      <c r="E340">
        <v>26146</v>
      </c>
      <c r="F340">
        <v>256</v>
      </c>
      <c r="G340">
        <v>28154</v>
      </c>
      <c r="H340">
        <v>1619574</v>
      </c>
      <c r="I340">
        <v>486572</v>
      </c>
      <c r="J340">
        <v>0</v>
      </c>
    </row>
    <row r="341" spans="1:10" x14ac:dyDescent="0.35">
      <c r="A341">
        <v>2021</v>
      </c>
      <c r="B341" t="s">
        <v>16</v>
      </c>
      <c r="C341">
        <v>1</v>
      </c>
      <c r="D341">
        <v>5</v>
      </c>
      <c r="E341">
        <v>26108</v>
      </c>
      <c r="F341">
        <v>274</v>
      </c>
      <c r="G341">
        <v>29772</v>
      </c>
      <c r="H341">
        <v>1559411</v>
      </c>
      <c r="I341">
        <v>1142271</v>
      </c>
      <c r="J341">
        <v>0</v>
      </c>
    </row>
    <row r="342" spans="1:10" x14ac:dyDescent="0.35">
      <c r="A342">
        <v>2021</v>
      </c>
      <c r="B342" t="s">
        <v>18</v>
      </c>
      <c r="C342">
        <v>2</v>
      </c>
      <c r="D342">
        <v>1</v>
      </c>
      <c r="E342">
        <v>23572</v>
      </c>
      <c r="F342">
        <v>172</v>
      </c>
      <c r="G342">
        <v>23512</v>
      </c>
      <c r="H342">
        <v>1303674</v>
      </c>
      <c r="I342">
        <v>74080</v>
      </c>
      <c r="J342">
        <v>0</v>
      </c>
    </row>
    <row r="343" spans="1:10" x14ac:dyDescent="0.35">
      <c r="A343">
        <v>2021</v>
      </c>
      <c r="B343" t="s">
        <v>18</v>
      </c>
      <c r="C343">
        <v>2</v>
      </c>
      <c r="D343">
        <v>1</v>
      </c>
      <c r="E343">
        <v>22002</v>
      </c>
      <c r="F343">
        <v>226</v>
      </c>
      <c r="G343">
        <v>28500</v>
      </c>
      <c r="H343">
        <v>1459601</v>
      </c>
      <c r="I343">
        <v>375937</v>
      </c>
      <c r="J343">
        <v>0</v>
      </c>
    </row>
    <row r="344" spans="1:10" x14ac:dyDescent="0.35">
      <c r="A344">
        <v>2021</v>
      </c>
      <c r="B344" t="s">
        <v>18</v>
      </c>
      <c r="C344">
        <v>2</v>
      </c>
      <c r="D344">
        <v>1</v>
      </c>
      <c r="E344">
        <v>17158</v>
      </c>
      <c r="F344">
        <v>188</v>
      </c>
      <c r="G344">
        <v>26886</v>
      </c>
      <c r="H344">
        <v>1309224</v>
      </c>
      <c r="I344">
        <v>380727</v>
      </c>
      <c r="J344">
        <v>0</v>
      </c>
    </row>
    <row r="345" spans="1:10" x14ac:dyDescent="0.35">
      <c r="A345">
        <v>2021</v>
      </c>
      <c r="B345" t="s">
        <v>18</v>
      </c>
      <c r="C345">
        <v>2</v>
      </c>
      <c r="D345">
        <v>1</v>
      </c>
      <c r="E345">
        <v>25850</v>
      </c>
      <c r="F345">
        <v>214</v>
      </c>
      <c r="G345">
        <v>35626</v>
      </c>
      <c r="H345">
        <v>1547348</v>
      </c>
      <c r="I345">
        <v>619662</v>
      </c>
      <c r="J345">
        <v>0</v>
      </c>
    </row>
    <row r="346" spans="1:10" x14ac:dyDescent="0.35">
      <c r="A346">
        <v>2021</v>
      </c>
      <c r="B346" t="s">
        <v>18</v>
      </c>
      <c r="C346">
        <v>2</v>
      </c>
      <c r="D346">
        <v>1</v>
      </c>
      <c r="E346">
        <v>24138</v>
      </c>
      <c r="F346">
        <v>150</v>
      </c>
      <c r="G346">
        <v>23522</v>
      </c>
      <c r="H346">
        <v>1550943</v>
      </c>
      <c r="I346">
        <v>715396</v>
      </c>
      <c r="J346">
        <v>0</v>
      </c>
    </row>
    <row r="347" spans="1:10" x14ac:dyDescent="0.35">
      <c r="A347">
        <v>2021</v>
      </c>
      <c r="B347" t="s">
        <v>18</v>
      </c>
      <c r="C347">
        <v>2</v>
      </c>
      <c r="D347">
        <v>1</v>
      </c>
      <c r="E347">
        <v>23422</v>
      </c>
      <c r="F347">
        <v>190</v>
      </c>
      <c r="G347">
        <v>29024</v>
      </c>
      <c r="H347">
        <v>1589459</v>
      </c>
      <c r="I347">
        <v>912707</v>
      </c>
      <c r="J347">
        <v>0</v>
      </c>
    </row>
    <row r="348" spans="1:10" x14ac:dyDescent="0.35">
      <c r="A348">
        <v>2021</v>
      </c>
      <c r="B348" t="s">
        <v>18</v>
      </c>
      <c r="C348">
        <v>2</v>
      </c>
      <c r="D348">
        <v>1</v>
      </c>
      <c r="E348">
        <v>24802</v>
      </c>
      <c r="F348">
        <v>240</v>
      </c>
      <c r="G348">
        <v>31576</v>
      </c>
      <c r="H348">
        <v>1581515</v>
      </c>
      <c r="I348">
        <v>1018592</v>
      </c>
      <c r="J348">
        <v>0</v>
      </c>
    </row>
    <row r="349" spans="1:10" x14ac:dyDescent="0.35">
      <c r="A349">
        <v>2021</v>
      </c>
      <c r="B349" t="s">
        <v>18</v>
      </c>
      <c r="C349">
        <v>2</v>
      </c>
      <c r="D349">
        <v>2</v>
      </c>
      <c r="E349">
        <v>23412</v>
      </c>
      <c r="F349">
        <v>182</v>
      </c>
      <c r="G349">
        <v>19000</v>
      </c>
      <c r="H349">
        <v>1200171</v>
      </c>
      <c r="I349">
        <v>40047</v>
      </c>
      <c r="J349">
        <v>1651</v>
      </c>
    </row>
    <row r="350" spans="1:10" x14ac:dyDescent="0.35">
      <c r="A350">
        <v>2021</v>
      </c>
      <c r="B350" t="s">
        <v>18</v>
      </c>
      <c r="C350">
        <v>2</v>
      </c>
      <c r="D350">
        <v>2</v>
      </c>
      <c r="E350">
        <v>24396</v>
      </c>
      <c r="F350">
        <v>178</v>
      </c>
      <c r="G350">
        <v>22214</v>
      </c>
      <c r="H350">
        <v>1524509</v>
      </c>
      <c r="I350">
        <v>529618</v>
      </c>
      <c r="J350">
        <v>47041</v>
      </c>
    </row>
    <row r="351" spans="1:10" x14ac:dyDescent="0.35">
      <c r="A351">
        <v>2021</v>
      </c>
      <c r="B351" t="s">
        <v>18</v>
      </c>
      <c r="C351">
        <v>2</v>
      </c>
      <c r="D351">
        <v>2</v>
      </c>
      <c r="E351">
        <v>21462</v>
      </c>
      <c r="F351">
        <v>188</v>
      </c>
      <c r="G351">
        <v>25856</v>
      </c>
      <c r="H351">
        <v>1524906</v>
      </c>
      <c r="I351">
        <v>701378</v>
      </c>
      <c r="J351">
        <v>0</v>
      </c>
    </row>
    <row r="352" spans="1:10" x14ac:dyDescent="0.35">
      <c r="A352">
        <v>2021</v>
      </c>
      <c r="B352" t="s">
        <v>18</v>
      </c>
      <c r="C352">
        <v>2</v>
      </c>
      <c r="D352">
        <v>2</v>
      </c>
      <c r="E352">
        <v>25078</v>
      </c>
      <c r="F352">
        <v>220</v>
      </c>
      <c r="G352">
        <v>23592</v>
      </c>
      <c r="H352">
        <v>1540009</v>
      </c>
      <c r="I352">
        <v>803978</v>
      </c>
      <c r="J352">
        <v>0</v>
      </c>
    </row>
    <row r="353" spans="1:10" x14ac:dyDescent="0.35">
      <c r="A353">
        <v>2021</v>
      </c>
      <c r="B353" t="s">
        <v>18</v>
      </c>
      <c r="C353">
        <v>2</v>
      </c>
      <c r="D353">
        <v>2</v>
      </c>
      <c r="E353">
        <v>17430</v>
      </c>
      <c r="F353">
        <v>156</v>
      </c>
      <c r="G353">
        <v>27200</v>
      </c>
      <c r="H353">
        <v>1324874</v>
      </c>
      <c r="I353">
        <v>891839</v>
      </c>
      <c r="J353">
        <v>0</v>
      </c>
    </row>
    <row r="354" spans="1:10" x14ac:dyDescent="0.35">
      <c r="A354">
        <v>2021</v>
      </c>
      <c r="B354" t="s">
        <v>18</v>
      </c>
      <c r="C354">
        <v>2</v>
      </c>
      <c r="D354">
        <v>2</v>
      </c>
      <c r="E354">
        <v>24274</v>
      </c>
      <c r="F354">
        <v>208</v>
      </c>
      <c r="G354">
        <v>22716</v>
      </c>
      <c r="H354">
        <v>1580227</v>
      </c>
      <c r="I354">
        <v>910764</v>
      </c>
      <c r="J354">
        <v>0</v>
      </c>
    </row>
    <row r="355" spans="1:10" x14ac:dyDescent="0.35">
      <c r="A355">
        <v>2021</v>
      </c>
      <c r="B355" t="s">
        <v>18</v>
      </c>
      <c r="C355">
        <v>2</v>
      </c>
      <c r="D355">
        <v>2</v>
      </c>
      <c r="E355">
        <v>18706</v>
      </c>
      <c r="F355">
        <v>170</v>
      </c>
      <c r="G355">
        <v>31444</v>
      </c>
      <c r="H355">
        <v>1601403</v>
      </c>
      <c r="I355">
        <v>965159</v>
      </c>
      <c r="J355">
        <v>0</v>
      </c>
    </row>
    <row r="356" spans="1:10" x14ac:dyDescent="0.35">
      <c r="A356">
        <v>2021</v>
      </c>
      <c r="B356" t="s">
        <v>18</v>
      </c>
      <c r="C356">
        <v>2</v>
      </c>
      <c r="D356">
        <v>3</v>
      </c>
      <c r="E356">
        <v>28556</v>
      </c>
      <c r="F356">
        <v>166</v>
      </c>
      <c r="G356">
        <v>19430</v>
      </c>
      <c r="H356">
        <v>1337352</v>
      </c>
      <c r="I356">
        <v>45705</v>
      </c>
      <c r="J356">
        <v>14232</v>
      </c>
    </row>
    <row r="357" spans="1:10" x14ac:dyDescent="0.35">
      <c r="A357">
        <v>2021</v>
      </c>
      <c r="B357" t="s">
        <v>18</v>
      </c>
      <c r="C357">
        <v>2</v>
      </c>
      <c r="D357">
        <v>3</v>
      </c>
      <c r="E357">
        <v>23184</v>
      </c>
      <c r="F357">
        <v>198</v>
      </c>
      <c r="G357">
        <v>23672</v>
      </c>
      <c r="H357">
        <v>1351626</v>
      </c>
      <c r="I357">
        <v>301425</v>
      </c>
      <c r="J357">
        <v>226338</v>
      </c>
    </row>
    <row r="358" spans="1:10" x14ac:dyDescent="0.35">
      <c r="A358">
        <v>2021</v>
      </c>
      <c r="B358" t="s">
        <v>18</v>
      </c>
      <c r="C358">
        <v>2</v>
      </c>
      <c r="D358">
        <v>3</v>
      </c>
      <c r="E358">
        <v>27838</v>
      </c>
      <c r="F358">
        <v>178</v>
      </c>
      <c r="G358">
        <v>22826</v>
      </c>
      <c r="H358">
        <v>1440552</v>
      </c>
      <c r="I358">
        <v>471215</v>
      </c>
      <c r="J358">
        <v>222336</v>
      </c>
    </row>
    <row r="359" spans="1:10" x14ac:dyDescent="0.35">
      <c r="A359">
        <v>2021</v>
      </c>
      <c r="B359" t="s">
        <v>18</v>
      </c>
      <c r="C359">
        <v>2</v>
      </c>
      <c r="D359">
        <v>3</v>
      </c>
      <c r="E359">
        <v>27832</v>
      </c>
      <c r="F359">
        <v>200</v>
      </c>
      <c r="G359">
        <v>20430</v>
      </c>
      <c r="H359">
        <v>1571442</v>
      </c>
      <c r="I359">
        <v>543927</v>
      </c>
      <c r="J359">
        <v>467719</v>
      </c>
    </row>
    <row r="360" spans="1:10" x14ac:dyDescent="0.35">
      <c r="A360">
        <v>2021</v>
      </c>
      <c r="B360" t="s">
        <v>18</v>
      </c>
      <c r="C360">
        <v>2</v>
      </c>
      <c r="D360">
        <v>3</v>
      </c>
      <c r="E360">
        <v>18172</v>
      </c>
      <c r="F360">
        <v>164</v>
      </c>
      <c r="G360">
        <v>23586</v>
      </c>
      <c r="H360">
        <v>1191659</v>
      </c>
      <c r="I360">
        <v>583024</v>
      </c>
      <c r="J360">
        <v>268156</v>
      </c>
    </row>
    <row r="361" spans="1:10" x14ac:dyDescent="0.35">
      <c r="A361">
        <v>2021</v>
      </c>
      <c r="B361" t="s">
        <v>18</v>
      </c>
      <c r="C361">
        <v>2</v>
      </c>
      <c r="D361">
        <v>3</v>
      </c>
      <c r="E361">
        <v>25724</v>
      </c>
      <c r="F361">
        <v>200</v>
      </c>
      <c r="G361">
        <v>24056</v>
      </c>
      <c r="H361">
        <v>1463010</v>
      </c>
      <c r="I361">
        <v>627562</v>
      </c>
      <c r="J361">
        <v>178509</v>
      </c>
    </row>
    <row r="362" spans="1:10" x14ac:dyDescent="0.35">
      <c r="A362">
        <v>2021</v>
      </c>
      <c r="B362" t="s">
        <v>18</v>
      </c>
      <c r="C362">
        <v>2</v>
      </c>
      <c r="D362">
        <v>3</v>
      </c>
      <c r="E362">
        <v>26476</v>
      </c>
      <c r="F362">
        <v>200</v>
      </c>
      <c r="G362">
        <v>21826</v>
      </c>
      <c r="H362">
        <v>1521908</v>
      </c>
      <c r="I362">
        <v>1009902</v>
      </c>
      <c r="J362">
        <v>477944</v>
      </c>
    </row>
    <row r="363" spans="1:10" x14ac:dyDescent="0.35">
      <c r="A363">
        <v>2021</v>
      </c>
      <c r="B363" t="s">
        <v>18</v>
      </c>
      <c r="C363">
        <v>2</v>
      </c>
      <c r="D363">
        <v>4</v>
      </c>
      <c r="E363">
        <v>31228</v>
      </c>
      <c r="F363">
        <v>216</v>
      </c>
      <c r="G363">
        <v>22582</v>
      </c>
      <c r="H363">
        <v>1416707</v>
      </c>
      <c r="I363">
        <v>0</v>
      </c>
      <c r="J363">
        <v>0</v>
      </c>
    </row>
    <row r="364" spans="1:10" x14ac:dyDescent="0.35">
      <c r="A364">
        <v>2021</v>
      </c>
      <c r="B364" t="s">
        <v>18</v>
      </c>
      <c r="C364">
        <v>2</v>
      </c>
      <c r="D364">
        <v>4</v>
      </c>
      <c r="E364">
        <v>33610</v>
      </c>
      <c r="F364">
        <v>222</v>
      </c>
      <c r="G364">
        <v>23418</v>
      </c>
      <c r="H364">
        <v>1648009</v>
      </c>
      <c r="I364">
        <v>56406</v>
      </c>
      <c r="J364">
        <v>2313</v>
      </c>
    </row>
    <row r="365" spans="1:10" x14ac:dyDescent="0.35">
      <c r="A365">
        <v>2021</v>
      </c>
      <c r="B365" t="s">
        <v>18</v>
      </c>
      <c r="C365">
        <v>2</v>
      </c>
      <c r="D365">
        <v>4</v>
      </c>
      <c r="E365">
        <v>27364</v>
      </c>
      <c r="F365">
        <v>206</v>
      </c>
      <c r="G365">
        <v>27938</v>
      </c>
      <c r="H365">
        <v>1528044</v>
      </c>
      <c r="I365">
        <v>499731</v>
      </c>
      <c r="J365">
        <v>278245</v>
      </c>
    </row>
    <row r="366" spans="1:10" x14ac:dyDescent="0.35">
      <c r="A366">
        <v>2021</v>
      </c>
      <c r="B366" t="s">
        <v>18</v>
      </c>
      <c r="C366">
        <v>2</v>
      </c>
      <c r="D366">
        <v>4</v>
      </c>
      <c r="E366">
        <v>33860</v>
      </c>
      <c r="F366">
        <v>282</v>
      </c>
      <c r="G366">
        <v>24200</v>
      </c>
      <c r="H366">
        <v>1558656</v>
      </c>
      <c r="I366">
        <v>522957</v>
      </c>
      <c r="J366">
        <v>434012</v>
      </c>
    </row>
    <row r="367" spans="1:10" x14ac:dyDescent="0.35">
      <c r="A367">
        <v>2021</v>
      </c>
      <c r="B367" t="s">
        <v>18</v>
      </c>
      <c r="C367">
        <v>2</v>
      </c>
      <c r="D367">
        <v>4</v>
      </c>
      <c r="E367">
        <v>20988</v>
      </c>
      <c r="F367">
        <v>152</v>
      </c>
      <c r="G367">
        <v>26466</v>
      </c>
      <c r="H367">
        <v>1293135</v>
      </c>
      <c r="I367">
        <v>629376</v>
      </c>
      <c r="J367">
        <v>577415</v>
      </c>
    </row>
    <row r="368" spans="1:10" x14ac:dyDescent="0.35">
      <c r="A368">
        <v>2021</v>
      </c>
      <c r="B368" t="s">
        <v>18</v>
      </c>
      <c r="C368">
        <v>2</v>
      </c>
      <c r="D368">
        <v>4</v>
      </c>
      <c r="E368">
        <v>33124</v>
      </c>
      <c r="F368">
        <v>228</v>
      </c>
      <c r="G368">
        <v>25580</v>
      </c>
      <c r="H368">
        <v>1726521</v>
      </c>
      <c r="I368">
        <v>639870</v>
      </c>
      <c r="J368">
        <v>838672</v>
      </c>
    </row>
    <row r="369" spans="1:10" x14ac:dyDescent="0.35">
      <c r="A369">
        <v>2021</v>
      </c>
      <c r="B369" t="s">
        <v>18</v>
      </c>
      <c r="C369">
        <v>2</v>
      </c>
      <c r="D369">
        <v>4</v>
      </c>
      <c r="E369">
        <v>33198</v>
      </c>
      <c r="F369">
        <v>238</v>
      </c>
      <c r="G369">
        <v>24444</v>
      </c>
      <c r="H369">
        <v>1640636</v>
      </c>
      <c r="I369">
        <v>715470</v>
      </c>
      <c r="J369">
        <v>831466</v>
      </c>
    </row>
    <row r="370" spans="1:10" x14ac:dyDescent="0.35">
      <c r="A370">
        <v>2021</v>
      </c>
      <c r="B370" t="s">
        <v>31</v>
      </c>
      <c r="C370">
        <v>3</v>
      </c>
      <c r="D370">
        <v>1</v>
      </c>
      <c r="E370">
        <v>37300</v>
      </c>
      <c r="F370">
        <v>194</v>
      </c>
      <c r="G370">
        <v>28606</v>
      </c>
      <c r="H370">
        <v>1359734</v>
      </c>
      <c r="I370">
        <v>114059</v>
      </c>
      <c r="J370">
        <v>13843</v>
      </c>
    </row>
    <row r="371" spans="1:10" x14ac:dyDescent="0.35">
      <c r="A371">
        <v>2021</v>
      </c>
      <c r="B371" t="s">
        <v>31</v>
      </c>
      <c r="C371">
        <v>3</v>
      </c>
      <c r="D371">
        <v>1</v>
      </c>
      <c r="E371">
        <v>24540</v>
      </c>
      <c r="F371">
        <v>184</v>
      </c>
      <c r="G371">
        <v>24944</v>
      </c>
      <c r="H371">
        <v>1401908</v>
      </c>
      <c r="I371">
        <v>752079</v>
      </c>
      <c r="J371">
        <v>280466</v>
      </c>
    </row>
    <row r="372" spans="1:10" x14ac:dyDescent="0.35">
      <c r="A372">
        <v>2021</v>
      </c>
      <c r="B372" t="s">
        <v>31</v>
      </c>
      <c r="C372">
        <v>3</v>
      </c>
      <c r="D372">
        <v>1</v>
      </c>
      <c r="E372">
        <v>29996</v>
      </c>
      <c r="F372">
        <v>196</v>
      </c>
      <c r="G372">
        <v>26226</v>
      </c>
      <c r="H372">
        <v>1592023</v>
      </c>
      <c r="I372">
        <v>1206934</v>
      </c>
      <c r="J372">
        <v>230886</v>
      </c>
    </row>
    <row r="373" spans="1:10" x14ac:dyDescent="0.35">
      <c r="A373">
        <v>2021</v>
      </c>
      <c r="B373" t="s">
        <v>31</v>
      </c>
      <c r="C373">
        <v>3</v>
      </c>
      <c r="D373">
        <v>1</v>
      </c>
      <c r="E373">
        <v>34850</v>
      </c>
      <c r="F373">
        <v>174</v>
      </c>
      <c r="G373">
        <v>28142</v>
      </c>
      <c r="H373">
        <v>1619923</v>
      </c>
      <c r="I373">
        <v>1577514</v>
      </c>
      <c r="J373">
        <v>324189</v>
      </c>
    </row>
    <row r="374" spans="1:10" x14ac:dyDescent="0.35">
      <c r="A374">
        <v>2021</v>
      </c>
      <c r="B374" t="s">
        <v>31</v>
      </c>
      <c r="C374">
        <v>3</v>
      </c>
      <c r="D374">
        <v>1</v>
      </c>
      <c r="E374">
        <v>33648</v>
      </c>
      <c r="F374">
        <v>226</v>
      </c>
      <c r="G374">
        <v>27576</v>
      </c>
      <c r="H374">
        <v>1616008</v>
      </c>
      <c r="I374">
        <v>2033154</v>
      </c>
      <c r="J374">
        <v>662195</v>
      </c>
    </row>
    <row r="375" spans="1:10" x14ac:dyDescent="0.35">
      <c r="A375">
        <v>2021</v>
      </c>
      <c r="B375" t="s">
        <v>31</v>
      </c>
      <c r="C375">
        <v>3</v>
      </c>
      <c r="D375">
        <v>1</v>
      </c>
      <c r="E375">
        <v>37448</v>
      </c>
      <c r="F375">
        <v>200</v>
      </c>
      <c r="G375">
        <v>28758</v>
      </c>
      <c r="H375">
        <v>1582651</v>
      </c>
      <c r="I375">
        <v>2278628</v>
      </c>
      <c r="J375">
        <v>504640</v>
      </c>
    </row>
    <row r="376" spans="1:10" x14ac:dyDescent="0.35">
      <c r="A376">
        <v>2021</v>
      </c>
      <c r="B376" t="s">
        <v>31</v>
      </c>
      <c r="C376">
        <v>3</v>
      </c>
      <c r="D376">
        <v>1</v>
      </c>
      <c r="E376">
        <v>36648</v>
      </c>
      <c r="F376">
        <v>218</v>
      </c>
      <c r="G376">
        <v>28372</v>
      </c>
      <c r="H376">
        <v>1621511</v>
      </c>
      <c r="I376">
        <v>2320443</v>
      </c>
      <c r="J376">
        <v>583299</v>
      </c>
    </row>
    <row r="377" spans="1:10" x14ac:dyDescent="0.35">
      <c r="A377">
        <v>2021</v>
      </c>
      <c r="B377" t="s">
        <v>31</v>
      </c>
      <c r="C377">
        <v>3</v>
      </c>
      <c r="D377">
        <v>2</v>
      </c>
      <c r="E377">
        <v>53026</v>
      </c>
      <c r="F377">
        <v>240</v>
      </c>
      <c r="G377">
        <v>35180</v>
      </c>
      <c r="H377">
        <v>1558359</v>
      </c>
      <c r="I377">
        <v>288959</v>
      </c>
      <c r="J377">
        <v>49193</v>
      </c>
    </row>
    <row r="378" spans="1:10" x14ac:dyDescent="0.35">
      <c r="A378">
        <v>2021</v>
      </c>
      <c r="B378" t="s">
        <v>31</v>
      </c>
      <c r="C378">
        <v>3</v>
      </c>
      <c r="D378">
        <v>2</v>
      </c>
      <c r="E378">
        <v>46596</v>
      </c>
      <c r="F378">
        <v>238</v>
      </c>
      <c r="G378">
        <v>30184</v>
      </c>
      <c r="H378">
        <v>1607486</v>
      </c>
      <c r="I378">
        <v>781786</v>
      </c>
      <c r="J378">
        <v>147275</v>
      </c>
    </row>
    <row r="379" spans="1:10" x14ac:dyDescent="0.35">
      <c r="A379">
        <v>2021</v>
      </c>
      <c r="B379" t="s">
        <v>31</v>
      </c>
      <c r="C379">
        <v>3</v>
      </c>
      <c r="D379">
        <v>2</v>
      </c>
      <c r="E379">
        <v>45702</v>
      </c>
      <c r="F379">
        <v>250</v>
      </c>
      <c r="G379">
        <v>36308</v>
      </c>
      <c r="H379">
        <v>1635068</v>
      </c>
      <c r="I379">
        <v>2032818</v>
      </c>
      <c r="J379">
        <v>567515</v>
      </c>
    </row>
    <row r="380" spans="1:10" x14ac:dyDescent="0.35">
      <c r="A380">
        <v>2021</v>
      </c>
      <c r="B380" t="s">
        <v>31</v>
      </c>
      <c r="C380">
        <v>3</v>
      </c>
      <c r="D380">
        <v>2</v>
      </c>
      <c r="E380">
        <v>35746</v>
      </c>
      <c r="F380">
        <v>266</v>
      </c>
      <c r="G380">
        <v>41286</v>
      </c>
      <c r="H380">
        <v>1553973</v>
      </c>
      <c r="I380">
        <v>2081599</v>
      </c>
      <c r="J380">
        <v>593007</v>
      </c>
    </row>
    <row r="381" spans="1:10" x14ac:dyDescent="0.35">
      <c r="A381">
        <v>2021</v>
      </c>
      <c r="B381" t="s">
        <v>31</v>
      </c>
      <c r="C381">
        <v>3</v>
      </c>
      <c r="D381">
        <v>2</v>
      </c>
      <c r="E381">
        <v>50308</v>
      </c>
      <c r="F381">
        <v>318</v>
      </c>
      <c r="G381">
        <v>33016</v>
      </c>
      <c r="H381">
        <v>1705165</v>
      </c>
      <c r="I381">
        <v>2445451</v>
      </c>
      <c r="J381">
        <v>560315</v>
      </c>
    </row>
    <row r="382" spans="1:10" x14ac:dyDescent="0.35">
      <c r="A382">
        <v>2021</v>
      </c>
      <c r="B382" t="s">
        <v>31</v>
      </c>
      <c r="C382">
        <v>3</v>
      </c>
      <c r="D382">
        <v>2</v>
      </c>
      <c r="E382">
        <v>49690</v>
      </c>
      <c r="F382">
        <v>280</v>
      </c>
      <c r="G382">
        <v>39944</v>
      </c>
      <c r="H382">
        <v>1622987</v>
      </c>
      <c r="I382">
        <v>3264797</v>
      </c>
      <c r="J382">
        <v>817514</v>
      </c>
    </row>
    <row r="383" spans="1:10" x14ac:dyDescent="0.35">
      <c r="A383">
        <v>2021</v>
      </c>
      <c r="B383" t="s">
        <v>31</v>
      </c>
      <c r="C383">
        <v>3</v>
      </c>
      <c r="D383">
        <v>2</v>
      </c>
      <c r="E383">
        <v>30706</v>
      </c>
      <c r="F383">
        <v>152</v>
      </c>
      <c r="G383">
        <v>33212</v>
      </c>
      <c r="H383">
        <v>1387315</v>
      </c>
      <c r="I383">
        <v>3383968</v>
      </c>
      <c r="J383">
        <v>604759</v>
      </c>
    </row>
    <row r="384" spans="1:10" x14ac:dyDescent="0.35">
      <c r="A384">
        <v>2021</v>
      </c>
      <c r="B384" t="s">
        <v>31</v>
      </c>
      <c r="C384">
        <v>3</v>
      </c>
      <c r="D384">
        <v>3</v>
      </c>
      <c r="E384">
        <v>94018</v>
      </c>
      <c r="F384">
        <v>426</v>
      </c>
      <c r="G384">
        <v>42410</v>
      </c>
      <c r="H384">
        <v>1910708</v>
      </c>
      <c r="I384">
        <v>898230</v>
      </c>
      <c r="J384">
        <v>26084</v>
      </c>
    </row>
    <row r="385" spans="1:10" x14ac:dyDescent="0.35">
      <c r="A385">
        <v>2021</v>
      </c>
      <c r="B385" t="s">
        <v>31</v>
      </c>
      <c r="C385">
        <v>3</v>
      </c>
      <c r="D385">
        <v>3</v>
      </c>
      <c r="E385">
        <v>71676</v>
      </c>
      <c r="F385">
        <v>342</v>
      </c>
      <c r="G385">
        <v>35586</v>
      </c>
      <c r="H385">
        <v>2048261</v>
      </c>
      <c r="I385">
        <v>3460683</v>
      </c>
      <c r="J385">
        <v>653812</v>
      </c>
    </row>
    <row r="386" spans="1:10" x14ac:dyDescent="0.35">
      <c r="A386">
        <v>2021</v>
      </c>
      <c r="B386" t="s">
        <v>31</v>
      </c>
      <c r="C386">
        <v>3</v>
      </c>
      <c r="D386">
        <v>3</v>
      </c>
      <c r="E386">
        <v>57738</v>
      </c>
      <c r="F386">
        <v>374</v>
      </c>
      <c r="G386">
        <v>35492</v>
      </c>
      <c r="H386">
        <v>1851916</v>
      </c>
      <c r="I386">
        <v>3541676</v>
      </c>
      <c r="J386">
        <v>646419</v>
      </c>
    </row>
    <row r="387" spans="1:10" x14ac:dyDescent="0.35">
      <c r="A387">
        <v>2021</v>
      </c>
      <c r="B387" t="s">
        <v>31</v>
      </c>
      <c r="C387">
        <v>3</v>
      </c>
      <c r="D387">
        <v>3</v>
      </c>
      <c r="E387">
        <v>79374</v>
      </c>
      <c r="F387">
        <v>312</v>
      </c>
      <c r="G387">
        <v>40712</v>
      </c>
      <c r="H387">
        <v>2070672</v>
      </c>
      <c r="I387">
        <v>3635846</v>
      </c>
      <c r="J387">
        <v>711737</v>
      </c>
    </row>
    <row r="388" spans="1:10" x14ac:dyDescent="0.35">
      <c r="A388">
        <v>2021</v>
      </c>
      <c r="B388" t="s">
        <v>31</v>
      </c>
      <c r="C388">
        <v>3</v>
      </c>
      <c r="D388">
        <v>3</v>
      </c>
      <c r="E388">
        <v>87630</v>
      </c>
      <c r="F388">
        <v>392</v>
      </c>
      <c r="G388">
        <v>45942</v>
      </c>
      <c r="H388">
        <v>2197427</v>
      </c>
      <c r="I388">
        <v>4555781</v>
      </c>
      <c r="J388">
        <v>479119</v>
      </c>
    </row>
    <row r="389" spans="1:10" x14ac:dyDescent="0.35">
      <c r="A389">
        <v>2021</v>
      </c>
      <c r="B389" t="s">
        <v>31</v>
      </c>
      <c r="C389">
        <v>3</v>
      </c>
      <c r="D389">
        <v>3</v>
      </c>
      <c r="E389">
        <v>81812</v>
      </c>
      <c r="F389">
        <v>376</v>
      </c>
      <c r="G389">
        <v>47246</v>
      </c>
      <c r="H389">
        <v>2081466</v>
      </c>
      <c r="I389">
        <v>4818222</v>
      </c>
      <c r="J389">
        <v>579308</v>
      </c>
    </row>
    <row r="390" spans="1:10" x14ac:dyDescent="0.35">
      <c r="A390">
        <v>2021</v>
      </c>
      <c r="B390" t="s">
        <v>31</v>
      </c>
      <c r="C390">
        <v>3</v>
      </c>
      <c r="D390">
        <v>3</v>
      </c>
      <c r="E390">
        <v>48874</v>
      </c>
      <c r="F390">
        <v>260</v>
      </c>
      <c r="G390">
        <v>40372</v>
      </c>
      <c r="H390">
        <v>1617456</v>
      </c>
      <c r="I390">
        <v>5233677</v>
      </c>
      <c r="J390">
        <v>803617</v>
      </c>
    </row>
    <row r="391" spans="1:10" x14ac:dyDescent="0.35">
      <c r="A391">
        <v>2021</v>
      </c>
      <c r="B391" t="s">
        <v>31</v>
      </c>
      <c r="C391">
        <v>3</v>
      </c>
      <c r="D391">
        <v>4</v>
      </c>
      <c r="E391">
        <v>136412</v>
      </c>
      <c r="F391">
        <v>590</v>
      </c>
      <c r="G391">
        <v>64538</v>
      </c>
      <c r="H391">
        <v>2058511</v>
      </c>
      <c r="I391">
        <v>430849</v>
      </c>
      <c r="J391">
        <v>46877</v>
      </c>
    </row>
    <row r="392" spans="1:10" x14ac:dyDescent="0.35">
      <c r="A392">
        <v>2021</v>
      </c>
      <c r="B392" t="s">
        <v>31</v>
      </c>
      <c r="C392">
        <v>3</v>
      </c>
      <c r="D392">
        <v>4</v>
      </c>
      <c r="E392">
        <v>125264</v>
      </c>
      <c r="F392">
        <v>622</v>
      </c>
      <c r="G392">
        <v>57456</v>
      </c>
      <c r="H392">
        <v>2345551</v>
      </c>
      <c r="I392">
        <v>4021322</v>
      </c>
      <c r="J392">
        <v>242073</v>
      </c>
    </row>
    <row r="393" spans="1:10" x14ac:dyDescent="0.35">
      <c r="A393">
        <v>2021</v>
      </c>
      <c r="B393" t="s">
        <v>31</v>
      </c>
      <c r="C393">
        <v>3</v>
      </c>
      <c r="D393">
        <v>4</v>
      </c>
      <c r="E393">
        <v>94478</v>
      </c>
      <c r="F393">
        <v>554</v>
      </c>
      <c r="G393">
        <v>47826</v>
      </c>
      <c r="H393">
        <v>2096072</v>
      </c>
      <c r="I393">
        <v>4185929</v>
      </c>
      <c r="J393">
        <v>436441</v>
      </c>
    </row>
    <row r="394" spans="1:10" x14ac:dyDescent="0.35">
      <c r="A394">
        <v>2021</v>
      </c>
      <c r="B394" t="s">
        <v>31</v>
      </c>
      <c r="C394">
        <v>3</v>
      </c>
      <c r="D394">
        <v>4</v>
      </c>
      <c r="E394">
        <v>106838</v>
      </c>
      <c r="F394">
        <v>498</v>
      </c>
      <c r="G394">
        <v>53150</v>
      </c>
      <c r="H394">
        <v>2198207</v>
      </c>
      <c r="I394">
        <v>4216503</v>
      </c>
      <c r="J394">
        <v>331102</v>
      </c>
    </row>
    <row r="395" spans="1:10" x14ac:dyDescent="0.35">
      <c r="A395">
        <v>2021</v>
      </c>
      <c r="B395" t="s">
        <v>31</v>
      </c>
      <c r="C395">
        <v>3</v>
      </c>
      <c r="D395">
        <v>4</v>
      </c>
      <c r="E395">
        <v>118170</v>
      </c>
      <c r="F395">
        <v>514</v>
      </c>
      <c r="G395">
        <v>65832</v>
      </c>
      <c r="H395">
        <v>2253543</v>
      </c>
      <c r="I395">
        <v>4298344</v>
      </c>
      <c r="J395">
        <v>364830</v>
      </c>
    </row>
    <row r="396" spans="1:10" x14ac:dyDescent="0.35">
      <c r="A396">
        <v>2021</v>
      </c>
      <c r="B396" t="s">
        <v>31</v>
      </c>
      <c r="C396">
        <v>3</v>
      </c>
      <c r="D396">
        <v>4</v>
      </c>
      <c r="E396">
        <v>124552</v>
      </c>
      <c r="F396">
        <v>584</v>
      </c>
      <c r="G396">
        <v>60682</v>
      </c>
      <c r="H396">
        <v>2345280</v>
      </c>
      <c r="I396">
        <v>4838554</v>
      </c>
      <c r="J396">
        <v>318192</v>
      </c>
    </row>
    <row r="397" spans="1:10" x14ac:dyDescent="0.35">
      <c r="A397">
        <v>2021</v>
      </c>
      <c r="B397" t="s">
        <v>31</v>
      </c>
      <c r="C397">
        <v>3</v>
      </c>
      <c r="D397">
        <v>4</v>
      </c>
      <c r="E397">
        <v>81272</v>
      </c>
      <c r="F397">
        <v>394</v>
      </c>
      <c r="G397">
        <v>59558</v>
      </c>
      <c r="H397">
        <v>1870628</v>
      </c>
      <c r="I397">
        <v>6102372</v>
      </c>
      <c r="J397">
        <v>696892</v>
      </c>
    </row>
    <row r="398" spans="1:10" x14ac:dyDescent="0.35">
      <c r="A398">
        <v>2021</v>
      </c>
      <c r="B398" t="s">
        <v>31</v>
      </c>
      <c r="C398">
        <v>3</v>
      </c>
      <c r="D398">
        <v>5</v>
      </c>
      <c r="E398">
        <v>112304</v>
      </c>
      <c r="F398">
        <v>532</v>
      </c>
      <c r="G398">
        <v>73978</v>
      </c>
      <c r="H398">
        <v>1706256</v>
      </c>
      <c r="I398">
        <v>1102122</v>
      </c>
      <c r="J398">
        <v>61468</v>
      </c>
    </row>
    <row r="399" spans="1:10" x14ac:dyDescent="0.35">
      <c r="A399">
        <v>2021</v>
      </c>
      <c r="B399" t="s">
        <v>31</v>
      </c>
      <c r="C399">
        <v>3</v>
      </c>
      <c r="D399">
        <v>5</v>
      </c>
      <c r="E399">
        <v>106474</v>
      </c>
      <c r="F399">
        <v>710</v>
      </c>
      <c r="G399">
        <v>82484</v>
      </c>
      <c r="H399">
        <v>1888921</v>
      </c>
      <c r="I399">
        <v>3553801</v>
      </c>
      <c r="J399">
        <v>312058</v>
      </c>
    </row>
    <row r="400" spans="1:10" x14ac:dyDescent="0.35">
      <c r="A400">
        <v>2021</v>
      </c>
      <c r="B400" t="s">
        <v>31</v>
      </c>
      <c r="C400">
        <v>3</v>
      </c>
      <c r="D400">
        <v>5</v>
      </c>
      <c r="E400">
        <v>144230</v>
      </c>
      <c r="F400">
        <v>916</v>
      </c>
      <c r="G400">
        <v>80846</v>
      </c>
      <c r="H400">
        <v>2190445</v>
      </c>
      <c r="I400">
        <v>3579181</v>
      </c>
      <c r="J400">
        <v>448267</v>
      </c>
    </row>
    <row r="401" spans="1:10" x14ac:dyDescent="0.35">
      <c r="A401">
        <v>2021</v>
      </c>
      <c r="B401" t="s">
        <v>47</v>
      </c>
      <c r="C401">
        <v>4</v>
      </c>
      <c r="D401">
        <v>1</v>
      </c>
      <c r="E401">
        <v>185988</v>
      </c>
      <c r="F401">
        <v>1028</v>
      </c>
      <c r="G401">
        <v>120118</v>
      </c>
      <c r="H401">
        <v>2424781</v>
      </c>
      <c r="I401">
        <v>5307550</v>
      </c>
      <c r="J401">
        <v>480178</v>
      </c>
    </row>
    <row r="402" spans="1:10" x14ac:dyDescent="0.35">
      <c r="A402">
        <v>2021</v>
      </c>
      <c r="B402" t="s">
        <v>47</v>
      </c>
      <c r="C402">
        <v>4</v>
      </c>
      <c r="D402">
        <v>1</v>
      </c>
      <c r="E402">
        <v>252552</v>
      </c>
      <c r="F402">
        <v>1368</v>
      </c>
      <c r="G402">
        <v>118274</v>
      </c>
      <c r="H402">
        <v>2730904</v>
      </c>
      <c r="I402">
        <v>5629312</v>
      </c>
      <c r="J402">
        <v>541834</v>
      </c>
    </row>
    <row r="403" spans="1:10" x14ac:dyDescent="0.35">
      <c r="A403">
        <v>2021</v>
      </c>
      <c r="B403" t="s">
        <v>47</v>
      </c>
      <c r="C403">
        <v>4</v>
      </c>
      <c r="D403">
        <v>1</v>
      </c>
      <c r="E403">
        <v>207588</v>
      </c>
      <c r="F403">
        <v>954</v>
      </c>
      <c r="G403">
        <v>105680</v>
      </c>
      <c r="H403">
        <v>2217529</v>
      </c>
      <c r="I403">
        <v>5878435</v>
      </c>
      <c r="J403">
        <v>370050</v>
      </c>
    </row>
    <row r="404" spans="1:10" x14ac:dyDescent="0.35">
      <c r="A404">
        <v>2021</v>
      </c>
      <c r="B404" t="s">
        <v>47</v>
      </c>
      <c r="C404">
        <v>4</v>
      </c>
      <c r="D404">
        <v>1</v>
      </c>
      <c r="E404">
        <v>162796</v>
      </c>
      <c r="F404">
        <v>936</v>
      </c>
      <c r="G404">
        <v>100768</v>
      </c>
      <c r="H404">
        <v>2339392</v>
      </c>
      <c r="I404">
        <v>6721364</v>
      </c>
      <c r="J404">
        <v>539128</v>
      </c>
    </row>
    <row r="405" spans="1:10" x14ac:dyDescent="0.35">
      <c r="A405">
        <v>2021</v>
      </c>
      <c r="B405" t="s">
        <v>47</v>
      </c>
      <c r="C405">
        <v>4</v>
      </c>
      <c r="D405">
        <v>1</v>
      </c>
      <c r="E405">
        <v>193126</v>
      </c>
      <c r="F405">
        <v>892</v>
      </c>
      <c r="G405">
        <v>100200</v>
      </c>
      <c r="H405">
        <v>2396272</v>
      </c>
      <c r="I405">
        <v>7185888</v>
      </c>
      <c r="J405">
        <v>748210</v>
      </c>
    </row>
    <row r="406" spans="1:10" x14ac:dyDescent="0.35">
      <c r="A406">
        <v>2021</v>
      </c>
      <c r="B406" t="s">
        <v>47</v>
      </c>
      <c r="C406">
        <v>4</v>
      </c>
      <c r="D406">
        <v>1</v>
      </c>
      <c r="E406">
        <v>230624</v>
      </c>
      <c r="F406">
        <v>1260</v>
      </c>
      <c r="G406">
        <v>119428</v>
      </c>
      <c r="H406">
        <v>2652275</v>
      </c>
      <c r="I406">
        <v>7319993</v>
      </c>
      <c r="J406">
        <v>624031</v>
      </c>
    </row>
    <row r="407" spans="1:10" x14ac:dyDescent="0.35">
      <c r="A407">
        <v>2021</v>
      </c>
      <c r="B407" t="s">
        <v>47</v>
      </c>
      <c r="C407">
        <v>4</v>
      </c>
      <c r="D407">
        <v>1</v>
      </c>
      <c r="E407">
        <v>178046</v>
      </c>
      <c r="F407">
        <v>1426</v>
      </c>
      <c r="G407">
        <v>88358</v>
      </c>
      <c r="H407">
        <v>2310882</v>
      </c>
      <c r="I407">
        <v>7864432</v>
      </c>
      <c r="J407">
        <v>658098</v>
      </c>
    </row>
    <row r="408" spans="1:10" x14ac:dyDescent="0.35">
      <c r="A408">
        <v>2021</v>
      </c>
      <c r="B408" t="s">
        <v>47</v>
      </c>
      <c r="C408">
        <v>4</v>
      </c>
      <c r="D408">
        <v>2</v>
      </c>
      <c r="E408">
        <v>370612</v>
      </c>
      <c r="F408">
        <v>2052</v>
      </c>
      <c r="G408">
        <v>164542</v>
      </c>
      <c r="H408">
        <v>3152905</v>
      </c>
      <c r="I408">
        <v>4511761</v>
      </c>
      <c r="J408">
        <v>751302</v>
      </c>
    </row>
    <row r="409" spans="1:10" x14ac:dyDescent="0.35">
      <c r="A409">
        <v>2021</v>
      </c>
      <c r="B409" t="s">
        <v>47</v>
      </c>
      <c r="C409">
        <v>4</v>
      </c>
      <c r="D409">
        <v>2</v>
      </c>
      <c r="E409">
        <v>339830</v>
      </c>
      <c r="F409">
        <v>1808</v>
      </c>
      <c r="G409">
        <v>150760</v>
      </c>
      <c r="H409">
        <v>2932291</v>
      </c>
      <c r="I409">
        <v>5402348</v>
      </c>
      <c r="J409">
        <v>462506</v>
      </c>
    </row>
    <row r="410" spans="1:10" x14ac:dyDescent="0.35">
      <c r="A410">
        <v>2021</v>
      </c>
      <c r="B410" t="s">
        <v>47</v>
      </c>
      <c r="C410">
        <v>4</v>
      </c>
      <c r="D410">
        <v>2</v>
      </c>
      <c r="E410">
        <v>399168</v>
      </c>
      <c r="F410">
        <v>2076</v>
      </c>
      <c r="G410">
        <v>186850</v>
      </c>
      <c r="H410">
        <v>3041835</v>
      </c>
      <c r="I410">
        <v>5754007</v>
      </c>
      <c r="J410">
        <v>870809</v>
      </c>
    </row>
    <row r="411" spans="1:10" x14ac:dyDescent="0.35">
      <c r="A411">
        <v>2021</v>
      </c>
      <c r="B411" t="s">
        <v>47</v>
      </c>
      <c r="C411">
        <v>4</v>
      </c>
      <c r="D411">
        <v>2</v>
      </c>
      <c r="E411">
        <v>305130</v>
      </c>
      <c r="F411">
        <v>1676</v>
      </c>
      <c r="G411">
        <v>180656</v>
      </c>
      <c r="H411">
        <v>3041615</v>
      </c>
      <c r="I411">
        <v>6236477</v>
      </c>
      <c r="J411">
        <v>769335</v>
      </c>
    </row>
    <row r="412" spans="1:10" x14ac:dyDescent="0.35">
      <c r="A412">
        <v>2021</v>
      </c>
      <c r="B412" t="s">
        <v>47</v>
      </c>
      <c r="C412">
        <v>4</v>
      </c>
      <c r="D412">
        <v>2</v>
      </c>
      <c r="E412">
        <v>289994</v>
      </c>
      <c r="F412">
        <v>1546</v>
      </c>
      <c r="G412">
        <v>154606</v>
      </c>
      <c r="H412">
        <v>2800738</v>
      </c>
      <c r="I412">
        <v>6595214</v>
      </c>
      <c r="J412">
        <v>836200</v>
      </c>
    </row>
    <row r="413" spans="1:10" x14ac:dyDescent="0.35">
      <c r="A413">
        <v>2021</v>
      </c>
      <c r="B413" t="s">
        <v>47</v>
      </c>
      <c r="C413">
        <v>4</v>
      </c>
      <c r="D413">
        <v>2</v>
      </c>
      <c r="E413">
        <v>321708</v>
      </c>
      <c r="F413">
        <v>1760</v>
      </c>
      <c r="G413">
        <v>193492</v>
      </c>
      <c r="H413">
        <v>2930925</v>
      </c>
      <c r="I413">
        <v>6904422</v>
      </c>
      <c r="J413">
        <v>1072177</v>
      </c>
    </row>
    <row r="414" spans="1:10" x14ac:dyDescent="0.35">
      <c r="A414">
        <v>2021</v>
      </c>
      <c r="B414" t="s">
        <v>47</v>
      </c>
      <c r="C414">
        <v>4</v>
      </c>
      <c r="D414">
        <v>2</v>
      </c>
      <c r="E414">
        <v>263756</v>
      </c>
      <c r="F414">
        <v>1604</v>
      </c>
      <c r="G414">
        <v>123658</v>
      </c>
      <c r="H414">
        <v>2930180</v>
      </c>
      <c r="I414">
        <v>7354901</v>
      </c>
      <c r="J414">
        <v>837473</v>
      </c>
    </row>
    <row r="415" spans="1:10" x14ac:dyDescent="0.35">
      <c r="A415">
        <v>2021</v>
      </c>
      <c r="B415" t="s">
        <v>47</v>
      </c>
      <c r="C415">
        <v>4</v>
      </c>
      <c r="D415">
        <v>3</v>
      </c>
      <c r="E415">
        <v>550166</v>
      </c>
      <c r="F415">
        <v>3240</v>
      </c>
      <c r="G415">
        <v>287678</v>
      </c>
      <c r="H415">
        <v>3248539</v>
      </c>
      <c r="I415">
        <v>1881012</v>
      </c>
      <c r="J415">
        <v>577746</v>
      </c>
    </row>
    <row r="416" spans="1:10" x14ac:dyDescent="0.35">
      <c r="A416">
        <v>2021</v>
      </c>
      <c r="B416" t="s">
        <v>47</v>
      </c>
      <c r="C416">
        <v>4</v>
      </c>
      <c r="D416">
        <v>3</v>
      </c>
      <c r="E416">
        <v>631504</v>
      </c>
      <c r="F416">
        <v>4202</v>
      </c>
      <c r="G416">
        <v>358868</v>
      </c>
      <c r="H416">
        <v>3668570</v>
      </c>
      <c r="I416">
        <v>3002818</v>
      </c>
      <c r="J416">
        <v>1417392</v>
      </c>
    </row>
    <row r="417" spans="1:10" x14ac:dyDescent="0.35">
      <c r="A417">
        <v>2021</v>
      </c>
      <c r="B417" t="s">
        <v>47</v>
      </c>
      <c r="C417">
        <v>4</v>
      </c>
      <c r="D417">
        <v>3</v>
      </c>
      <c r="E417">
        <v>588756</v>
      </c>
      <c r="F417">
        <v>4042</v>
      </c>
      <c r="G417">
        <v>333336</v>
      </c>
      <c r="H417">
        <v>3562527</v>
      </c>
      <c r="I417">
        <v>3967890</v>
      </c>
      <c r="J417">
        <v>1988084</v>
      </c>
    </row>
    <row r="418" spans="1:10" x14ac:dyDescent="0.35">
      <c r="A418">
        <v>2021</v>
      </c>
      <c r="B418" t="s">
        <v>47</v>
      </c>
      <c r="C418">
        <v>4</v>
      </c>
      <c r="D418">
        <v>3</v>
      </c>
      <c r="E418">
        <v>521790</v>
      </c>
      <c r="F418">
        <v>2996</v>
      </c>
      <c r="G418">
        <v>276418</v>
      </c>
      <c r="H418">
        <v>3466244</v>
      </c>
      <c r="I418">
        <v>4039305</v>
      </c>
      <c r="J418">
        <v>1305726</v>
      </c>
    </row>
    <row r="419" spans="1:10" x14ac:dyDescent="0.35">
      <c r="A419">
        <v>2021</v>
      </c>
      <c r="B419" t="s">
        <v>47</v>
      </c>
      <c r="C419">
        <v>4</v>
      </c>
      <c r="D419">
        <v>3</v>
      </c>
      <c r="E419">
        <v>468004</v>
      </c>
      <c r="F419">
        <v>2676</v>
      </c>
      <c r="G419">
        <v>245772</v>
      </c>
      <c r="H419">
        <v>3290339</v>
      </c>
      <c r="I419">
        <v>4111362</v>
      </c>
      <c r="J419">
        <v>1286206</v>
      </c>
    </row>
    <row r="420" spans="1:10" x14ac:dyDescent="0.35">
      <c r="A420">
        <v>2021</v>
      </c>
      <c r="B420" t="s">
        <v>47</v>
      </c>
      <c r="C420">
        <v>4</v>
      </c>
      <c r="D420">
        <v>3</v>
      </c>
      <c r="E420">
        <v>433676</v>
      </c>
      <c r="F420">
        <v>2368</v>
      </c>
      <c r="G420">
        <v>235798</v>
      </c>
      <c r="H420">
        <v>3125623</v>
      </c>
      <c r="I420">
        <v>4333839</v>
      </c>
      <c r="J420">
        <v>1098179</v>
      </c>
    </row>
    <row r="421" spans="1:10" x14ac:dyDescent="0.35">
      <c r="A421">
        <v>2021</v>
      </c>
      <c r="B421" t="s">
        <v>47</v>
      </c>
      <c r="C421">
        <v>4</v>
      </c>
      <c r="D421">
        <v>3</v>
      </c>
      <c r="E421">
        <v>514034</v>
      </c>
      <c r="F421">
        <v>3514</v>
      </c>
      <c r="G421">
        <v>308738</v>
      </c>
      <c r="H421">
        <v>3190904</v>
      </c>
      <c r="I421">
        <v>4570452</v>
      </c>
      <c r="J421">
        <v>1960304</v>
      </c>
    </row>
    <row r="422" spans="1:10" x14ac:dyDescent="0.35">
      <c r="A422">
        <v>2021</v>
      </c>
      <c r="B422" t="s">
        <v>47</v>
      </c>
      <c r="C422">
        <v>4</v>
      </c>
      <c r="D422">
        <v>4</v>
      </c>
      <c r="E422">
        <v>709316</v>
      </c>
      <c r="F422">
        <v>5616</v>
      </c>
      <c r="G422">
        <v>437252</v>
      </c>
      <c r="H422">
        <v>3446337</v>
      </c>
      <c r="I422">
        <v>1370482</v>
      </c>
      <c r="J422">
        <v>617487</v>
      </c>
    </row>
    <row r="423" spans="1:10" x14ac:dyDescent="0.35">
      <c r="A423">
        <v>2021</v>
      </c>
      <c r="B423" t="s">
        <v>47</v>
      </c>
      <c r="C423">
        <v>4</v>
      </c>
      <c r="D423">
        <v>4</v>
      </c>
      <c r="E423">
        <v>758806</v>
      </c>
      <c r="F423">
        <v>7292</v>
      </c>
      <c r="G423">
        <v>548342</v>
      </c>
      <c r="H423">
        <v>3863607</v>
      </c>
      <c r="I423">
        <v>2559692</v>
      </c>
      <c r="J423">
        <v>1812093</v>
      </c>
    </row>
    <row r="424" spans="1:10" x14ac:dyDescent="0.35">
      <c r="A424">
        <v>2021</v>
      </c>
      <c r="B424" t="s">
        <v>47</v>
      </c>
      <c r="C424">
        <v>4</v>
      </c>
      <c r="D424">
        <v>4</v>
      </c>
      <c r="E424">
        <v>725826</v>
      </c>
      <c r="F424">
        <v>6572</v>
      </c>
      <c r="G424">
        <v>524698</v>
      </c>
      <c r="H424">
        <v>3767411</v>
      </c>
      <c r="I424">
        <v>3133328</v>
      </c>
      <c r="J424">
        <v>1962691</v>
      </c>
    </row>
    <row r="425" spans="1:10" x14ac:dyDescent="0.35">
      <c r="A425">
        <v>2021</v>
      </c>
      <c r="B425" t="s">
        <v>47</v>
      </c>
      <c r="C425">
        <v>4</v>
      </c>
      <c r="D425">
        <v>4</v>
      </c>
      <c r="E425">
        <v>697992</v>
      </c>
      <c r="F425">
        <v>5522</v>
      </c>
      <c r="G425">
        <v>431618</v>
      </c>
      <c r="H425">
        <v>3815783</v>
      </c>
      <c r="I425">
        <v>3284028</v>
      </c>
      <c r="J425">
        <v>1775266</v>
      </c>
    </row>
    <row r="426" spans="1:10" x14ac:dyDescent="0.35">
      <c r="A426">
        <v>2021</v>
      </c>
      <c r="B426" t="s">
        <v>47</v>
      </c>
      <c r="C426">
        <v>4</v>
      </c>
      <c r="D426">
        <v>4</v>
      </c>
      <c r="E426">
        <v>690592</v>
      </c>
      <c r="F426">
        <v>5240</v>
      </c>
      <c r="G426">
        <v>441090</v>
      </c>
      <c r="H426">
        <v>3925618</v>
      </c>
      <c r="I426">
        <v>3720684</v>
      </c>
      <c r="J426">
        <v>2059881</v>
      </c>
    </row>
    <row r="427" spans="1:10" x14ac:dyDescent="0.35">
      <c r="A427">
        <v>2021</v>
      </c>
      <c r="B427" t="s">
        <v>47</v>
      </c>
      <c r="C427">
        <v>4</v>
      </c>
      <c r="D427">
        <v>4</v>
      </c>
      <c r="E427">
        <v>665062</v>
      </c>
      <c r="F427">
        <v>4514</v>
      </c>
      <c r="G427">
        <v>384634</v>
      </c>
      <c r="H427">
        <v>3753521</v>
      </c>
      <c r="I427">
        <v>3845289</v>
      </c>
      <c r="J427">
        <v>2425328</v>
      </c>
    </row>
    <row r="428" spans="1:10" x14ac:dyDescent="0.35">
      <c r="A428">
        <v>2021</v>
      </c>
      <c r="B428" t="s">
        <v>47</v>
      </c>
      <c r="C428">
        <v>4</v>
      </c>
      <c r="D428">
        <v>4</v>
      </c>
      <c r="E428">
        <v>638942</v>
      </c>
      <c r="F428">
        <v>5524</v>
      </c>
      <c r="G428">
        <v>498018</v>
      </c>
      <c r="H428">
        <v>3442204</v>
      </c>
      <c r="I428">
        <v>4185876</v>
      </c>
      <c r="J428">
        <v>2518085</v>
      </c>
    </row>
    <row r="429" spans="1:10" x14ac:dyDescent="0.35">
      <c r="A429">
        <v>2021</v>
      </c>
      <c r="B429" t="s">
        <v>47</v>
      </c>
      <c r="C429">
        <v>4</v>
      </c>
      <c r="D429">
        <v>5</v>
      </c>
      <c r="E429">
        <v>773546</v>
      </c>
      <c r="F429">
        <v>7004</v>
      </c>
      <c r="G429">
        <v>583454</v>
      </c>
      <c r="H429">
        <v>4070077</v>
      </c>
      <c r="I429">
        <v>2546354</v>
      </c>
      <c r="J429">
        <v>1889797</v>
      </c>
    </row>
    <row r="430" spans="1:10" x14ac:dyDescent="0.35">
      <c r="A430">
        <v>2021</v>
      </c>
      <c r="B430" t="s">
        <v>47</v>
      </c>
      <c r="C430">
        <v>4</v>
      </c>
      <c r="D430">
        <v>5</v>
      </c>
      <c r="E430">
        <v>804028</v>
      </c>
      <c r="F430">
        <v>7050</v>
      </c>
      <c r="G430">
        <v>598396</v>
      </c>
      <c r="H430">
        <v>4109487</v>
      </c>
      <c r="I430">
        <v>3136639</v>
      </c>
      <c r="J430">
        <v>2339986</v>
      </c>
    </row>
    <row r="431" spans="1:10" x14ac:dyDescent="0.35">
      <c r="A431">
        <v>2021</v>
      </c>
      <c r="B431" t="s">
        <v>17</v>
      </c>
      <c r="C431">
        <v>5</v>
      </c>
      <c r="D431">
        <v>1</v>
      </c>
      <c r="E431">
        <v>740180</v>
      </c>
      <c r="F431">
        <v>6846</v>
      </c>
      <c r="G431">
        <v>600008</v>
      </c>
      <c r="H431">
        <v>3517475</v>
      </c>
      <c r="I431">
        <v>405867</v>
      </c>
      <c r="J431">
        <v>357697</v>
      </c>
    </row>
    <row r="432" spans="1:10" x14ac:dyDescent="0.35">
      <c r="A432">
        <v>2021</v>
      </c>
      <c r="B432" t="s">
        <v>17</v>
      </c>
      <c r="C432">
        <v>5</v>
      </c>
      <c r="D432">
        <v>1</v>
      </c>
      <c r="E432">
        <v>765694</v>
      </c>
      <c r="F432">
        <v>7572</v>
      </c>
      <c r="G432">
        <v>675396</v>
      </c>
      <c r="H432">
        <v>3595333</v>
      </c>
      <c r="I432">
        <v>1631182</v>
      </c>
      <c r="J432">
        <v>1478007</v>
      </c>
    </row>
    <row r="433" spans="1:10" x14ac:dyDescent="0.35">
      <c r="A433">
        <v>2021</v>
      </c>
      <c r="B433" t="s">
        <v>17</v>
      </c>
      <c r="C433">
        <v>5</v>
      </c>
      <c r="D433">
        <v>1</v>
      </c>
      <c r="E433">
        <v>711538</v>
      </c>
      <c r="F433">
        <v>6878</v>
      </c>
      <c r="G433">
        <v>637820</v>
      </c>
      <c r="H433">
        <v>3491681</v>
      </c>
      <c r="I433">
        <v>1702825</v>
      </c>
      <c r="J433">
        <v>1754998</v>
      </c>
    </row>
    <row r="434" spans="1:10" x14ac:dyDescent="0.35">
      <c r="A434">
        <v>2021</v>
      </c>
      <c r="B434" t="s">
        <v>17</v>
      </c>
      <c r="C434">
        <v>5</v>
      </c>
      <c r="D434">
        <v>1</v>
      </c>
      <c r="E434">
        <v>825248</v>
      </c>
      <c r="F434">
        <v>7958</v>
      </c>
      <c r="G434">
        <v>661436</v>
      </c>
      <c r="H434">
        <v>4059014</v>
      </c>
      <c r="I434">
        <v>1857502</v>
      </c>
      <c r="J434">
        <v>2166695</v>
      </c>
    </row>
    <row r="435" spans="1:10" x14ac:dyDescent="0.35">
      <c r="A435">
        <v>2021</v>
      </c>
      <c r="B435" t="s">
        <v>17</v>
      </c>
      <c r="C435">
        <v>5</v>
      </c>
      <c r="D435">
        <v>1</v>
      </c>
      <c r="E435">
        <v>813802</v>
      </c>
      <c r="F435">
        <v>8466</v>
      </c>
      <c r="G435">
        <v>655350</v>
      </c>
      <c r="H435">
        <v>4046305</v>
      </c>
      <c r="I435">
        <v>2046520</v>
      </c>
      <c r="J435">
        <v>2688936</v>
      </c>
    </row>
    <row r="436" spans="1:10" x14ac:dyDescent="0.35">
      <c r="A436">
        <v>2021</v>
      </c>
      <c r="B436" t="s">
        <v>17</v>
      </c>
      <c r="C436">
        <v>5</v>
      </c>
      <c r="D436">
        <v>1</v>
      </c>
      <c r="E436">
        <v>828560</v>
      </c>
      <c r="F436">
        <v>7846</v>
      </c>
      <c r="G436">
        <v>656698</v>
      </c>
      <c r="H436">
        <v>4054365</v>
      </c>
      <c r="I436">
        <v>2223041</v>
      </c>
      <c r="J436">
        <v>2684440</v>
      </c>
    </row>
    <row r="437" spans="1:10" x14ac:dyDescent="0.35">
      <c r="A437">
        <v>2021</v>
      </c>
      <c r="B437" t="s">
        <v>17</v>
      </c>
      <c r="C437">
        <v>5</v>
      </c>
      <c r="D437">
        <v>1</v>
      </c>
      <c r="E437">
        <v>785152</v>
      </c>
      <c r="F437">
        <v>7370</v>
      </c>
      <c r="G437">
        <v>617376</v>
      </c>
      <c r="H437">
        <v>3973355</v>
      </c>
      <c r="I437">
        <v>2226100</v>
      </c>
      <c r="J437">
        <v>1415142</v>
      </c>
    </row>
    <row r="438" spans="1:10" x14ac:dyDescent="0.35">
      <c r="A438">
        <v>2021</v>
      </c>
      <c r="B438" t="s">
        <v>17</v>
      </c>
      <c r="C438">
        <v>5</v>
      </c>
      <c r="D438">
        <v>2</v>
      </c>
      <c r="E438">
        <v>732910</v>
      </c>
      <c r="F438">
        <v>7498</v>
      </c>
      <c r="G438">
        <v>707554</v>
      </c>
      <c r="H438">
        <v>3446842</v>
      </c>
      <c r="I438">
        <v>848620</v>
      </c>
      <c r="J438">
        <v>625011</v>
      </c>
    </row>
    <row r="439" spans="1:10" x14ac:dyDescent="0.35">
      <c r="A439">
        <v>2021</v>
      </c>
      <c r="B439" t="s">
        <v>17</v>
      </c>
      <c r="C439">
        <v>5</v>
      </c>
      <c r="D439">
        <v>2</v>
      </c>
      <c r="E439">
        <v>652512</v>
      </c>
      <c r="F439">
        <v>7778</v>
      </c>
      <c r="G439">
        <v>706400</v>
      </c>
      <c r="H439">
        <v>3755437</v>
      </c>
      <c r="I439">
        <v>1312538</v>
      </c>
      <c r="J439">
        <v>1005452</v>
      </c>
    </row>
    <row r="440" spans="1:10" x14ac:dyDescent="0.35">
      <c r="A440">
        <v>2021</v>
      </c>
      <c r="B440" t="s">
        <v>17</v>
      </c>
      <c r="C440">
        <v>5</v>
      </c>
      <c r="D440">
        <v>2</v>
      </c>
      <c r="E440">
        <v>807616</v>
      </c>
      <c r="F440">
        <v>8184</v>
      </c>
      <c r="G440">
        <v>772790</v>
      </c>
      <c r="H440">
        <v>4014568</v>
      </c>
      <c r="I440">
        <v>1734254</v>
      </c>
      <c r="J440">
        <v>2443707</v>
      </c>
    </row>
    <row r="441" spans="1:10" x14ac:dyDescent="0.35">
      <c r="A441">
        <v>2021</v>
      </c>
      <c r="B441" t="s">
        <v>17</v>
      </c>
      <c r="C441">
        <v>5</v>
      </c>
      <c r="D441">
        <v>2</v>
      </c>
      <c r="E441">
        <v>725264</v>
      </c>
      <c r="F441">
        <v>8256</v>
      </c>
      <c r="G441">
        <v>704010</v>
      </c>
      <c r="H441">
        <v>4015673</v>
      </c>
      <c r="I441">
        <v>2075285</v>
      </c>
      <c r="J441">
        <v>1872476</v>
      </c>
    </row>
    <row r="442" spans="1:10" x14ac:dyDescent="0.35">
      <c r="A442">
        <v>2021</v>
      </c>
      <c r="B442" t="s">
        <v>17</v>
      </c>
      <c r="C442">
        <v>5</v>
      </c>
      <c r="D442">
        <v>2</v>
      </c>
      <c r="E442">
        <v>686010</v>
      </c>
      <c r="F442">
        <v>8000</v>
      </c>
      <c r="G442">
        <v>689352</v>
      </c>
      <c r="H442">
        <v>3999781</v>
      </c>
      <c r="I442">
        <v>2120299</v>
      </c>
      <c r="J442">
        <v>2041007</v>
      </c>
    </row>
    <row r="443" spans="1:10" x14ac:dyDescent="0.35">
      <c r="A443">
        <v>2021</v>
      </c>
      <c r="B443" t="s">
        <v>17</v>
      </c>
      <c r="C443">
        <v>5</v>
      </c>
      <c r="D443">
        <v>2</v>
      </c>
      <c r="E443">
        <v>658982</v>
      </c>
      <c r="F443">
        <v>7758</v>
      </c>
      <c r="G443">
        <v>711860</v>
      </c>
      <c r="H443">
        <v>3703147</v>
      </c>
      <c r="I443">
        <v>2177063</v>
      </c>
      <c r="J443">
        <v>2880963</v>
      </c>
    </row>
    <row r="444" spans="1:10" x14ac:dyDescent="0.35">
      <c r="A444">
        <v>2021</v>
      </c>
      <c r="B444" t="s">
        <v>17</v>
      </c>
      <c r="C444">
        <v>5</v>
      </c>
      <c r="D444">
        <v>2</v>
      </c>
      <c r="E444">
        <v>697110</v>
      </c>
      <c r="F444">
        <v>8396</v>
      </c>
      <c r="G444">
        <v>710796</v>
      </c>
      <c r="H444">
        <v>4041967</v>
      </c>
      <c r="I444">
        <v>2248566</v>
      </c>
      <c r="J444">
        <v>2792673</v>
      </c>
    </row>
    <row r="445" spans="1:10" x14ac:dyDescent="0.35">
      <c r="A445">
        <v>2021</v>
      </c>
      <c r="B445" t="s">
        <v>17</v>
      </c>
      <c r="C445">
        <v>5</v>
      </c>
      <c r="D445">
        <v>3</v>
      </c>
      <c r="E445">
        <v>563674</v>
      </c>
      <c r="F445">
        <v>8196</v>
      </c>
      <c r="G445">
        <v>757052</v>
      </c>
      <c r="H445">
        <v>3610532</v>
      </c>
      <c r="I445">
        <v>1246485</v>
      </c>
      <c r="J445">
        <v>159052</v>
      </c>
    </row>
    <row r="446" spans="1:10" x14ac:dyDescent="0.35">
      <c r="A446">
        <v>2021</v>
      </c>
      <c r="B446" t="s">
        <v>17</v>
      </c>
      <c r="C446">
        <v>5</v>
      </c>
      <c r="D446">
        <v>3</v>
      </c>
      <c r="E446">
        <v>552374</v>
      </c>
      <c r="F446">
        <v>7754</v>
      </c>
      <c r="G446">
        <v>738010</v>
      </c>
      <c r="H446">
        <v>4322959</v>
      </c>
      <c r="I446">
        <v>2078010</v>
      </c>
      <c r="J446">
        <v>316219</v>
      </c>
    </row>
    <row r="447" spans="1:10" x14ac:dyDescent="0.35">
      <c r="A447">
        <v>2021</v>
      </c>
      <c r="B447" t="s">
        <v>17</v>
      </c>
      <c r="C447">
        <v>5</v>
      </c>
      <c r="D447">
        <v>3</v>
      </c>
      <c r="E447">
        <v>621514</v>
      </c>
      <c r="F447">
        <v>8154</v>
      </c>
      <c r="G447">
        <v>725094</v>
      </c>
      <c r="H447">
        <v>3837010</v>
      </c>
      <c r="I447">
        <v>2296202</v>
      </c>
      <c r="J447">
        <v>1228968</v>
      </c>
    </row>
    <row r="448" spans="1:10" x14ac:dyDescent="0.35">
      <c r="A448">
        <v>2021</v>
      </c>
      <c r="B448" t="s">
        <v>17</v>
      </c>
      <c r="C448">
        <v>5</v>
      </c>
      <c r="D448">
        <v>3</v>
      </c>
      <c r="E448">
        <v>534492</v>
      </c>
      <c r="F448">
        <v>9058</v>
      </c>
      <c r="G448">
        <v>779516</v>
      </c>
      <c r="H448">
        <v>4154311</v>
      </c>
      <c r="I448">
        <v>2309794</v>
      </c>
      <c r="J448">
        <v>394209</v>
      </c>
    </row>
    <row r="449" spans="1:10" x14ac:dyDescent="0.35">
      <c r="A449">
        <v>2021</v>
      </c>
      <c r="B449" t="s">
        <v>17</v>
      </c>
      <c r="C449">
        <v>5</v>
      </c>
      <c r="D449">
        <v>3</v>
      </c>
      <c r="E449">
        <v>526042</v>
      </c>
      <c r="F449">
        <v>8668</v>
      </c>
      <c r="G449">
        <v>844782</v>
      </c>
      <c r="H449">
        <v>3788477</v>
      </c>
      <c r="I449">
        <v>2559488</v>
      </c>
      <c r="J449">
        <v>486448</v>
      </c>
    </row>
    <row r="450" spans="1:10" x14ac:dyDescent="0.35">
      <c r="A450">
        <v>2021</v>
      </c>
      <c r="B450" t="s">
        <v>17</v>
      </c>
      <c r="C450">
        <v>5</v>
      </c>
      <c r="D450">
        <v>3</v>
      </c>
      <c r="E450">
        <v>514598</v>
      </c>
      <c r="F450">
        <v>8388</v>
      </c>
      <c r="G450">
        <v>715250</v>
      </c>
      <c r="H450">
        <v>4311346</v>
      </c>
      <c r="I450">
        <v>2598532</v>
      </c>
      <c r="J450">
        <v>380988</v>
      </c>
    </row>
    <row r="451" spans="1:10" x14ac:dyDescent="0.35">
      <c r="A451">
        <v>2021</v>
      </c>
      <c r="B451" t="s">
        <v>17</v>
      </c>
      <c r="C451">
        <v>5</v>
      </c>
      <c r="D451">
        <v>3</v>
      </c>
      <c r="E451">
        <v>518484</v>
      </c>
      <c r="F451">
        <v>8418</v>
      </c>
      <c r="G451">
        <v>714346</v>
      </c>
      <c r="H451">
        <v>4260832</v>
      </c>
      <c r="I451">
        <v>9153850</v>
      </c>
      <c r="J451">
        <v>579344</v>
      </c>
    </row>
    <row r="452" spans="1:10" x14ac:dyDescent="0.35">
      <c r="A452">
        <v>2021</v>
      </c>
      <c r="B452" t="s">
        <v>17</v>
      </c>
      <c r="C452">
        <v>5</v>
      </c>
      <c r="D452">
        <v>4</v>
      </c>
      <c r="E452">
        <v>445668</v>
      </c>
      <c r="F452">
        <v>8908</v>
      </c>
      <c r="G452">
        <v>604506</v>
      </c>
      <c r="H452">
        <v>4099410</v>
      </c>
      <c r="I452">
        <v>1969945</v>
      </c>
      <c r="J452">
        <v>125435</v>
      </c>
    </row>
    <row r="453" spans="1:10" x14ac:dyDescent="0.35">
      <c r="A453">
        <v>2021</v>
      </c>
      <c r="B453" t="s">
        <v>17</v>
      </c>
      <c r="C453">
        <v>5</v>
      </c>
      <c r="D453">
        <v>4</v>
      </c>
      <c r="E453">
        <v>481794</v>
      </c>
      <c r="F453">
        <v>7478</v>
      </c>
      <c r="G453">
        <v>710276</v>
      </c>
      <c r="H453">
        <v>4398503</v>
      </c>
      <c r="I453">
        <v>2886307</v>
      </c>
      <c r="J453">
        <v>371108</v>
      </c>
    </row>
    <row r="454" spans="1:10" x14ac:dyDescent="0.35">
      <c r="A454">
        <v>2021</v>
      </c>
      <c r="B454" t="s">
        <v>17</v>
      </c>
      <c r="C454">
        <v>5</v>
      </c>
      <c r="D454">
        <v>4</v>
      </c>
      <c r="E454">
        <v>423020</v>
      </c>
      <c r="F454">
        <v>7686</v>
      </c>
      <c r="G454">
        <v>566108</v>
      </c>
      <c r="H454">
        <v>4498943</v>
      </c>
      <c r="I454">
        <v>3751219</v>
      </c>
      <c r="J454">
        <v>314586</v>
      </c>
    </row>
    <row r="455" spans="1:10" x14ac:dyDescent="0.35">
      <c r="A455">
        <v>2021</v>
      </c>
      <c r="B455" t="s">
        <v>17</v>
      </c>
      <c r="C455">
        <v>5</v>
      </c>
      <c r="D455">
        <v>4</v>
      </c>
      <c r="E455">
        <v>417984</v>
      </c>
      <c r="F455">
        <v>8320</v>
      </c>
      <c r="G455">
        <v>590528</v>
      </c>
      <c r="H455">
        <v>4445761</v>
      </c>
      <c r="I455">
        <v>3825744</v>
      </c>
      <c r="J455">
        <v>412912</v>
      </c>
    </row>
    <row r="456" spans="1:10" x14ac:dyDescent="0.35">
      <c r="A456">
        <v>2021</v>
      </c>
      <c r="B456" t="s">
        <v>17</v>
      </c>
      <c r="C456">
        <v>5</v>
      </c>
      <c r="D456">
        <v>4</v>
      </c>
      <c r="E456">
        <v>391714</v>
      </c>
      <c r="F456">
        <v>7018</v>
      </c>
      <c r="G456">
        <v>653474</v>
      </c>
      <c r="H456">
        <v>4119267</v>
      </c>
      <c r="I456">
        <v>4608838</v>
      </c>
      <c r="J456">
        <v>359317</v>
      </c>
    </row>
    <row r="457" spans="1:10" x14ac:dyDescent="0.35">
      <c r="A457">
        <v>2021</v>
      </c>
      <c r="B457" t="s">
        <v>17</v>
      </c>
      <c r="C457">
        <v>5</v>
      </c>
      <c r="D457">
        <v>4</v>
      </c>
      <c r="E457">
        <v>372150</v>
      </c>
      <c r="F457">
        <v>7318</v>
      </c>
      <c r="G457">
        <v>542004</v>
      </c>
      <c r="H457">
        <v>4300755</v>
      </c>
      <c r="I457">
        <v>5647523</v>
      </c>
      <c r="J457">
        <v>395068</v>
      </c>
    </row>
    <row r="458" spans="1:10" x14ac:dyDescent="0.35">
      <c r="A458">
        <v>2021</v>
      </c>
      <c r="B458" t="s">
        <v>17</v>
      </c>
      <c r="C458">
        <v>5</v>
      </c>
      <c r="D458">
        <v>4</v>
      </c>
      <c r="E458">
        <v>348166</v>
      </c>
      <c r="F458">
        <v>7222</v>
      </c>
      <c r="G458">
        <v>570664</v>
      </c>
      <c r="H458">
        <v>4342179</v>
      </c>
      <c r="I458">
        <v>5856736</v>
      </c>
      <c r="J458">
        <v>500363</v>
      </c>
    </row>
    <row r="459" spans="1:10" x14ac:dyDescent="0.35">
      <c r="A459">
        <v>2021</v>
      </c>
      <c r="B459" t="s">
        <v>17</v>
      </c>
      <c r="C459">
        <v>5</v>
      </c>
      <c r="D459">
        <v>5</v>
      </c>
      <c r="E459">
        <v>306792</v>
      </c>
      <c r="F459">
        <v>6260</v>
      </c>
      <c r="G459">
        <v>475328</v>
      </c>
      <c r="H459">
        <v>3795611</v>
      </c>
      <c r="I459">
        <v>1991788</v>
      </c>
      <c r="J459">
        <v>183242</v>
      </c>
    </row>
    <row r="460" spans="1:10" x14ac:dyDescent="0.35">
      <c r="A460">
        <v>2021</v>
      </c>
      <c r="B460" t="s">
        <v>17</v>
      </c>
      <c r="C460">
        <v>5</v>
      </c>
      <c r="D460">
        <v>5</v>
      </c>
      <c r="E460">
        <v>253766</v>
      </c>
      <c r="F460">
        <v>5566</v>
      </c>
      <c r="G460">
        <v>510250</v>
      </c>
      <c r="H460">
        <v>3874858</v>
      </c>
      <c r="I460">
        <v>5170282</v>
      </c>
      <c r="J460">
        <v>605257</v>
      </c>
    </row>
    <row r="461" spans="1:10" x14ac:dyDescent="0.35">
      <c r="A461">
        <v>2021</v>
      </c>
      <c r="B461" t="s">
        <v>17</v>
      </c>
      <c r="C461">
        <v>5</v>
      </c>
      <c r="D461">
        <v>5</v>
      </c>
      <c r="E461">
        <v>330564</v>
      </c>
      <c r="F461">
        <v>6926</v>
      </c>
      <c r="G461">
        <v>528966</v>
      </c>
      <c r="H461">
        <v>4288249</v>
      </c>
      <c r="I461">
        <v>5676448</v>
      </c>
      <c r="J461">
        <v>651890</v>
      </c>
    </row>
    <row r="462" spans="1:10" x14ac:dyDescent="0.35">
      <c r="A462">
        <v>2021</v>
      </c>
      <c r="B462" t="s">
        <v>48</v>
      </c>
      <c r="C462">
        <v>6</v>
      </c>
      <c r="D462">
        <v>1</v>
      </c>
      <c r="E462">
        <v>202418</v>
      </c>
      <c r="F462">
        <v>4888</v>
      </c>
      <c r="G462">
        <v>348312</v>
      </c>
      <c r="H462">
        <v>3680521</v>
      </c>
      <c r="I462">
        <v>2752427</v>
      </c>
      <c r="J462">
        <v>175300</v>
      </c>
    </row>
    <row r="463" spans="1:10" x14ac:dyDescent="0.35">
      <c r="A463">
        <v>2021</v>
      </c>
      <c r="B463" t="s">
        <v>48</v>
      </c>
      <c r="C463">
        <v>6</v>
      </c>
      <c r="D463">
        <v>1</v>
      </c>
      <c r="E463">
        <v>266304</v>
      </c>
      <c r="F463">
        <v>6410</v>
      </c>
      <c r="G463">
        <v>462794</v>
      </c>
      <c r="H463">
        <v>5407769</v>
      </c>
      <c r="I463">
        <v>4422660</v>
      </c>
      <c r="J463">
        <v>577398</v>
      </c>
    </row>
    <row r="464" spans="1:10" x14ac:dyDescent="0.35">
      <c r="A464">
        <v>2021</v>
      </c>
      <c r="B464" t="s">
        <v>48</v>
      </c>
      <c r="C464">
        <v>6</v>
      </c>
      <c r="D464">
        <v>1</v>
      </c>
      <c r="E464">
        <v>268088</v>
      </c>
      <c r="F464">
        <v>5796</v>
      </c>
      <c r="G464">
        <v>423780</v>
      </c>
      <c r="H464">
        <v>5964622</v>
      </c>
      <c r="I464">
        <v>4505892</v>
      </c>
      <c r="J464">
        <v>480507</v>
      </c>
    </row>
    <row r="465" spans="1:10" x14ac:dyDescent="0.35">
      <c r="A465">
        <v>2021</v>
      </c>
      <c r="B465" t="s">
        <v>48</v>
      </c>
      <c r="C465">
        <v>6</v>
      </c>
      <c r="D465">
        <v>1</v>
      </c>
      <c r="E465">
        <v>264848</v>
      </c>
      <c r="F465">
        <v>5434</v>
      </c>
      <c r="G465">
        <v>413444</v>
      </c>
      <c r="H465">
        <v>5928849</v>
      </c>
      <c r="I465">
        <v>5640657</v>
      </c>
      <c r="J465">
        <v>485793</v>
      </c>
    </row>
    <row r="466" spans="1:10" x14ac:dyDescent="0.35">
      <c r="A466">
        <v>2021</v>
      </c>
      <c r="B466" t="s">
        <v>48</v>
      </c>
      <c r="C466">
        <v>6</v>
      </c>
      <c r="D466">
        <v>1</v>
      </c>
      <c r="E466">
        <v>171608</v>
      </c>
      <c r="F466">
        <v>4214</v>
      </c>
      <c r="G466">
        <v>365732</v>
      </c>
      <c r="H466">
        <v>3770797</v>
      </c>
      <c r="I466">
        <v>6161352</v>
      </c>
      <c r="J466">
        <v>660271</v>
      </c>
    </row>
    <row r="467" spans="1:10" x14ac:dyDescent="0.35">
      <c r="A467">
        <v>2021</v>
      </c>
      <c r="B467" t="s">
        <v>48</v>
      </c>
      <c r="C467">
        <v>6</v>
      </c>
      <c r="D467">
        <v>1</v>
      </c>
      <c r="E467">
        <v>228976</v>
      </c>
      <c r="F467">
        <v>5364</v>
      </c>
      <c r="G467">
        <v>378748</v>
      </c>
      <c r="H467">
        <v>5832629</v>
      </c>
      <c r="I467">
        <v>6371484</v>
      </c>
      <c r="J467">
        <v>549591</v>
      </c>
    </row>
    <row r="468" spans="1:10" x14ac:dyDescent="0.35">
      <c r="A468">
        <v>2021</v>
      </c>
      <c r="B468" t="s">
        <v>48</v>
      </c>
      <c r="C468">
        <v>6</v>
      </c>
      <c r="D468">
        <v>1</v>
      </c>
      <c r="E468">
        <v>240908</v>
      </c>
      <c r="F468">
        <v>6744</v>
      </c>
      <c r="G468">
        <v>395526</v>
      </c>
      <c r="H468">
        <v>6021572</v>
      </c>
      <c r="I468">
        <v>6931718</v>
      </c>
      <c r="J468">
        <v>566598</v>
      </c>
    </row>
    <row r="469" spans="1:10" x14ac:dyDescent="0.35">
      <c r="A469">
        <v>2021</v>
      </c>
      <c r="B469" t="s">
        <v>48</v>
      </c>
      <c r="C469">
        <v>6</v>
      </c>
      <c r="D469">
        <v>2</v>
      </c>
      <c r="E469">
        <v>142002</v>
      </c>
      <c r="F469">
        <v>7844</v>
      </c>
      <c r="G469">
        <v>239148</v>
      </c>
      <c r="H469">
        <v>3471615</v>
      </c>
      <c r="I469">
        <v>2952420</v>
      </c>
      <c r="J469">
        <v>354979</v>
      </c>
    </row>
    <row r="470" spans="1:10" x14ac:dyDescent="0.35">
      <c r="A470">
        <v>2021</v>
      </c>
      <c r="B470" t="s">
        <v>48</v>
      </c>
      <c r="C470">
        <v>6</v>
      </c>
      <c r="D470">
        <v>2</v>
      </c>
      <c r="E470">
        <v>185574</v>
      </c>
      <c r="F470">
        <v>4444</v>
      </c>
      <c r="G470">
        <v>324712</v>
      </c>
      <c r="H470">
        <v>4091789</v>
      </c>
      <c r="I470">
        <v>5082772</v>
      </c>
      <c r="J470">
        <v>636496</v>
      </c>
    </row>
    <row r="471" spans="1:10" x14ac:dyDescent="0.35">
      <c r="A471">
        <v>2021</v>
      </c>
      <c r="B471" t="s">
        <v>48</v>
      </c>
      <c r="C471">
        <v>6</v>
      </c>
      <c r="D471">
        <v>2</v>
      </c>
      <c r="E471">
        <v>183698</v>
      </c>
      <c r="F471">
        <v>6828</v>
      </c>
      <c r="G471">
        <v>270658</v>
      </c>
      <c r="H471">
        <v>4242558</v>
      </c>
      <c r="I471">
        <v>6056427</v>
      </c>
      <c r="J471">
        <v>658154</v>
      </c>
    </row>
    <row r="472" spans="1:10" x14ac:dyDescent="0.35">
      <c r="A472">
        <v>2021</v>
      </c>
      <c r="B472" t="s">
        <v>48</v>
      </c>
      <c r="C472">
        <v>6</v>
      </c>
      <c r="D472">
        <v>2</v>
      </c>
      <c r="E472">
        <v>169148</v>
      </c>
      <c r="F472">
        <v>7992</v>
      </c>
      <c r="G472">
        <v>245370</v>
      </c>
      <c r="H472">
        <v>4218543</v>
      </c>
      <c r="I472">
        <v>6356327</v>
      </c>
      <c r="J472">
        <v>669385</v>
      </c>
    </row>
    <row r="473" spans="1:10" x14ac:dyDescent="0.35">
      <c r="A473">
        <v>2021</v>
      </c>
      <c r="B473" t="s">
        <v>48</v>
      </c>
      <c r="C473">
        <v>6</v>
      </c>
      <c r="D473">
        <v>2</v>
      </c>
      <c r="E473">
        <v>161050</v>
      </c>
      <c r="F473">
        <v>6600</v>
      </c>
      <c r="G473">
        <v>265328</v>
      </c>
      <c r="H473">
        <v>4068055</v>
      </c>
      <c r="I473">
        <v>6406018</v>
      </c>
      <c r="J473">
        <v>780122</v>
      </c>
    </row>
    <row r="474" spans="1:10" x14ac:dyDescent="0.35">
      <c r="A474">
        <v>2021</v>
      </c>
      <c r="B474" t="s">
        <v>48</v>
      </c>
      <c r="C474">
        <v>6</v>
      </c>
      <c r="D474">
        <v>2</v>
      </c>
      <c r="E474">
        <v>187766</v>
      </c>
      <c r="F474">
        <v>12278</v>
      </c>
      <c r="G474">
        <v>298044</v>
      </c>
      <c r="H474">
        <v>4164126</v>
      </c>
      <c r="I474">
        <v>6690794</v>
      </c>
      <c r="J474">
        <v>642489</v>
      </c>
    </row>
    <row r="475" spans="1:10" x14ac:dyDescent="0.35">
      <c r="A475">
        <v>2021</v>
      </c>
      <c r="B475" t="s">
        <v>48</v>
      </c>
      <c r="C475">
        <v>6</v>
      </c>
      <c r="D475">
        <v>2</v>
      </c>
      <c r="E475">
        <v>120016</v>
      </c>
      <c r="F475">
        <v>5466</v>
      </c>
      <c r="G475">
        <v>234752</v>
      </c>
      <c r="H475">
        <v>3598312</v>
      </c>
      <c r="I475">
        <v>7593554</v>
      </c>
      <c r="J475">
        <v>792214</v>
      </c>
    </row>
    <row r="476" spans="1:10" x14ac:dyDescent="0.35">
      <c r="A476">
        <v>2021</v>
      </c>
      <c r="B476" t="s">
        <v>48</v>
      </c>
      <c r="C476">
        <v>6</v>
      </c>
      <c r="D476">
        <v>3</v>
      </c>
      <c r="E476">
        <v>124434</v>
      </c>
      <c r="F476">
        <v>5080</v>
      </c>
      <c r="G476">
        <v>215552</v>
      </c>
      <c r="H476">
        <v>3922458</v>
      </c>
      <c r="I476">
        <v>5029767</v>
      </c>
      <c r="J476">
        <v>822375</v>
      </c>
    </row>
    <row r="477" spans="1:10" x14ac:dyDescent="0.35">
      <c r="A477">
        <v>2021</v>
      </c>
      <c r="B477" t="s">
        <v>48</v>
      </c>
      <c r="C477">
        <v>6</v>
      </c>
      <c r="D477">
        <v>3</v>
      </c>
      <c r="E477">
        <v>124872</v>
      </c>
      <c r="F477">
        <v>3182</v>
      </c>
      <c r="G477">
        <v>177000</v>
      </c>
      <c r="H477">
        <v>4082534</v>
      </c>
      <c r="I477">
        <v>6051072</v>
      </c>
      <c r="J477">
        <v>831224</v>
      </c>
    </row>
    <row r="478" spans="1:10" x14ac:dyDescent="0.35">
      <c r="A478">
        <v>2021</v>
      </c>
      <c r="B478" t="s">
        <v>48</v>
      </c>
      <c r="C478">
        <v>6</v>
      </c>
      <c r="D478">
        <v>3</v>
      </c>
      <c r="E478">
        <v>121530</v>
      </c>
      <c r="F478">
        <v>3290</v>
      </c>
      <c r="G478">
        <v>195708</v>
      </c>
      <c r="H478">
        <v>4194766</v>
      </c>
      <c r="I478">
        <v>6054572</v>
      </c>
      <c r="J478">
        <v>798818</v>
      </c>
    </row>
    <row r="479" spans="1:10" x14ac:dyDescent="0.35">
      <c r="A479">
        <v>2021</v>
      </c>
      <c r="B479" t="s">
        <v>48</v>
      </c>
      <c r="C479">
        <v>6</v>
      </c>
      <c r="D479">
        <v>3</v>
      </c>
      <c r="E479">
        <v>105956</v>
      </c>
      <c r="F479">
        <v>2848</v>
      </c>
      <c r="G479">
        <v>156378</v>
      </c>
      <c r="H479">
        <v>3308601</v>
      </c>
      <c r="I479">
        <v>6109338</v>
      </c>
      <c r="J479">
        <v>576498</v>
      </c>
    </row>
    <row r="480" spans="1:10" x14ac:dyDescent="0.35">
      <c r="A480">
        <v>2021</v>
      </c>
      <c r="B480" t="s">
        <v>48</v>
      </c>
      <c r="C480">
        <v>6</v>
      </c>
      <c r="D480">
        <v>3</v>
      </c>
      <c r="E480">
        <v>134578</v>
      </c>
      <c r="F480">
        <v>4658</v>
      </c>
      <c r="G480">
        <v>207800</v>
      </c>
      <c r="H480">
        <v>4042924</v>
      </c>
      <c r="I480">
        <v>6332313</v>
      </c>
      <c r="J480">
        <v>762156</v>
      </c>
    </row>
    <row r="481" spans="1:10" x14ac:dyDescent="0.35">
      <c r="A481">
        <v>2021</v>
      </c>
      <c r="B481" t="s">
        <v>48</v>
      </c>
      <c r="C481">
        <v>6</v>
      </c>
      <c r="D481">
        <v>3</v>
      </c>
      <c r="E481">
        <v>117230</v>
      </c>
      <c r="F481">
        <v>3148</v>
      </c>
      <c r="G481">
        <v>175096</v>
      </c>
      <c r="H481">
        <v>3968178</v>
      </c>
      <c r="I481">
        <v>7571130</v>
      </c>
      <c r="J481">
        <v>1035236</v>
      </c>
    </row>
    <row r="482" spans="1:10" x14ac:dyDescent="0.35">
      <c r="A482">
        <v>2021</v>
      </c>
      <c r="B482" t="s">
        <v>48</v>
      </c>
      <c r="C482">
        <v>6</v>
      </c>
      <c r="D482">
        <v>3</v>
      </c>
      <c r="E482">
        <v>85366</v>
      </c>
      <c r="F482">
        <v>2334</v>
      </c>
      <c r="G482">
        <v>164062</v>
      </c>
      <c r="H482">
        <v>3421963</v>
      </c>
      <c r="I482">
        <v>15878841</v>
      </c>
      <c r="J482">
        <v>1576527</v>
      </c>
    </row>
    <row r="483" spans="1:10" x14ac:dyDescent="0.35">
      <c r="A483" s="7">
        <v>2021</v>
      </c>
      <c r="B483" s="7" t="s">
        <v>48</v>
      </c>
      <c r="C483">
        <v>6</v>
      </c>
      <c r="D483" s="7">
        <v>4</v>
      </c>
      <c r="E483" s="7">
        <v>93046</v>
      </c>
      <c r="F483" s="7">
        <v>1956</v>
      </c>
      <c r="G483" s="7">
        <v>117126</v>
      </c>
      <c r="H483" s="7">
        <v>3987272</v>
      </c>
      <c r="I483" s="7">
        <v>3097785</v>
      </c>
      <c r="J483" s="7">
        <v>705863</v>
      </c>
    </row>
    <row r="484" spans="1:10" x14ac:dyDescent="0.35">
      <c r="A484" s="7">
        <v>2021</v>
      </c>
      <c r="B484" s="7" t="s">
        <v>48</v>
      </c>
      <c r="C484">
        <v>6</v>
      </c>
      <c r="D484" s="7">
        <v>4</v>
      </c>
      <c r="E484" s="7">
        <v>74140</v>
      </c>
      <c r="F484" s="7">
        <v>1814</v>
      </c>
      <c r="G484" s="7">
        <v>114032</v>
      </c>
      <c r="H484" s="7">
        <v>3536589</v>
      </c>
      <c r="I484" s="7">
        <v>8394918</v>
      </c>
      <c r="J484" s="7">
        <v>2337508</v>
      </c>
    </row>
    <row r="485" spans="1:10" x14ac:dyDescent="0.35">
      <c r="A485" s="7">
        <v>2021</v>
      </c>
      <c r="B485" s="7" t="s">
        <v>48</v>
      </c>
      <c r="C485">
        <v>6</v>
      </c>
      <c r="D485" s="7">
        <v>4</v>
      </c>
      <c r="E485" s="7">
        <v>101634</v>
      </c>
      <c r="F485" s="7">
        <v>2718</v>
      </c>
      <c r="G485" s="7">
        <v>137394</v>
      </c>
      <c r="H485" s="7">
        <v>3967422</v>
      </c>
      <c r="I485" s="7">
        <v>10426032</v>
      </c>
      <c r="J485" s="7">
        <v>1320588</v>
      </c>
    </row>
    <row r="486" spans="1:10" x14ac:dyDescent="0.35">
      <c r="A486" s="7">
        <v>2021</v>
      </c>
      <c r="B486" s="7" t="s">
        <v>48</v>
      </c>
      <c r="C486">
        <v>6</v>
      </c>
      <c r="D486" s="7">
        <v>4</v>
      </c>
      <c r="E486" s="7">
        <v>103318</v>
      </c>
      <c r="F486" s="7">
        <v>2656</v>
      </c>
      <c r="G486" s="7">
        <v>128738</v>
      </c>
      <c r="H486" s="7">
        <v>3795957</v>
      </c>
      <c r="I486" s="7">
        <v>11025566</v>
      </c>
      <c r="J486" s="7">
        <v>1617451</v>
      </c>
    </row>
    <row r="487" spans="1:10" x14ac:dyDescent="0.35">
      <c r="A487" s="7">
        <v>2021</v>
      </c>
      <c r="B487" s="7" t="s">
        <v>48</v>
      </c>
      <c r="C487">
        <v>6</v>
      </c>
      <c r="D487" s="7">
        <v>4</v>
      </c>
      <c r="E487" s="7">
        <v>99688</v>
      </c>
      <c r="F487" s="7">
        <v>2516</v>
      </c>
      <c r="G487" s="7">
        <v>115732</v>
      </c>
      <c r="H487" s="7">
        <v>4520693</v>
      </c>
      <c r="I487" s="7">
        <v>11098783</v>
      </c>
      <c r="J487" s="7">
        <v>2326886</v>
      </c>
    </row>
    <row r="488" spans="1:10" x14ac:dyDescent="0.35">
      <c r="A488" s="7">
        <v>2021</v>
      </c>
      <c r="B488" s="7" t="s">
        <v>48</v>
      </c>
      <c r="C488">
        <v>6</v>
      </c>
      <c r="D488" s="7">
        <v>4</v>
      </c>
      <c r="E488" s="7">
        <v>97536</v>
      </c>
      <c r="F488" s="7">
        <v>2366</v>
      </c>
      <c r="G488" s="7">
        <v>129638</v>
      </c>
      <c r="H488" s="7">
        <v>4296515</v>
      </c>
      <c r="I488" s="7">
        <v>12193802</v>
      </c>
      <c r="J488" s="7">
        <v>2000562</v>
      </c>
    </row>
    <row r="489" spans="1:10" x14ac:dyDescent="0.35">
      <c r="A489" s="7">
        <v>2021</v>
      </c>
      <c r="B489" s="7" t="s">
        <v>48</v>
      </c>
      <c r="C489">
        <v>6</v>
      </c>
      <c r="D489" s="7">
        <v>4</v>
      </c>
      <c r="E489" s="7">
        <v>108618</v>
      </c>
      <c r="F489" s="7">
        <v>2646</v>
      </c>
      <c r="G489" s="7">
        <v>138374</v>
      </c>
      <c r="H489" s="7">
        <v>3993308</v>
      </c>
      <c r="I489" s="7">
        <v>12659560</v>
      </c>
      <c r="J489" s="7">
        <v>1307058</v>
      </c>
    </row>
    <row r="490" spans="1:10" x14ac:dyDescent="0.35">
      <c r="A490" s="7">
        <v>2021</v>
      </c>
      <c r="B490" s="7" t="s">
        <v>48</v>
      </c>
      <c r="C490">
        <v>6</v>
      </c>
      <c r="D490" s="7">
        <v>5</v>
      </c>
      <c r="E490" s="7">
        <v>97212</v>
      </c>
      <c r="F490" s="7">
        <v>2004</v>
      </c>
      <c r="G490" s="7">
        <v>123626</v>
      </c>
      <c r="H490" s="7">
        <v>4081276</v>
      </c>
      <c r="I490" s="7">
        <v>4172138</v>
      </c>
      <c r="J490" s="7">
        <v>1548168</v>
      </c>
    </row>
    <row r="491" spans="1:10" x14ac:dyDescent="0.35">
      <c r="A491" s="7">
        <v>2021</v>
      </c>
      <c r="B491" s="7" t="s">
        <v>48</v>
      </c>
      <c r="C491">
        <v>6</v>
      </c>
      <c r="D491" s="7">
        <v>5</v>
      </c>
      <c r="E491" s="7">
        <v>92208</v>
      </c>
      <c r="F491" s="7">
        <v>1638</v>
      </c>
      <c r="G491" s="7">
        <v>121578</v>
      </c>
      <c r="H491" s="7">
        <v>3874686</v>
      </c>
      <c r="I491" s="7">
        <v>5764052</v>
      </c>
      <c r="J491" s="7">
        <v>1884006</v>
      </c>
    </row>
    <row r="492" spans="1:10" x14ac:dyDescent="0.35">
      <c r="A492">
        <v>2021</v>
      </c>
      <c r="B492" t="s">
        <v>49</v>
      </c>
      <c r="C492">
        <v>7</v>
      </c>
      <c r="D492">
        <v>1</v>
      </c>
      <c r="E492">
        <v>80300</v>
      </c>
      <c r="F492">
        <v>1450</v>
      </c>
      <c r="G492">
        <v>84684</v>
      </c>
      <c r="H492">
        <v>3402495</v>
      </c>
      <c r="I492">
        <v>2373042</v>
      </c>
      <c r="J492">
        <v>968438</v>
      </c>
    </row>
    <row r="493" spans="1:10" x14ac:dyDescent="0.35">
      <c r="A493">
        <v>2021</v>
      </c>
      <c r="B493" t="s">
        <v>49</v>
      </c>
      <c r="C493">
        <v>7</v>
      </c>
      <c r="D493">
        <v>1</v>
      </c>
      <c r="E493">
        <v>91402</v>
      </c>
      <c r="F493">
        <v>1638</v>
      </c>
      <c r="G493">
        <v>89058</v>
      </c>
      <c r="H493">
        <v>4013338</v>
      </c>
      <c r="I493">
        <v>4366076</v>
      </c>
      <c r="J493">
        <v>2681926</v>
      </c>
    </row>
    <row r="494" spans="1:10" x14ac:dyDescent="0.35">
      <c r="A494">
        <v>2021</v>
      </c>
      <c r="B494" t="s">
        <v>49</v>
      </c>
      <c r="C494">
        <v>7</v>
      </c>
      <c r="D494">
        <v>1</v>
      </c>
      <c r="E494">
        <v>87928</v>
      </c>
      <c r="F494">
        <v>1860</v>
      </c>
      <c r="G494">
        <v>94108</v>
      </c>
      <c r="H494">
        <v>3821861</v>
      </c>
      <c r="I494">
        <v>5068678</v>
      </c>
      <c r="J494">
        <v>2469658</v>
      </c>
    </row>
    <row r="495" spans="1:10" x14ac:dyDescent="0.35">
      <c r="A495">
        <v>2021</v>
      </c>
      <c r="B495" t="s">
        <v>49</v>
      </c>
      <c r="C495">
        <v>7</v>
      </c>
      <c r="D495">
        <v>1</v>
      </c>
      <c r="E495">
        <v>68052</v>
      </c>
      <c r="F495">
        <v>1104</v>
      </c>
      <c r="G495">
        <v>103866</v>
      </c>
      <c r="H495">
        <v>3375225</v>
      </c>
      <c r="I495">
        <v>5697126</v>
      </c>
      <c r="J495">
        <v>3624344</v>
      </c>
    </row>
    <row r="496" spans="1:10" x14ac:dyDescent="0.35">
      <c r="A496">
        <v>2021</v>
      </c>
      <c r="B496" t="s">
        <v>49</v>
      </c>
      <c r="C496">
        <v>7</v>
      </c>
      <c r="D496">
        <v>1</v>
      </c>
      <c r="E496">
        <v>88374</v>
      </c>
      <c r="F496">
        <v>1474</v>
      </c>
      <c r="G496">
        <v>114994</v>
      </c>
      <c r="H496">
        <v>4240059</v>
      </c>
      <c r="I496">
        <v>6578518</v>
      </c>
      <c r="J496">
        <v>2490232</v>
      </c>
    </row>
    <row r="497" spans="1:10" x14ac:dyDescent="0.35">
      <c r="A497">
        <v>2021</v>
      </c>
      <c r="B497" t="s">
        <v>49</v>
      </c>
      <c r="C497">
        <v>7</v>
      </c>
      <c r="D497">
        <v>1</v>
      </c>
      <c r="E497">
        <v>93562</v>
      </c>
      <c r="F497">
        <v>1714</v>
      </c>
      <c r="G497">
        <v>118108</v>
      </c>
      <c r="H497">
        <v>4348225</v>
      </c>
      <c r="I497">
        <v>6708200</v>
      </c>
      <c r="J497">
        <v>2010877</v>
      </c>
    </row>
    <row r="498" spans="1:10" x14ac:dyDescent="0.35">
      <c r="A498">
        <v>2021</v>
      </c>
      <c r="B498" t="s">
        <v>49</v>
      </c>
      <c r="C498">
        <v>7</v>
      </c>
      <c r="D498">
        <v>1</v>
      </c>
      <c r="E498">
        <v>86054</v>
      </c>
      <c r="F498">
        <v>1900</v>
      </c>
      <c r="G498">
        <v>104540</v>
      </c>
      <c r="H498">
        <v>3862184</v>
      </c>
      <c r="I498">
        <v>8787316</v>
      </c>
      <c r="J498">
        <v>4431770</v>
      </c>
    </row>
    <row r="499" spans="1:10" x14ac:dyDescent="0.35">
      <c r="A499">
        <v>2021</v>
      </c>
      <c r="B499" t="s">
        <v>49</v>
      </c>
      <c r="C499">
        <v>7</v>
      </c>
      <c r="D499">
        <v>2</v>
      </c>
      <c r="E499">
        <v>75308</v>
      </c>
      <c r="F499">
        <v>1440</v>
      </c>
      <c r="G499">
        <v>79376</v>
      </c>
      <c r="H499">
        <v>3314264</v>
      </c>
      <c r="I499">
        <v>1694579</v>
      </c>
      <c r="J499">
        <v>944712</v>
      </c>
    </row>
    <row r="500" spans="1:10" x14ac:dyDescent="0.35">
      <c r="A500">
        <v>2021</v>
      </c>
      <c r="B500" t="s">
        <v>49</v>
      </c>
      <c r="C500">
        <v>7</v>
      </c>
      <c r="D500">
        <v>2</v>
      </c>
      <c r="E500">
        <v>85320</v>
      </c>
      <c r="F500">
        <v>2414</v>
      </c>
      <c r="G500">
        <v>90582</v>
      </c>
      <c r="H500">
        <v>4057619</v>
      </c>
      <c r="I500">
        <v>4127158</v>
      </c>
      <c r="J500">
        <v>2281335</v>
      </c>
    </row>
    <row r="501" spans="1:10" x14ac:dyDescent="0.35">
      <c r="A501">
        <v>2021</v>
      </c>
      <c r="B501" t="s">
        <v>49</v>
      </c>
      <c r="C501">
        <v>7</v>
      </c>
      <c r="D501">
        <v>2</v>
      </c>
      <c r="E501">
        <v>83518</v>
      </c>
      <c r="F501">
        <v>1156</v>
      </c>
      <c r="G501">
        <v>78586</v>
      </c>
      <c r="H501">
        <v>4090585</v>
      </c>
      <c r="I501">
        <v>4283333</v>
      </c>
      <c r="J501">
        <v>3000321</v>
      </c>
    </row>
    <row r="502" spans="1:10" x14ac:dyDescent="0.35">
      <c r="A502">
        <v>2021</v>
      </c>
      <c r="B502" t="s">
        <v>49</v>
      </c>
      <c r="C502">
        <v>7</v>
      </c>
      <c r="D502">
        <v>2</v>
      </c>
      <c r="E502">
        <v>82988</v>
      </c>
      <c r="F502">
        <v>1796</v>
      </c>
      <c r="G502">
        <v>83022</v>
      </c>
      <c r="H502">
        <v>3947034</v>
      </c>
      <c r="I502">
        <v>4856704</v>
      </c>
      <c r="J502">
        <v>2814183</v>
      </c>
    </row>
    <row r="503" spans="1:10" x14ac:dyDescent="0.35">
      <c r="A503">
        <v>2021</v>
      </c>
      <c r="B503" t="s">
        <v>49</v>
      </c>
      <c r="C503">
        <v>7</v>
      </c>
      <c r="D503">
        <v>2</v>
      </c>
      <c r="E503">
        <v>61636</v>
      </c>
      <c r="F503">
        <v>4048</v>
      </c>
      <c r="G503">
        <v>95088</v>
      </c>
      <c r="H503">
        <v>3471009</v>
      </c>
      <c r="I503">
        <v>5187498</v>
      </c>
      <c r="J503">
        <v>3041588</v>
      </c>
    </row>
    <row r="504" spans="1:10" x14ac:dyDescent="0.35">
      <c r="A504">
        <v>2021</v>
      </c>
      <c r="B504" t="s">
        <v>49</v>
      </c>
      <c r="C504">
        <v>7</v>
      </c>
      <c r="D504">
        <v>2</v>
      </c>
      <c r="E504">
        <v>87008</v>
      </c>
      <c r="F504">
        <v>1816</v>
      </c>
      <c r="G504">
        <v>88408</v>
      </c>
      <c r="H504">
        <v>3823846</v>
      </c>
      <c r="I504">
        <v>5576981</v>
      </c>
      <c r="J504">
        <v>2707095</v>
      </c>
    </row>
    <row r="505" spans="1:10" x14ac:dyDescent="0.35">
      <c r="A505">
        <v>2021</v>
      </c>
      <c r="B505" t="s">
        <v>49</v>
      </c>
      <c r="C505">
        <v>7</v>
      </c>
      <c r="D505">
        <v>2</v>
      </c>
      <c r="E505">
        <v>80628</v>
      </c>
      <c r="F505">
        <v>1250</v>
      </c>
      <c r="G505">
        <v>84872</v>
      </c>
      <c r="H505">
        <v>3857138</v>
      </c>
      <c r="I505">
        <v>9549170</v>
      </c>
      <c r="J505">
        <v>2910173</v>
      </c>
    </row>
    <row r="506" spans="1:10" x14ac:dyDescent="0.35">
      <c r="A506">
        <v>2021</v>
      </c>
      <c r="B506" t="s">
        <v>49</v>
      </c>
      <c r="C506">
        <v>7</v>
      </c>
      <c r="D506">
        <v>3</v>
      </c>
      <c r="E506">
        <v>76660</v>
      </c>
      <c r="F506">
        <v>1002</v>
      </c>
      <c r="G506">
        <v>77090</v>
      </c>
      <c r="H506">
        <v>3452508</v>
      </c>
      <c r="I506">
        <v>2101348</v>
      </c>
      <c r="J506">
        <v>998208</v>
      </c>
    </row>
    <row r="507" spans="1:10" x14ac:dyDescent="0.35">
      <c r="A507">
        <v>2021</v>
      </c>
      <c r="B507" t="s">
        <v>49</v>
      </c>
      <c r="C507">
        <v>7</v>
      </c>
      <c r="D507">
        <v>3</v>
      </c>
      <c r="E507">
        <v>83374</v>
      </c>
      <c r="F507">
        <v>1020</v>
      </c>
      <c r="G507">
        <v>77782</v>
      </c>
      <c r="H507">
        <v>3694941</v>
      </c>
      <c r="I507">
        <v>3085928</v>
      </c>
      <c r="J507">
        <v>1671343</v>
      </c>
    </row>
    <row r="508" spans="1:10" x14ac:dyDescent="0.35">
      <c r="A508">
        <v>2021</v>
      </c>
      <c r="B508" t="s">
        <v>49</v>
      </c>
      <c r="C508">
        <v>7</v>
      </c>
      <c r="D508">
        <v>3</v>
      </c>
      <c r="E508">
        <v>84256</v>
      </c>
      <c r="F508">
        <v>7996</v>
      </c>
      <c r="G508">
        <v>73752</v>
      </c>
      <c r="H508">
        <v>3815560</v>
      </c>
      <c r="I508">
        <v>4646499</v>
      </c>
      <c r="J508">
        <v>2604527</v>
      </c>
    </row>
    <row r="509" spans="1:10" x14ac:dyDescent="0.35">
      <c r="A509">
        <v>2021</v>
      </c>
      <c r="B509" t="s">
        <v>49</v>
      </c>
      <c r="C509">
        <v>7</v>
      </c>
      <c r="D509">
        <v>3</v>
      </c>
      <c r="E509">
        <v>76234</v>
      </c>
      <c r="F509">
        <v>1120</v>
      </c>
      <c r="G509">
        <v>87756</v>
      </c>
      <c r="H509">
        <v>4058036</v>
      </c>
      <c r="I509">
        <v>5097464</v>
      </c>
      <c r="J509">
        <v>3604734</v>
      </c>
    </row>
    <row r="510" spans="1:10" x14ac:dyDescent="0.35">
      <c r="A510">
        <v>2021</v>
      </c>
      <c r="B510" t="s">
        <v>49</v>
      </c>
      <c r="C510">
        <v>7</v>
      </c>
      <c r="D510">
        <v>3</v>
      </c>
      <c r="E510">
        <v>78142</v>
      </c>
      <c r="F510">
        <v>1088</v>
      </c>
      <c r="G510">
        <v>79654</v>
      </c>
      <c r="H510">
        <v>4013927</v>
      </c>
      <c r="I510">
        <v>5172905</v>
      </c>
      <c r="J510">
        <v>2831982</v>
      </c>
    </row>
    <row r="511" spans="1:10" x14ac:dyDescent="0.35">
      <c r="A511">
        <v>2021</v>
      </c>
      <c r="B511" t="s">
        <v>49</v>
      </c>
      <c r="C511">
        <v>7</v>
      </c>
      <c r="D511">
        <v>3</v>
      </c>
      <c r="E511">
        <v>82566</v>
      </c>
      <c r="F511">
        <v>1034</v>
      </c>
      <c r="G511">
        <v>84102</v>
      </c>
      <c r="H511">
        <v>4044420</v>
      </c>
      <c r="I511">
        <v>6456962</v>
      </c>
      <c r="J511">
        <v>4014062</v>
      </c>
    </row>
    <row r="512" spans="1:10" x14ac:dyDescent="0.35">
      <c r="A512">
        <v>2021</v>
      </c>
      <c r="B512" t="s">
        <v>49</v>
      </c>
      <c r="C512">
        <v>7</v>
      </c>
      <c r="D512">
        <v>3</v>
      </c>
      <c r="E512">
        <v>58840</v>
      </c>
      <c r="F512">
        <v>744</v>
      </c>
      <c r="G512">
        <v>90712</v>
      </c>
      <c r="H512">
        <v>3677387</v>
      </c>
      <c r="I512">
        <v>6896365</v>
      </c>
      <c r="J512">
        <v>3831947</v>
      </c>
    </row>
    <row r="513" spans="1:10" x14ac:dyDescent="0.35">
      <c r="A513">
        <v>2021</v>
      </c>
      <c r="B513" t="s">
        <v>49</v>
      </c>
      <c r="C513">
        <v>7</v>
      </c>
      <c r="D513">
        <v>4</v>
      </c>
      <c r="E513">
        <v>76358</v>
      </c>
      <c r="F513">
        <v>822</v>
      </c>
      <c r="G513">
        <v>71890</v>
      </c>
      <c r="H513">
        <v>3090208</v>
      </c>
      <c r="I513">
        <v>2829993</v>
      </c>
      <c r="J513">
        <v>1260112</v>
      </c>
    </row>
    <row r="514" spans="1:10" x14ac:dyDescent="0.35">
      <c r="A514">
        <v>2021</v>
      </c>
      <c r="B514" t="s">
        <v>49</v>
      </c>
      <c r="C514">
        <v>7</v>
      </c>
      <c r="D514">
        <v>4</v>
      </c>
      <c r="E514">
        <v>85942</v>
      </c>
      <c r="F514">
        <v>1282</v>
      </c>
      <c r="G514">
        <v>83306</v>
      </c>
      <c r="H514">
        <v>3734105</v>
      </c>
      <c r="I514">
        <v>5615636</v>
      </c>
      <c r="J514">
        <v>2871802</v>
      </c>
    </row>
    <row r="515" spans="1:10" x14ac:dyDescent="0.35">
      <c r="A515">
        <v>2021</v>
      </c>
      <c r="B515" t="s">
        <v>49</v>
      </c>
      <c r="C515">
        <v>7</v>
      </c>
      <c r="D515">
        <v>4</v>
      </c>
      <c r="E515">
        <v>79002</v>
      </c>
      <c r="F515">
        <v>1084</v>
      </c>
      <c r="G515">
        <v>70290</v>
      </c>
      <c r="H515">
        <v>3614713</v>
      </c>
      <c r="I515">
        <v>5749205</v>
      </c>
      <c r="J515">
        <v>3180255</v>
      </c>
    </row>
    <row r="516" spans="1:10" x14ac:dyDescent="0.35">
      <c r="A516">
        <v>2021</v>
      </c>
      <c r="B516" t="s">
        <v>49</v>
      </c>
      <c r="C516">
        <v>7</v>
      </c>
      <c r="D516">
        <v>4</v>
      </c>
      <c r="E516">
        <v>86330</v>
      </c>
      <c r="F516">
        <v>1280</v>
      </c>
      <c r="G516">
        <v>77074</v>
      </c>
      <c r="H516">
        <v>3820728</v>
      </c>
      <c r="I516">
        <v>6442352</v>
      </c>
      <c r="J516">
        <v>2656142</v>
      </c>
    </row>
    <row r="517" spans="1:10" x14ac:dyDescent="0.35">
      <c r="A517">
        <v>2021</v>
      </c>
      <c r="B517" t="s">
        <v>49</v>
      </c>
      <c r="C517">
        <v>7</v>
      </c>
      <c r="D517">
        <v>4</v>
      </c>
      <c r="E517">
        <v>80572</v>
      </c>
      <c r="F517">
        <v>1082</v>
      </c>
      <c r="G517">
        <v>80076</v>
      </c>
      <c r="H517">
        <v>3800758</v>
      </c>
      <c r="I517">
        <v>7135709</v>
      </c>
      <c r="J517">
        <v>3401096</v>
      </c>
    </row>
    <row r="518" spans="1:10" x14ac:dyDescent="0.35">
      <c r="A518">
        <v>2021</v>
      </c>
      <c r="B518" t="s">
        <v>49</v>
      </c>
      <c r="C518">
        <v>7</v>
      </c>
      <c r="D518">
        <v>4</v>
      </c>
      <c r="E518">
        <v>69726</v>
      </c>
      <c r="F518">
        <v>960</v>
      </c>
      <c r="G518">
        <v>76806</v>
      </c>
      <c r="H518">
        <v>3964949</v>
      </c>
      <c r="I518">
        <v>7371723</v>
      </c>
      <c r="J518">
        <v>3759205</v>
      </c>
    </row>
    <row r="519" spans="1:10" x14ac:dyDescent="0.35">
      <c r="A519">
        <v>2021</v>
      </c>
      <c r="B519" t="s">
        <v>49</v>
      </c>
      <c r="C519">
        <v>7</v>
      </c>
      <c r="D519">
        <v>4</v>
      </c>
      <c r="E519">
        <v>61640</v>
      </c>
      <c r="F519">
        <v>836</v>
      </c>
      <c r="G519">
        <v>85006</v>
      </c>
      <c r="H519">
        <v>3479613</v>
      </c>
      <c r="I519">
        <v>9426641</v>
      </c>
      <c r="J519">
        <v>4005227</v>
      </c>
    </row>
    <row r="520" spans="1:10" x14ac:dyDescent="0.35">
      <c r="A520">
        <v>2021</v>
      </c>
      <c r="B520" t="s">
        <v>49</v>
      </c>
      <c r="C520">
        <v>7</v>
      </c>
      <c r="D520">
        <v>5</v>
      </c>
      <c r="E520">
        <v>89342</v>
      </c>
      <c r="F520">
        <v>1098</v>
      </c>
      <c r="G520">
        <v>84230</v>
      </c>
      <c r="H520">
        <v>4069461</v>
      </c>
      <c r="I520">
        <v>7190818</v>
      </c>
      <c r="J520">
        <v>3463252</v>
      </c>
    </row>
    <row r="521" spans="1:10" x14ac:dyDescent="0.35">
      <c r="A521">
        <v>2021</v>
      </c>
      <c r="B521" t="s">
        <v>49</v>
      </c>
      <c r="C521">
        <v>7</v>
      </c>
      <c r="D521">
        <v>5</v>
      </c>
      <c r="E521">
        <v>82998</v>
      </c>
      <c r="F521">
        <v>1196</v>
      </c>
      <c r="G521">
        <v>74640</v>
      </c>
      <c r="H521">
        <v>3807728</v>
      </c>
      <c r="I521">
        <v>7358844</v>
      </c>
      <c r="J521">
        <v>3609736</v>
      </c>
    </row>
    <row r="522" spans="1:10" x14ac:dyDescent="0.35">
      <c r="A522">
        <v>2021</v>
      </c>
      <c r="B522" t="s">
        <v>49</v>
      </c>
      <c r="C522">
        <v>7</v>
      </c>
      <c r="D522">
        <v>5</v>
      </c>
      <c r="E522">
        <v>83886</v>
      </c>
      <c r="F522">
        <v>1084</v>
      </c>
      <c r="G522">
        <v>78974</v>
      </c>
      <c r="H522">
        <v>3842299</v>
      </c>
      <c r="I522">
        <v>13971694</v>
      </c>
      <c r="J522">
        <v>3588540</v>
      </c>
    </row>
    <row r="523" spans="1:10" x14ac:dyDescent="0.35">
      <c r="A523">
        <v>2021</v>
      </c>
      <c r="B523" t="s">
        <v>50</v>
      </c>
      <c r="C523">
        <v>8</v>
      </c>
      <c r="D523">
        <v>1</v>
      </c>
      <c r="E523">
        <v>81258</v>
      </c>
      <c r="F523">
        <v>848</v>
      </c>
      <c r="G523">
        <v>73256</v>
      </c>
      <c r="H523">
        <v>3408960</v>
      </c>
      <c r="I523">
        <v>2376852</v>
      </c>
      <c r="J523">
        <v>1473234</v>
      </c>
    </row>
    <row r="524" spans="1:10" x14ac:dyDescent="0.35">
      <c r="A524">
        <v>2021</v>
      </c>
      <c r="B524" t="s">
        <v>50</v>
      </c>
      <c r="C524">
        <v>8</v>
      </c>
      <c r="D524">
        <v>1</v>
      </c>
      <c r="E524">
        <v>85594</v>
      </c>
      <c r="F524">
        <v>1064</v>
      </c>
      <c r="G524">
        <v>83746</v>
      </c>
      <c r="H524">
        <v>3903184</v>
      </c>
      <c r="I524">
        <v>6071142</v>
      </c>
      <c r="J524">
        <v>2039449</v>
      </c>
    </row>
    <row r="525" spans="1:10" x14ac:dyDescent="0.35">
      <c r="A525">
        <v>2021</v>
      </c>
      <c r="B525" t="s">
        <v>50</v>
      </c>
      <c r="C525">
        <v>8</v>
      </c>
      <c r="D525">
        <v>1</v>
      </c>
      <c r="E525">
        <v>77410</v>
      </c>
      <c r="F525">
        <v>1232</v>
      </c>
      <c r="G525">
        <v>80052</v>
      </c>
      <c r="H525">
        <v>3841005</v>
      </c>
      <c r="I525">
        <v>8666299</v>
      </c>
      <c r="J525">
        <v>2542620</v>
      </c>
    </row>
    <row r="526" spans="1:10" x14ac:dyDescent="0.35">
      <c r="A526">
        <v>2021</v>
      </c>
      <c r="B526" t="s">
        <v>50</v>
      </c>
      <c r="C526">
        <v>8</v>
      </c>
      <c r="D526">
        <v>1</v>
      </c>
      <c r="E526">
        <v>78136</v>
      </c>
      <c r="F526">
        <v>982</v>
      </c>
      <c r="G526">
        <v>87870</v>
      </c>
      <c r="H526">
        <v>3775701</v>
      </c>
      <c r="I526">
        <v>8673018</v>
      </c>
      <c r="J526">
        <v>2928082</v>
      </c>
    </row>
    <row r="527" spans="1:10" x14ac:dyDescent="0.35">
      <c r="A527">
        <v>2021</v>
      </c>
      <c r="B527" t="s">
        <v>50</v>
      </c>
      <c r="C527">
        <v>8</v>
      </c>
      <c r="D527">
        <v>1</v>
      </c>
      <c r="E527">
        <v>90010</v>
      </c>
      <c r="F527">
        <v>930</v>
      </c>
      <c r="G527">
        <v>81812</v>
      </c>
      <c r="H527">
        <v>3780900</v>
      </c>
      <c r="I527">
        <v>9009424</v>
      </c>
      <c r="J527">
        <v>2960503</v>
      </c>
    </row>
    <row r="528" spans="1:10" x14ac:dyDescent="0.35">
      <c r="A528">
        <v>2021</v>
      </c>
      <c r="B528" t="s">
        <v>50</v>
      </c>
      <c r="C528">
        <v>8</v>
      </c>
      <c r="D528">
        <v>1</v>
      </c>
      <c r="E528">
        <v>60170</v>
      </c>
      <c r="F528">
        <v>840</v>
      </c>
      <c r="G528">
        <v>78240</v>
      </c>
      <c r="H528">
        <v>3432737</v>
      </c>
      <c r="I528">
        <v>9264424</v>
      </c>
      <c r="J528">
        <v>3375437</v>
      </c>
    </row>
    <row r="529" spans="1:10" x14ac:dyDescent="0.35">
      <c r="A529">
        <v>2021</v>
      </c>
      <c r="B529" t="s">
        <v>50</v>
      </c>
      <c r="C529">
        <v>8</v>
      </c>
      <c r="D529">
        <v>1</v>
      </c>
      <c r="E529">
        <v>85060</v>
      </c>
      <c r="F529">
        <v>1122</v>
      </c>
      <c r="G529">
        <v>73104</v>
      </c>
      <c r="H529">
        <v>3863000</v>
      </c>
      <c r="I529">
        <v>10927214</v>
      </c>
      <c r="J529">
        <v>2557106</v>
      </c>
    </row>
    <row r="530" spans="1:10" x14ac:dyDescent="0.35">
      <c r="A530">
        <v>2021</v>
      </c>
      <c r="B530" t="s">
        <v>50</v>
      </c>
      <c r="C530">
        <v>8</v>
      </c>
      <c r="D530">
        <v>2</v>
      </c>
      <c r="E530">
        <v>72072</v>
      </c>
      <c r="F530">
        <v>894</v>
      </c>
      <c r="G530">
        <v>79664</v>
      </c>
      <c r="H530">
        <v>3608835</v>
      </c>
      <c r="I530">
        <v>2578884</v>
      </c>
      <c r="J530">
        <v>1129650</v>
      </c>
    </row>
    <row r="531" spans="1:10" x14ac:dyDescent="0.35">
      <c r="A531">
        <v>2021</v>
      </c>
      <c r="B531" t="s">
        <v>50</v>
      </c>
      <c r="C531">
        <v>8</v>
      </c>
      <c r="D531">
        <v>2</v>
      </c>
      <c r="E531">
        <v>83172</v>
      </c>
      <c r="F531">
        <v>982</v>
      </c>
      <c r="G531">
        <v>78254</v>
      </c>
      <c r="H531">
        <v>4365442</v>
      </c>
      <c r="I531">
        <v>6768357</v>
      </c>
      <c r="J531">
        <v>2411829</v>
      </c>
    </row>
    <row r="532" spans="1:10" x14ac:dyDescent="0.35">
      <c r="A532">
        <v>2021</v>
      </c>
      <c r="B532" t="s">
        <v>50</v>
      </c>
      <c r="C532">
        <v>8</v>
      </c>
      <c r="D532">
        <v>2</v>
      </c>
      <c r="E532">
        <v>76760</v>
      </c>
      <c r="F532">
        <v>992</v>
      </c>
      <c r="G532">
        <v>80194</v>
      </c>
      <c r="H532">
        <v>3617770</v>
      </c>
      <c r="I532">
        <v>6875869</v>
      </c>
      <c r="J532">
        <v>2283790</v>
      </c>
    </row>
    <row r="533" spans="1:10" x14ac:dyDescent="0.35">
      <c r="A533">
        <v>2021</v>
      </c>
      <c r="B533" t="s">
        <v>50</v>
      </c>
      <c r="C533">
        <v>8</v>
      </c>
      <c r="D533">
        <v>2</v>
      </c>
      <c r="E533">
        <v>54856</v>
      </c>
      <c r="F533">
        <v>752</v>
      </c>
      <c r="G533">
        <v>82922</v>
      </c>
      <c r="H533">
        <v>3190265</v>
      </c>
      <c r="I533">
        <v>8980740</v>
      </c>
      <c r="J533">
        <v>2689623</v>
      </c>
    </row>
    <row r="534" spans="1:10" x14ac:dyDescent="0.35">
      <c r="A534">
        <v>2021</v>
      </c>
      <c r="B534" t="s">
        <v>50</v>
      </c>
      <c r="C534">
        <v>8</v>
      </c>
      <c r="D534">
        <v>2</v>
      </c>
      <c r="E534">
        <v>80162</v>
      </c>
      <c r="F534">
        <v>1166</v>
      </c>
      <c r="G534">
        <v>84312</v>
      </c>
      <c r="H534">
        <v>4115837</v>
      </c>
      <c r="I534">
        <v>9297809</v>
      </c>
      <c r="J534">
        <v>2525291</v>
      </c>
    </row>
    <row r="535" spans="1:10" x14ac:dyDescent="0.35">
      <c r="A535">
        <v>2021</v>
      </c>
      <c r="B535" t="s">
        <v>50</v>
      </c>
      <c r="C535">
        <v>8</v>
      </c>
      <c r="D535">
        <v>2</v>
      </c>
      <c r="E535">
        <v>77522</v>
      </c>
      <c r="F535">
        <v>954</v>
      </c>
      <c r="G535">
        <v>71518</v>
      </c>
      <c r="H535">
        <v>4256111</v>
      </c>
      <c r="I535">
        <v>10433518</v>
      </c>
      <c r="J535">
        <v>2780376</v>
      </c>
    </row>
    <row r="536" spans="1:10" x14ac:dyDescent="0.35">
      <c r="A536">
        <v>2021</v>
      </c>
      <c r="B536" t="s">
        <v>50</v>
      </c>
      <c r="C536">
        <v>8</v>
      </c>
      <c r="D536">
        <v>2</v>
      </c>
      <c r="E536">
        <v>72270</v>
      </c>
      <c r="F536">
        <v>982</v>
      </c>
      <c r="G536">
        <v>75872</v>
      </c>
      <c r="H536">
        <v>3904840</v>
      </c>
      <c r="I536">
        <v>11458501</v>
      </c>
      <c r="J536">
        <v>3853860</v>
      </c>
    </row>
    <row r="537" spans="1:10" x14ac:dyDescent="0.35">
      <c r="A537">
        <v>2021</v>
      </c>
      <c r="B537" t="s">
        <v>50</v>
      </c>
      <c r="C537">
        <v>8</v>
      </c>
      <c r="D537">
        <v>3</v>
      </c>
      <c r="E537">
        <v>66490</v>
      </c>
      <c r="F537">
        <v>842</v>
      </c>
      <c r="G537">
        <v>71872</v>
      </c>
      <c r="H537">
        <v>2729239</v>
      </c>
      <c r="I537">
        <v>2994698</v>
      </c>
      <c r="J537">
        <v>1027023</v>
      </c>
    </row>
    <row r="538" spans="1:10" x14ac:dyDescent="0.35">
      <c r="A538">
        <v>2021</v>
      </c>
      <c r="B538" t="s">
        <v>50</v>
      </c>
      <c r="C538">
        <v>8</v>
      </c>
      <c r="D538">
        <v>3</v>
      </c>
      <c r="E538">
        <v>68616</v>
      </c>
      <c r="F538">
        <v>752</v>
      </c>
      <c r="G538">
        <v>72570</v>
      </c>
      <c r="H538">
        <v>3783582</v>
      </c>
      <c r="I538">
        <v>5634862</v>
      </c>
      <c r="J538">
        <v>2036862</v>
      </c>
    </row>
    <row r="539" spans="1:10" x14ac:dyDescent="0.35">
      <c r="A539">
        <v>2021</v>
      </c>
      <c r="B539" t="s">
        <v>50</v>
      </c>
      <c r="C539">
        <v>8</v>
      </c>
      <c r="D539">
        <v>3</v>
      </c>
      <c r="E539">
        <v>62046</v>
      </c>
      <c r="F539">
        <v>802</v>
      </c>
      <c r="G539">
        <v>77154</v>
      </c>
      <c r="H539">
        <v>3450149</v>
      </c>
      <c r="I539">
        <v>6904225</v>
      </c>
      <c r="J539">
        <v>3838993</v>
      </c>
    </row>
    <row r="540" spans="1:10" x14ac:dyDescent="0.35">
      <c r="A540">
        <v>2021</v>
      </c>
      <c r="B540" t="s">
        <v>50</v>
      </c>
      <c r="C540">
        <v>8</v>
      </c>
      <c r="D540">
        <v>3</v>
      </c>
      <c r="E540">
        <v>73004</v>
      </c>
      <c r="F540">
        <v>1054</v>
      </c>
      <c r="G540">
        <v>78538</v>
      </c>
      <c r="H540">
        <v>3798743</v>
      </c>
      <c r="I540">
        <v>8764226</v>
      </c>
      <c r="J540">
        <v>2908580</v>
      </c>
    </row>
    <row r="541" spans="1:10" x14ac:dyDescent="0.35">
      <c r="A541">
        <v>2021</v>
      </c>
      <c r="B541" t="s">
        <v>50</v>
      </c>
      <c r="C541">
        <v>8</v>
      </c>
      <c r="D541">
        <v>3</v>
      </c>
      <c r="E541">
        <v>73200</v>
      </c>
      <c r="F541">
        <v>1086</v>
      </c>
      <c r="G541">
        <v>72914</v>
      </c>
      <c r="H541">
        <v>4365700</v>
      </c>
      <c r="I541">
        <v>8767540</v>
      </c>
      <c r="J541">
        <v>2817730</v>
      </c>
    </row>
    <row r="542" spans="1:10" x14ac:dyDescent="0.35">
      <c r="A542">
        <v>2021</v>
      </c>
      <c r="B542" t="s">
        <v>50</v>
      </c>
      <c r="C542">
        <v>8</v>
      </c>
      <c r="D542">
        <v>3</v>
      </c>
      <c r="E542">
        <v>70416</v>
      </c>
      <c r="F542">
        <v>880</v>
      </c>
      <c r="G542">
        <v>74286</v>
      </c>
      <c r="H542">
        <v>3555548</v>
      </c>
      <c r="I542">
        <v>9050379</v>
      </c>
      <c r="J542">
        <v>2791962</v>
      </c>
    </row>
    <row r="543" spans="1:10" x14ac:dyDescent="0.35">
      <c r="A543">
        <v>2021</v>
      </c>
      <c r="B543" t="s">
        <v>50</v>
      </c>
      <c r="C543">
        <v>8</v>
      </c>
      <c r="D543">
        <v>3</v>
      </c>
      <c r="E543">
        <v>49392</v>
      </c>
      <c r="F543">
        <v>876</v>
      </c>
      <c r="G543">
        <v>73742</v>
      </c>
      <c r="H543">
        <v>3542025</v>
      </c>
      <c r="I543">
        <v>14244118</v>
      </c>
      <c r="J543">
        <v>3502704</v>
      </c>
    </row>
    <row r="544" spans="1:10" x14ac:dyDescent="0.35">
      <c r="A544">
        <v>2021</v>
      </c>
      <c r="B544" t="s">
        <v>50</v>
      </c>
      <c r="C544">
        <v>8</v>
      </c>
      <c r="D544">
        <v>4</v>
      </c>
      <c r="E544">
        <v>50840</v>
      </c>
      <c r="F544">
        <v>770</v>
      </c>
      <c r="G544">
        <v>88206</v>
      </c>
      <c r="H544">
        <v>2806035</v>
      </c>
      <c r="I544">
        <v>1515768</v>
      </c>
      <c r="J544">
        <v>604668</v>
      </c>
    </row>
    <row r="545" spans="1:10" x14ac:dyDescent="0.35">
      <c r="A545">
        <v>2021</v>
      </c>
      <c r="B545" t="s">
        <v>50</v>
      </c>
      <c r="C545">
        <v>8</v>
      </c>
      <c r="D545">
        <v>4</v>
      </c>
      <c r="E545">
        <v>90128</v>
      </c>
      <c r="F545">
        <v>914</v>
      </c>
      <c r="G545">
        <v>71622</v>
      </c>
      <c r="H545">
        <v>3723666</v>
      </c>
      <c r="I545">
        <v>5152003</v>
      </c>
      <c r="J545">
        <v>2776790</v>
      </c>
    </row>
    <row r="546" spans="1:10" x14ac:dyDescent="0.35">
      <c r="A546">
        <v>2021</v>
      </c>
      <c r="B546" t="s">
        <v>50</v>
      </c>
      <c r="C546">
        <v>8</v>
      </c>
      <c r="D546">
        <v>4</v>
      </c>
      <c r="E546">
        <v>49588</v>
      </c>
      <c r="F546">
        <v>714</v>
      </c>
      <c r="G546">
        <v>79106</v>
      </c>
      <c r="H546">
        <v>3196873</v>
      </c>
      <c r="I546">
        <v>9275310</v>
      </c>
      <c r="J546">
        <v>3620806</v>
      </c>
    </row>
    <row r="547" spans="1:10" x14ac:dyDescent="0.35">
      <c r="A547">
        <v>2021</v>
      </c>
      <c r="B547" t="s">
        <v>50</v>
      </c>
      <c r="C547">
        <v>8</v>
      </c>
      <c r="D547">
        <v>4</v>
      </c>
      <c r="E547">
        <v>75478</v>
      </c>
      <c r="F547">
        <v>1300</v>
      </c>
      <c r="G547">
        <v>68296</v>
      </c>
      <c r="H547">
        <v>3591357</v>
      </c>
      <c r="I547">
        <v>9302930</v>
      </c>
      <c r="J547">
        <v>3709859</v>
      </c>
    </row>
    <row r="548" spans="1:10" x14ac:dyDescent="0.35">
      <c r="A548">
        <v>2021</v>
      </c>
      <c r="B548" t="s">
        <v>50</v>
      </c>
      <c r="C548">
        <v>8</v>
      </c>
      <c r="D548">
        <v>4</v>
      </c>
      <c r="E548">
        <v>89100</v>
      </c>
      <c r="F548">
        <v>986</v>
      </c>
      <c r="G548">
        <v>65850</v>
      </c>
      <c r="H548">
        <v>3808968</v>
      </c>
      <c r="I548">
        <v>11915742</v>
      </c>
      <c r="J548">
        <v>4808040</v>
      </c>
    </row>
    <row r="549" spans="1:10" x14ac:dyDescent="0.35">
      <c r="A549">
        <v>2021</v>
      </c>
      <c r="B549" t="s">
        <v>50</v>
      </c>
      <c r="C549">
        <v>8</v>
      </c>
      <c r="D549">
        <v>4</v>
      </c>
      <c r="E549">
        <v>92258</v>
      </c>
      <c r="F549">
        <v>1210</v>
      </c>
      <c r="G549">
        <v>68496</v>
      </c>
      <c r="H549">
        <v>3927607</v>
      </c>
      <c r="I549">
        <v>12156080</v>
      </c>
      <c r="J549">
        <v>4527383</v>
      </c>
    </row>
    <row r="550" spans="1:10" x14ac:dyDescent="0.35">
      <c r="A550">
        <v>2021</v>
      </c>
      <c r="B550" t="s">
        <v>50</v>
      </c>
      <c r="C550">
        <v>8</v>
      </c>
      <c r="D550">
        <v>4</v>
      </c>
      <c r="E550">
        <v>93612</v>
      </c>
      <c r="F550">
        <v>1028</v>
      </c>
      <c r="G550">
        <v>62686</v>
      </c>
      <c r="H550">
        <v>3963597</v>
      </c>
      <c r="I550">
        <v>16075852</v>
      </c>
      <c r="J550">
        <v>5485332</v>
      </c>
    </row>
    <row r="551" spans="1:10" x14ac:dyDescent="0.35">
      <c r="A551">
        <v>2021</v>
      </c>
      <c r="B551" t="s">
        <v>50</v>
      </c>
      <c r="C551">
        <v>8</v>
      </c>
      <c r="D551">
        <v>5</v>
      </c>
      <c r="E551">
        <v>60496</v>
      </c>
      <c r="F551">
        <v>410</v>
      </c>
      <c r="G551">
        <v>72480</v>
      </c>
      <c r="H551">
        <v>2954785</v>
      </c>
      <c r="I551">
        <v>9028954</v>
      </c>
      <c r="J551">
        <v>3265618</v>
      </c>
    </row>
    <row r="552" spans="1:10" x14ac:dyDescent="0.35">
      <c r="A552">
        <v>2021</v>
      </c>
      <c r="B552" t="s">
        <v>50</v>
      </c>
      <c r="C552">
        <v>8</v>
      </c>
      <c r="D552">
        <v>5</v>
      </c>
      <c r="E552">
        <v>86748</v>
      </c>
      <c r="F552">
        <v>1054</v>
      </c>
      <c r="G552">
        <v>69686</v>
      </c>
      <c r="H552">
        <v>3348969</v>
      </c>
      <c r="I552">
        <v>10107070</v>
      </c>
      <c r="J552">
        <v>4748291</v>
      </c>
    </row>
    <row r="553" spans="1:10" x14ac:dyDescent="0.35">
      <c r="A553">
        <v>2021</v>
      </c>
      <c r="B553" t="s">
        <v>50</v>
      </c>
      <c r="C553">
        <v>8</v>
      </c>
      <c r="D553">
        <v>5</v>
      </c>
      <c r="E553">
        <v>86146</v>
      </c>
      <c r="F553">
        <v>924</v>
      </c>
      <c r="G553">
        <v>68224</v>
      </c>
      <c r="H553">
        <v>3309792</v>
      </c>
      <c r="I553">
        <v>20621396</v>
      </c>
      <c r="J553">
        <v>6547844</v>
      </c>
    </row>
    <row r="554" spans="1:10" x14ac:dyDescent="0.35">
      <c r="A554">
        <v>2021</v>
      </c>
      <c r="B554" t="s">
        <v>51</v>
      </c>
      <c r="C554">
        <v>9</v>
      </c>
      <c r="D554">
        <v>1</v>
      </c>
      <c r="E554">
        <v>79074</v>
      </c>
      <c r="F554">
        <v>436</v>
      </c>
      <c r="G554">
        <v>87844</v>
      </c>
      <c r="H554">
        <v>3207693</v>
      </c>
      <c r="I554">
        <v>3669699</v>
      </c>
      <c r="J554">
        <v>2074538</v>
      </c>
    </row>
    <row r="555" spans="1:10" x14ac:dyDescent="0.35">
      <c r="A555">
        <v>2021</v>
      </c>
      <c r="B555" t="s">
        <v>51</v>
      </c>
      <c r="C555">
        <v>9</v>
      </c>
      <c r="D555">
        <v>1</v>
      </c>
      <c r="E555">
        <v>85334</v>
      </c>
      <c r="F555">
        <v>684</v>
      </c>
      <c r="G555">
        <v>72844</v>
      </c>
      <c r="H555">
        <v>3641603</v>
      </c>
      <c r="I555">
        <v>8669706</v>
      </c>
      <c r="J555">
        <v>3832525</v>
      </c>
    </row>
    <row r="556" spans="1:10" x14ac:dyDescent="0.35">
      <c r="A556">
        <v>2021</v>
      </c>
      <c r="B556" t="s">
        <v>51</v>
      </c>
      <c r="C556">
        <v>9</v>
      </c>
      <c r="D556">
        <v>1</v>
      </c>
      <c r="E556">
        <v>85214</v>
      </c>
      <c r="F556">
        <v>618</v>
      </c>
      <c r="G556">
        <v>76174</v>
      </c>
      <c r="H556">
        <v>3723523</v>
      </c>
      <c r="I556">
        <v>9361434</v>
      </c>
      <c r="J556">
        <v>5555198</v>
      </c>
    </row>
    <row r="557" spans="1:10" x14ac:dyDescent="0.35">
      <c r="A557">
        <v>2021</v>
      </c>
      <c r="B557" t="s">
        <v>51</v>
      </c>
      <c r="C557">
        <v>9</v>
      </c>
      <c r="D557">
        <v>1</v>
      </c>
      <c r="E557">
        <v>91248</v>
      </c>
      <c r="F557">
        <v>710</v>
      </c>
      <c r="G557">
        <v>69330</v>
      </c>
      <c r="H557">
        <v>3536849</v>
      </c>
      <c r="I557">
        <v>11463292</v>
      </c>
      <c r="J557">
        <v>4381681</v>
      </c>
    </row>
    <row r="558" spans="1:10" x14ac:dyDescent="0.35">
      <c r="A558">
        <v>2021</v>
      </c>
      <c r="B558" t="s">
        <v>51</v>
      </c>
      <c r="C558">
        <v>9</v>
      </c>
      <c r="D558">
        <v>1</v>
      </c>
      <c r="E558">
        <v>76270</v>
      </c>
      <c r="F558">
        <v>736</v>
      </c>
      <c r="G558">
        <v>78202</v>
      </c>
      <c r="H558">
        <v>3488486</v>
      </c>
      <c r="I558">
        <v>11683958</v>
      </c>
      <c r="J558">
        <v>5276223</v>
      </c>
    </row>
    <row r="559" spans="1:10" x14ac:dyDescent="0.35">
      <c r="A559">
        <v>2021</v>
      </c>
      <c r="B559" t="s">
        <v>51</v>
      </c>
      <c r="C559">
        <v>9</v>
      </c>
      <c r="D559">
        <v>1</v>
      </c>
      <c r="E559">
        <v>91950</v>
      </c>
      <c r="F559">
        <v>1014</v>
      </c>
      <c r="G559">
        <v>70182</v>
      </c>
      <c r="H559">
        <v>3503773</v>
      </c>
      <c r="I559">
        <v>12936198</v>
      </c>
      <c r="J559">
        <v>4911454</v>
      </c>
    </row>
    <row r="560" spans="1:10" x14ac:dyDescent="0.35">
      <c r="A560">
        <v>2021</v>
      </c>
      <c r="B560" t="s">
        <v>51</v>
      </c>
      <c r="C560">
        <v>9</v>
      </c>
      <c r="D560">
        <v>1</v>
      </c>
      <c r="E560">
        <v>60328</v>
      </c>
      <c r="F560">
        <v>580</v>
      </c>
      <c r="G560">
        <v>85892</v>
      </c>
      <c r="H560">
        <v>3288020</v>
      </c>
      <c r="I560">
        <v>16668017</v>
      </c>
      <c r="J560">
        <v>6373769</v>
      </c>
    </row>
    <row r="561" spans="1:10" x14ac:dyDescent="0.35">
      <c r="A561">
        <v>2021</v>
      </c>
      <c r="B561" t="s">
        <v>51</v>
      </c>
      <c r="C561">
        <v>9</v>
      </c>
      <c r="D561">
        <v>2</v>
      </c>
      <c r="E561">
        <v>62882</v>
      </c>
      <c r="F561">
        <v>438</v>
      </c>
      <c r="G561">
        <v>81398</v>
      </c>
      <c r="H561">
        <v>2782864</v>
      </c>
      <c r="I561">
        <v>7465485</v>
      </c>
      <c r="J561">
        <v>3794657</v>
      </c>
    </row>
    <row r="562" spans="1:10" x14ac:dyDescent="0.35">
      <c r="A562">
        <v>2021</v>
      </c>
      <c r="B562" t="s">
        <v>51</v>
      </c>
      <c r="C562">
        <v>9</v>
      </c>
      <c r="D562">
        <v>2</v>
      </c>
      <c r="E562">
        <v>55004</v>
      </c>
      <c r="F562">
        <v>562</v>
      </c>
      <c r="G562">
        <v>75986</v>
      </c>
      <c r="H562">
        <v>3247893</v>
      </c>
      <c r="I562">
        <v>8291975</v>
      </c>
      <c r="J562">
        <v>5055608</v>
      </c>
    </row>
    <row r="563" spans="1:10" x14ac:dyDescent="0.35">
      <c r="A563">
        <v>2021</v>
      </c>
      <c r="B563" t="s">
        <v>51</v>
      </c>
      <c r="C563">
        <v>9</v>
      </c>
      <c r="D563">
        <v>2</v>
      </c>
      <c r="E563">
        <v>62576</v>
      </c>
      <c r="F563">
        <v>676</v>
      </c>
      <c r="G563">
        <v>75772</v>
      </c>
      <c r="H563">
        <v>3304831</v>
      </c>
      <c r="I563">
        <v>9121076</v>
      </c>
      <c r="J563">
        <v>6114304</v>
      </c>
    </row>
    <row r="564" spans="1:10" x14ac:dyDescent="0.35">
      <c r="A564">
        <v>2021</v>
      </c>
      <c r="B564" t="s">
        <v>51</v>
      </c>
      <c r="C564">
        <v>9</v>
      </c>
      <c r="D564">
        <v>2</v>
      </c>
      <c r="E564">
        <v>75750</v>
      </c>
      <c r="F564">
        <v>620</v>
      </c>
      <c r="G564">
        <v>73342</v>
      </c>
      <c r="H564">
        <v>3447892</v>
      </c>
      <c r="I564">
        <v>9396614</v>
      </c>
      <c r="J564">
        <v>4213590</v>
      </c>
    </row>
    <row r="565" spans="1:10" x14ac:dyDescent="0.35">
      <c r="A565">
        <v>2021</v>
      </c>
      <c r="B565" t="s">
        <v>51</v>
      </c>
      <c r="C565">
        <v>9</v>
      </c>
      <c r="D565">
        <v>2</v>
      </c>
      <c r="E565">
        <v>48302</v>
      </c>
      <c r="F565">
        <v>516</v>
      </c>
      <c r="G565">
        <v>48794</v>
      </c>
      <c r="H565">
        <v>3679974</v>
      </c>
      <c r="I565">
        <v>9892106</v>
      </c>
      <c r="J565">
        <v>4481604</v>
      </c>
    </row>
    <row r="566" spans="1:10" x14ac:dyDescent="0.35">
      <c r="A566">
        <v>2021</v>
      </c>
      <c r="B566" t="s">
        <v>51</v>
      </c>
      <c r="C566">
        <v>9</v>
      </c>
      <c r="D566">
        <v>2</v>
      </c>
      <c r="E566">
        <v>48828</v>
      </c>
      <c r="F566">
        <v>680</v>
      </c>
      <c r="G566">
        <v>79630</v>
      </c>
      <c r="H566">
        <v>2847110</v>
      </c>
      <c r="I566">
        <v>11352940</v>
      </c>
      <c r="J566">
        <v>5448177</v>
      </c>
    </row>
    <row r="567" spans="1:10" x14ac:dyDescent="0.35">
      <c r="A567">
        <v>2021</v>
      </c>
      <c r="B567" t="s">
        <v>51</v>
      </c>
      <c r="C567">
        <v>9</v>
      </c>
      <c r="D567">
        <v>2</v>
      </c>
      <c r="E567">
        <v>86802</v>
      </c>
      <c r="F567">
        <v>678</v>
      </c>
      <c r="G567">
        <v>81240</v>
      </c>
      <c r="H567">
        <v>3747053</v>
      </c>
      <c r="I567">
        <v>12678360</v>
      </c>
      <c r="J567">
        <v>5430460</v>
      </c>
    </row>
    <row r="568" spans="1:10" x14ac:dyDescent="0.35">
      <c r="A568">
        <v>2021</v>
      </c>
      <c r="B568" t="s">
        <v>51</v>
      </c>
      <c r="C568">
        <v>9</v>
      </c>
      <c r="D568">
        <v>3</v>
      </c>
      <c r="E568">
        <v>61656</v>
      </c>
      <c r="F568">
        <v>592</v>
      </c>
      <c r="G568">
        <v>86434</v>
      </c>
      <c r="H568">
        <v>2949386</v>
      </c>
      <c r="I568">
        <v>5240646</v>
      </c>
      <c r="J568">
        <v>3150980</v>
      </c>
    </row>
    <row r="569" spans="1:10" x14ac:dyDescent="0.35">
      <c r="A569">
        <v>2021</v>
      </c>
      <c r="B569" t="s">
        <v>51</v>
      </c>
      <c r="C569">
        <v>9</v>
      </c>
      <c r="D569">
        <v>3</v>
      </c>
      <c r="E569">
        <v>69306</v>
      </c>
      <c r="F569">
        <v>636</v>
      </c>
      <c r="G569">
        <v>75776</v>
      </c>
      <c r="H569">
        <v>3293626</v>
      </c>
      <c r="I569">
        <v>7920308</v>
      </c>
      <c r="J569">
        <v>5496906</v>
      </c>
    </row>
    <row r="570" spans="1:10" x14ac:dyDescent="0.35">
      <c r="A570">
        <v>2021</v>
      </c>
      <c r="B570" t="s">
        <v>51</v>
      </c>
      <c r="C570">
        <v>9</v>
      </c>
      <c r="D570">
        <v>3</v>
      </c>
      <c r="E570">
        <v>60710</v>
      </c>
      <c r="F570">
        <v>864</v>
      </c>
      <c r="G570">
        <v>76706</v>
      </c>
      <c r="H570">
        <v>3337229</v>
      </c>
      <c r="I570">
        <v>7978954</v>
      </c>
      <c r="J570">
        <v>5630402</v>
      </c>
    </row>
    <row r="571" spans="1:10" x14ac:dyDescent="0.35">
      <c r="A571">
        <v>2021</v>
      </c>
      <c r="B571" t="s">
        <v>51</v>
      </c>
      <c r="C571">
        <v>9</v>
      </c>
      <c r="D571">
        <v>3</v>
      </c>
      <c r="E571">
        <v>54676</v>
      </c>
      <c r="F571">
        <v>770</v>
      </c>
      <c r="G571">
        <v>68320</v>
      </c>
      <c r="H571">
        <v>3520005</v>
      </c>
      <c r="I571">
        <v>9644090</v>
      </c>
      <c r="J571">
        <v>6359582</v>
      </c>
    </row>
    <row r="572" spans="1:10" x14ac:dyDescent="0.35">
      <c r="A572">
        <v>2021</v>
      </c>
      <c r="B572" t="s">
        <v>51</v>
      </c>
      <c r="C572">
        <v>9</v>
      </c>
      <c r="D572">
        <v>3</v>
      </c>
      <c r="E572">
        <v>62260</v>
      </c>
      <c r="F572">
        <v>612</v>
      </c>
      <c r="G572">
        <v>79304</v>
      </c>
      <c r="H572">
        <v>2806054</v>
      </c>
      <c r="I572">
        <v>9909123</v>
      </c>
      <c r="J572">
        <v>8216932</v>
      </c>
    </row>
    <row r="573" spans="1:10" x14ac:dyDescent="0.35">
      <c r="A573">
        <v>2021</v>
      </c>
      <c r="B573" t="s">
        <v>51</v>
      </c>
      <c r="C573">
        <v>9</v>
      </c>
      <c r="D573">
        <v>3</v>
      </c>
      <c r="E573">
        <v>49814</v>
      </c>
      <c r="F573">
        <v>502</v>
      </c>
      <c r="G573">
        <v>68940</v>
      </c>
      <c r="H573">
        <v>2826251</v>
      </c>
      <c r="I573">
        <v>11802774</v>
      </c>
      <c r="J573">
        <v>8088592</v>
      </c>
    </row>
    <row r="574" spans="1:10" x14ac:dyDescent="0.35">
      <c r="A574">
        <v>2021</v>
      </c>
      <c r="B574" t="s">
        <v>51</v>
      </c>
      <c r="C574">
        <v>9</v>
      </c>
      <c r="D574">
        <v>3</v>
      </c>
      <c r="E574">
        <v>70708</v>
      </c>
      <c r="F574">
        <v>570</v>
      </c>
      <c r="G574">
        <v>67666</v>
      </c>
      <c r="H574">
        <v>3267782</v>
      </c>
      <c r="I574">
        <v>26969834</v>
      </c>
      <c r="J574">
        <v>18796422</v>
      </c>
    </row>
    <row r="575" spans="1:10" x14ac:dyDescent="0.35">
      <c r="A575">
        <v>2021</v>
      </c>
      <c r="B575" t="s">
        <v>51</v>
      </c>
      <c r="C575">
        <v>9</v>
      </c>
      <c r="D575">
        <v>4</v>
      </c>
      <c r="E575">
        <v>53998</v>
      </c>
      <c r="F575">
        <v>552</v>
      </c>
      <c r="G575">
        <v>59250</v>
      </c>
      <c r="H575">
        <v>2753145</v>
      </c>
      <c r="I575">
        <v>4770374</v>
      </c>
      <c r="J575">
        <v>3384398</v>
      </c>
    </row>
    <row r="576" spans="1:10" x14ac:dyDescent="0.35">
      <c r="A576">
        <v>2021</v>
      </c>
      <c r="B576" t="s">
        <v>51</v>
      </c>
      <c r="C576">
        <v>9</v>
      </c>
      <c r="D576">
        <v>4</v>
      </c>
      <c r="E576">
        <v>43796</v>
      </c>
      <c r="F576">
        <v>750</v>
      </c>
      <c r="G576">
        <v>59888</v>
      </c>
      <c r="H576">
        <v>3145340</v>
      </c>
      <c r="I576">
        <v>6497788</v>
      </c>
      <c r="J576">
        <v>5411813</v>
      </c>
    </row>
    <row r="577" spans="1:10" x14ac:dyDescent="0.35">
      <c r="A577">
        <v>2021</v>
      </c>
      <c r="B577" t="s">
        <v>51</v>
      </c>
      <c r="C577">
        <v>9</v>
      </c>
      <c r="D577">
        <v>4</v>
      </c>
      <c r="E577">
        <v>56338</v>
      </c>
      <c r="F577">
        <v>518</v>
      </c>
      <c r="G577">
        <v>52042</v>
      </c>
      <c r="H577">
        <v>3298574</v>
      </c>
      <c r="I577">
        <v>7312411</v>
      </c>
      <c r="J577">
        <v>6992096</v>
      </c>
    </row>
    <row r="578" spans="1:10" x14ac:dyDescent="0.35">
      <c r="A578">
        <v>2021</v>
      </c>
      <c r="B578" t="s">
        <v>51</v>
      </c>
      <c r="C578">
        <v>9</v>
      </c>
      <c r="D578">
        <v>4</v>
      </c>
      <c r="E578">
        <v>64020</v>
      </c>
      <c r="F578">
        <v>560</v>
      </c>
      <c r="G578">
        <v>63994</v>
      </c>
      <c r="H578">
        <v>3332293</v>
      </c>
      <c r="I578">
        <v>8245513</v>
      </c>
      <c r="J578">
        <v>6702826</v>
      </c>
    </row>
    <row r="579" spans="1:10" x14ac:dyDescent="0.35">
      <c r="A579">
        <v>2021</v>
      </c>
      <c r="B579" t="s">
        <v>51</v>
      </c>
      <c r="C579">
        <v>9</v>
      </c>
      <c r="D579">
        <v>4</v>
      </c>
      <c r="E579">
        <v>59130</v>
      </c>
      <c r="F579">
        <v>582</v>
      </c>
      <c r="G579">
        <v>56098</v>
      </c>
      <c r="H579">
        <v>3447289</v>
      </c>
      <c r="I579">
        <v>8544962</v>
      </c>
      <c r="J579">
        <v>6277306</v>
      </c>
    </row>
    <row r="580" spans="1:10" x14ac:dyDescent="0.35">
      <c r="A580">
        <v>2021</v>
      </c>
      <c r="B580" t="s">
        <v>51</v>
      </c>
      <c r="C580">
        <v>9</v>
      </c>
      <c r="D580">
        <v>4</v>
      </c>
      <c r="E580">
        <v>62822</v>
      </c>
      <c r="F580">
        <v>636</v>
      </c>
      <c r="G580">
        <v>65020</v>
      </c>
      <c r="H580">
        <v>3321215</v>
      </c>
      <c r="I580">
        <v>8778741</v>
      </c>
      <c r="J580">
        <v>6276990</v>
      </c>
    </row>
    <row r="581" spans="1:10" x14ac:dyDescent="0.35">
      <c r="A581">
        <v>2021</v>
      </c>
      <c r="B581" t="s">
        <v>51</v>
      </c>
      <c r="C581">
        <v>9</v>
      </c>
      <c r="D581">
        <v>4</v>
      </c>
      <c r="E581">
        <v>29814</v>
      </c>
      <c r="F581">
        <v>362</v>
      </c>
      <c r="G581">
        <v>48502</v>
      </c>
      <c r="H581">
        <v>2642048</v>
      </c>
      <c r="I581">
        <v>12796717</v>
      </c>
      <c r="J581">
        <v>8302359</v>
      </c>
    </row>
    <row r="582" spans="1:10" x14ac:dyDescent="0.35">
      <c r="A582">
        <v>2021</v>
      </c>
      <c r="B582" t="s">
        <v>51</v>
      </c>
      <c r="C582">
        <v>9</v>
      </c>
      <c r="D582">
        <v>5</v>
      </c>
      <c r="E582">
        <v>46332</v>
      </c>
      <c r="F582">
        <v>626</v>
      </c>
      <c r="G582">
        <v>57452</v>
      </c>
      <c r="H582">
        <v>3442035</v>
      </c>
      <c r="I582">
        <v>7220336</v>
      </c>
      <c r="J582">
        <v>6393690</v>
      </c>
    </row>
    <row r="583" spans="1:10" x14ac:dyDescent="0.35">
      <c r="A583">
        <v>2021</v>
      </c>
      <c r="B583" t="s">
        <v>51</v>
      </c>
      <c r="C583">
        <v>9</v>
      </c>
      <c r="D583">
        <v>5</v>
      </c>
      <c r="E583">
        <v>54570</v>
      </c>
      <c r="F583">
        <v>556</v>
      </c>
      <c r="G583">
        <v>56408</v>
      </c>
      <c r="H583">
        <v>2833663</v>
      </c>
      <c r="I583">
        <v>7510608</v>
      </c>
      <c r="J583">
        <v>5964250</v>
      </c>
    </row>
    <row r="584" spans="1:10" x14ac:dyDescent="0.35">
      <c r="A584">
        <v>2021</v>
      </c>
      <c r="B584" t="s">
        <v>52</v>
      </c>
      <c r="C584">
        <v>10</v>
      </c>
      <c r="D584">
        <v>1</v>
      </c>
      <c r="E584">
        <v>43288</v>
      </c>
      <c r="F584">
        <v>364</v>
      </c>
      <c r="G584">
        <v>53448</v>
      </c>
      <c r="H584">
        <v>2294823</v>
      </c>
      <c r="I584">
        <v>3074736</v>
      </c>
      <c r="J584">
        <v>2440290</v>
      </c>
    </row>
    <row r="585" spans="1:10" x14ac:dyDescent="0.35">
      <c r="A585">
        <v>2021</v>
      </c>
      <c r="B585" t="s">
        <v>52</v>
      </c>
      <c r="C585">
        <v>10</v>
      </c>
      <c r="D585">
        <v>1</v>
      </c>
      <c r="E585">
        <v>45210</v>
      </c>
      <c r="F585">
        <v>632</v>
      </c>
      <c r="G585">
        <v>49220</v>
      </c>
      <c r="H585">
        <v>3180440</v>
      </c>
      <c r="I585">
        <v>4605602</v>
      </c>
      <c r="J585">
        <v>4600804</v>
      </c>
    </row>
    <row r="586" spans="1:10" x14ac:dyDescent="0.35">
      <c r="A586">
        <v>2021</v>
      </c>
      <c r="B586" t="s">
        <v>52</v>
      </c>
      <c r="C586">
        <v>10</v>
      </c>
      <c r="D586">
        <v>1</v>
      </c>
      <c r="E586">
        <v>42948</v>
      </c>
      <c r="F586">
        <v>554</v>
      </c>
      <c r="G586">
        <v>49918</v>
      </c>
      <c r="H586">
        <v>2880449</v>
      </c>
      <c r="I586">
        <v>5960334</v>
      </c>
      <c r="J586">
        <v>4736529</v>
      </c>
    </row>
    <row r="587" spans="1:10" x14ac:dyDescent="0.35">
      <c r="A587">
        <v>2021</v>
      </c>
      <c r="B587" t="s">
        <v>52</v>
      </c>
      <c r="C587">
        <v>10</v>
      </c>
      <c r="D587">
        <v>1</v>
      </c>
      <c r="E587">
        <v>38088</v>
      </c>
      <c r="F587">
        <v>552</v>
      </c>
      <c r="G587">
        <v>49522</v>
      </c>
      <c r="H587">
        <v>3006726</v>
      </c>
      <c r="I587">
        <v>6878150</v>
      </c>
      <c r="J587">
        <v>5720620</v>
      </c>
    </row>
    <row r="588" spans="1:10" x14ac:dyDescent="0.35">
      <c r="A588">
        <v>2021</v>
      </c>
      <c r="B588" t="s">
        <v>52</v>
      </c>
      <c r="C588">
        <v>10</v>
      </c>
      <c r="D588">
        <v>1</v>
      </c>
      <c r="E588">
        <v>46378</v>
      </c>
      <c r="F588">
        <v>484</v>
      </c>
      <c r="G588">
        <v>51876</v>
      </c>
      <c r="H588">
        <v>2888316</v>
      </c>
      <c r="I588">
        <v>7892009</v>
      </c>
      <c r="J588">
        <v>7495389</v>
      </c>
    </row>
    <row r="589" spans="1:10" x14ac:dyDescent="0.35">
      <c r="A589">
        <v>2021</v>
      </c>
      <c r="B589" t="s">
        <v>52</v>
      </c>
      <c r="C589">
        <v>10</v>
      </c>
      <c r="D589">
        <v>1</v>
      </c>
      <c r="E589">
        <v>34202</v>
      </c>
      <c r="F589">
        <v>526</v>
      </c>
      <c r="G589">
        <v>59290</v>
      </c>
      <c r="H589">
        <v>2269914</v>
      </c>
      <c r="I589">
        <v>7984520</v>
      </c>
      <c r="J589">
        <v>7081410</v>
      </c>
    </row>
    <row r="590" spans="1:10" x14ac:dyDescent="0.35">
      <c r="A590">
        <v>2021</v>
      </c>
      <c r="B590" t="s">
        <v>52</v>
      </c>
      <c r="C590">
        <v>10</v>
      </c>
      <c r="D590">
        <v>1</v>
      </c>
      <c r="E590">
        <v>47836</v>
      </c>
      <c r="F590">
        <v>466</v>
      </c>
      <c r="G590">
        <v>50920</v>
      </c>
      <c r="H590">
        <v>3148139</v>
      </c>
      <c r="I590">
        <v>8205354</v>
      </c>
      <c r="J590">
        <v>6341455</v>
      </c>
    </row>
    <row r="591" spans="1:10" x14ac:dyDescent="0.35">
      <c r="A591">
        <v>2021</v>
      </c>
      <c r="B591" t="s">
        <v>52</v>
      </c>
      <c r="C591">
        <v>10</v>
      </c>
      <c r="D591">
        <v>2</v>
      </c>
      <c r="E591">
        <v>33976</v>
      </c>
      <c r="F591">
        <v>756</v>
      </c>
      <c r="G591">
        <v>38740</v>
      </c>
      <c r="H591">
        <v>2469867</v>
      </c>
      <c r="I591">
        <v>2924482</v>
      </c>
      <c r="J591">
        <v>3510075</v>
      </c>
    </row>
    <row r="592" spans="1:10" x14ac:dyDescent="0.35">
      <c r="A592">
        <v>2021</v>
      </c>
      <c r="B592" t="s">
        <v>52</v>
      </c>
      <c r="C592">
        <v>10</v>
      </c>
      <c r="D592">
        <v>2</v>
      </c>
      <c r="E592">
        <v>38386</v>
      </c>
      <c r="F592">
        <v>498</v>
      </c>
      <c r="G592">
        <v>39622</v>
      </c>
      <c r="H592">
        <v>3594484</v>
      </c>
      <c r="I592">
        <v>3567181</v>
      </c>
      <c r="J592">
        <v>4116139</v>
      </c>
    </row>
    <row r="593" spans="1:10" x14ac:dyDescent="0.35">
      <c r="A593">
        <v>2021</v>
      </c>
      <c r="B593" t="s">
        <v>52</v>
      </c>
      <c r="C593">
        <v>10</v>
      </c>
      <c r="D593">
        <v>2</v>
      </c>
      <c r="E593">
        <v>38040</v>
      </c>
      <c r="F593">
        <v>386</v>
      </c>
      <c r="G593">
        <v>43166</v>
      </c>
      <c r="H593">
        <v>2389677</v>
      </c>
      <c r="I593">
        <v>4987268</v>
      </c>
      <c r="J593">
        <v>4961128</v>
      </c>
    </row>
    <row r="594" spans="1:10" x14ac:dyDescent="0.35">
      <c r="A594">
        <v>2021</v>
      </c>
      <c r="B594" t="s">
        <v>52</v>
      </c>
      <c r="C594">
        <v>10</v>
      </c>
      <c r="D594">
        <v>2</v>
      </c>
      <c r="E594">
        <v>32046</v>
      </c>
      <c r="F594">
        <v>458</v>
      </c>
      <c r="G594">
        <v>45692</v>
      </c>
      <c r="H594">
        <v>1854771</v>
      </c>
      <c r="I594">
        <v>5593628</v>
      </c>
      <c r="J594">
        <v>5208698</v>
      </c>
    </row>
    <row r="595" spans="1:10" x14ac:dyDescent="0.35">
      <c r="A595">
        <v>2021</v>
      </c>
      <c r="B595" t="s">
        <v>52</v>
      </c>
      <c r="C595">
        <v>10</v>
      </c>
      <c r="D595">
        <v>2</v>
      </c>
      <c r="E595">
        <v>26368</v>
      </c>
      <c r="F595">
        <v>354</v>
      </c>
      <c r="G595">
        <v>53146</v>
      </c>
      <c r="H595">
        <v>2427573</v>
      </c>
      <c r="I595">
        <v>7141547</v>
      </c>
      <c r="J595">
        <v>6845539</v>
      </c>
    </row>
    <row r="596" spans="1:10" x14ac:dyDescent="0.35">
      <c r="A596">
        <v>2021</v>
      </c>
      <c r="B596" t="s">
        <v>52</v>
      </c>
      <c r="C596">
        <v>10</v>
      </c>
      <c r="D596">
        <v>2</v>
      </c>
      <c r="E596">
        <v>35862</v>
      </c>
      <c r="F596">
        <v>426</v>
      </c>
      <c r="G596">
        <v>47190</v>
      </c>
      <c r="H596">
        <v>2740441</v>
      </c>
      <c r="I596">
        <v>7356422</v>
      </c>
      <c r="J596">
        <v>6833091</v>
      </c>
    </row>
    <row r="597" spans="1:10" x14ac:dyDescent="0.35">
      <c r="A597">
        <v>2021</v>
      </c>
      <c r="B597" t="s">
        <v>52</v>
      </c>
      <c r="C597">
        <v>10</v>
      </c>
      <c r="D597">
        <v>2</v>
      </c>
      <c r="E597">
        <v>39736</v>
      </c>
      <c r="F597">
        <v>494</v>
      </c>
      <c r="G597">
        <v>46132</v>
      </c>
      <c r="H597">
        <v>2728544</v>
      </c>
      <c r="I597">
        <v>8616950</v>
      </c>
      <c r="J597">
        <v>7778968</v>
      </c>
    </row>
    <row r="598" spans="1:10" x14ac:dyDescent="0.35">
      <c r="A598">
        <v>2021</v>
      </c>
      <c r="B598" t="s">
        <v>52</v>
      </c>
      <c r="C598">
        <v>10</v>
      </c>
      <c r="D598">
        <v>3</v>
      </c>
      <c r="E598">
        <v>32006</v>
      </c>
      <c r="F598">
        <v>326</v>
      </c>
      <c r="G598">
        <v>35736</v>
      </c>
      <c r="H598">
        <v>2060564</v>
      </c>
      <c r="I598">
        <v>781769</v>
      </c>
      <c r="J598">
        <v>1094915</v>
      </c>
    </row>
    <row r="599" spans="1:10" x14ac:dyDescent="0.35">
      <c r="A599">
        <v>2021</v>
      </c>
      <c r="B599" t="s">
        <v>52</v>
      </c>
      <c r="C599">
        <v>10</v>
      </c>
      <c r="D599">
        <v>3</v>
      </c>
      <c r="E599">
        <v>28572</v>
      </c>
      <c r="F599">
        <v>330</v>
      </c>
      <c r="G599">
        <v>39158</v>
      </c>
      <c r="H599">
        <v>2181147</v>
      </c>
      <c r="I599">
        <v>1314565</v>
      </c>
      <c r="J599">
        <v>1401752</v>
      </c>
    </row>
    <row r="600" spans="1:10" x14ac:dyDescent="0.35">
      <c r="A600">
        <v>2021</v>
      </c>
      <c r="B600" t="s">
        <v>52</v>
      </c>
      <c r="C600">
        <v>10</v>
      </c>
      <c r="D600">
        <v>3</v>
      </c>
      <c r="E600">
        <v>28156</v>
      </c>
      <c r="F600">
        <v>292</v>
      </c>
      <c r="G600">
        <v>39572</v>
      </c>
      <c r="H600">
        <v>2264906</v>
      </c>
      <c r="I600">
        <v>3439578</v>
      </c>
      <c r="J600">
        <v>4985412</v>
      </c>
    </row>
    <row r="601" spans="1:10" x14ac:dyDescent="0.35">
      <c r="A601">
        <v>2021</v>
      </c>
      <c r="B601" t="s">
        <v>52</v>
      </c>
      <c r="C601">
        <v>10</v>
      </c>
      <c r="D601">
        <v>3</v>
      </c>
      <c r="E601">
        <v>29870</v>
      </c>
      <c r="F601">
        <v>398</v>
      </c>
      <c r="G601">
        <v>38890</v>
      </c>
      <c r="H601">
        <v>2582964</v>
      </c>
      <c r="I601">
        <v>4055382</v>
      </c>
      <c r="J601">
        <v>4970362</v>
      </c>
    </row>
    <row r="602" spans="1:10" x14ac:dyDescent="0.35">
      <c r="A602">
        <v>2021</v>
      </c>
      <c r="B602" t="s">
        <v>52</v>
      </c>
      <c r="C602">
        <v>10</v>
      </c>
      <c r="D602">
        <v>3</v>
      </c>
      <c r="E602">
        <v>31548</v>
      </c>
      <c r="F602">
        <v>464</v>
      </c>
      <c r="G602">
        <v>37284</v>
      </c>
      <c r="H602">
        <v>2805081</v>
      </c>
      <c r="I602">
        <v>7435560</v>
      </c>
      <c r="J602">
        <v>7297450</v>
      </c>
    </row>
    <row r="603" spans="1:10" x14ac:dyDescent="0.35">
      <c r="A603">
        <v>2021</v>
      </c>
      <c r="B603" t="s">
        <v>52</v>
      </c>
      <c r="C603">
        <v>10</v>
      </c>
      <c r="D603">
        <v>3</v>
      </c>
      <c r="E603">
        <v>24678</v>
      </c>
      <c r="F603">
        <v>328</v>
      </c>
      <c r="G603">
        <v>38920</v>
      </c>
      <c r="H603">
        <v>2285216</v>
      </c>
      <c r="I603">
        <v>7451454</v>
      </c>
      <c r="J603">
        <v>10191575</v>
      </c>
    </row>
    <row r="604" spans="1:10" x14ac:dyDescent="0.35">
      <c r="A604">
        <v>2021</v>
      </c>
      <c r="B604" t="s">
        <v>52</v>
      </c>
      <c r="C604">
        <v>10</v>
      </c>
      <c r="D604">
        <v>3</v>
      </c>
      <c r="E604">
        <v>36764</v>
      </c>
      <c r="F604">
        <v>320</v>
      </c>
      <c r="G604">
        <v>35136</v>
      </c>
      <c r="H604">
        <v>2451039</v>
      </c>
      <c r="I604">
        <v>8714541</v>
      </c>
      <c r="J604">
        <v>5462576</v>
      </c>
    </row>
    <row r="605" spans="1:10" x14ac:dyDescent="0.35">
      <c r="A605">
        <v>2021</v>
      </c>
      <c r="B605" t="s">
        <v>52</v>
      </c>
      <c r="C605">
        <v>10</v>
      </c>
      <c r="D605">
        <v>4</v>
      </c>
      <c r="E605">
        <v>29308</v>
      </c>
      <c r="F605">
        <v>884</v>
      </c>
      <c r="G605">
        <v>37216</v>
      </c>
      <c r="H605">
        <v>2327902</v>
      </c>
      <c r="I605">
        <v>1508838</v>
      </c>
      <c r="J605">
        <v>1830436</v>
      </c>
    </row>
    <row r="606" spans="1:10" x14ac:dyDescent="0.35">
      <c r="A606">
        <v>2021</v>
      </c>
      <c r="B606" t="s">
        <v>52</v>
      </c>
      <c r="C606">
        <v>10</v>
      </c>
      <c r="D606">
        <v>4</v>
      </c>
      <c r="E606">
        <v>32702</v>
      </c>
      <c r="F606">
        <v>1468</v>
      </c>
      <c r="G606">
        <v>34154</v>
      </c>
      <c r="H606">
        <v>2702866</v>
      </c>
      <c r="I606">
        <v>3878852</v>
      </c>
      <c r="J606">
        <v>6469740</v>
      </c>
    </row>
    <row r="607" spans="1:10" x14ac:dyDescent="0.35">
      <c r="A607">
        <v>2021</v>
      </c>
      <c r="B607" t="s">
        <v>52</v>
      </c>
      <c r="C607">
        <v>10</v>
      </c>
      <c r="D607">
        <v>4</v>
      </c>
      <c r="E607">
        <v>26998</v>
      </c>
      <c r="F607">
        <v>1168</v>
      </c>
      <c r="G607">
        <v>28024</v>
      </c>
      <c r="H607">
        <v>2575335</v>
      </c>
      <c r="I607">
        <v>4743300</v>
      </c>
      <c r="J607">
        <v>7105616</v>
      </c>
    </row>
    <row r="608" spans="1:10" x14ac:dyDescent="0.35">
      <c r="A608">
        <v>2021</v>
      </c>
      <c r="B608" t="s">
        <v>52</v>
      </c>
      <c r="C608">
        <v>10</v>
      </c>
      <c r="D608">
        <v>4</v>
      </c>
      <c r="E608">
        <v>23704</v>
      </c>
      <c r="F608">
        <v>714</v>
      </c>
      <c r="G608">
        <v>32204</v>
      </c>
      <c r="H608">
        <v>2212648</v>
      </c>
      <c r="I608">
        <v>5396694</v>
      </c>
      <c r="J608">
        <v>7979754</v>
      </c>
    </row>
    <row r="609" spans="1:10" x14ac:dyDescent="0.35">
      <c r="A609">
        <v>2021</v>
      </c>
      <c r="B609" t="s">
        <v>52</v>
      </c>
      <c r="C609">
        <v>10</v>
      </c>
      <c r="D609">
        <v>4</v>
      </c>
      <c r="E609">
        <v>28614</v>
      </c>
      <c r="F609">
        <v>1610</v>
      </c>
      <c r="G609">
        <v>26378</v>
      </c>
      <c r="H609">
        <v>2791293</v>
      </c>
      <c r="I609">
        <v>5897177</v>
      </c>
      <c r="J609">
        <v>9504570</v>
      </c>
    </row>
    <row r="610" spans="1:10" x14ac:dyDescent="0.35">
      <c r="A610">
        <v>2021</v>
      </c>
      <c r="B610" t="s">
        <v>52</v>
      </c>
      <c r="C610">
        <v>10</v>
      </c>
      <c r="D610">
        <v>4</v>
      </c>
      <c r="E610">
        <v>32654</v>
      </c>
      <c r="F610">
        <v>1332</v>
      </c>
      <c r="G610">
        <v>35272</v>
      </c>
      <c r="H610">
        <v>2718416</v>
      </c>
      <c r="I610">
        <v>6053088</v>
      </c>
      <c r="J610">
        <v>8194311</v>
      </c>
    </row>
    <row r="611" spans="1:10" x14ac:dyDescent="0.35">
      <c r="A611">
        <v>2021</v>
      </c>
      <c r="B611" t="s">
        <v>52</v>
      </c>
      <c r="C611">
        <v>10</v>
      </c>
      <c r="D611">
        <v>4</v>
      </c>
      <c r="E611">
        <v>32158</v>
      </c>
      <c r="F611">
        <v>1118</v>
      </c>
      <c r="G611">
        <v>33018</v>
      </c>
      <c r="H611">
        <v>2652062</v>
      </c>
      <c r="I611">
        <v>6639902</v>
      </c>
      <c r="J611">
        <v>9389611</v>
      </c>
    </row>
    <row r="612" spans="1:10" x14ac:dyDescent="0.35">
      <c r="A612">
        <v>2021</v>
      </c>
      <c r="B612" t="s">
        <v>52</v>
      </c>
      <c r="C612">
        <v>10</v>
      </c>
      <c r="D612">
        <v>5</v>
      </c>
      <c r="E612">
        <v>25814</v>
      </c>
      <c r="F612">
        <v>502</v>
      </c>
      <c r="G612">
        <v>26304</v>
      </c>
      <c r="H612">
        <v>2201999</v>
      </c>
      <c r="I612">
        <v>1500820</v>
      </c>
      <c r="J612">
        <v>1866920</v>
      </c>
    </row>
    <row r="613" spans="1:10" x14ac:dyDescent="0.35">
      <c r="A613">
        <v>2021</v>
      </c>
      <c r="B613" t="s">
        <v>52</v>
      </c>
      <c r="C613">
        <v>10</v>
      </c>
      <c r="D613">
        <v>5</v>
      </c>
      <c r="E613">
        <v>28430</v>
      </c>
      <c r="F613">
        <v>1102</v>
      </c>
      <c r="G613">
        <v>27098</v>
      </c>
      <c r="H613">
        <v>2973320</v>
      </c>
      <c r="I613">
        <v>4988700</v>
      </c>
      <c r="J613">
        <v>7236807</v>
      </c>
    </row>
    <row r="614" spans="1:10" x14ac:dyDescent="0.35">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topLeftCell="V1" zoomScale="85" zoomScaleNormal="85" workbookViewId="0">
      <pane ySplit="1" topLeftCell="A2" activePane="bottomLeft" state="frozen"/>
      <selection pane="bottomLeft" activeCell="AB11" sqref="AB11"/>
    </sheetView>
  </sheetViews>
  <sheetFormatPr defaultRowHeight="14.5" x14ac:dyDescent="0.35"/>
  <cols>
    <col min="1" max="2" width="12.7265625" customWidth="1"/>
    <col min="3" max="4" width="26" customWidth="1"/>
    <col min="5" max="5" width="15.453125" customWidth="1"/>
    <col min="6" max="6" width="11" customWidth="1"/>
    <col min="7" max="7" width="12.453125" customWidth="1"/>
    <col min="8" max="9" width="9.54296875" customWidth="1"/>
    <col min="10" max="10" width="12.26953125" customWidth="1"/>
    <col min="11" max="11" width="11.7265625" customWidth="1"/>
    <col min="15" max="15" width="26.08984375" bestFit="1" customWidth="1"/>
    <col min="16" max="16" width="16.453125" bestFit="1" customWidth="1"/>
    <col min="17" max="17" width="12.7265625" bestFit="1" customWidth="1"/>
    <col min="18" max="18" width="15.90625" bestFit="1" customWidth="1"/>
    <col min="19" max="20" width="13.26953125" bestFit="1" customWidth="1"/>
    <col min="21" max="21" width="15.90625" bestFit="1" customWidth="1"/>
    <col min="22" max="22" width="15.26953125" bestFit="1" customWidth="1"/>
    <col min="24" max="24" width="29.54296875" customWidth="1"/>
    <col min="25" max="25" width="11" customWidth="1"/>
  </cols>
  <sheetData>
    <row r="1" spans="1:52" x14ac:dyDescent="0.35">
      <c r="A1" t="s">
        <v>819</v>
      </c>
      <c r="B1" t="s">
        <v>829</v>
      </c>
      <c r="C1" t="s">
        <v>827</v>
      </c>
      <c r="D1" t="s">
        <v>828</v>
      </c>
      <c r="E1" t="s">
        <v>816</v>
      </c>
      <c r="F1" t="s">
        <v>68</v>
      </c>
      <c r="G1" t="s">
        <v>69</v>
      </c>
      <c r="H1" t="s">
        <v>70</v>
      </c>
      <c r="I1" t="s">
        <v>71</v>
      </c>
      <c r="J1" t="s">
        <v>72</v>
      </c>
      <c r="K1" t="s">
        <v>73</v>
      </c>
      <c r="L1" t="s">
        <v>74</v>
      </c>
    </row>
    <row r="2" spans="1:52" x14ac:dyDescent="0.35">
      <c r="A2" t="s">
        <v>808</v>
      </c>
      <c r="B2" t="s">
        <v>808</v>
      </c>
      <c r="C2" t="s">
        <v>184</v>
      </c>
      <c r="D2" t="s">
        <v>184</v>
      </c>
      <c r="E2">
        <v>36842</v>
      </c>
      <c r="G2">
        <v>25394</v>
      </c>
      <c r="H2">
        <v>20313</v>
      </c>
      <c r="I2">
        <v>0</v>
      </c>
      <c r="J2">
        <v>0</v>
      </c>
      <c r="K2">
        <v>0</v>
      </c>
      <c r="L2">
        <v>18052</v>
      </c>
    </row>
    <row r="3" spans="1:52" x14ac:dyDescent="0.35">
      <c r="A3" t="s">
        <v>808</v>
      </c>
      <c r="B3" t="s">
        <v>808</v>
      </c>
      <c r="C3" t="s">
        <v>268</v>
      </c>
      <c r="D3" t="s">
        <v>268</v>
      </c>
      <c r="E3">
        <v>105597</v>
      </c>
      <c r="G3">
        <v>78945</v>
      </c>
      <c r="H3">
        <v>59522</v>
      </c>
      <c r="I3">
        <v>0</v>
      </c>
      <c r="J3">
        <v>0</v>
      </c>
      <c r="K3">
        <v>0</v>
      </c>
      <c r="L3">
        <v>51742</v>
      </c>
      <c r="O3" s="19" t="s">
        <v>829</v>
      </c>
      <c r="P3" t="s">
        <v>834</v>
      </c>
    </row>
    <row r="4" spans="1:52" x14ac:dyDescent="0.35">
      <c r="A4" t="s">
        <v>808</v>
      </c>
      <c r="B4" t="s">
        <v>808</v>
      </c>
      <c r="C4" t="s">
        <v>385</v>
      </c>
      <c r="D4" t="s">
        <v>385</v>
      </c>
      <c r="E4">
        <v>238142</v>
      </c>
      <c r="G4">
        <v>189662</v>
      </c>
      <c r="H4">
        <v>120322</v>
      </c>
      <c r="I4">
        <v>0</v>
      </c>
      <c r="J4">
        <v>0</v>
      </c>
      <c r="K4">
        <v>0</v>
      </c>
      <c r="L4">
        <v>116689</v>
      </c>
    </row>
    <row r="5" spans="1:52" x14ac:dyDescent="0.35">
      <c r="A5" t="s">
        <v>782</v>
      </c>
      <c r="B5" t="s">
        <v>782</v>
      </c>
      <c r="C5" t="s">
        <v>717</v>
      </c>
      <c r="D5" t="s">
        <v>717</v>
      </c>
      <c r="E5">
        <v>4083315</v>
      </c>
      <c r="F5" s="23">
        <v>44161</v>
      </c>
      <c r="G5">
        <v>2690082</v>
      </c>
      <c r="H5">
        <v>1611476</v>
      </c>
      <c r="I5">
        <v>157843</v>
      </c>
      <c r="J5">
        <v>1093</v>
      </c>
      <c r="K5">
        <v>156699</v>
      </c>
      <c r="L5">
        <v>866006</v>
      </c>
      <c r="O5" s="19" t="s">
        <v>814</v>
      </c>
      <c r="P5" t="s">
        <v>820</v>
      </c>
      <c r="Q5" t="s">
        <v>826</v>
      </c>
      <c r="R5" t="s">
        <v>823</v>
      </c>
      <c r="S5" t="s">
        <v>821</v>
      </c>
      <c r="T5" t="s">
        <v>822</v>
      </c>
      <c r="U5" t="s">
        <v>825</v>
      </c>
      <c r="V5" t="s">
        <v>824</v>
      </c>
      <c r="X5" s="31" t="s">
        <v>812</v>
      </c>
      <c r="Y5" s="31" t="s">
        <v>817</v>
      </c>
      <c r="Z5" s="31" t="s">
        <v>35</v>
      </c>
      <c r="AA5" s="31" t="s">
        <v>37</v>
      </c>
      <c r="AB5" s="31" t="s">
        <v>830</v>
      </c>
      <c r="AC5" s="31" t="s">
        <v>831</v>
      </c>
      <c r="AD5" s="31" t="s">
        <v>41</v>
      </c>
      <c r="AE5" s="31" t="s">
        <v>43</v>
      </c>
      <c r="AG5" s="31" t="str">
        <f>X5</f>
        <v>State</v>
      </c>
      <c r="AH5" s="31" t="str">
        <f>Y5</f>
        <v>Population</v>
      </c>
      <c r="AJ5" s="31" t="str">
        <f>X5</f>
        <v>State</v>
      </c>
      <c r="AK5" s="31" t="str">
        <f>Z5</f>
        <v>Tested</v>
      </c>
      <c r="AM5" s="31" t="str">
        <f>X5</f>
        <v>State</v>
      </c>
      <c r="AN5" s="31" t="str">
        <f>AA5</f>
        <v>Confirmed</v>
      </c>
      <c r="AP5" s="31" t="str">
        <f>X5</f>
        <v>State</v>
      </c>
      <c r="AQ5" s="31" t="str">
        <f>AB5</f>
        <v>Dose 1</v>
      </c>
      <c r="AS5" s="31" t="str">
        <f>X5</f>
        <v>State</v>
      </c>
      <c r="AT5" s="31" t="str">
        <f>AC5</f>
        <v>Dose 2</v>
      </c>
      <c r="AV5" s="31" t="str">
        <f>X5</f>
        <v>State</v>
      </c>
      <c r="AW5" s="31" t="str">
        <f>AD5</f>
        <v>Recovered</v>
      </c>
      <c r="AY5" s="31" t="str">
        <f>X5</f>
        <v>State</v>
      </c>
      <c r="AZ5" s="31" t="str">
        <f>AE5</f>
        <v>Deaths</v>
      </c>
    </row>
    <row r="6" spans="1:52" x14ac:dyDescent="0.35">
      <c r="A6" t="s">
        <v>782</v>
      </c>
      <c r="B6" t="s">
        <v>782</v>
      </c>
      <c r="C6" t="s">
        <v>715</v>
      </c>
      <c r="D6" t="s">
        <v>715</v>
      </c>
      <c r="E6">
        <v>4170468</v>
      </c>
      <c r="F6" s="23">
        <v>44161</v>
      </c>
      <c r="G6">
        <v>2832987</v>
      </c>
      <c r="H6">
        <v>1807873</v>
      </c>
      <c r="I6">
        <v>246935</v>
      </c>
      <c r="J6">
        <v>1947</v>
      </c>
      <c r="K6">
        <v>244144</v>
      </c>
      <c r="L6">
        <v>903789</v>
      </c>
      <c r="O6" s="20" t="s">
        <v>808</v>
      </c>
      <c r="P6">
        <v>380581</v>
      </c>
      <c r="Q6">
        <v>186483</v>
      </c>
      <c r="R6">
        <v>0</v>
      </c>
      <c r="S6">
        <v>294001</v>
      </c>
      <c r="T6">
        <v>200157</v>
      </c>
      <c r="U6">
        <v>0</v>
      </c>
      <c r="V6">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35">
      <c r="A7" t="s">
        <v>782</v>
      </c>
      <c r="B7" t="s">
        <v>782</v>
      </c>
      <c r="C7" t="s">
        <v>734</v>
      </c>
      <c r="D7" t="s">
        <v>734</v>
      </c>
      <c r="E7">
        <v>5151549</v>
      </c>
      <c r="F7" s="23">
        <v>44161</v>
      </c>
      <c r="G7">
        <v>3532220</v>
      </c>
      <c r="H7">
        <v>1990578</v>
      </c>
      <c r="I7">
        <v>293836</v>
      </c>
      <c r="J7">
        <v>1290</v>
      </c>
      <c r="K7">
        <v>291610</v>
      </c>
      <c r="L7">
        <v>1091664</v>
      </c>
      <c r="O7" s="20" t="s">
        <v>782</v>
      </c>
      <c r="P7">
        <v>49378776</v>
      </c>
      <c r="Q7">
        <v>10819821</v>
      </c>
      <c r="R7">
        <v>2063555</v>
      </c>
      <c r="S7">
        <v>32976723</v>
      </c>
      <c r="T7">
        <v>20374772</v>
      </c>
      <c r="U7">
        <v>2044827</v>
      </c>
      <c r="V7">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35">
      <c r="A8" t="s">
        <v>782</v>
      </c>
      <c r="B8" t="s">
        <v>782</v>
      </c>
      <c r="C8" t="s">
        <v>726</v>
      </c>
      <c r="D8" t="s">
        <v>726</v>
      </c>
      <c r="E8">
        <v>4889230</v>
      </c>
      <c r="F8" s="23">
        <v>44161</v>
      </c>
      <c r="G8">
        <v>3440118</v>
      </c>
      <c r="H8">
        <v>1891773</v>
      </c>
      <c r="I8">
        <v>178068</v>
      </c>
      <c r="J8">
        <v>1237</v>
      </c>
      <c r="K8">
        <v>176629</v>
      </c>
      <c r="L8">
        <v>922857</v>
      </c>
      <c r="O8" s="20" t="s">
        <v>783</v>
      </c>
      <c r="P8">
        <v>1948892</v>
      </c>
      <c r="Q8">
        <v>426118</v>
      </c>
      <c r="R8">
        <v>55155</v>
      </c>
      <c r="S8">
        <v>771875</v>
      </c>
      <c r="T8">
        <v>534486</v>
      </c>
      <c r="U8">
        <v>54774</v>
      </c>
      <c r="V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35">
      <c r="A9" t="s">
        <v>782</v>
      </c>
      <c r="B9" t="s">
        <v>782</v>
      </c>
      <c r="C9" t="s">
        <v>716</v>
      </c>
      <c r="D9" t="s">
        <v>716</v>
      </c>
      <c r="E9">
        <v>4529009</v>
      </c>
      <c r="F9" s="23">
        <v>44161</v>
      </c>
      <c r="G9">
        <v>2971604</v>
      </c>
      <c r="H9">
        <v>1914927</v>
      </c>
      <c r="I9">
        <v>119348</v>
      </c>
      <c r="J9">
        <v>1430</v>
      </c>
      <c r="K9">
        <v>117130</v>
      </c>
      <c r="L9">
        <v>841906</v>
      </c>
      <c r="O9" s="20" t="s">
        <v>784</v>
      </c>
      <c r="P9">
        <v>33735719</v>
      </c>
      <c r="Q9">
        <v>15798149</v>
      </c>
      <c r="R9">
        <v>0</v>
      </c>
      <c r="S9">
        <v>19862945</v>
      </c>
      <c r="T9">
        <v>7957353</v>
      </c>
      <c r="U9">
        <v>0</v>
      </c>
      <c r="V9">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35">
      <c r="A10" t="s">
        <v>782</v>
      </c>
      <c r="B10" t="s">
        <v>782</v>
      </c>
      <c r="C10" t="s">
        <v>729</v>
      </c>
      <c r="D10" t="s">
        <v>729</v>
      </c>
      <c r="E10">
        <v>4046601</v>
      </c>
      <c r="F10" s="23">
        <v>44161</v>
      </c>
      <c r="G10">
        <v>2672759</v>
      </c>
      <c r="H10">
        <v>1290419</v>
      </c>
      <c r="I10">
        <v>124142</v>
      </c>
      <c r="J10">
        <v>853</v>
      </c>
      <c r="K10">
        <v>123264</v>
      </c>
      <c r="L10">
        <v>929432</v>
      </c>
      <c r="O10" s="20" t="s">
        <v>785</v>
      </c>
      <c r="P10">
        <v>101306708</v>
      </c>
      <c r="Q10">
        <v>17048923</v>
      </c>
      <c r="R10">
        <v>706087</v>
      </c>
      <c r="S10">
        <v>48738989</v>
      </c>
      <c r="T10">
        <v>17935555</v>
      </c>
      <c r="U10">
        <v>696454</v>
      </c>
      <c r="V10">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35">
      <c r="A11" t="s">
        <v>782</v>
      </c>
      <c r="B11" t="s">
        <v>782</v>
      </c>
      <c r="C11" t="s">
        <v>698</v>
      </c>
      <c r="D11" t="s">
        <v>698</v>
      </c>
      <c r="E11">
        <v>3392764</v>
      </c>
      <c r="F11" s="23">
        <v>44161</v>
      </c>
      <c r="G11">
        <v>2321031</v>
      </c>
      <c r="H11">
        <v>1521177</v>
      </c>
      <c r="I11">
        <v>138482</v>
      </c>
      <c r="J11">
        <v>1124</v>
      </c>
      <c r="K11">
        <v>136989</v>
      </c>
      <c r="L11">
        <v>766581</v>
      </c>
      <c r="O11" s="20" t="s">
        <v>719</v>
      </c>
      <c r="P11">
        <v>1055450</v>
      </c>
      <c r="Q11">
        <v>825526</v>
      </c>
      <c r="R11">
        <v>65351</v>
      </c>
      <c r="S11">
        <v>926035</v>
      </c>
      <c r="T11">
        <v>546981</v>
      </c>
      <c r="U11">
        <v>64495</v>
      </c>
      <c r="V11">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35">
      <c r="A12" t="s">
        <v>782</v>
      </c>
      <c r="B12" t="s">
        <v>782</v>
      </c>
      <c r="C12" t="s">
        <v>694</v>
      </c>
      <c r="D12" t="s">
        <v>694</v>
      </c>
      <c r="E12">
        <v>2966082</v>
      </c>
      <c r="F12" s="23">
        <v>44161</v>
      </c>
      <c r="G12">
        <v>2143402</v>
      </c>
      <c r="H12">
        <v>1403240</v>
      </c>
      <c r="I12">
        <v>146388</v>
      </c>
      <c r="J12">
        <v>1053</v>
      </c>
      <c r="K12">
        <v>144919</v>
      </c>
      <c r="L12">
        <v>756158</v>
      </c>
      <c r="O12" s="20" t="s">
        <v>818</v>
      </c>
      <c r="P12">
        <v>23990834</v>
      </c>
      <c r="Q12">
        <v>710913</v>
      </c>
      <c r="R12">
        <v>824700</v>
      </c>
      <c r="S12">
        <v>11843911</v>
      </c>
      <c r="T12">
        <v>5523958</v>
      </c>
      <c r="U12">
        <v>813676</v>
      </c>
      <c r="V12">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35">
      <c r="A13" t="s">
        <v>782</v>
      </c>
      <c r="B13" t="s">
        <v>782</v>
      </c>
      <c r="C13" t="s">
        <v>690</v>
      </c>
      <c r="D13" t="s">
        <v>690</v>
      </c>
      <c r="E13">
        <v>2699471</v>
      </c>
      <c r="F13" s="23">
        <v>44161</v>
      </c>
      <c r="G13">
        <v>1630248</v>
      </c>
      <c r="H13">
        <v>974734</v>
      </c>
      <c r="I13">
        <v>123109</v>
      </c>
      <c r="J13">
        <v>786</v>
      </c>
      <c r="K13">
        <v>122136</v>
      </c>
      <c r="L13">
        <v>732453</v>
      </c>
      <c r="O13" s="20" t="s">
        <v>809</v>
      </c>
      <c r="P13">
        <v>586956</v>
      </c>
      <c r="Q13">
        <v>77750</v>
      </c>
      <c r="R13">
        <v>10681</v>
      </c>
      <c r="S13">
        <v>660753</v>
      </c>
      <c r="T13">
        <v>370253</v>
      </c>
      <c r="U13">
        <v>10644</v>
      </c>
      <c r="V13">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35">
      <c r="A14" t="s">
        <v>782</v>
      </c>
      <c r="B14" t="s">
        <v>782</v>
      </c>
      <c r="C14" t="s">
        <v>708</v>
      </c>
      <c r="D14" t="s">
        <v>708</v>
      </c>
      <c r="E14">
        <v>4288113</v>
      </c>
      <c r="F14" s="23">
        <v>44161</v>
      </c>
      <c r="G14">
        <v>2999432</v>
      </c>
      <c r="H14">
        <v>1864960</v>
      </c>
      <c r="I14">
        <v>157737</v>
      </c>
      <c r="J14">
        <v>1127</v>
      </c>
      <c r="K14">
        <v>156492</v>
      </c>
      <c r="L14">
        <v>823851</v>
      </c>
      <c r="O14" s="20" t="s">
        <v>781</v>
      </c>
      <c r="P14">
        <v>19814000</v>
      </c>
      <c r="Q14">
        <v>30147688</v>
      </c>
      <c r="R14">
        <v>1439870</v>
      </c>
      <c r="S14">
        <v>13055636</v>
      </c>
      <c r="T14">
        <v>7425404</v>
      </c>
      <c r="U14">
        <v>1414431</v>
      </c>
      <c r="V14">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35">
      <c r="A15" t="s">
        <v>782</v>
      </c>
      <c r="B15" t="s">
        <v>782</v>
      </c>
      <c r="C15" t="s">
        <v>661</v>
      </c>
      <c r="D15" t="s">
        <v>661</v>
      </c>
      <c r="E15">
        <v>2342868</v>
      </c>
      <c r="F15" s="23">
        <v>44161</v>
      </c>
      <c r="G15">
        <v>1393491</v>
      </c>
      <c r="H15">
        <v>996097</v>
      </c>
      <c r="I15">
        <v>82967</v>
      </c>
      <c r="J15">
        <v>672</v>
      </c>
      <c r="K15">
        <v>82231</v>
      </c>
      <c r="L15">
        <v>572916</v>
      </c>
      <c r="O15" s="20" t="s">
        <v>786</v>
      </c>
      <c r="P15">
        <v>1457723</v>
      </c>
      <c r="Q15">
        <v>714283</v>
      </c>
      <c r="R15">
        <v>0</v>
      </c>
      <c r="S15">
        <v>1262558</v>
      </c>
      <c r="T15">
        <v>911082</v>
      </c>
      <c r="U15">
        <v>0</v>
      </c>
      <c r="V15">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35">
      <c r="A16" t="s">
        <v>782</v>
      </c>
      <c r="B16" t="s">
        <v>782</v>
      </c>
      <c r="C16" t="s">
        <v>720</v>
      </c>
      <c r="D16" t="s">
        <v>720</v>
      </c>
      <c r="E16">
        <v>3934782</v>
      </c>
      <c r="F16" s="23">
        <v>44161</v>
      </c>
      <c r="G16">
        <v>2525317</v>
      </c>
      <c r="H16">
        <v>1778807</v>
      </c>
      <c r="I16">
        <v>179077</v>
      </c>
      <c r="J16">
        <v>1117</v>
      </c>
      <c r="K16">
        <v>177680</v>
      </c>
      <c r="L16">
        <v>882636</v>
      </c>
      <c r="O16" s="20" t="s">
        <v>787</v>
      </c>
      <c r="P16">
        <v>64845397</v>
      </c>
      <c r="Q16">
        <v>11313267</v>
      </c>
      <c r="R16">
        <v>826415</v>
      </c>
      <c r="S16">
        <v>44735126</v>
      </c>
      <c r="T16">
        <v>25971369</v>
      </c>
      <c r="U16">
        <v>816124</v>
      </c>
      <c r="V16">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35">
      <c r="A17" t="s">
        <v>782</v>
      </c>
      <c r="B17" t="s">
        <v>782</v>
      </c>
      <c r="C17" t="s">
        <v>691</v>
      </c>
      <c r="D17" t="s">
        <v>691</v>
      </c>
      <c r="E17">
        <v>2884524</v>
      </c>
      <c r="F17" s="23">
        <v>44161</v>
      </c>
      <c r="G17">
        <v>1824032</v>
      </c>
      <c r="H17">
        <v>1328711</v>
      </c>
      <c r="I17">
        <v>115623</v>
      </c>
      <c r="J17">
        <v>644</v>
      </c>
      <c r="K17">
        <v>114904</v>
      </c>
      <c r="L17">
        <v>729572</v>
      </c>
      <c r="O17" s="20" t="s">
        <v>788</v>
      </c>
      <c r="P17">
        <v>25855357</v>
      </c>
      <c r="Q17">
        <v>4333765</v>
      </c>
      <c r="R17">
        <v>771252</v>
      </c>
      <c r="S17">
        <v>17772039</v>
      </c>
      <c r="T17">
        <v>8114801</v>
      </c>
      <c r="U17">
        <v>761068</v>
      </c>
      <c r="V17">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35">
      <c r="A18" t="s">
        <v>783</v>
      </c>
      <c r="B18" t="s">
        <v>783</v>
      </c>
      <c r="C18" t="s">
        <v>110</v>
      </c>
      <c r="D18" t="s">
        <v>110</v>
      </c>
      <c r="E18">
        <v>21089</v>
      </c>
      <c r="F18" s="23">
        <v>44224</v>
      </c>
      <c r="G18">
        <v>11695</v>
      </c>
      <c r="H18">
        <v>7957</v>
      </c>
      <c r="I18">
        <v>1068</v>
      </c>
      <c r="J18">
        <v>3</v>
      </c>
      <c r="K18">
        <v>1065</v>
      </c>
      <c r="L18">
        <v>3379</v>
      </c>
      <c r="O18" s="20" t="s">
        <v>789</v>
      </c>
      <c r="P18">
        <v>6402216</v>
      </c>
      <c r="Q18">
        <v>538282</v>
      </c>
      <c r="R18">
        <v>206727</v>
      </c>
      <c r="S18">
        <v>5336363</v>
      </c>
      <c r="T18">
        <v>3174635</v>
      </c>
      <c r="U18">
        <v>201669</v>
      </c>
      <c r="V1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35">
      <c r="A19" t="s">
        <v>783</v>
      </c>
      <c r="B19" t="s">
        <v>783</v>
      </c>
      <c r="C19" t="s">
        <v>382</v>
      </c>
      <c r="D19" t="s">
        <v>382</v>
      </c>
      <c r="E19">
        <v>235122</v>
      </c>
      <c r="F19" s="23">
        <v>44189</v>
      </c>
      <c r="G19">
        <v>0</v>
      </c>
      <c r="H19">
        <v>0</v>
      </c>
      <c r="I19">
        <v>0</v>
      </c>
      <c r="J19">
        <v>0</v>
      </c>
      <c r="K19">
        <v>0</v>
      </c>
      <c r="L19">
        <v>115210</v>
      </c>
      <c r="O19" s="20" t="s">
        <v>790</v>
      </c>
      <c r="P19">
        <v>12258093</v>
      </c>
      <c r="Q19">
        <v>6032800</v>
      </c>
      <c r="R19">
        <v>332249</v>
      </c>
      <c r="S19">
        <v>9511010</v>
      </c>
      <c r="T19">
        <v>5146748</v>
      </c>
      <c r="U19">
        <v>326915</v>
      </c>
      <c r="V19">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35">
      <c r="A20" t="s">
        <v>783</v>
      </c>
      <c r="B20" t="s">
        <v>783</v>
      </c>
      <c r="C20" t="s">
        <v>203</v>
      </c>
      <c r="D20" t="s">
        <v>203</v>
      </c>
      <c r="E20">
        <v>147951</v>
      </c>
      <c r="F20" s="23">
        <v>44224</v>
      </c>
      <c r="G20">
        <v>88857</v>
      </c>
      <c r="H20">
        <v>55361</v>
      </c>
      <c r="I20">
        <v>3807</v>
      </c>
      <c r="J20">
        <v>22</v>
      </c>
      <c r="K20">
        <v>3780</v>
      </c>
      <c r="L20">
        <v>25764</v>
      </c>
      <c r="O20" s="20" t="s">
        <v>791</v>
      </c>
      <c r="P20">
        <v>32966238</v>
      </c>
      <c r="Q20">
        <v>9933657</v>
      </c>
      <c r="R20">
        <v>348764</v>
      </c>
      <c r="S20">
        <v>14983565</v>
      </c>
      <c r="T20">
        <v>5582373</v>
      </c>
      <c r="U20">
        <v>343518</v>
      </c>
      <c r="V20">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35">
      <c r="A21" t="s">
        <v>783</v>
      </c>
      <c r="B21" t="s">
        <v>783</v>
      </c>
      <c r="C21" t="s">
        <v>143</v>
      </c>
      <c r="D21" t="s">
        <v>143</v>
      </c>
      <c r="E21">
        <v>78413</v>
      </c>
      <c r="F21" s="23">
        <v>44224</v>
      </c>
      <c r="G21">
        <v>22931</v>
      </c>
      <c r="H21">
        <v>15646</v>
      </c>
      <c r="I21">
        <v>1094</v>
      </c>
      <c r="J21">
        <v>0</v>
      </c>
      <c r="K21">
        <v>1094</v>
      </c>
      <c r="L21">
        <v>8036</v>
      </c>
      <c r="O21" s="20" t="s">
        <v>792</v>
      </c>
      <c r="P21">
        <v>61047156</v>
      </c>
      <c r="Q21">
        <v>11285476</v>
      </c>
      <c r="R21">
        <v>2988297</v>
      </c>
      <c r="S21">
        <v>42496209</v>
      </c>
      <c r="T21">
        <v>22857316</v>
      </c>
      <c r="U21">
        <v>2941545</v>
      </c>
      <c r="V21">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35">
      <c r="A22" t="s">
        <v>783</v>
      </c>
      <c r="B22" t="s">
        <v>783</v>
      </c>
      <c r="C22" t="s">
        <v>196</v>
      </c>
      <c r="D22" t="s">
        <v>196</v>
      </c>
      <c r="E22">
        <v>99019</v>
      </c>
      <c r="F22" s="23">
        <v>44224</v>
      </c>
      <c r="G22">
        <v>54001</v>
      </c>
      <c r="H22">
        <v>39434</v>
      </c>
      <c r="I22">
        <v>3206</v>
      </c>
      <c r="J22">
        <v>17</v>
      </c>
      <c r="K22">
        <v>3183</v>
      </c>
      <c r="L22">
        <v>23470</v>
      </c>
      <c r="O22" s="20" t="s">
        <v>793</v>
      </c>
      <c r="P22">
        <v>33387677</v>
      </c>
      <c r="Q22">
        <v>11902938</v>
      </c>
      <c r="R22">
        <v>4968657</v>
      </c>
      <c r="S22">
        <v>25306499</v>
      </c>
      <c r="T22">
        <v>13658337</v>
      </c>
      <c r="U22">
        <v>4857181</v>
      </c>
      <c r="V22">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35">
      <c r="A23" t="s">
        <v>783</v>
      </c>
      <c r="B23" t="s">
        <v>783</v>
      </c>
      <c r="C23" t="s">
        <v>87</v>
      </c>
      <c r="D23" t="s">
        <v>87</v>
      </c>
      <c r="E23">
        <v>22256</v>
      </c>
      <c r="F23" s="23">
        <v>44224</v>
      </c>
      <c r="G23">
        <v>6946</v>
      </c>
      <c r="H23">
        <v>3874</v>
      </c>
      <c r="I23">
        <v>512</v>
      </c>
      <c r="J23">
        <v>0</v>
      </c>
      <c r="K23">
        <v>512</v>
      </c>
      <c r="L23">
        <v>1641</v>
      </c>
      <c r="O23" s="20" t="s">
        <v>810</v>
      </c>
      <c r="P23">
        <v>290000</v>
      </c>
      <c r="Q23">
        <v>120548</v>
      </c>
      <c r="R23">
        <v>20962</v>
      </c>
      <c r="S23">
        <v>208798</v>
      </c>
      <c r="T23">
        <v>152280</v>
      </c>
      <c r="U23">
        <v>20687</v>
      </c>
      <c r="V23">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35">
      <c r="A24" t="s">
        <v>783</v>
      </c>
      <c r="B24" t="s">
        <v>783</v>
      </c>
      <c r="C24" t="s">
        <v>113</v>
      </c>
      <c r="D24" t="s">
        <v>113</v>
      </c>
      <c r="E24">
        <v>6567</v>
      </c>
      <c r="F24" s="23">
        <v>44224</v>
      </c>
      <c r="G24">
        <v>6275</v>
      </c>
      <c r="H24">
        <v>3272</v>
      </c>
      <c r="I24">
        <v>270</v>
      </c>
      <c r="J24">
        <v>0</v>
      </c>
      <c r="K24">
        <v>270</v>
      </c>
      <c r="L24">
        <v>3353</v>
      </c>
      <c r="O24" s="20" t="s">
        <v>512</v>
      </c>
      <c r="P24">
        <v>64473</v>
      </c>
      <c r="Q24">
        <v>268723</v>
      </c>
      <c r="R24">
        <v>10365</v>
      </c>
      <c r="S24">
        <v>55129</v>
      </c>
      <c r="T24">
        <v>45951</v>
      </c>
      <c r="U24">
        <v>10270</v>
      </c>
      <c r="V24">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35">
      <c r="A25" t="s">
        <v>783</v>
      </c>
      <c r="B25" t="s">
        <v>783</v>
      </c>
      <c r="C25" t="s">
        <v>122</v>
      </c>
      <c r="D25" t="s">
        <v>122</v>
      </c>
      <c r="E25">
        <v>89717</v>
      </c>
      <c r="F25" s="23">
        <v>44224</v>
      </c>
      <c r="G25">
        <v>9121</v>
      </c>
      <c r="H25">
        <v>5601</v>
      </c>
      <c r="I25">
        <v>511</v>
      </c>
      <c r="J25">
        <v>1</v>
      </c>
      <c r="K25">
        <v>510</v>
      </c>
      <c r="L25">
        <v>4456</v>
      </c>
      <c r="O25" s="20" t="s">
        <v>794</v>
      </c>
      <c r="P25">
        <v>72643901</v>
      </c>
      <c r="Q25">
        <v>5727295</v>
      </c>
      <c r="R25">
        <v>788134</v>
      </c>
      <c r="S25">
        <v>49486983</v>
      </c>
      <c r="T25">
        <v>20708290</v>
      </c>
      <c r="U25">
        <v>777348</v>
      </c>
      <c r="V25">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35">
      <c r="A26" t="s">
        <v>783</v>
      </c>
      <c r="B26" t="s">
        <v>783</v>
      </c>
      <c r="C26" t="s">
        <v>139</v>
      </c>
      <c r="D26" t="s">
        <v>139</v>
      </c>
      <c r="E26">
        <v>13769</v>
      </c>
      <c r="F26" s="23">
        <v>44224</v>
      </c>
      <c r="G26">
        <v>13328</v>
      </c>
      <c r="H26">
        <v>10176</v>
      </c>
      <c r="I26">
        <v>874</v>
      </c>
      <c r="J26">
        <v>3</v>
      </c>
      <c r="K26">
        <v>871</v>
      </c>
      <c r="L26">
        <v>7184</v>
      </c>
      <c r="O26" s="20" t="s">
        <v>795</v>
      </c>
      <c r="P26">
        <v>115333031</v>
      </c>
      <c r="Q26">
        <v>20309367</v>
      </c>
      <c r="R26">
        <v>6610934</v>
      </c>
      <c r="S26">
        <v>67196330</v>
      </c>
      <c r="T26">
        <v>30974759</v>
      </c>
      <c r="U26">
        <v>6450554</v>
      </c>
      <c r="V26">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35">
      <c r="A27" t="s">
        <v>783</v>
      </c>
      <c r="B27" t="s">
        <v>783</v>
      </c>
      <c r="C27" t="s">
        <v>177</v>
      </c>
      <c r="D27" t="s">
        <v>177</v>
      </c>
      <c r="E27">
        <v>145538</v>
      </c>
      <c r="F27" s="23">
        <v>44224</v>
      </c>
      <c r="G27">
        <v>31120</v>
      </c>
      <c r="H27">
        <v>22003</v>
      </c>
      <c r="I27">
        <v>2885</v>
      </c>
      <c r="J27">
        <v>26</v>
      </c>
      <c r="K27">
        <v>2851</v>
      </c>
      <c r="L27">
        <v>16387</v>
      </c>
      <c r="O27" s="20" t="s">
        <v>796</v>
      </c>
      <c r="P27">
        <v>2993721</v>
      </c>
      <c r="Q27">
        <v>1347534</v>
      </c>
      <c r="R27">
        <v>0</v>
      </c>
      <c r="S27">
        <v>1167402</v>
      </c>
      <c r="T27">
        <v>678413</v>
      </c>
      <c r="U27">
        <v>0</v>
      </c>
      <c r="V27">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35">
      <c r="A28" t="s">
        <v>783</v>
      </c>
      <c r="B28" t="s">
        <v>783</v>
      </c>
      <c r="C28" t="s">
        <v>152</v>
      </c>
      <c r="D28" t="s">
        <v>152</v>
      </c>
      <c r="E28">
        <v>60000</v>
      </c>
      <c r="F28" s="23">
        <v>44224</v>
      </c>
      <c r="G28">
        <v>19259</v>
      </c>
      <c r="H28">
        <v>7826</v>
      </c>
      <c r="I28">
        <v>752</v>
      </c>
      <c r="J28">
        <v>2</v>
      </c>
      <c r="K28">
        <v>749</v>
      </c>
      <c r="L28">
        <v>10718</v>
      </c>
      <c r="O28" s="20" t="s">
        <v>797</v>
      </c>
      <c r="P28">
        <v>3364915</v>
      </c>
      <c r="Q28">
        <v>1690615</v>
      </c>
      <c r="R28">
        <v>83627</v>
      </c>
      <c r="S28">
        <v>1103273</v>
      </c>
      <c r="T28">
        <v>641816</v>
      </c>
      <c r="U28">
        <v>81746</v>
      </c>
      <c r="V2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35">
      <c r="A29" t="s">
        <v>783</v>
      </c>
      <c r="B29" t="s">
        <v>783</v>
      </c>
      <c r="C29" t="s">
        <v>165</v>
      </c>
      <c r="D29" t="s">
        <v>165</v>
      </c>
      <c r="E29">
        <v>53986</v>
      </c>
      <c r="F29" s="23">
        <v>44224</v>
      </c>
      <c r="G29">
        <v>32639</v>
      </c>
      <c r="H29">
        <v>22089</v>
      </c>
      <c r="I29">
        <v>2426</v>
      </c>
      <c r="J29">
        <v>11</v>
      </c>
      <c r="K29">
        <v>2397</v>
      </c>
      <c r="L29">
        <v>13382</v>
      </c>
      <c r="O29" s="20" t="s">
        <v>798</v>
      </c>
      <c r="P29">
        <v>1091014</v>
      </c>
      <c r="Q29">
        <v>594159</v>
      </c>
      <c r="R29">
        <v>119135</v>
      </c>
      <c r="S29">
        <v>711595</v>
      </c>
      <c r="T29">
        <v>512017</v>
      </c>
      <c r="U29">
        <v>112647</v>
      </c>
      <c r="V29">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35">
      <c r="A30" t="s">
        <v>783</v>
      </c>
      <c r="B30" t="s">
        <v>783</v>
      </c>
      <c r="C30" t="s">
        <v>142</v>
      </c>
      <c r="D30" t="s">
        <v>142</v>
      </c>
      <c r="E30">
        <v>80597</v>
      </c>
      <c r="F30" s="23">
        <v>44224</v>
      </c>
      <c r="G30">
        <v>16565</v>
      </c>
      <c r="H30">
        <v>9990</v>
      </c>
      <c r="I30">
        <v>738</v>
      </c>
      <c r="J30">
        <v>8</v>
      </c>
      <c r="K30">
        <v>730</v>
      </c>
      <c r="L30">
        <v>7439</v>
      </c>
      <c r="O30" s="20" t="s">
        <v>799</v>
      </c>
      <c r="P30">
        <v>2275875</v>
      </c>
      <c r="Q30">
        <v>132277</v>
      </c>
      <c r="R30">
        <v>31842</v>
      </c>
      <c r="S30">
        <v>709551</v>
      </c>
      <c r="T30">
        <v>490651</v>
      </c>
      <c r="U30">
        <v>29904</v>
      </c>
      <c r="V30">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35">
      <c r="A31" t="s">
        <v>783</v>
      </c>
      <c r="B31" t="s">
        <v>783</v>
      </c>
      <c r="C31" t="s">
        <v>153</v>
      </c>
      <c r="D31" t="s">
        <v>153</v>
      </c>
      <c r="E31">
        <v>82839</v>
      </c>
      <c r="F31" s="23">
        <v>44224</v>
      </c>
      <c r="G31">
        <v>26916</v>
      </c>
      <c r="H31">
        <v>18827</v>
      </c>
      <c r="I31">
        <v>3036</v>
      </c>
      <c r="J31">
        <v>15</v>
      </c>
      <c r="K31">
        <v>3015</v>
      </c>
      <c r="L31">
        <v>12082</v>
      </c>
      <c r="O31" s="20" t="s">
        <v>813</v>
      </c>
      <c r="P31">
        <v>40121083</v>
      </c>
      <c r="Q31">
        <v>6368071</v>
      </c>
      <c r="R31">
        <v>965674</v>
      </c>
      <c r="S31">
        <v>24647541</v>
      </c>
      <c r="T31">
        <v>11176259</v>
      </c>
      <c r="U31">
        <v>954099</v>
      </c>
      <c r="V31">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35">
      <c r="A32" t="s">
        <v>783</v>
      </c>
      <c r="B32" t="s">
        <v>783</v>
      </c>
      <c r="C32" t="s">
        <v>188</v>
      </c>
      <c r="D32" t="s">
        <v>188</v>
      </c>
      <c r="E32">
        <v>95950</v>
      </c>
      <c r="F32" s="23">
        <v>44224</v>
      </c>
      <c r="G32">
        <v>63539</v>
      </c>
      <c r="H32">
        <v>47104</v>
      </c>
      <c r="I32">
        <v>2124</v>
      </c>
      <c r="J32">
        <v>17</v>
      </c>
      <c r="K32">
        <v>2102</v>
      </c>
      <c r="L32">
        <v>21049</v>
      </c>
      <c r="O32" s="20" t="s">
        <v>614</v>
      </c>
      <c r="P32">
        <v>1192327</v>
      </c>
      <c r="Q32">
        <v>601815</v>
      </c>
      <c r="R32">
        <v>121240</v>
      </c>
      <c r="S32">
        <v>703878</v>
      </c>
      <c r="T32">
        <v>388898</v>
      </c>
      <c r="U32">
        <v>119065</v>
      </c>
      <c r="V32">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35">
      <c r="A33" t="s">
        <v>783</v>
      </c>
      <c r="B33" t="s">
        <v>783</v>
      </c>
      <c r="C33" t="s">
        <v>115</v>
      </c>
      <c r="D33" t="s">
        <v>115</v>
      </c>
      <c r="E33">
        <v>6790</v>
      </c>
      <c r="F33" s="23">
        <v>44224</v>
      </c>
      <c r="G33">
        <v>8004</v>
      </c>
      <c r="H33">
        <v>4998</v>
      </c>
      <c r="I33">
        <v>453</v>
      </c>
      <c r="J33">
        <v>0</v>
      </c>
      <c r="K33">
        <v>453</v>
      </c>
      <c r="L33">
        <v>3553</v>
      </c>
      <c r="O33" s="20" t="s">
        <v>800</v>
      </c>
      <c r="P33">
        <v>30510873</v>
      </c>
      <c r="Q33">
        <v>3239672</v>
      </c>
      <c r="R33">
        <v>602401</v>
      </c>
      <c r="S33">
        <v>15942523</v>
      </c>
      <c r="T33">
        <v>6238789</v>
      </c>
      <c r="U33">
        <v>585591</v>
      </c>
      <c r="V33">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35">
      <c r="A34" t="s">
        <v>783</v>
      </c>
      <c r="B34" t="s">
        <v>783</v>
      </c>
      <c r="C34" t="s">
        <v>243</v>
      </c>
      <c r="D34" t="s">
        <v>243</v>
      </c>
      <c r="E34">
        <v>176385</v>
      </c>
      <c r="F34" s="23">
        <v>44224</v>
      </c>
      <c r="G34">
        <v>141168</v>
      </c>
      <c r="H34">
        <v>100258</v>
      </c>
      <c r="I34">
        <v>18316</v>
      </c>
      <c r="J34">
        <v>98</v>
      </c>
      <c r="K34">
        <v>18212</v>
      </c>
      <c r="L34">
        <v>51118</v>
      </c>
      <c r="O34" s="20" t="s">
        <v>801</v>
      </c>
      <c r="P34">
        <v>69579056</v>
      </c>
      <c r="Q34">
        <v>6349659</v>
      </c>
      <c r="R34">
        <v>990684</v>
      </c>
      <c r="S34">
        <v>42975649</v>
      </c>
      <c r="T34">
        <v>20132113</v>
      </c>
      <c r="U34">
        <v>981526</v>
      </c>
      <c r="V34">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35">
      <c r="A35" t="s">
        <v>783</v>
      </c>
      <c r="B35" t="s">
        <v>783</v>
      </c>
      <c r="C35" t="s">
        <v>103</v>
      </c>
      <c r="D35" t="s">
        <v>103</v>
      </c>
      <c r="E35">
        <v>13310</v>
      </c>
      <c r="F35" s="23">
        <v>44224</v>
      </c>
      <c r="G35">
        <v>6910</v>
      </c>
      <c r="H35">
        <v>5663</v>
      </c>
      <c r="I35">
        <v>262</v>
      </c>
      <c r="J35">
        <v>0</v>
      </c>
      <c r="K35">
        <v>261</v>
      </c>
      <c r="L35">
        <v>2300</v>
      </c>
      <c r="O35" s="20" t="s">
        <v>802</v>
      </c>
      <c r="P35">
        <v>607688</v>
      </c>
      <c r="Q35">
        <v>297765</v>
      </c>
      <c r="R35">
        <v>0</v>
      </c>
      <c r="S35">
        <v>521763</v>
      </c>
      <c r="T35">
        <v>451509</v>
      </c>
      <c r="U35">
        <v>0</v>
      </c>
      <c r="V35">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35">
      <c r="A36" t="s">
        <v>783</v>
      </c>
      <c r="B36" t="s">
        <v>783</v>
      </c>
      <c r="C36" t="s">
        <v>123</v>
      </c>
      <c r="D36" t="s">
        <v>123</v>
      </c>
      <c r="E36">
        <v>31920</v>
      </c>
      <c r="F36" s="23">
        <v>44224</v>
      </c>
      <c r="G36">
        <v>14408</v>
      </c>
      <c r="H36">
        <v>9068</v>
      </c>
      <c r="I36">
        <v>411</v>
      </c>
      <c r="J36">
        <v>3</v>
      </c>
      <c r="K36">
        <v>408</v>
      </c>
      <c r="L36">
        <v>4475</v>
      </c>
      <c r="O36" s="20" t="s">
        <v>803</v>
      </c>
      <c r="P36">
        <v>76448848</v>
      </c>
      <c r="Q36">
        <v>6205485</v>
      </c>
      <c r="R36">
        <v>2700082</v>
      </c>
      <c r="S36">
        <v>41277027</v>
      </c>
      <c r="T36">
        <v>17618141</v>
      </c>
      <c r="U36">
        <v>2652480</v>
      </c>
      <c r="V36">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35">
      <c r="A37" t="s">
        <v>783</v>
      </c>
      <c r="B37" t="s">
        <v>783</v>
      </c>
      <c r="C37" t="s">
        <v>173</v>
      </c>
      <c r="D37" t="s">
        <v>173</v>
      </c>
      <c r="E37">
        <v>49950</v>
      </c>
      <c r="F37" s="23">
        <v>44224</v>
      </c>
      <c r="G37">
        <v>29553</v>
      </c>
      <c r="H37">
        <v>23287</v>
      </c>
      <c r="I37">
        <v>2577</v>
      </c>
      <c r="J37">
        <v>20</v>
      </c>
      <c r="K37">
        <v>2533</v>
      </c>
      <c r="L37">
        <v>15512</v>
      </c>
      <c r="O37" s="20" t="s">
        <v>811</v>
      </c>
      <c r="P37">
        <v>35095069</v>
      </c>
      <c r="Q37">
        <v>17196566</v>
      </c>
      <c r="R37">
        <v>0</v>
      </c>
      <c r="S37">
        <v>22014941</v>
      </c>
      <c r="T37">
        <v>9621241</v>
      </c>
      <c r="U37">
        <v>0</v>
      </c>
      <c r="V37">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35">
      <c r="A38" t="s">
        <v>783</v>
      </c>
      <c r="B38" t="s">
        <v>783</v>
      </c>
      <c r="C38" t="s">
        <v>175</v>
      </c>
      <c r="D38" t="s">
        <v>175</v>
      </c>
      <c r="E38">
        <v>111997</v>
      </c>
      <c r="F38" s="23">
        <v>44224</v>
      </c>
      <c r="G38">
        <v>31565</v>
      </c>
      <c r="H38">
        <v>21200</v>
      </c>
      <c r="I38">
        <v>1109</v>
      </c>
      <c r="J38">
        <v>5</v>
      </c>
      <c r="K38">
        <v>1102</v>
      </c>
      <c r="L38">
        <v>15211</v>
      </c>
      <c r="O38" s="20" t="s">
        <v>804</v>
      </c>
      <c r="P38">
        <v>3671032</v>
      </c>
      <c r="Q38">
        <v>650194</v>
      </c>
      <c r="R38">
        <v>84468</v>
      </c>
      <c r="S38">
        <v>2508476</v>
      </c>
      <c r="T38">
        <v>1620981</v>
      </c>
      <c r="U38">
        <v>83466</v>
      </c>
      <c r="V3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35">
      <c r="A39" t="s">
        <v>783</v>
      </c>
      <c r="B39" t="s">
        <v>783</v>
      </c>
      <c r="C39" t="s">
        <v>98</v>
      </c>
      <c r="D39" t="s">
        <v>98</v>
      </c>
      <c r="E39">
        <v>7948</v>
      </c>
      <c r="F39" s="23">
        <v>44224</v>
      </c>
      <c r="G39">
        <v>4156</v>
      </c>
      <c r="H39">
        <v>2603</v>
      </c>
      <c r="I39">
        <v>337</v>
      </c>
      <c r="J39">
        <v>2</v>
      </c>
      <c r="K39">
        <v>335</v>
      </c>
      <c r="L39">
        <v>2078</v>
      </c>
      <c r="O39" s="20" t="s">
        <v>806</v>
      </c>
      <c r="P39">
        <v>205867440</v>
      </c>
      <c r="Q39">
        <v>24579645</v>
      </c>
      <c r="R39">
        <v>1710158</v>
      </c>
      <c r="S39">
        <v>98175781</v>
      </c>
      <c r="T39">
        <v>32678549</v>
      </c>
      <c r="U39">
        <v>1687151</v>
      </c>
      <c r="V39">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35">
      <c r="A40" t="s">
        <v>783</v>
      </c>
      <c r="B40" t="s">
        <v>783</v>
      </c>
      <c r="C40" t="s">
        <v>137</v>
      </c>
      <c r="D40" t="s">
        <v>137</v>
      </c>
      <c r="E40">
        <v>35289</v>
      </c>
      <c r="F40" s="23">
        <v>44224</v>
      </c>
      <c r="G40">
        <v>18594</v>
      </c>
      <c r="H40">
        <v>13671</v>
      </c>
      <c r="I40">
        <v>1016</v>
      </c>
      <c r="J40">
        <v>1</v>
      </c>
      <c r="K40">
        <v>1015</v>
      </c>
      <c r="L40">
        <v>7072</v>
      </c>
      <c r="O40" s="20" t="s">
        <v>805</v>
      </c>
      <c r="P40">
        <v>10116752</v>
      </c>
      <c r="Q40">
        <v>2299304</v>
      </c>
      <c r="R40">
        <v>343896</v>
      </c>
      <c r="S40">
        <v>7477999</v>
      </c>
      <c r="T40">
        <v>3898139</v>
      </c>
      <c r="U40">
        <v>330195</v>
      </c>
      <c r="V40">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35">
      <c r="A41" t="s">
        <v>783</v>
      </c>
      <c r="B41" t="s">
        <v>783</v>
      </c>
      <c r="C41" t="s">
        <v>135</v>
      </c>
      <c r="D41" t="s">
        <v>135</v>
      </c>
      <c r="E41">
        <v>83205</v>
      </c>
      <c r="F41" s="23">
        <v>44224</v>
      </c>
      <c r="G41">
        <v>24842</v>
      </c>
      <c r="H41">
        <v>16390</v>
      </c>
      <c r="I41">
        <v>1958</v>
      </c>
      <c r="J41">
        <v>6</v>
      </c>
      <c r="K41">
        <v>1952</v>
      </c>
      <c r="L41">
        <v>7196</v>
      </c>
      <c r="O41" s="20" t="s">
        <v>807</v>
      </c>
      <c r="P41">
        <v>92903903</v>
      </c>
      <c r="Q41">
        <v>46319324</v>
      </c>
      <c r="R41">
        <v>1592842</v>
      </c>
      <c r="S41">
        <v>56183405</v>
      </c>
      <c r="T41">
        <v>21558154</v>
      </c>
      <c r="U41">
        <v>1565408</v>
      </c>
      <c r="V41">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35">
      <c r="A42" t="s">
        <v>783</v>
      </c>
      <c r="B42" t="s">
        <v>783</v>
      </c>
      <c r="C42" t="s">
        <v>216</v>
      </c>
      <c r="D42" t="s">
        <v>216</v>
      </c>
      <c r="E42">
        <v>87013</v>
      </c>
      <c r="F42" s="23">
        <v>44224</v>
      </c>
      <c r="G42">
        <v>55710</v>
      </c>
      <c r="H42">
        <v>40321</v>
      </c>
      <c r="I42">
        <v>3545</v>
      </c>
      <c r="J42">
        <v>14</v>
      </c>
      <c r="K42">
        <v>3518</v>
      </c>
      <c r="L42">
        <v>29927</v>
      </c>
      <c r="O42" s="20" t="s">
        <v>815</v>
      </c>
      <c r="P42">
        <v>1234588774</v>
      </c>
      <c r="Q42">
        <v>276393857</v>
      </c>
      <c r="R42">
        <v>32384204</v>
      </c>
      <c r="S42">
        <v>723602281</v>
      </c>
      <c r="T42">
        <v>325872530</v>
      </c>
      <c r="U42">
        <v>31789458</v>
      </c>
      <c r="V42">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35">
      <c r="A43" t="s">
        <v>783</v>
      </c>
      <c r="B43" t="s">
        <v>783</v>
      </c>
      <c r="C43" t="s">
        <v>170</v>
      </c>
      <c r="D43" t="s">
        <v>170</v>
      </c>
      <c r="E43">
        <v>112272</v>
      </c>
      <c r="F43" s="23">
        <v>44224</v>
      </c>
      <c r="G43">
        <v>33773</v>
      </c>
      <c r="H43">
        <v>27867</v>
      </c>
      <c r="I43">
        <v>1868</v>
      </c>
      <c r="J43">
        <v>6</v>
      </c>
      <c r="K43">
        <v>1856</v>
      </c>
      <c r="L43">
        <v>14126</v>
      </c>
    </row>
    <row r="44" spans="1:52" ht="15.5" x14ac:dyDescent="0.35">
      <c r="A44" t="s">
        <v>784</v>
      </c>
      <c r="B44" t="s">
        <v>784</v>
      </c>
      <c r="C44" t="s">
        <v>635</v>
      </c>
      <c r="D44" t="s">
        <v>635</v>
      </c>
      <c r="E44">
        <v>953773</v>
      </c>
      <c r="G44">
        <v>553967</v>
      </c>
      <c r="H44">
        <v>136574</v>
      </c>
      <c r="I44">
        <v>0</v>
      </c>
      <c r="J44">
        <v>0</v>
      </c>
      <c r="K44">
        <v>0</v>
      </c>
      <c r="L44">
        <v>467348</v>
      </c>
      <c r="X44" s="25" t="s">
        <v>850</v>
      </c>
      <c r="Y44" s="3" t="s">
        <v>817</v>
      </c>
      <c r="Z44" s="3" t="s">
        <v>35</v>
      </c>
      <c r="AA44" s="3" t="s">
        <v>37</v>
      </c>
      <c r="AB44" s="3" t="s">
        <v>830</v>
      </c>
      <c r="AC44" s="3" t="s">
        <v>831</v>
      </c>
      <c r="AD44" s="3" t="s">
        <v>41</v>
      </c>
      <c r="AE44" s="3" t="s">
        <v>43</v>
      </c>
    </row>
    <row r="45" spans="1:52" ht="15.5" x14ac:dyDescent="0.35">
      <c r="A45" t="s">
        <v>784</v>
      </c>
      <c r="B45" t="s">
        <v>784</v>
      </c>
      <c r="C45" t="s">
        <v>724</v>
      </c>
      <c r="D45" t="s">
        <v>724</v>
      </c>
      <c r="E45">
        <v>1693190</v>
      </c>
      <c r="G45">
        <v>1095048</v>
      </c>
      <c r="H45">
        <v>448006</v>
      </c>
      <c r="I45">
        <v>0</v>
      </c>
      <c r="J45">
        <v>0</v>
      </c>
      <c r="K45">
        <v>0</v>
      </c>
      <c r="L45">
        <v>829663</v>
      </c>
      <c r="X45" s="3" t="s">
        <v>815</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5" t="s">
        <v>837</v>
      </c>
      <c r="AI45" s="45"/>
      <c r="AJ45" s="45"/>
    </row>
    <row r="46" spans="1:52" x14ac:dyDescent="0.35">
      <c r="A46" t="s">
        <v>784</v>
      </c>
      <c r="B46" t="s">
        <v>784</v>
      </c>
      <c r="C46" t="s">
        <v>544</v>
      </c>
      <c r="D46" t="s">
        <v>544</v>
      </c>
      <c r="E46">
        <v>612491</v>
      </c>
      <c r="G46">
        <v>456088</v>
      </c>
      <c r="H46">
        <v>213437</v>
      </c>
      <c r="I46">
        <v>0</v>
      </c>
      <c r="J46">
        <v>0</v>
      </c>
      <c r="K46">
        <v>0</v>
      </c>
      <c r="L46">
        <v>300120</v>
      </c>
      <c r="X46" s="3"/>
      <c r="Y46" s="3"/>
      <c r="Z46" s="3"/>
      <c r="AA46" s="3"/>
      <c r="AB46" s="3"/>
      <c r="AC46" s="3"/>
      <c r="AD46" s="3"/>
      <c r="AE46" s="3"/>
    </row>
    <row r="47" spans="1:52" x14ac:dyDescent="0.35">
      <c r="A47" t="s">
        <v>784</v>
      </c>
      <c r="B47" t="s">
        <v>784</v>
      </c>
      <c r="C47" t="s">
        <v>590</v>
      </c>
      <c r="D47" t="s">
        <v>590</v>
      </c>
      <c r="E47">
        <v>732639</v>
      </c>
      <c r="G47">
        <v>493242</v>
      </c>
      <c r="H47">
        <v>183782</v>
      </c>
      <c r="I47">
        <v>0</v>
      </c>
      <c r="J47">
        <v>0</v>
      </c>
      <c r="K47">
        <v>0</v>
      </c>
      <c r="L47">
        <v>358993</v>
      </c>
      <c r="X47" s="3" t="s">
        <v>835</v>
      </c>
      <c r="Y47" s="30">
        <f>Z45/Y45</f>
        <v>0.22387523912476462</v>
      </c>
      <c r="Z47" s="3"/>
      <c r="AA47" s="3"/>
      <c r="AB47" s="3"/>
      <c r="AC47" s="3"/>
      <c r="AD47" s="3"/>
      <c r="AE47" s="3"/>
    </row>
    <row r="48" spans="1:52" x14ac:dyDescent="0.35">
      <c r="A48" t="s">
        <v>784</v>
      </c>
      <c r="B48" t="s">
        <v>784</v>
      </c>
      <c r="C48" t="s">
        <v>728</v>
      </c>
      <c r="D48" t="s">
        <v>728</v>
      </c>
      <c r="E48">
        <v>1736319</v>
      </c>
      <c r="G48">
        <v>1101266</v>
      </c>
      <c r="H48">
        <v>402535</v>
      </c>
      <c r="I48">
        <v>0</v>
      </c>
      <c r="J48">
        <v>0</v>
      </c>
      <c r="K48">
        <v>0</v>
      </c>
      <c r="L48">
        <v>850796</v>
      </c>
      <c r="X48" s="3" t="s">
        <v>836</v>
      </c>
      <c r="Y48" s="30">
        <f>AA45/Z45</f>
        <v>0.11716687321310473</v>
      </c>
      <c r="Z48" s="3"/>
      <c r="AA48" s="3"/>
      <c r="AB48" s="3"/>
      <c r="AC48" s="3"/>
      <c r="AD48" s="3"/>
      <c r="AE48" s="3"/>
    </row>
    <row r="49" spans="1:31" x14ac:dyDescent="0.35">
      <c r="A49" t="s">
        <v>784</v>
      </c>
      <c r="B49" t="s">
        <v>784</v>
      </c>
      <c r="C49" t="s">
        <v>495</v>
      </c>
      <c r="D49" t="s">
        <v>495</v>
      </c>
      <c r="E49">
        <v>481818</v>
      </c>
      <c r="G49">
        <v>288696</v>
      </c>
      <c r="H49">
        <v>102397</v>
      </c>
      <c r="I49">
        <v>0</v>
      </c>
      <c r="J49">
        <v>0</v>
      </c>
      <c r="K49">
        <v>0</v>
      </c>
      <c r="L49">
        <v>236090</v>
      </c>
      <c r="X49" s="3" t="s">
        <v>830</v>
      </c>
      <c r="Y49" s="30">
        <f>AB45/Y45</f>
        <v>0.58610793831825336</v>
      </c>
      <c r="Z49" s="3"/>
      <c r="AA49" s="3"/>
      <c r="AB49" s="3"/>
      <c r="AC49" s="3"/>
      <c r="AD49" s="3"/>
      <c r="AE49" s="3"/>
    </row>
    <row r="50" spans="1:31" x14ac:dyDescent="0.35">
      <c r="A50" t="s">
        <v>784</v>
      </c>
      <c r="B50" t="s">
        <v>784</v>
      </c>
      <c r="C50" t="s">
        <v>625</v>
      </c>
      <c r="D50" t="s">
        <v>625</v>
      </c>
      <c r="E50">
        <v>908090</v>
      </c>
      <c r="G50">
        <v>596783</v>
      </c>
      <c r="H50">
        <v>183724</v>
      </c>
      <c r="I50">
        <v>0</v>
      </c>
      <c r="J50">
        <v>0</v>
      </c>
      <c r="K50">
        <v>0</v>
      </c>
      <c r="L50">
        <v>444964</v>
      </c>
      <c r="X50" s="3" t="s">
        <v>831</v>
      </c>
      <c r="Y50" s="30">
        <f>AC45/AB45</f>
        <v>0.45034757152734844</v>
      </c>
      <c r="Z50" s="3"/>
      <c r="AA50" s="3"/>
      <c r="AB50" s="3"/>
      <c r="AC50" s="3"/>
      <c r="AD50" s="3"/>
      <c r="AE50" s="3"/>
    </row>
    <row r="51" spans="1:31" x14ac:dyDescent="0.35">
      <c r="A51" t="s">
        <v>784</v>
      </c>
      <c r="B51" t="s">
        <v>784</v>
      </c>
      <c r="C51" t="s">
        <v>576</v>
      </c>
      <c r="D51" t="s">
        <v>576</v>
      </c>
      <c r="E51">
        <v>688077</v>
      </c>
      <c r="G51">
        <v>431792</v>
      </c>
      <c r="H51">
        <v>184251</v>
      </c>
      <c r="I51">
        <v>0</v>
      </c>
      <c r="J51">
        <v>0</v>
      </c>
      <c r="K51">
        <v>0</v>
      </c>
      <c r="L51">
        <v>337157</v>
      </c>
      <c r="X51" s="3" t="s">
        <v>41</v>
      </c>
      <c r="Y51" s="30">
        <f>IFERROR(AD45/AA45,0)</f>
        <v>0.98163468831903355</v>
      </c>
      <c r="Z51" s="3"/>
      <c r="AA51" s="3"/>
      <c r="AB51" s="3"/>
      <c r="AC51" s="3"/>
      <c r="AD51" s="3"/>
      <c r="AE51" s="3"/>
    </row>
    <row r="52" spans="1:31" x14ac:dyDescent="0.35">
      <c r="A52" t="s">
        <v>784</v>
      </c>
      <c r="B52" t="s">
        <v>784</v>
      </c>
      <c r="C52" t="s">
        <v>736</v>
      </c>
      <c r="D52" t="s">
        <v>736</v>
      </c>
      <c r="E52">
        <v>1948632</v>
      </c>
      <c r="G52">
        <v>945264</v>
      </c>
      <c r="H52">
        <v>229696</v>
      </c>
      <c r="I52">
        <v>0</v>
      </c>
      <c r="J52">
        <v>0</v>
      </c>
      <c r="K52">
        <v>0</v>
      </c>
      <c r="L52">
        <v>954829</v>
      </c>
      <c r="X52" s="3" t="s">
        <v>43</v>
      </c>
      <c r="Y52" s="30">
        <f>IFERROR(AE45/AA45,0)</f>
        <v>1.3482776973613431E-2</v>
      </c>
      <c r="Z52" s="3"/>
      <c r="AA52" s="3"/>
      <c r="AB52" s="3"/>
      <c r="AC52" s="3"/>
      <c r="AD52" s="3"/>
      <c r="AE52" s="3"/>
    </row>
    <row r="53" spans="1:31" x14ac:dyDescent="0.35">
      <c r="A53" t="s">
        <v>784</v>
      </c>
      <c r="B53" t="s">
        <v>784</v>
      </c>
      <c r="C53" t="s">
        <v>545</v>
      </c>
      <c r="D53" t="s">
        <v>545</v>
      </c>
      <c r="E53">
        <v>1327748</v>
      </c>
      <c r="F53" s="23">
        <v>44228</v>
      </c>
      <c r="G53">
        <v>914640</v>
      </c>
      <c r="H53">
        <v>430800</v>
      </c>
      <c r="I53">
        <v>0</v>
      </c>
      <c r="J53">
        <v>0</v>
      </c>
      <c r="K53">
        <v>0</v>
      </c>
      <c r="L53">
        <v>301657</v>
      </c>
    </row>
    <row r="54" spans="1:31" x14ac:dyDescent="0.35">
      <c r="A54" t="s">
        <v>784</v>
      </c>
      <c r="B54" t="s">
        <v>784</v>
      </c>
      <c r="C54" t="s">
        <v>371</v>
      </c>
      <c r="D54" t="s">
        <v>371</v>
      </c>
      <c r="E54">
        <v>213529</v>
      </c>
      <c r="G54">
        <v>116318</v>
      </c>
      <c r="H54">
        <v>62593</v>
      </c>
      <c r="I54">
        <v>0</v>
      </c>
      <c r="J54">
        <v>0</v>
      </c>
      <c r="K54">
        <v>0</v>
      </c>
      <c r="L54">
        <v>104629</v>
      </c>
    </row>
    <row r="55" spans="1:31" ht="15.75" customHeight="1" x14ac:dyDescent="0.35">
      <c r="A55" t="s">
        <v>784</v>
      </c>
      <c r="B55" t="s">
        <v>784</v>
      </c>
      <c r="C55" t="s">
        <v>647</v>
      </c>
      <c r="D55" t="s">
        <v>647</v>
      </c>
      <c r="E55">
        <v>1008959</v>
      </c>
      <c r="G55">
        <v>662016</v>
      </c>
      <c r="H55">
        <v>195521</v>
      </c>
      <c r="I55">
        <v>0</v>
      </c>
      <c r="J55">
        <v>0</v>
      </c>
      <c r="K55">
        <v>0</v>
      </c>
      <c r="L55">
        <v>494389</v>
      </c>
      <c r="X55" s="46" t="s">
        <v>851</v>
      </c>
      <c r="Y55" s="3" t="s">
        <v>817</v>
      </c>
      <c r="Z55" s="3" t="s">
        <v>35</v>
      </c>
      <c r="AA55" s="3" t="s">
        <v>37</v>
      </c>
      <c r="AB55" s="3" t="s">
        <v>830</v>
      </c>
      <c r="AC55" s="3" t="s">
        <v>831</v>
      </c>
      <c r="AD55" s="3" t="s">
        <v>41</v>
      </c>
      <c r="AE55" s="3" t="s">
        <v>43</v>
      </c>
    </row>
    <row r="56" spans="1:31" x14ac:dyDescent="0.35">
      <c r="A56" t="s">
        <v>784</v>
      </c>
      <c r="B56" t="s">
        <v>784</v>
      </c>
      <c r="C56" t="s">
        <v>658</v>
      </c>
      <c r="D56" t="s">
        <v>658</v>
      </c>
      <c r="E56">
        <v>1058674</v>
      </c>
      <c r="G56">
        <v>711564</v>
      </c>
      <c r="H56">
        <v>306745</v>
      </c>
      <c r="I56">
        <v>0</v>
      </c>
      <c r="J56">
        <v>0</v>
      </c>
      <c r="K56">
        <v>0</v>
      </c>
      <c r="L56">
        <v>518750</v>
      </c>
      <c r="X56" s="46"/>
      <c r="Y56" s="3">
        <v>1234588774</v>
      </c>
      <c r="Z56" s="3">
        <v>276393857</v>
      </c>
      <c r="AA56" s="3">
        <v>32384204</v>
      </c>
      <c r="AB56" s="3">
        <v>723602281</v>
      </c>
      <c r="AC56" s="3">
        <v>325872530</v>
      </c>
      <c r="AD56" s="3">
        <v>31789458</v>
      </c>
      <c r="AE56" s="3">
        <v>436629</v>
      </c>
    </row>
    <row r="57" spans="1:31" x14ac:dyDescent="0.35">
      <c r="A57" t="s">
        <v>784</v>
      </c>
      <c r="B57" t="s">
        <v>784</v>
      </c>
      <c r="C57" t="s">
        <v>570</v>
      </c>
      <c r="D57" t="s">
        <v>570</v>
      </c>
      <c r="E57">
        <v>659260</v>
      </c>
      <c r="G57">
        <v>422295</v>
      </c>
      <c r="H57">
        <v>146888</v>
      </c>
      <c r="I57">
        <v>0</v>
      </c>
      <c r="J57">
        <v>0</v>
      </c>
      <c r="K57">
        <v>0</v>
      </c>
      <c r="L57">
        <v>323037</v>
      </c>
    </row>
    <row r="58" spans="1:31" x14ac:dyDescent="0.35">
      <c r="A58" t="s">
        <v>784</v>
      </c>
      <c r="B58" t="s">
        <v>784</v>
      </c>
      <c r="C58" t="s">
        <v>629</v>
      </c>
      <c r="D58" t="s">
        <v>629</v>
      </c>
      <c r="E58">
        <v>931218</v>
      </c>
      <c r="G58">
        <v>602504</v>
      </c>
      <c r="H58">
        <v>274035</v>
      </c>
      <c r="I58">
        <v>0</v>
      </c>
      <c r="J58">
        <v>0</v>
      </c>
      <c r="K58">
        <v>0</v>
      </c>
      <c r="L58">
        <v>456296</v>
      </c>
    </row>
    <row r="59" spans="1:31" x14ac:dyDescent="0.35">
      <c r="A59" t="s">
        <v>784</v>
      </c>
      <c r="B59" t="s">
        <v>784</v>
      </c>
      <c r="C59" t="s">
        <v>662</v>
      </c>
      <c r="D59" t="s">
        <v>662</v>
      </c>
      <c r="E59">
        <v>1091295</v>
      </c>
      <c r="G59">
        <v>649267</v>
      </c>
      <c r="H59">
        <v>297724</v>
      </c>
      <c r="I59">
        <v>0</v>
      </c>
      <c r="J59">
        <v>0</v>
      </c>
      <c r="K59">
        <v>0</v>
      </c>
      <c r="L59">
        <v>534734</v>
      </c>
    </row>
    <row r="60" spans="1:31" x14ac:dyDescent="0.35">
      <c r="A60" t="s">
        <v>784</v>
      </c>
      <c r="B60" t="s">
        <v>784</v>
      </c>
      <c r="C60" t="s">
        <v>707</v>
      </c>
      <c r="D60" t="s">
        <v>707</v>
      </c>
      <c r="E60">
        <v>1517202</v>
      </c>
      <c r="G60">
        <v>1079092</v>
      </c>
      <c r="H60">
        <v>409628</v>
      </c>
      <c r="I60">
        <v>0</v>
      </c>
      <c r="J60">
        <v>0</v>
      </c>
      <c r="K60">
        <v>0</v>
      </c>
      <c r="L60">
        <v>743428</v>
      </c>
    </row>
    <row r="61" spans="1:31" x14ac:dyDescent="0.35">
      <c r="A61" t="s">
        <v>784</v>
      </c>
      <c r="B61" t="s">
        <v>784</v>
      </c>
      <c r="C61" t="s">
        <v>681</v>
      </c>
      <c r="D61" t="s">
        <v>681</v>
      </c>
      <c r="E61">
        <v>1260419</v>
      </c>
      <c r="G61">
        <v>1246239</v>
      </c>
      <c r="H61">
        <v>875897</v>
      </c>
      <c r="I61">
        <v>0</v>
      </c>
      <c r="J61">
        <v>0</v>
      </c>
      <c r="K61">
        <v>0</v>
      </c>
      <c r="L61">
        <v>617605</v>
      </c>
    </row>
    <row r="62" spans="1:31" x14ac:dyDescent="0.35">
      <c r="A62" t="s">
        <v>784</v>
      </c>
      <c r="B62" t="s">
        <v>784</v>
      </c>
      <c r="C62" t="s">
        <v>638</v>
      </c>
      <c r="D62" t="s">
        <v>638</v>
      </c>
      <c r="E62">
        <v>965280</v>
      </c>
      <c r="G62">
        <v>284600</v>
      </c>
      <c r="H62">
        <v>102798</v>
      </c>
      <c r="I62">
        <v>0</v>
      </c>
      <c r="J62">
        <v>0</v>
      </c>
      <c r="K62">
        <v>0</v>
      </c>
      <c r="L62">
        <v>472987</v>
      </c>
    </row>
    <row r="63" spans="1:31" x14ac:dyDescent="0.35">
      <c r="A63" t="s">
        <v>784</v>
      </c>
      <c r="B63" t="s">
        <v>784</v>
      </c>
      <c r="C63" t="s">
        <v>678</v>
      </c>
      <c r="D63" t="s">
        <v>678</v>
      </c>
      <c r="E63">
        <v>1217002</v>
      </c>
      <c r="G63">
        <v>681216</v>
      </c>
      <c r="H63">
        <v>203575</v>
      </c>
      <c r="I63">
        <v>0</v>
      </c>
      <c r="J63">
        <v>0</v>
      </c>
      <c r="K63">
        <v>0</v>
      </c>
      <c r="L63">
        <v>596330</v>
      </c>
    </row>
    <row r="64" spans="1:31" x14ac:dyDescent="0.35">
      <c r="A64" t="s">
        <v>784</v>
      </c>
      <c r="B64" t="s">
        <v>784</v>
      </c>
      <c r="C64" t="s">
        <v>618</v>
      </c>
      <c r="D64" t="s">
        <v>618</v>
      </c>
      <c r="E64">
        <v>886999</v>
      </c>
      <c r="G64">
        <v>538901</v>
      </c>
      <c r="H64">
        <v>156488</v>
      </c>
      <c r="I64">
        <v>0</v>
      </c>
      <c r="J64">
        <v>0</v>
      </c>
      <c r="K64">
        <v>0</v>
      </c>
      <c r="L64">
        <v>434629</v>
      </c>
    </row>
    <row r="65" spans="1:12" x14ac:dyDescent="0.35">
      <c r="A65" t="s">
        <v>784</v>
      </c>
      <c r="B65" t="s">
        <v>784</v>
      </c>
      <c r="C65" t="s">
        <v>654</v>
      </c>
      <c r="D65" t="s">
        <v>654</v>
      </c>
      <c r="E65">
        <v>1040644</v>
      </c>
      <c r="G65">
        <v>681386</v>
      </c>
      <c r="H65">
        <v>301369</v>
      </c>
      <c r="I65">
        <v>0</v>
      </c>
      <c r="J65">
        <v>0</v>
      </c>
      <c r="K65">
        <v>0</v>
      </c>
      <c r="L65">
        <v>509915</v>
      </c>
    </row>
    <row r="66" spans="1:12" x14ac:dyDescent="0.35">
      <c r="A66" t="s">
        <v>784</v>
      </c>
      <c r="B66" t="s">
        <v>784</v>
      </c>
      <c r="C66" t="s">
        <v>334</v>
      </c>
      <c r="D66" t="s">
        <v>334</v>
      </c>
      <c r="E66">
        <v>167304</v>
      </c>
      <c r="G66">
        <v>117599</v>
      </c>
      <c r="H66">
        <v>82507</v>
      </c>
      <c r="I66">
        <v>0</v>
      </c>
      <c r="J66">
        <v>0</v>
      </c>
      <c r="K66">
        <v>0</v>
      </c>
      <c r="L66">
        <v>81978</v>
      </c>
    </row>
    <row r="67" spans="1:12" x14ac:dyDescent="0.35">
      <c r="A67" t="s">
        <v>784</v>
      </c>
      <c r="B67" t="s">
        <v>784</v>
      </c>
      <c r="C67" t="s">
        <v>636</v>
      </c>
      <c r="D67" t="s">
        <v>636</v>
      </c>
      <c r="E67">
        <v>957853</v>
      </c>
      <c r="G67">
        <v>592446</v>
      </c>
      <c r="H67">
        <v>212146</v>
      </c>
      <c r="I67">
        <v>0</v>
      </c>
      <c r="J67">
        <v>0</v>
      </c>
      <c r="K67">
        <v>0</v>
      </c>
      <c r="L67">
        <v>469347</v>
      </c>
    </row>
    <row r="68" spans="1:12" x14ac:dyDescent="0.35">
      <c r="A68" t="s">
        <v>784</v>
      </c>
      <c r="B68" t="s">
        <v>784</v>
      </c>
      <c r="C68" t="s">
        <v>753</v>
      </c>
      <c r="D68" t="s">
        <v>753</v>
      </c>
      <c r="E68">
        <v>2826006</v>
      </c>
      <c r="G68">
        <v>1203831</v>
      </c>
      <c r="H68">
        <v>448081</v>
      </c>
      <c r="I68">
        <v>0</v>
      </c>
      <c r="J68">
        <v>0</v>
      </c>
      <c r="K68">
        <v>0</v>
      </c>
      <c r="L68">
        <v>1384742</v>
      </c>
    </row>
    <row r="69" spans="1:12" x14ac:dyDescent="0.35">
      <c r="A69" t="s">
        <v>784</v>
      </c>
      <c r="B69" t="s">
        <v>784</v>
      </c>
      <c r="C69" t="s">
        <v>598</v>
      </c>
      <c r="D69" t="s">
        <v>598</v>
      </c>
      <c r="E69">
        <v>769919</v>
      </c>
      <c r="G69">
        <v>483076</v>
      </c>
      <c r="H69">
        <v>168392</v>
      </c>
      <c r="I69">
        <v>0</v>
      </c>
      <c r="J69">
        <v>0</v>
      </c>
      <c r="K69">
        <v>0</v>
      </c>
      <c r="L69">
        <v>377260</v>
      </c>
    </row>
    <row r="70" spans="1:12" x14ac:dyDescent="0.35">
      <c r="A70" t="s">
        <v>784</v>
      </c>
      <c r="B70" t="s">
        <v>784</v>
      </c>
      <c r="C70" t="s">
        <v>671</v>
      </c>
      <c r="D70" t="s">
        <v>671</v>
      </c>
      <c r="E70">
        <v>1150253</v>
      </c>
      <c r="G70">
        <v>478954</v>
      </c>
      <c r="H70">
        <v>223921</v>
      </c>
      <c r="I70">
        <v>0</v>
      </c>
      <c r="J70">
        <v>0</v>
      </c>
      <c r="K70">
        <v>0</v>
      </c>
      <c r="L70">
        <v>563623</v>
      </c>
    </row>
    <row r="71" spans="1:12" x14ac:dyDescent="0.35">
      <c r="A71" t="s">
        <v>784</v>
      </c>
      <c r="B71" t="s">
        <v>784</v>
      </c>
      <c r="C71" t="s">
        <v>733</v>
      </c>
      <c r="D71" t="s">
        <v>733</v>
      </c>
      <c r="E71">
        <v>1925975</v>
      </c>
      <c r="G71">
        <v>767841</v>
      </c>
      <c r="H71">
        <v>434213</v>
      </c>
      <c r="I71">
        <v>0</v>
      </c>
      <c r="J71">
        <v>0</v>
      </c>
      <c r="K71">
        <v>0</v>
      </c>
      <c r="L71">
        <v>943727</v>
      </c>
    </row>
    <row r="72" spans="1:12" x14ac:dyDescent="0.35">
      <c r="A72" t="s">
        <v>784</v>
      </c>
      <c r="B72" t="s">
        <v>784</v>
      </c>
      <c r="C72" t="s">
        <v>521</v>
      </c>
      <c r="D72" t="s">
        <v>521</v>
      </c>
      <c r="E72">
        <v>555114</v>
      </c>
      <c r="G72">
        <v>239906</v>
      </c>
      <c r="H72">
        <v>76599</v>
      </c>
      <c r="I72">
        <v>0</v>
      </c>
      <c r="J72">
        <v>0</v>
      </c>
      <c r="K72">
        <v>0</v>
      </c>
      <c r="L72">
        <v>272005</v>
      </c>
    </row>
    <row r="73" spans="1:12" x14ac:dyDescent="0.35">
      <c r="A73" t="s">
        <v>784</v>
      </c>
      <c r="B73" t="s">
        <v>784</v>
      </c>
      <c r="C73" t="s">
        <v>687</v>
      </c>
      <c r="D73" t="s">
        <v>687</v>
      </c>
      <c r="E73">
        <v>1316948</v>
      </c>
      <c r="G73">
        <v>795057</v>
      </c>
      <c r="H73">
        <v>286170</v>
      </c>
      <c r="I73">
        <v>0</v>
      </c>
      <c r="J73">
        <v>0</v>
      </c>
      <c r="K73">
        <v>0</v>
      </c>
      <c r="L73">
        <v>645304</v>
      </c>
    </row>
    <row r="74" spans="1:12" x14ac:dyDescent="0.35">
      <c r="A74" t="s">
        <v>784</v>
      </c>
      <c r="B74" t="s">
        <v>784</v>
      </c>
      <c r="C74" t="s">
        <v>206</v>
      </c>
      <c r="D74" t="s">
        <v>206</v>
      </c>
      <c r="E74">
        <v>832769</v>
      </c>
      <c r="F74" s="23">
        <v>44090</v>
      </c>
      <c r="G74">
        <v>504439</v>
      </c>
      <c r="H74">
        <v>133919</v>
      </c>
      <c r="I74">
        <v>0</v>
      </c>
      <c r="J74">
        <v>0</v>
      </c>
      <c r="K74">
        <v>0</v>
      </c>
      <c r="L74">
        <v>24661</v>
      </c>
    </row>
    <row r="75" spans="1:12" x14ac:dyDescent="0.35">
      <c r="A75" t="s">
        <v>784</v>
      </c>
      <c r="B75" t="s">
        <v>784</v>
      </c>
      <c r="C75" t="s">
        <v>423</v>
      </c>
      <c r="D75" t="s">
        <v>423</v>
      </c>
      <c r="E75">
        <v>300320</v>
      </c>
      <c r="G75">
        <v>127612</v>
      </c>
      <c r="H75">
        <v>42942</v>
      </c>
      <c r="I75">
        <v>0</v>
      </c>
      <c r="J75">
        <v>0</v>
      </c>
      <c r="K75">
        <v>0</v>
      </c>
      <c r="L75">
        <v>147156</v>
      </c>
    </row>
    <row r="76" spans="1:12" x14ac:dyDescent="0.35">
      <c r="A76" t="s">
        <v>785</v>
      </c>
      <c r="B76" t="s">
        <v>785</v>
      </c>
      <c r="C76" t="s">
        <v>480</v>
      </c>
      <c r="D76" t="s">
        <v>480</v>
      </c>
      <c r="E76">
        <v>2806200</v>
      </c>
      <c r="F76" s="23">
        <v>44107</v>
      </c>
      <c r="G76">
        <v>1177154</v>
      </c>
      <c r="H76">
        <v>395227</v>
      </c>
      <c r="I76">
        <v>14978</v>
      </c>
      <c r="J76">
        <v>116</v>
      </c>
      <c r="K76">
        <v>14859</v>
      </c>
      <c r="L76">
        <v>226710</v>
      </c>
    </row>
    <row r="77" spans="1:12" x14ac:dyDescent="0.35">
      <c r="A77" t="s">
        <v>785</v>
      </c>
      <c r="B77" t="s">
        <v>785</v>
      </c>
      <c r="C77" t="s">
        <v>367</v>
      </c>
      <c r="D77" t="s">
        <v>367</v>
      </c>
      <c r="E77">
        <v>700843</v>
      </c>
      <c r="F77" s="23">
        <v>44227</v>
      </c>
      <c r="G77">
        <v>345175</v>
      </c>
      <c r="H77">
        <v>116424</v>
      </c>
      <c r="I77">
        <v>7381</v>
      </c>
      <c r="J77">
        <v>74</v>
      </c>
      <c r="K77">
        <v>7307</v>
      </c>
      <c r="L77">
        <v>105314</v>
      </c>
    </row>
    <row r="78" spans="1:12" x14ac:dyDescent="0.35">
      <c r="A78" t="s">
        <v>785</v>
      </c>
      <c r="B78" t="s">
        <v>785</v>
      </c>
      <c r="C78" t="s">
        <v>592</v>
      </c>
      <c r="D78" t="s">
        <v>592</v>
      </c>
      <c r="E78">
        <v>2029339</v>
      </c>
      <c r="F78" s="23">
        <v>44227</v>
      </c>
      <c r="G78">
        <v>935177</v>
      </c>
      <c r="H78">
        <v>351254</v>
      </c>
      <c r="I78">
        <v>7379</v>
      </c>
      <c r="J78">
        <v>112</v>
      </c>
      <c r="K78">
        <v>7267</v>
      </c>
      <c r="L78">
        <v>368465</v>
      </c>
    </row>
    <row r="79" spans="1:12" x14ac:dyDescent="0.35">
      <c r="A79" t="s">
        <v>785</v>
      </c>
      <c r="B79" t="s">
        <v>785</v>
      </c>
      <c r="C79" t="s">
        <v>476</v>
      </c>
      <c r="D79" t="s">
        <v>476</v>
      </c>
      <c r="E79">
        <v>2954367</v>
      </c>
      <c r="F79" s="23">
        <v>44100</v>
      </c>
      <c r="G79">
        <v>1430906</v>
      </c>
      <c r="H79">
        <v>480982</v>
      </c>
      <c r="I79">
        <v>27212</v>
      </c>
      <c r="J79">
        <v>457</v>
      </c>
      <c r="K79">
        <v>26754</v>
      </c>
      <c r="L79">
        <v>227276</v>
      </c>
    </row>
    <row r="80" spans="1:12" x14ac:dyDescent="0.35">
      <c r="A80" t="s">
        <v>785</v>
      </c>
      <c r="B80" t="s">
        <v>785</v>
      </c>
      <c r="C80" t="s">
        <v>674</v>
      </c>
      <c r="D80" t="s">
        <v>674</v>
      </c>
      <c r="E80">
        <v>3032226</v>
      </c>
      <c r="F80" s="23">
        <v>44227</v>
      </c>
      <c r="G80">
        <v>1494951</v>
      </c>
      <c r="H80">
        <v>650332</v>
      </c>
      <c r="I80">
        <v>25840</v>
      </c>
      <c r="J80">
        <v>309</v>
      </c>
      <c r="K80">
        <v>25531</v>
      </c>
      <c r="L80">
        <v>595033</v>
      </c>
    </row>
    <row r="81" spans="1:12" x14ac:dyDescent="0.35">
      <c r="A81" t="s">
        <v>785</v>
      </c>
      <c r="B81" t="s">
        <v>785</v>
      </c>
      <c r="C81" t="s">
        <v>634</v>
      </c>
      <c r="D81" t="s">
        <v>634</v>
      </c>
      <c r="E81">
        <v>2720155</v>
      </c>
      <c r="F81" s="23">
        <v>44227</v>
      </c>
      <c r="G81">
        <v>1291186</v>
      </c>
      <c r="H81">
        <v>382719</v>
      </c>
      <c r="I81">
        <v>10210</v>
      </c>
      <c r="J81">
        <v>159</v>
      </c>
      <c r="K81">
        <v>10051</v>
      </c>
      <c r="L81">
        <v>471543</v>
      </c>
    </row>
    <row r="82" spans="1:12" x14ac:dyDescent="0.35">
      <c r="A82" t="s">
        <v>785</v>
      </c>
      <c r="B82" t="s">
        <v>785</v>
      </c>
      <c r="C82" t="s">
        <v>631</v>
      </c>
      <c r="D82" t="s">
        <v>631</v>
      </c>
      <c r="E82">
        <v>1707643</v>
      </c>
      <c r="F82" s="23">
        <v>44227</v>
      </c>
      <c r="G82">
        <v>907374</v>
      </c>
      <c r="H82">
        <v>322555</v>
      </c>
      <c r="I82">
        <v>9248</v>
      </c>
      <c r="J82">
        <v>182</v>
      </c>
      <c r="K82">
        <v>9066</v>
      </c>
      <c r="L82">
        <v>466052</v>
      </c>
    </row>
    <row r="83" spans="1:12" x14ac:dyDescent="0.35">
      <c r="A83" t="s">
        <v>785</v>
      </c>
      <c r="B83" t="s">
        <v>785</v>
      </c>
      <c r="C83" t="s">
        <v>626</v>
      </c>
      <c r="D83" t="s">
        <v>626</v>
      </c>
      <c r="E83">
        <v>3921971</v>
      </c>
      <c r="F83" s="23">
        <v>44207</v>
      </c>
      <c r="G83">
        <v>1869372</v>
      </c>
      <c r="H83">
        <v>741553</v>
      </c>
      <c r="I83">
        <v>10937</v>
      </c>
      <c r="J83">
        <v>370</v>
      </c>
      <c r="K83">
        <v>10567</v>
      </c>
      <c r="L83">
        <v>453910</v>
      </c>
    </row>
    <row r="84" spans="1:12" x14ac:dyDescent="0.35">
      <c r="A84" t="s">
        <v>785</v>
      </c>
      <c r="B84" t="s">
        <v>785</v>
      </c>
      <c r="C84" t="s">
        <v>665</v>
      </c>
      <c r="D84" t="s">
        <v>665</v>
      </c>
      <c r="E84">
        <v>5082868</v>
      </c>
      <c r="F84" s="23">
        <v>44138</v>
      </c>
      <c r="G84">
        <v>2498559</v>
      </c>
      <c r="H84">
        <v>1002939</v>
      </c>
      <c r="I84">
        <v>19017</v>
      </c>
      <c r="J84">
        <v>430</v>
      </c>
      <c r="K84">
        <v>18585</v>
      </c>
      <c r="L84">
        <v>557640</v>
      </c>
    </row>
    <row r="85" spans="1:12" x14ac:dyDescent="0.35">
      <c r="A85" t="s">
        <v>785</v>
      </c>
      <c r="B85" t="s">
        <v>785</v>
      </c>
      <c r="C85" t="s">
        <v>730</v>
      </c>
      <c r="D85" t="s">
        <v>730</v>
      </c>
      <c r="E85">
        <v>4379383</v>
      </c>
      <c r="F85" s="23">
        <v>44227</v>
      </c>
      <c r="G85">
        <v>1925234</v>
      </c>
      <c r="H85">
        <v>722746</v>
      </c>
      <c r="I85">
        <v>33952</v>
      </c>
      <c r="J85">
        <v>280</v>
      </c>
      <c r="K85">
        <v>33672</v>
      </c>
      <c r="L85">
        <v>889335</v>
      </c>
    </row>
    <row r="86" spans="1:12" x14ac:dyDescent="0.35">
      <c r="A86" t="s">
        <v>785</v>
      </c>
      <c r="B86" t="s">
        <v>785</v>
      </c>
      <c r="C86" t="s">
        <v>670</v>
      </c>
      <c r="D86" t="s">
        <v>670</v>
      </c>
      <c r="E86">
        <v>2558037</v>
      </c>
      <c r="F86" s="23">
        <v>44227</v>
      </c>
      <c r="G86">
        <v>1286763</v>
      </c>
      <c r="H86">
        <v>481968</v>
      </c>
      <c r="I86">
        <v>16685</v>
      </c>
      <c r="J86">
        <v>94</v>
      </c>
      <c r="K86">
        <v>16591</v>
      </c>
      <c r="L86">
        <v>570996</v>
      </c>
    </row>
    <row r="87" spans="1:12" x14ac:dyDescent="0.35">
      <c r="A87" t="s">
        <v>785</v>
      </c>
      <c r="B87" t="s">
        <v>785</v>
      </c>
      <c r="C87" t="s">
        <v>578</v>
      </c>
      <c r="D87" t="s">
        <v>578</v>
      </c>
      <c r="E87">
        <v>1756078</v>
      </c>
      <c r="F87" s="23">
        <v>44227</v>
      </c>
      <c r="G87">
        <v>800488</v>
      </c>
      <c r="H87">
        <v>222093</v>
      </c>
      <c r="I87">
        <v>9418</v>
      </c>
      <c r="J87">
        <v>106</v>
      </c>
      <c r="K87">
        <v>9312</v>
      </c>
      <c r="L87">
        <v>346714</v>
      </c>
    </row>
    <row r="88" spans="1:12" x14ac:dyDescent="0.35">
      <c r="A88" t="s">
        <v>785</v>
      </c>
      <c r="B88" t="s">
        <v>785</v>
      </c>
      <c r="C88" t="s">
        <v>646</v>
      </c>
      <c r="D88" t="s">
        <v>646</v>
      </c>
      <c r="E88">
        <v>1124176</v>
      </c>
      <c r="F88" s="23">
        <v>44227</v>
      </c>
      <c r="G88">
        <v>498448</v>
      </c>
      <c r="H88">
        <v>184446</v>
      </c>
      <c r="I88">
        <v>10783</v>
      </c>
      <c r="J88">
        <v>109</v>
      </c>
      <c r="K88">
        <v>10674</v>
      </c>
      <c r="L88">
        <v>497646</v>
      </c>
    </row>
    <row r="89" spans="1:12" x14ac:dyDescent="0.35">
      <c r="A89" t="s">
        <v>785</v>
      </c>
      <c r="B89" t="s">
        <v>785</v>
      </c>
      <c r="C89" t="s">
        <v>623</v>
      </c>
      <c r="D89" t="s">
        <v>623</v>
      </c>
      <c r="E89">
        <v>1626900</v>
      </c>
      <c r="F89" s="23">
        <v>44227</v>
      </c>
      <c r="G89">
        <v>801438</v>
      </c>
      <c r="H89">
        <v>225437</v>
      </c>
      <c r="I89">
        <v>4984</v>
      </c>
      <c r="J89">
        <v>147</v>
      </c>
      <c r="K89">
        <v>4837</v>
      </c>
      <c r="L89">
        <v>444824</v>
      </c>
    </row>
    <row r="90" spans="1:12" x14ac:dyDescent="0.35">
      <c r="A90" t="s">
        <v>785</v>
      </c>
      <c r="B90" t="s">
        <v>785</v>
      </c>
      <c r="C90" t="s">
        <v>667</v>
      </c>
      <c r="D90" t="s">
        <v>667</v>
      </c>
      <c r="E90">
        <v>3068149</v>
      </c>
      <c r="F90" s="23">
        <v>44227</v>
      </c>
      <c r="G90">
        <v>1451838</v>
      </c>
      <c r="H90">
        <v>403046</v>
      </c>
      <c r="I90">
        <v>18145</v>
      </c>
      <c r="J90">
        <v>94</v>
      </c>
      <c r="K90">
        <v>18051</v>
      </c>
      <c r="L90">
        <v>565510</v>
      </c>
    </row>
    <row r="91" spans="1:12" x14ac:dyDescent="0.35">
      <c r="A91" t="s">
        <v>785</v>
      </c>
      <c r="B91" t="s">
        <v>785</v>
      </c>
      <c r="C91" t="s">
        <v>425</v>
      </c>
      <c r="D91" t="s">
        <v>425</v>
      </c>
      <c r="E91">
        <v>1657599</v>
      </c>
      <c r="F91" s="23">
        <v>44108</v>
      </c>
      <c r="G91">
        <v>775019</v>
      </c>
      <c r="H91">
        <v>222012</v>
      </c>
      <c r="I91">
        <v>10064</v>
      </c>
      <c r="J91">
        <v>88</v>
      </c>
      <c r="K91">
        <v>9976</v>
      </c>
      <c r="L91">
        <v>153372</v>
      </c>
    </row>
    <row r="92" spans="1:12" x14ac:dyDescent="0.35">
      <c r="A92" t="s">
        <v>785</v>
      </c>
      <c r="B92" t="s">
        <v>785</v>
      </c>
      <c r="C92" t="s">
        <v>538</v>
      </c>
      <c r="D92" t="s">
        <v>538</v>
      </c>
      <c r="E92">
        <v>1690948</v>
      </c>
      <c r="F92" s="23">
        <v>44227</v>
      </c>
      <c r="G92">
        <v>757066</v>
      </c>
      <c r="H92">
        <v>205274</v>
      </c>
      <c r="I92">
        <v>10128</v>
      </c>
      <c r="J92">
        <v>66</v>
      </c>
      <c r="K92">
        <v>10057</v>
      </c>
      <c r="L92">
        <v>299385</v>
      </c>
    </row>
    <row r="93" spans="1:12" x14ac:dyDescent="0.35">
      <c r="A93" t="s">
        <v>785</v>
      </c>
      <c r="B93" t="s">
        <v>785</v>
      </c>
      <c r="C93" t="s">
        <v>574</v>
      </c>
      <c r="D93" t="s">
        <v>574</v>
      </c>
      <c r="E93">
        <v>1000717</v>
      </c>
      <c r="F93" s="23">
        <v>44227</v>
      </c>
      <c r="G93">
        <v>461970</v>
      </c>
      <c r="H93">
        <v>138407</v>
      </c>
      <c r="I93">
        <v>7776</v>
      </c>
      <c r="J93">
        <v>102</v>
      </c>
      <c r="K93">
        <v>7674</v>
      </c>
      <c r="L93">
        <v>336322</v>
      </c>
    </row>
    <row r="94" spans="1:12" x14ac:dyDescent="0.35">
      <c r="A94" t="s">
        <v>785</v>
      </c>
      <c r="B94" t="s">
        <v>785</v>
      </c>
      <c r="C94" t="s">
        <v>628</v>
      </c>
      <c r="D94" t="s">
        <v>628</v>
      </c>
      <c r="E94">
        <v>1994618</v>
      </c>
      <c r="F94" s="23">
        <v>44227</v>
      </c>
      <c r="G94">
        <v>965767</v>
      </c>
      <c r="H94">
        <v>260408</v>
      </c>
      <c r="I94">
        <v>12547</v>
      </c>
      <c r="J94">
        <v>111</v>
      </c>
      <c r="K94">
        <v>12435</v>
      </c>
      <c r="L94">
        <v>461755</v>
      </c>
    </row>
    <row r="95" spans="1:12" x14ac:dyDescent="0.35">
      <c r="A95" t="s">
        <v>785</v>
      </c>
      <c r="B95" t="s">
        <v>785</v>
      </c>
      <c r="C95" t="s">
        <v>700</v>
      </c>
      <c r="D95" t="s">
        <v>700</v>
      </c>
      <c r="E95">
        <v>4476044</v>
      </c>
      <c r="F95" s="23">
        <v>44227</v>
      </c>
      <c r="G95">
        <v>1974159</v>
      </c>
      <c r="H95">
        <v>680214</v>
      </c>
      <c r="I95">
        <v>18365</v>
      </c>
      <c r="J95">
        <v>339</v>
      </c>
      <c r="K95">
        <v>18023</v>
      </c>
      <c r="L95">
        <v>724350</v>
      </c>
    </row>
    <row r="96" spans="1:12" x14ac:dyDescent="0.35">
      <c r="A96" t="s">
        <v>785</v>
      </c>
      <c r="B96" t="s">
        <v>785</v>
      </c>
      <c r="C96" t="s">
        <v>571</v>
      </c>
      <c r="D96" t="s">
        <v>571</v>
      </c>
      <c r="E96">
        <v>1359054</v>
      </c>
      <c r="F96" s="23">
        <v>44227</v>
      </c>
      <c r="G96">
        <v>707588</v>
      </c>
      <c r="H96">
        <v>264665</v>
      </c>
      <c r="I96">
        <v>15111</v>
      </c>
      <c r="J96">
        <v>158</v>
      </c>
      <c r="K96">
        <v>14953</v>
      </c>
      <c r="L96">
        <v>332767</v>
      </c>
    </row>
    <row r="97" spans="1:12" x14ac:dyDescent="0.35">
      <c r="A97" t="s">
        <v>785</v>
      </c>
      <c r="B97" t="s">
        <v>785</v>
      </c>
      <c r="C97" t="s">
        <v>701</v>
      </c>
      <c r="D97" t="s">
        <v>701</v>
      </c>
      <c r="E97">
        <v>4778610</v>
      </c>
      <c r="F97" s="23">
        <v>44227</v>
      </c>
      <c r="G97">
        <v>2253919</v>
      </c>
      <c r="H97">
        <v>717015</v>
      </c>
      <c r="I97">
        <v>31398</v>
      </c>
      <c r="J97">
        <v>621</v>
      </c>
      <c r="K97">
        <v>30777</v>
      </c>
      <c r="L97">
        <v>738350</v>
      </c>
    </row>
    <row r="98" spans="1:12" x14ac:dyDescent="0.35">
      <c r="A98" t="s">
        <v>785</v>
      </c>
      <c r="B98" t="s">
        <v>785</v>
      </c>
      <c r="C98" t="s">
        <v>676</v>
      </c>
      <c r="D98" t="s">
        <v>676</v>
      </c>
      <c r="E98">
        <v>2872523</v>
      </c>
      <c r="F98" s="23">
        <v>44227</v>
      </c>
      <c r="G98">
        <v>1393762</v>
      </c>
      <c r="H98">
        <v>638181</v>
      </c>
      <c r="I98">
        <v>23432</v>
      </c>
      <c r="J98">
        <v>468</v>
      </c>
      <c r="K98">
        <v>22964</v>
      </c>
      <c r="L98">
        <v>603062</v>
      </c>
    </row>
    <row r="99" spans="1:12" x14ac:dyDescent="0.35">
      <c r="A99" t="s">
        <v>785</v>
      </c>
      <c r="B99" t="s">
        <v>785</v>
      </c>
      <c r="C99" t="s">
        <v>567</v>
      </c>
      <c r="D99" t="s">
        <v>567</v>
      </c>
      <c r="E99">
        <v>2216653</v>
      </c>
      <c r="F99" s="23">
        <v>44151</v>
      </c>
      <c r="G99">
        <v>1062349</v>
      </c>
      <c r="H99">
        <v>274319</v>
      </c>
      <c r="I99">
        <v>10353</v>
      </c>
      <c r="J99">
        <v>178</v>
      </c>
      <c r="K99">
        <v>10174</v>
      </c>
      <c r="L99">
        <v>327690</v>
      </c>
    </row>
    <row r="100" spans="1:12" x14ac:dyDescent="0.35">
      <c r="A100" t="s">
        <v>785</v>
      </c>
      <c r="B100" t="s">
        <v>785</v>
      </c>
      <c r="C100" t="s">
        <v>693</v>
      </c>
      <c r="D100" t="s">
        <v>693</v>
      </c>
      <c r="E100">
        <v>5772804</v>
      </c>
      <c r="F100" s="23">
        <v>44227</v>
      </c>
      <c r="G100">
        <v>3421614</v>
      </c>
      <c r="H100">
        <v>2366474</v>
      </c>
      <c r="I100">
        <v>147007</v>
      </c>
      <c r="J100">
        <v>2334</v>
      </c>
      <c r="K100">
        <v>144651</v>
      </c>
      <c r="L100">
        <v>749741</v>
      </c>
    </row>
    <row r="101" spans="1:12" x14ac:dyDescent="0.35">
      <c r="A101" t="s">
        <v>785</v>
      </c>
      <c r="B101" t="s">
        <v>785</v>
      </c>
      <c r="C101" t="s">
        <v>672</v>
      </c>
      <c r="D101" t="s">
        <v>672</v>
      </c>
      <c r="E101">
        <v>3273127</v>
      </c>
      <c r="F101" s="23">
        <v>44201</v>
      </c>
      <c r="G101">
        <v>1603099</v>
      </c>
      <c r="H101">
        <v>729224</v>
      </c>
      <c r="I101">
        <v>24427</v>
      </c>
      <c r="J101">
        <v>180</v>
      </c>
      <c r="K101">
        <v>24247</v>
      </c>
      <c r="L101">
        <v>580969</v>
      </c>
    </row>
    <row r="102" spans="1:12" x14ac:dyDescent="0.35">
      <c r="A102" t="s">
        <v>785</v>
      </c>
      <c r="B102" t="s">
        <v>785</v>
      </c>
      <c r="C102" t="s">
        <v>659</v>
      </c>
      <c r="D102" t="s">
        <v>659</v>
      </c>
      <c r="E102">
        <v>2962593</v>
      </c>
      <c r="F102" s="23">
        <v>44227</v>
      </c>
      <c r="G102">
        <v>1498172</v>
      </c>
      <c r="H102">
        <v>465660</v>
      </c>
      <c r="I102">
        <v>13980</v>
      </c>
      <c r="J102">
        <v>271</v>
      </c>
      <c r="K102">
        <v>13707</v>
      </c>
      <c r="L102">
        <v>528543</v>
      </c>
    </row>
    <row r="103" spans="1:12" x14ac:dyDescent="0.35">
      <c r="A103" t="s">
        <v>785</v>
      </c>
      <c r="B103" t="s">
        <v>785</v>
      </c>
      <c r="C103" t="s">
        <v>588</v>
      </c>
      <c r="D103" t="s">
        <v>588</v>
      </c>
      <c r="E103">
        <v>1897102</v>
      </c>
      <c r="F103" s="23">
        <v>44227</v>
      </c>
      <c r="G103">
        <v>995618</v>
      </c>
      <c r="H103">
        <v>366567</v>
      </c>
      <c r="I103">
        <v>17616</v>
      </c>
      <c r="J103">
        <v>134</v>
      </c>
      <c r="K103">
        <v>17482</v>
      </c>
      <c r="L103">
        <v>365135</v>
      </c>
    </row>
    <row r="104" spans="1:12" x14ac:dyDescent="0.35">
      <c r="A104" t="s">
        <v>785</v>
      </c>
      <c r="B104" t="s">
        <v>785</v>
      </c>
      <c r="C104" t="s">
        <v>680</v>
      </c>
      <c r="D104" t="s">
        <v>680</v>
      </c>
      <c r="E104">
        <v>4254782</v>
      </c>
      <c r="F104" s="23">
        <v>44227</v>
      </c>
      <c r="G104">
        <v>1991102</v>
      </c>
      <c r="H104">
        <v>555728</v>
      </c>
      <c r="I104">
        <v>20020</v>
      </c>
      <c r="J104">
        <v>155</v>
      </c>
      <c r="K104">
        <v>19864</v>
      </c>
      <c r="L104">
        <v>624579</v>
      </c>
    </row>
    <row r="105" spans="1:12" x14ac:dyDescent="0.35">
      <c r="A105" t="s">
        <v>785</v>
      </c>
      <c r="B105" t="s">
        <v>785</v>
      </c>
      <c r="C105" t="s">
        <v>713</v>
      </c>
      <c r="D105" t="s">
        <v>713</v>
      </c>
      <c r="E105">
        <v>3943098</v>
      </c>
      <c r="F105" s="23">
        <v>44227</v>
      </c>
      <c r="G105">
        <v>1868014</v>
      </c>
      <c r="H105">
        <v>736766</v>
      </c>
      <c r="I105">
        <v>23278</v>
      </c>
      <c r="J105">
        <v>255</v>
      </c>
      <c r="K105">
        <v>23020</v>
      </c>
      <c r="L105">
        <v>773112</v>
      </c>
    </row>
    <row r="106" spans="1:12" x14ac:dyDescent="0.35">
      <c r="A106" t="s">
        <v>785</v>
      </c>
      <c r="B106" t="s">
        <v>785</v>
      </c>
      <c r="C106" t="s">
        <v>417</v>
      </c>
      <c r="D106" t="s">
        <v>417</v>
      </c>
      <c r="E106">
        <v>634927</v>
      </c>
      <c r="F106" s="23">
        <v>44227</v>
      </c>
      <c r="G106">
        <v>287209</v>
      </c>
      <c r="H106">
        <v>95322</v>
      </c>
      <c r="I106">
        <v>7693</v>
      </c>
      <c r="J106">
        <v>75</v>
      </c>
      <c r="K106">
        <v>7618</v>
      </c>
      <c r="L106">
        <v>146194</v>
      </c>
    </row>
    <row r="107" spans="1:12" x14ac:dyDescent="0.35">
      <c r="A107" t="s">
        <v>785</v>
      </c>
      <c r="B107" t="s">
        <v>785</v>
      </c>
      <c r="C107" t="s">
        <v>460</v>
      </c>
      <c r="D107" t="s">
        <v>460</v>
      </c>
      <c r="E107">
        <v>656916</v>
      </c>
      <c r="F107" s="23">
        <v>44151</v>
      </c>
      <c r="G107">
        <v>300967</v>
      </c>
      <c r="H107">
        <v>108766</v>
      </c>
      <c r="I107">
        <v>4404</v>
      </c>
      <c r="J107">
        <v>36</v>
      </c>
      <c r="K107">
        <v>4368</v>
      </c>
      <c r="L107">
        <v>201633</v>
      </c>
    </row>
    <row r="108" spans="1:12" x14ac:dyDescent="0.35">
      <c r="A108" t="s">
        <v>785</v>
      </c>
      <c r="B108" t="s">
        <v>785</v>
      </c>
      <c r="C108" t="s">
        <v>627</v>
      </c>
      <c r="D108" t="s">
        <v>627</v>
      </c>
      <c r="E108">
        <v>3419622</v>
      </c>
      <c r="F108" s="23">
        <v>44227</v>
      </c>
      <c r="G108">
        <v>1511464</v>
      </c>
      <c r="H108">
        <v>424182</v>
      </c>
      <c r="I108">
        <v>9185</v>
      </c>
      <c r="J108">
        <v>127</v>
      </c>
      <c r="K108">
        <v>9058</v>
      </c>
      <c r="L108">
        <v>457819</v>
      </c>
    </row>
    <row r="109" spans="1:12" x14ac:dyDescent="0.35">
      <c r="A109" t="s">
        <v>785</v>
      </c>
      <c r="B109" t="s">
        <v>785</v>
      </c>
      <c r="C109" t="s">
        <v>663</v>
      </c>
      <c r="D109" t="s">
        <v>663</v>
      </c>
      <c r="E109">
        <v>3318176</v>
      </c>
      <c r="F109" s="23">
        <v>44227</v>
      </c>
      <c r="G109">
        <v>1670590</v>
      </c>
      <c r="H109">
        <v>684755</v>
      </c>
      <c r="I109">
        <v>15195</v>
      </c>
      <c r="J109">
        <v>170</v>
      </c>
      <c r="K109">
        <v>15025</v>
      </c>
      <c r="L109">
        <v>544035</v>
      </c>
    </row>
    <row r="110" spans="1:12" x14ac:dyDescent="0.35">
      <c r="A110" t="s">
        <v>785</v>
      </c>
      <c r="B110" t="s">
        <v>785</v>
      </c>
      <c r="C110" t="s">
        <v>630</v>
      </c>
      <c r="D110" t="s">
        <v>630</v>
      </c>
      <c r="E110">
        <v>2228397</v>
      </c>
      <c r="F110" s="23">
        <v>44227</v>
      </c>
      <c r="G110">
        <v>1069993</v>
      </c>
      <c r="H110">
        <v>369925</v>
      </c>
      <c r="I110">
        <v>17222</v>
      </c>
      <c r="J110">
        <v>129</v>
      </c>
      <c r="K110">
        <v>17093</v>
      </c>
      <c r="L110">
        <v>465122</v>
      </c>
    </row>
    <row r="111" spans="1:12" x14ac:dyDescent="0.35">
      <c r="A111" t="s">
        <v>785</v>
      </c>
      <c r="B111" t="s">
        <v>785</v>
      </c>
      <c r="C111" t="s">
        <v>525</v>
      </c>
      <c r="D111" t="s">
        <v>525</v>
      </c>
      <c r="E111">
        <v>3495021</v>
      </c>
      <c r="F111" s="23">
        <v>44227</v>
      </c>
      <c r="G111">
        <v>1671469</v>
      </c>
      <c r="H111">
        <v>478638</v>
      </c>
      <c r="I111">
        <v>19827</v>
      </c>
      <c r="J111">
        <v>192</v>
      </c>
      <c r="K111">
        <v>19632</v>
      </c>
      <c r="L111">
        <v>285797</v>
      </c>
    </row>
    <row r="112" spans="1:12" x14ac:dyDescent="0.35">
      <c r="A112" t="s">
        <v>785</v>
      </c>
      <c r="B112" t="s">
        <v>785</v>
      </c>
      <c r="C112" t="s">
        <v>666</v>
      </c>
      <c r="D112" t="s">
        <v>666</v>
      </c>
      <c r="E112">
        <v>3935042</v>
      </c>
      <c r="F112" s="23">
        <v>44227</v>
      </c>
      <c r="G112">
        <v>1784016</v>
      </c>
      <c r="H112">
        <v>469332</v>
      </c>
      <c r="I112">
        <v>20890</v>
      </c>
      <c r="J112">
        <v>358</v>
      </c>
      <c r="K112">
        <v>20532</v>
      </c>
      <c r="L112">
        <v>562223</v>
      </c>
    </row>
    <row r="113" spans="1:12" x14ac:dyDescent="0.35">
      <c r="A113" t="s">
        <v>719</v>
      </c>
      <c r="B113" t="s">
        <v>719</v>
      </c>
      <c r="C113" t="s">
        <v>719</v>
      </c>
      <c r="D113" t="s">
        <v>719</v>
      </c>
      <c r="E113">
        <v>1055450</v>
      </c>
      <c r="F113" s="23">
        <v>44500</v>
      </c>
      <c r="G113">
        <v>926035</v>
      </c>
      <c r="H113">
        <v>546981</v>
      </c>
      <c r="I113">
        <v>65351</v>
      </c>
      <c r="J113">
        <v>820</v>
      </c>
      <c r="K113">
        <v>64495</v>
      </c>
      <c r="L113">
        <v>825526</v>
      </c>
    </row>
    <row r="114" spans="1:12" x14ac:dyDescent="0.35">
      <c r="A114" t="s">
        <v>818</v>
      </c>
      <c r="B114" t="s">
        <v>818</v>
      </c>
      <c r="C114" t="s">
        <v>107</v>
      </c>
      <c r="D114" t="s">
        <v>107</v>
      </c>
      <c r="E114">
        <v>826165</v>
      </c>
      <c r="F114" s="23">
        <v>43996</v>
      </c>
      <c r="G114">
        <v>537459</v>
      </c>
      <c r="H114">
        <v>271570</v>
      </c>
      <c r="I114">
        <v>27278</v>
      </c>
      <c r="J114">
        <v>396</v>
      </c>
      <c r="K114">
        <v>26880</v>
      </c>
      <c r="L114">
        <v>16388</v>
      </c>
    </row>
    <row r="115" spans="1:12" x14ac:dyDescent="0.35">
      <c r="A115" t="s">
        <v>818</v>
      </c>
      <c r="B115" t="s">
        <v>818</v>
      </c>
      <c r="C115" t="s">
        <v>118</v>
      </c>
      <c r="D115" t="s">
        <v>118</v>
      </c>
      <c r="E115">
        <v>1305343</v>
      </c>
      <c r="F115" s="23">
        <v>43996</v>
      </c>
      <c r="G115">
        <v>617777</v>
      </c>
      <c r="H115">
        <v>211945</v>
      </c>
      <c r="I115">
        <v>43085</v>
      </c>
      <c r="J115">
        <v>471</v>
      </c>
      <c r="K115">
        <v>42611</v>
      </c>
      <c r="L115">
        <v>25358</v>
      </c>
    </row>
    <row r="116" spans="1:12" x14ac:dyDescent="0.35">
      <c r="A116" t="s">
        <v>818</v>
      </c>
      <c r="B116" t="s">
        <v>818</v>
      </c>
      <c r="C116" t="s">
        <v>125</v>
      </c>
      <c r="D116" t="s">
        <v>125</v>
      </c>
      <c r="E116">
        <v>1302253</v>
      </c>
      <c r="F116" s="23">
        <v>43974</v>
      </c>
      <c r="G116">
        <v>443759</v>
      </c>
      <c r="H116">
        <v>178775</v>
      </c>
      <c r="I116">
        <v>21066</v>
      </c>
      <c r="J116">
        <v>188</v>
      </c>
      <c r="K116">
        <v>20845</v>
      </c>
      <c r="L116">
        <v>15055</v>
      </c>
    </row>
    <row r="117" spans="1:12" x14ac:dyDescent="0.35">
      <c r="A117" t="s">
        <v>818</v>
      </c>
      <c r="B117" t="s">
        <v>818</v>
      </c>
      <c r="C117" t="s">
        <v>86</v>
      </c>
      <c r="D117" t="s">
        <v>86</v>
      </c>
      <c r="E117">
        <v>229832</v>
      </c>
      <c r="F117" s="23">
        <v>43996</v>
      </c>
      <c r="G117">
        <v>103247</v>
      </c>
      <c r="H117">
        <v>44245</v>
      </c>
      <c r="I117">
        <v>8324</v>
      </c>
      <c r="J117">
        <v>55</v>
      </c>
      <c r="K117">
        <v>8263</v>
      </c>
      <c r="L117">
        <v>5401</v>
      </c>
    </row>
    <row r="118" spans="1:12" x14ac:dyDescent="0.35">
      <c r="A118" t="s">
        <v>818</v>
      </c>
      <c r="B118" t="s">
        <v>818</v>
      </c>
      <c r="C118" t="s">
        <v>84</v>
      </c>
      <c r="D118" t="s">
        <v>84</v>
      </c>
      <c r="E118">
        <v>533638</v>
      </c>
      <c r="F118" s="23">
        <v>43996</v>
      </c>
      <c r="G118">
        <v>158243</v>
      </c>
      <c r="H118">
        <v>80855</v>
      </c>
      <c r="I118">
        <v>10840</v>
      </c>
      <c r="J118">
        <v>25</v>
      </c>
      <c r="K118">
        <v>10809</v>
      </c>
      <c r="L118">
        <v>6588</v>
      </c>
    </row>
    <row r="119" spans="1:12" x14ac:dyDescent="0.35">
      <c r="A119" t="s">
        <v>818</v>
      </c>
      <c r="B119" t="s">
        <v>818</v>
      </c>
      <c r="C119" t="s">
        <v>91</v>
      </c>
      <c r="D119" t="s">
        <v>91</v>
      </c>
      <c r="E119">
        <v>799199</v>
      </c>
      <c r="F119" s="23">
        <v>43996</v>
      </c>
      <c r="G119">
        <v>509782</v>
      </c>
      <c r="H119">
        <v>224591</v>
      </c>
      <c r="I119">
        <v>27239</v>
      </c>
      <c r="J119">
        <v>545</v>
      </c>
      <c r="K119">
        <v>26690</v>
      </c>
      <c r="L119">
        <v>15120</v>
      </c>
    </row>
    <row r="120" spans="1:12" x14ac:dyDescent="0.35">
      <c r="A120" t="s">
        <v>818</v>
      </c>
      <c r="B120" t="s">
        <v>818</v>
      </c>
      <c r="C120" t="s">
        <v>128</v>
      </c>
      <c r="D120" t="s">
        <v>128</v>
      </c>
      <c r="E120">
        <v>3343079</v>
      </c>
      <c r="F120" s="23">
        <v>43996</v>
      </c>
      <c r="G120">
        <v>1012391</v>
      </c>
      <c r="H120">
        <v>525445</v>
      </c>
      <c r="I120">
        <v>96880</v>
      </c>
      <c r="J120">
        <v>1798</v>
      </c>
      <c r="K120">
        <v>95028</v>
      </c>
      <c r="L120">
        <v>53460</v>
      </c>
    </row>
    <row r="121" spans="1:12" x14ac:dyDescent="0.35">
      <c r="A121" t="s">
        <v>818</v>
      </c>
      <c r="B121" t="s">
        <v>818</v>
      </c>
      <c r="C121" t="s">
        <v>101</v>
      </c>
      <c r="D121" t="s">
        <v>101</v>
      </c>
      <c r="E121">
        <v>597653</v>
      </c>
      <c r="F121" s="23">
        <v>43996</v>
      </c>
      <c r="G121">
        <v>293987</v>
      </c>
      <c r="H121">
        <v>99137</v>
      </c>
      <c r="I121">
        <v>19701</v>
      </c>
      <c r="J121">
        <v>194</v>
      </c>
      <c r="K121">
        <v>19506</v>
      </c>
      <c r="L121">
        <v>11946</v>
      </c>
    </row>
    <row r="122" spans="1:12" x14ac:dyDescent="0.35">
      <c r="A122" t="s">
        <v>818</v>
      </c>
      <c r="B122" t="s">
        <v>818</v>
      </c>
      <c r="C122" t="s">
        <v>121</v>
      </c>
      <c r="D122" t="s">
        <v>121</v>
      </c>
      <c r="E122">
        <v>1620632</v>
      </c>
      <c r="F122" s="23">
        <v>43996</v>
      </c>
      <c r="G122">
        <v>896087</v>
      </c>
      <c r="H122">
        <v>317605</v>
      </c>
      <c r="I122">
        <v>57636</v>
      </c>
      <c r="J122">
        <v>838</v>
      </c>
      <c r="K122">
        <v>56766</v>
      </c>
      <c r="L122">
        <v>32834</v>
      </c>
    </row>
    <row r="123" spans="1:12" x14ac:dyDescent="0.35">
      <c r="A123" t="s">
        <v>818</v>
      </c>
      <c r="B123" t="s">
        <v>818</v>
      </c>
      <c r="C123" t="s">
        <v>105</v>
      </c>
      <c r="D123" t="s">
        <v>105</v>
      </c>
      <c r="E123">
        <v>852043</v>
      </c>
      <c r="F123" s="23">
        <v>43996</v>
      </c>
      <c r="G123">
        <v>435884</v>
      </c>
      <c r="H123">
        <v>182747</v>
      </c>
      <c r="I123">
        <v>27093</v>
      </c>
      <c r="J123">
        <v>212</v>
      </c>
      <c r="K123">
        <v>26867</v>
      </c>
      <c r="L123">
        <v>16088</v>
      </c>
    </row>
    <row r="124" spans="1:12" x14ac:dyDescent="0.35">
      <c r="A124" t="s">
        <v>818</v>
      </c>
      <c r="B124" t="s">
        <v>818</v>
      </c>
      <c r="C124" t="s">
        <v>109</v>
      </c>
      <c r="D124" t="s">
        <v>109</v>
      </c>
      <c r="E124">
        <v>584667</v>
      </c>
      <c r="F124" s="23">
        <v>43996</v>
      </c>
      <c r="G124">
        <v>402362</v>
      </c>
      <c r="H124">
        <v>173494</v>
      </c>
      <c r="I124">
        <v>22771</v>
      </c>
      <c r="J124">
        <v>267</v>
      </c>
      <c r="K124">
        <v>22503</v>
      </c>
      <c r="L124">
        <v>14214</v>
      </c>
    </row>
    <row r="125" spans="1:12" x14ac:dyDescent="0.35">
      <c r="A125" t="s">
        <v>818</v>
      </c>
      <c r="B125" t="s">
        <v>818</v>
      </c>
      <c r="C125" t="s">
        <v>93</v>
      </c>
      <c r="D125" t="s">
        <v>93</v>
      </c>
      <c r="E125">
        <v>578326</v>
      </c>
      <c r="F125" s="23">
        <v>43996</v>
      </c>
      <c r="G125">
        <v>317695</v>
      </c>
      <c r="H125">
        <v>100468</v>
      </c>
      <c r="I125">
        <v>13139</v>
      </c>
      <c r="J125">
        <v>99</v>
      </c>
      <c r="K125">
        <v>13036</v>
      </c>
      <c r="L125">
        <v>8176</v>
      </c>
    </row>
    <row r="126" spans="1:12" x14ac:dyDescent="0.35">
      <c r="A126" t="s">
        <v>818</v>
      </c>
      <c r="B126" t="s">
        <v>818</v>
      </c>
      <c r="C126" t="s">
        <v>151</v>
      </c>
      <c r="D126" t="s">
        <v>151</v>
      </c>
      <c r="E126">
        <v>1206563</v>
      </c>
      <c r="F126" s="23">
        <v>43996</v>
      </c>
      <c r="G126">
        <v>650457</v>
      </c>
      <c r="H126">
        <v>287588</v>
      </c>
      <c r="I126">
        <v>54847</v>
      </c>
      <c r="J126">
        <v>580</v>
      </c>
      <c r="K126">
        <v>54228</v>
      </c>
      <c r="L126">
        <v>37457</v>
      </c>
    </row>
    <row r="127" spans="1:12" x14ac:dyDescent="0.35">
      <c r="A127" t="s">
        <v>818</v>
      </c>
      <c r="B127" t="s">
        <v>818</v>
      </c>
      <c r="C127" t="s">
        <v>106</v>
      </c>
      <c r="D127" t="s">
        <v>106</v>
      </c>
      <c r="E127">
        <v>659039</v>
      </c>
      <c r="F127" s="23">
        <v>43996</v>
      </c>
      <c r="G127">
        <v>375503</v>
      </c>
      <c r="H127">
        <v>128177</v>
      </c>
      <c r="I127">
        <v>26980</v>
      </c>
      <c r="J127">
        <v>177</v>
      </c>
      <c r="K127">
        <v>26798</v>
      </c>
      <c r="L127">
        <v>16179</v>
      </c>
    </row>
    <row r="128" spans="1:12" x14ac:dyDescent="0.35">
      <c r="A128" t="s">
        <v>818</v>
      </c>
      <c r="B128" t="s">
        <v>818</v>
      </c>
      <c r="C128" t="s">
        <v>104</v>
      </c>
      <c r="D128" t="s">
        <v>104</v>
      </c>
      <c r="E128">
        <v>1032275</v>
      </c>
      <c r="F128" s="23">
        <v>43996</v>
      </c>
      <c r="G128">
        <v>738333</v>
      </c>
      <c r="H128">
        <v>428365</v>
      </c>
      <c r="I128">
        <v>31365</v>
      </c>
      <c r="J128">
        <v>365</v>
      </c>
      <c r="K128">
        <v>31000</v>
      </c>
      <c r="L128">
        <v>17865</v>
      </c>
    </row>
    <row r="129" spans="1:12" x14ac:dyDescent="0.35">
      <c r="A129" t="s">
        <v>818</v>
      </c>
      <c r="B129" t="s">
        <v>818</v>
      </c>
      <c r="C129" t="s">
        <v>112</v>
      </c>
      <c r="D129" t="s">
        <v>112</v>
      </c>
      <c r="E129">
        <v>701707</v>
      </c>
      <c r="F129" s="23">
        <v>43996</v>
      </c>
      <c r="G129">
        <v>282508</v>
      </c>
      <c r="H129">
        <v>109857</v>
      </c>
      <c r="I129">
        <v>23921</v>
      </c>
      <c r="J129">
        <v>167</v>
      </c>
      <c r="K129">
        <v>23753</v>
      </c>
      <c r="L129">
        <v>14882</v>
      </c>
    </row>
    <row r="130" spans="1:12" x14ac:dyDescent="0.35">
      <c r="A130" t="s">
        <v>818</v>
      </c>
      <c r="B130" t="s">
        <v>818</v>
      </c>
      <c r="C130" t="s">
        <v>81</v>
      </c>
      <c r="D130" t="s">
        <v>81</v>
      </c>
      <c r="E130">
        <v>140206</v>
      </c>
      <c r="F130" s="23">
        <v>43996</v>
      </c>
      <c r="G130">
        <v>53032</v>
      </c>
      <c r="H130">
        <v>19468</v>
      </c>
      <c r="I130">
        <v>4019</v>
      </c>
      <c r="J130">
        <v>14</v>
      </c>
      <c r="K130">
        <v>4005</v>
      </c>
      <c r="L130">
        <v>2813</v>
      </c>
    </row>
    <row r="131" spans="1:12" x14ac:dyDescent="0.35">
      <c r="A131" t="s">
        <v>818</v>
      </c>
      <c r="B131" t="s">
        <v>818</v>
      </c>
      <c r="C131" t="s">
        <v>168</v>
      </c>
      <c r="D131" t="s">
        <v>168</v>
      </c>
      <c r="E131">
        <v>4062160</v>
      </c>
      <c r="F131" s="23">
        <v>43996</v>
      </c>
      <c r="G131">
        <v>1557999</v>
      </c>
      <c r="H131">
        <v>915437</v>
      </c>
      <c r="I131">
        <v>158035</v>
      </c>
      <c r="J131">
        <v>3139</v>
      </c>
      <c r="K131">
        <v>154852</v>
      </c>
      <c r="L131">
        <v>91721</v>
      </c>
    </row>
    <row r="132" spans="1:12" x14ac:dyDescent="0.35">
      <c r="A132" t="s">
        <v>818</v>
      </c>
      <c r="B132" t="s">
        <v>818</v>
      </c>
      <c r="C132" t="s">
        <v>402</v>
      </c>
      <c r="D132" t="s">
        <v>402</v>
      </c>
      <c r="E132">
        <v>1537520</v>
      </c>
      <c r="F132" s="23">
        <v>44144</v>
      </c>
      <c r="G132">
        <v>1028876</v>
      </c>
      <c r="H132">
        <v>530711</v>
      </c>
      <c r="I132">
        <v>56077</v>
      </c>
      <c r="J132">
        <v>515</v>
      </c>
      <c r="K132">
        <v>55557</v>
      </c>
      <c r="L132">
        <v>152985</v>
      </c>
    </row>
    <row r="133" spans="1:12" x14ac:dyDescent="0.35">
      <c r="A133" t="s">
        <v>818</v>
      </c>
      <c r="B133" t="s">
        <v>818</v>
      </c>
      <c r="C133" t="s">
        <v>95</v>
      </c>
      <c r="D133" t="s">
        <v>95</v>
      </c>
      <c r="E133">
        <v>249000</v>
      </c>
      <c r="F133" s="23">
        <v>43996</v>
      </c>
      <c r="G133">
        <v>134654</v>
      </c>
      <c r="H133">
        <v>81437</v>
      </c>
      <c r="I133">
        <v>8066</v>
      </c>
      <c r="J133">
        <v>20</v>
      </c>
      <c r="K133">
        <v>8041</v>
      </c>
      <c r="L133">
        <v>5756</v>
      </c>
    </row>
    <row r="134" spans="1:12" x14ac:dyDescent="0.35">
      <c r="A134" t="s">
        <v>818</v>
      </c>
      <c r="B134" t="s">
        <v>818</v>
      </c>
      <c r="C134" t="s">
        <v>96</v>
      </c>
      <c r="D134" t="s">
        <v>96</v>
      </c>
      <c r="E134">
        <v>660280</v>
      </c>
      <c r="F134" s="23">
        <v>43996</v>
      </c>
      <c r="G134">
        <v>419247</v>
      </c>
      <c r="H134">
        <v>163526</v>
      </c>
      <c r="I134">
        <v>29029</v>
      </c>
      <c r="J134">
        <v>224</v>
      </c>
      <c r="K134">
        <v>28805</v>
      </c>
      <c r="L134">
        <v>16344</v>
      </c>
    </row>
    <row r="135" spans="1:12" x14ac:dyDescent="0.35">
      <c r="A135" t="s">
        <v>818</v>
      </c>
      <c r="B135" t="s">
        <v>818</v>
      </c>
      <c r="C135" t="s">
        <v>370</v>
      </c>
      <c r="D135" t="s">
        <v>370</v>
      </c>
      <c r="E135">
        <v>420661</v>
      </c>
      <c r="F135" s="23">
        <v>44153</v>
      </c>
      <c r="G135">
        <v>468885</v>
      </c>
      <c r="H135">
        <v>277031</v>
      </c>
      <c r="I135">
        <v>33673</v>
      </c>
      <c r="J135">
        <v>245</v>
      </c>
      <c r="K135">
        <v>33426</v>
      </c>
      <c r="L135">
        <v>120414</v>
      </c>
    </row>
    <row r="136" spans="1:12" x14ac:dyDescent="0.35">
      <c r="A136" t="s">
        <v>818</v>
      </c>
      <c r="B136" t="s">
        <v>818</v>
      </c>
      <c r="C136" t="s">
        <v>100</v>
      </c>
      <c r="D136" t="s">
        <v>100</v>
      </c>
      <c r="E136">
        <v>748593</v>
      </c>
      <c r="F136" s="23">
        <v>43996</v>
      </c>
      <c r="G136">
        <v>405744</v>
      </c>
      <c r="H136">
        <v>171484</v>
      </c>
      <c r="I136">
        <v>23636</v>
      </c>
      <c r="J136">
        <v>224</v>
      </c>
      <c r="K136">
        <v>23407</v>
      </c>
      <c r="L136">
        <v>13869</v>
      </c>
    </row>
    <row r="137" spans="1:12" x14ac:dyDescent="0.35">
      <c r="A137" t="s">
        <v>809</v>
      </c>
      <c r="B137" t="s">
        <v>809</v>
      </c>
      <c r="C137" t="s">
        <v>250</v>
      </c>
      <c r="D137" t="s">
        <v>250</v>
      </c>
      <c r="E137">
        <v>343709</v>
      </c>
      <c r="F137" s="23">
        <v>44124</v>
      </c>
      <c r="G137">
        <v>387772</v>
      </c>
      <c r="H137">
        <v>183553</v>
      </c>
      <c r="I137">
        <v>5920</v>
      </c>
      <c r="J137">
        <v>3</v>
      </c>
      <c r="K137">
        <v>5910</v>
      </c>
      <c r="L137">
        <v>47773</v>
      </c>
    </row>
    <row r="138" spans="1:12" x14ac:dyDescent="0.35">
      <c r="A138" t="s">
        <v>809</v>
      </c>
      <c r="B138" t="s">
        <v>809</v>
      </c>
      <c r="C138" t="s">
        <v>187</v>
      </c>
      <c r="D138" t="s">
        <v>187</v>
      </c>
      <c r="E138">
        <v>191173</v>
      </c>
      <c r="F138" s="23">
        <v>44124</v>
      </c>
      <c r="G138">
        <v>234202</v>
      </c>
      <c r="H138">
        <v>155547</v>
      </c>
      <c r="I138">
        <v>3543</v>
      </c>
      <c r="J138">
        <v>1</v>
      </c>
      <c r="K138">
        <v>3516</v>
      </c>
      <c r="L138">
        <v>21109</v>
      </c>
    </row>
    <row r="139" spans="1:12" x14ac:dyDescent="0.35">
      <c r="A139" t="s">
        <v>809</v>
      </c>
      <c r="B139" t="s">
        <v>809</v>
      </c>
      <c r="C139" t="s">
        <v>146</v>
      </c>
      <c r="D139" t="s">
        <v>146</v>
      </c>
      <c r="E139">
        <v>52074</v>
      </c>
      <c r="F139" s="23">
        <v>44124</v>
      </c>
      <c r="G139">
        <v>38779</v>
      </c>
      <c r="H139">
        <v>31153</v>
      </c>
      <c r="I139">
        <v>1218</v>
      </c>
      <c r="J139">
        <v>0</v>
      </c>
      <c r="K139">
        <v>1218</v>
      </c>
      <c r="L139">
        <v>8868</v>
      </c>
    </row>
    <row r="140" spans="1:12" x14ac:dyDescent="0.35">
      <c r="A140" t="s">
        <v>781</v>
      </c>
      <c r="B140" t="s">
        <v>781</v>
      </c>
      <c r="C140" t="s">
        <v>781</v>
      </c>
      <c r="D140" t="s">
        <v>781</v>
      </c>
      <c r="E140">
        <v>19814000</v>
      </c>
      <c r="F140" s="23">
        <v>44500</v>
      </c>
      <c r="G140">
        <v>13055636</v>
      </c>
      <c r="H140">
        <v>7425404</v>
      </c>
      <c r="I140">
        <v>1439870</v>
      </c>
      <c r="J140">
        <v>25091</v>
      </c>
      <c r="K140">
        <v>1414431</v>
      </c>
      <c r="L140">
        <v>30147688</v>
      </c>
    </row>
    <row r="141" spans="1:12" x14ac:dyDescent="0.35">
      <c r="A141" t="s">
        <v>786</v>
      </c>
      <c r="B141" t="s">
        <v>786</v>
      </c>
      <c r="C141" t="s">
        <v>608</v>
      </c>
      <c r="D141" t="s">
        <v>608</v>
      </c>
      <c r="E141">
        <v>817761</v>
      </c>
      <c r="G141">
        <v>600586</v>
      </c>
      <c r="H141">
        <v>424066</v>
      </c>
      <c r="I141">
        <v>0</v>
      </c>
      <c r="J141">
        <v>0</v>
      </c>
      <c r="K141">
        <v>0</v>
      </c>
      <c r="L141">
        <v>400702</v>
      </c>
    </row>
    <row r="142" spans="1:12" x14ac:dyDescent="0.35">
      <c r="A142" t="s">
        <v>786</v>
      </c>
      <c r="B142" t="s">
        <v>786</v>
      </c>
      <c r="C142" t="s">
        <v>561</v>
      </c>
      <c r="D142" t="s">
        <v>561</v>
      </c>
      <c r="E142">
        <v>639962</v>
      </c>
      <c r="G142">
        <v>661972</v>
      </c>
      <c r="H142">
        <v>487016</v>
      </c>
      <c r="I142">
        <v>0</v>
      </c>
      <c r="J142">
        <v>0</v>
      </c>
      <c r="K142">
        <v>0</v>
      </c>
      <c r="L142">
        <v>313581</v>
      </c>
    </row>
    <row r="143" spans="1:12" x14ac:dyDescent="0.35">
      <c r="A143" t="s">
        <v>787</v>
      </c>
      <c r="B143" t="s">
        <v>787</v>
      </c>
      <c r="C143" t="s">
        <v>773</v>
      </c>
      <c r="D143" t="s">
        <v>773</v>
      </c>
      <c r="E143">
        <v>7208200</v>
      </c>
      <c r="F143" s="23">
        <v>44229</v>
      </c>
      <c r="G143">
        <v>5961594</v>
      </c>
      <c r="H143">
        <v>3439921</v>
      </c>
      <c r="I143">
        <v>238334</v>
      </c>
      <c r="J143">
        <v>3411</v>
      </c>
      <c r="K143">
        <v>234889</v>
      </c>
      <c r="L143">
        <v>2675659</v>
      </c>
    </row>
    <row r="144" spans="1:12" x14ac:dyDescent="0.35">
      <c r="A144" t="s">
        <v>787</v>
      </c>
      <c r="B144" t="s">
        <v>787</v>
      </c>
      <c r="C144" t="s">
        <v>475</v>
      </c>
      <c r="D144" t="s">
        <v>475</v>
      </c>
      <c r="E144">
        <v>1513614</v>
      </c>
      <c r="F144" s="23">
        <v>44229</v>
      </c>
      <c r="G144">
        <v>927389</v>
      </c>
      <c r="H144">
        <v>551970</v>
      </c>
      <c r="I144">
        <v>10810</v>
      </c>
      <c r="J144">
        <v>102</v>
      </c>
      <c r="K144">
        <v>10708</v>
      </c>
      <c r="L144">
        <v>217670</v>
      </c>
    </row>
    <row r="145" spans="1:12" x14ac:dyDescent="0.35">
      <c r="A145" t="s">
        <v>787</v>
      </c>
      <c r="B145" t="s">
        <v>787</v>
      </c>
      <c r="C145" t="s">
        <v>443</v>
      </c>
      <c r="D145" t="s">
        <v>443</v>
      </c>
      <c r="E145">
        <v>2090276</v>
      </c>
      <c r="F145" s="23">
        <v>44229</v>
      </c>
      <c r="G145">
        <v>1471865</v>
      </c>
      <c r="H145">
        <v>935893</v>
      </c>
      <c r="I145">
        <v>9637</v>
      </c>
      <c r="J145">
        <v>49</v>
      </c>
      <c r="K145">
        <v>9581</v>
      </c>
      <c r="L145">
        <v>176669</v>
      </c>
    </row>
    <row r="146" spans="1:12" x14ac:dyDescent="0.35">
      <c r="A146" t="s">
        <v>787</v>
      </c>
      <c r="B146" t="s">
        <v>787</v>
      </c>
      <c r="C146" t="s">
        <v>396</v>
      </c>
      <c r="D146" t="s">
        <v>396</v>
      </c>
      <c r="E146">
        <v>1051746</v>
      </c>
      <c r="F146" s="23">
        <v>44229</v>
      </c>
      <c r="G146">
        <v>717964</v>
      </c>
      <c r="H146">
        <v>522361</v>
      </c>
      <c r="I146">
        <v>5186</v>
      </c>
      <c r="J146">
        <v>78</v>
      </c>
      <c r="K146">
        <v>5108</v>
      </c>
      <c r="L146">
        <v>124775</v>
      </c>
    </row>
    <row r="147" spans="1:12" x14ac:dyDescent="0.35">
      <c r="A147" t="s">
        <v>787</v>
      </c>
      <c r="B147" t="s">
        <v>787</v>
      </c>
      <c r="C147" t="s">
        <v>479</v>
      </c>
      <c r="D147" t="s">
        <v>479</v>
      </c>
      <c r="E147">
        <v>3116045</v>
      </c>
      <c r="F147" s="23">
        <v>44229</v>
      </c>
      <c r="G147">
        <v>2140492</v>
      </c>
      <c r="H147">
        <v>1157901</v>
      </c>
      <c r="I147">
        <v>13631</v>
      </c>
      <c r="J147">
        <v>162</v>
      </c>
      <c r="K147">
        <v>13469</v>
      </c>
      <c r="L147">
        <v>225342</v>
      </c>
    </row>
    <row r="148" spans="1:12" x14ac:dyDescent="0.35">
      <c r="A148" t="s">
        <v>787</v>
      </c>
      <c r="B148" t="s">
        <v>787</v>
      </c>
      <c r="C148" t="s">
        <v>432</v>
      </c>
      <c r="D148" t="s">
        <v>432</v>
      </c>
      <c r="E148">
        <v>1550822</v>
      </c>
      <c r="F148" s="23">
        <v>44229</v>
      </c>
      <c r="G148">
        <v>1217587</v>
      </c>
      <c r="H148">
        <v>669742</v>
      </c>
      <c r="I148">
        <v>11426</v>
      </c>
      <c r="J148">
        <v>118</v>
      </c>
      <c r="K148">
        <v>11308</v>
      </c>
      <c r="L148">
        <v>161770</v>
      </c>
    </row>
    <row r="149" spans="1:12" x14ac:dyDescent="0.35">
      <c r="A149" t="s">
        <v>787</v>
      </c>
      <c r="B149" t="s">
        <v>787</v>
      </c>
      <c r="C149" t="s">
        <v>604</v>
      </c>
      <c r="D149" t="s">
        <v>604</v>
      </c>
      <c r="E149">
        <v>2877961</v>
      </c>
      <c r="F149" s="23">
        <v>44229</v>
      </c>
      <c r="G149">
        <v>1680398</v>
      </c>
      <c r="H149">
        <v>986097</v>
      </c>
      <c r="I149">
        <v>21447</v>
      </c>
      <c r="J149">
        <v>301</v>
      </c>
      <c r="K149">
        <v>21143</v>
      </c>
      <c r="L149">
        <v>403557</v>
      </c>
    </row>
    <row r="150" spans="1:12" x14ac:dyDescent="0.35">
      <c r="A150" t="s">
        <v>787</v>
      </c>
      <c r="B150" t="s">
        <v>787</v>
      </c>
      <c r="C150" t="s">
        <v>364</v>
      </c>
      <c r="D150" t="s">
        <v>364</v>
      </c>
      <c r="E150">
        <v>656005</v>
      </c>
      <c r="F150" s="23">
        <v>44229</v>
      </c>
      <c r="G150">
        <v>378232</v>
      </c>
      <c r="H150">
        <v>228691</v>
      </c>
      <c r="I150">
        <v>2218</v>
      </c>
      <c r="J150">
        <v>42</v>
      </c>
      <c r="K150">
        <v>2176</v>
      </c>
      <c r="L150">
        <v>99668</v>
      </c>
    </row>
    <row r="151" spans="1:12" x14ac:dyDescent="0.35">
      <c r="A151" t="s">
        <v>787</v>
      </c>
      <c r="B151" t="s">
        <v>787</v>
      </c>
      <c r="C151" t="s">
        <v>355</v>
      </c>
      <c r="D151" t="s">
        <v>355</v>
      </c>
      <c r="E151">
        <v>1071831</v>
      </c>
      <c r="F151" s="23">
        <v>44229</v>
      </c>
      <c r="G151">
        <v>635695</v>
      </c>
      <c r="H151">
        <v>420157</v>
      </c>
      <c r="I151">
        <v>3395</v>
      </c>
      <c r="J151">
        <v>38</v>
      </c>
      <c r="K151">
        <v>3357</v>
      </c>
      <c r="L151">
        <v>95535</v>
      </c>
    </row>
    <row r="152" spans="1:12" x14ac:dyDescent="0.35">
      <c r="A152" t="s">
        <v>787</v>
      </c>
      <c r="B152" t="s">
        <v>787</v>
      </c>
      <c r="C152" t="s">
        <v>478</v>
      </c>
      <c r="D152" t="s">
        <v>478</v>
      </c>
      <c r="E152">
        <v>2126558</v>
      </c>
      <c r="F152" s="23">
        <v>44229</v>
      </c>
      <c r="G152">
        <v>1499052</v>
      </c>
      <c r="H152">
        <v>631818</v>
      </c>
      <c r="I152">
        <v>9955</v>
      </c>
      <c r="J152">
        <v>38</v>
      </c>
      <c r="K152">
        <v>9917</v>
      </c>
      <c r="L152">
        <v>223236</v>
      </c>
    </row>
    <row r="153" spans="1:12" x14ac:dyDescent="0.35">
      <c r="A153" t="s">
        <v>787</v>
      </c>
      <c r="B153" t="s">
        <v>787</v>
      </c>
      <c r="C153" t="s">
        <v>224</v>
      </c>
      <c r="D153" t="s">
        <v>224</v>
      </c>
      <c r="E153">
        <v>226769</v>
      </c>
      <c r="F153" s="23">
        <v>44229</v>
      </c>
      <c r="G153">
        <v>156334</v>
      </c>
      <c r="H153">
        <v>59262</v>
      </c>
      <c r="I153">
        <v>866</v>
      </c>
      <c r="J153">
        <v>18</v>
      </c>
      <c r="K153">
        <v>848</v>
      </c>
      <c r="L153">
        <v>32354</v>
      </c>
    </row>
    <row r="154" spans="1:12" x14ac:dyDescent="0.35">
      <c r="A154" t="s">
        <v>787</v>
      </c>
      <c r="B154" t="s">
        <v>787</v>
      </c>
      <c r="C154" t="s">
        <v>332</v>
      </c>
      <c r="D154" t="s">
        <v>332</v>
      </c>
      <c r="E154">
        <v>752484</v>
      </c>
      <c r="F154" s="23">
        <v>44229</v>
      </c>
      <c r="G154">
        <v>504501</v>
      </c>
      <c r="H154">
        <v>309771</v>
      </c>
      <c r="I154">
        <v>4175</v>
      </c>
      <c r="J154">
        <v>82</v>
      </c>
      <c r="K154">
        <v>4093</v>
      </c>
      <c r="L154">
        <v>82511</v>
      </c>
    </row>
    <row r="155" spans="1:12" x14ac:dyDescent="0.35">
      <c r="A155" t="s">
        <v>787</v>
      </c>
      <c r="B155" t="s">
        <v>787</v>
      </c>
      <c r="C155" t="s">
        <v>534</v>
      </c>
      <c r="D155" t="s">
        <v>534</v>
      </c>
      <c r="E155">
        <v>1387478</v>
      </c>
      <c r="F155" s="23">
        <v>44229</v>
      </c>
      <c r="G155">
        <v>1175562</v>
      </c>
      <c r="H155">
        <v>706208</v>
      </c>
      <c r="I155">
        <v>20754</v>
      </c>
      <c r="J155">
        <v>205</v>
      </c>
      <c r="K155">
        <v>20549</v>
      </c>
      <c r="L155">
        <v>302975</v>
      </c>
    </row>
    <row r="156" spans="1:12" x14ac:dyDescent="0.35">
      <c r="A156" t="s">
        <v>787</v>
      </c>
      <c r="B156" t="s">
        <v>787</v>
      </c>
      <c r="C156" t="s">
        <v>395</v>
      </c>
      <c r="D156" t="s">
        <v>395</v>
      </c>
      <c r="E156">
        <v>1217477</v>
      </c>
      <c r="F156" s="23">
        <v>44229</v>
      </c>
      <c r="G156">
        <v>845224</v>
      </c>
      <c r="H156">
        <v>363467</v>
      </c>
      <c r="I156">
        <v>8570</v>
      </c>
      <c r="J156">
        <v>67</v>
      </c>
      <c r="K156">
        <v>8499</v>
      </c>
      <c r="L156">
        <v>126233</v>
      </c>
    </row>
    <row r="157" spans="1:12" x14ac:dyDescent="0.35">
      <c r="A157" t="s">
        <v>787</v>
      </c>
      <c r="B157" t="s">
        <v>787</v>
      </c>
      <c r="C157" t="s">
        <v>553</v>
      </c>
      <c r="D157" t="s">
        <v>553</v>
      </c>
      <c r="E157">
        <v>2159130</v>
      </c>
      <c r="F157" s="23">
        <v>44229</v>
      </c>
      <c r="G157">
        <v>1111813</v>
      </c>
      <c r="H157">
        <v>653950</v>
      </c>
      <c r="I157">
        <v>34978</v>
      </c>
      <c r="J157">
        <v>478</v>
      </c>
      <c r="K157">
        <v>34494</v>
      </c>
      <c r="L157">
        <v>325400</v>
      </c>
    </row>
    <row r="158" spans="1:12" x14ac:dyDescent="0.35">
      <c r="A158" t="s">
        <v>787</v>
      </c>
      <c r="B158" t="s">
        <v>787</v>
      </c>
      <c r="C158" t="s">
        <v>461</v>
      </c>
      <c r="D158" t="s">
        <v>461</v>
      </c>
      <c r="E158">
        <v>2742291</v>
      </c>
      <c r="F158" s="23">
        <v>44229</v>
      </c>
      <c r="G158">
        <v>1316479</v>
      </c>
      <c r="H158">
        <v>733025</v>
      </c>
      <c r="I158">
        <v>20505</v>
      </c>
      <c r="J158">
        <v>272</v>
      </c>
      <c r="K158">
        <v>20226</v>
      </c>
      <c r="L158">
        <v>209951</v>
      </c>
    </row>
    <row r="159" spans="1:12" x14ac:dyDescent="0.35">
      <c r="A159" t="s">
        <v>787</v>
      </c>
      <c r="B159" t="s">
        <v>787</v>
      </c>
      <c r="C159" t="s">
        <v>477</v>
      </c>
      <c r="D159" t="s">
        <v>477</v>
      </c>
      <c r="E159">
        <v>2298934</v>
      </c>
      <c r="F159" s="23">
        <v>44229</v>
      </c>
      <c r="G159">
        <v>1454344</v>
      </c>
      <c r="H159">
        <v>893742</v>
      </c>
      <c r="I159">
        <v>10439</v>
      </c>
      <c r="J159">
        <v>48</v>
      </c>
      <c r="K159">
        <v>10391</v>
      </c>
      <c r="L159">
        <v>223359</v>
      </c>
    </row>
    <row r="160" spans="1:12" x14ac:dyDescent="0.35">
      <c r="A160" t="s">
        <v>787</v>
      </c>
      <c r="B160" t="s">
        <v>787</v>
      </c>
      <c r="C160" t="s">
        <v>516</v>
      </c>
      <c r="D160" t="s">
        <v>516</v>
      </c>
      <c r="E160">
        <v>2090313</v>
      </c>
      <c r="F160" s="23">
        <v>44229</v>
      </c>
      <c r="G160">
        <v>1412923</v>
      </c>
      <c r="H160">
        <v>680232</v>
      </c>
      <c r="I160">
        <v>12631</v>
      </c>
      <c r="J160">
        <v>145</v>
      </c>
      <c r="K160">
        <v>12474</v>
      </c>
      <c r="L160">
        <v>273375</v>
      </c>
    </row>
    <row r="161" spans="1:12" x14ac:dyDescent="0.35">
      <c r="A161" t="s">
        <v>787</v>
      </c>
      <c r="B161" t="s">
        <v>787</v>
      </c>
      <c r="C161" t="s">
        <v>397</v>
      </c>
      <c r="D161" t="s">
        <v>397</v>
      </c>
      <c r="E161">
        <v>994624</v>
      </c>
      <c r="F161" s="23">
        <v>44229</v>
      </c>
      <c r="G161">
        <v>815594</v>
      </c>
      <c r="H161">
        <v>459520</v>
      </c>
      <c r="I161">
        <v>8194</v>
      </c>
      <c r="J161">
        <v>72</v>
      </c>
      <c r="K161">
        <v>8122</v>
      </c>
      <c r="L161">
        <v>126893</v>
      </c>
    </row>
    <row r="162" spans="1:12" x14ac:dyDescent="0.35">
      <c r="A162" t="s">
        <v>787</v>
      </c>
      <c r="B162" t="s">
        <v>787</v>
      </c>
      <c r="C162" t="s">
        <v>491</v>
      </c>
      <c r="D162" t="s">
        <v>491</v>
      </c>
      <c r="E162">
        <v>2027727</v>
      </c>
      <c r="F162" s="23">
        <v>44229</v>
      </c>
      <c r="G162">
        <v>1405786</v>
      </c>
      <c r="H162">
        <v>869969</v>
      </c>
      <c r="I162">
        <v>24419</v>
      </c>
      <c r="J162">
        <v>177</v>
      </c>
      <c r="K162">
        <v>24242</v>
      </c>
      <c r="L162">
        <v>242113</v>
      </c>
    </row>
    <row r="163" spans="1:12" x14ac:dyDescent="0.35">
      <c r="A163" t="s">
        <v>787</v>
      </c>
      <c r="B163" t="s">
        <v>787</v>
      </c>
      <c r="C163" t="s">
        <v>434</v>
      </c>
      <c r="D163" t="s">
        <v>434</v>
      </c>
      <c r="E163">
        <v>960329</v>
      </c>
      <c r="F163" s="23">
        <v>44229</v>
      </c>
      <c r="G163">
        <v>674000</v>
      </c>
      <c r="H163">
        <v>308840</v>
      </c>
      <c r="I163">
        <v>6502</v>
      </c>
      <c r="J163">
        <v>87</v>
      </c>
      <c r="K163">
        <v>6415</v>
      </c>
      <c r="L163">
        <v>160572</v>
      </c>
    </row>
    <row r="164" spans="1:12" x14ac:dyDescent="0.35">
      <c r="A164" t="s">
        <v>787</v>
      </c>
      <c r="B164" t="s">
        <v>787</v>
      </c>
      <c r="C164" t="s">
        <v>324</v>
      </c>
      <c r="D164" t="s">
        <v>324</v>
      </c>
      <c r="E164">
        <v>590379</v>
      </c>
      <c r="F164" s="23">
        <v>44229</v>
      </c>
      <c r="G164">
        <v>413260</v>
      </c>
      <c r="H164">
        <v>279684</v>
      </c>
      <c r="I164">
        <v>5955</v>
      </c>
      <c r="J164">
        <v>15</v>
      </c>
      <c r="K164">
        <v>5940</v>
      </c>
      <c r="L164">
        <v>79111</v>
      </c>
    </row>
    <row r="165" spans="1:12" x14ac:dyDescent="0.35">
      <c r="A165" t="s">
        <v>787</v>
      </c>
      <c r="B165" t="s">
        <v>787</v>
      </c>
      <c r="C165" t="s">
        <v>404</v>
      </c>
      <c r="D165" t="s">
        <v>404</v>
      </c>
      <c r="E165">
        <v>1330711</v>
      </c>
      <c r="F165" s="23">
        <v>44229</v>
      </c>
      <c r="G165">
        <v>948673</v>
      </c>
      <c r="H165">
        <v>647484</v>
      </c>
      <c r="I165">
        <v>7215</v>
      </c>
      <c r="J165">
        <v>24</v>
      </c>
      <c r="K165">
        <v>7181</v>
      </c>
      <c r="L165">
        <v>132706</v>
      </c>
    </row>
    <row r="166" spans="1:12" x14ac:dyDescent="0.35">
      <c r="A166" t="s">
        <v>787</v>
      </c>
      <c r="B166" t="s">
        <v>787</v>
      </c>
      <c r="C166" t="s">
        <v>435</v>
      </c>
      <c r="D166" t="s">
        <v>435</v>
      </c>
      <c r="E166">
        <v>2388267</v>
      </c>
      <c r="F166" s="23">
        <v>44229</v>
      </c>
      <c r="G166">
        <v>1105110</v>
      </c>
      <c r="H166">
        <v>626003</v>
      </c>
      <c r="I166">
        <v>11770</v>
      </c>
      <c r="J166">
        <v>70</v>
      </c>
      <c r="K166">
        <v>11700</v>
      </c>
      <c r="L166">
        <v>166866</v>
      </c>
    </row>
    <row r="167" spans="1:12" x14ac:dyDescent="0.35">
      <c r="A167" t="s">
        <v>787</v>
      </c>
      <c r="B167" t="s">
        <v>787</v>
      </c>
      <c r="C167" t="s">
        <v>442</v>
      </c>
      <c r="D167" t="s">
        <v>442</v>
      </c>
      <c r="E167">
        <v>1342746</v>
      </c>
      <c r="F167" s="23">
        <v>44229</v>
      </c>
      <c r="G167">
        <v>850462</v>
      </c>
      <c r="H167">
        <v>533438</v>
      </c>
      <c r="I167">
        <v>11624</v>
      </c>
      <c r="J167">
        <v>129</v>
      </c>
      <c r="K167">
        <v>11495</v>
      </c>
      <c r="L167">
        <v>174871</v>
      </c>
    </row>
    <row r="168" spans="1:12" x14ac:dyDescent="0.35">
      <c r="A168" t="s">
        <v>787</v>
      </c>
      <c r="B168" t="s">
        <v>787</v>
      </c>
      <c r="C168" t="s">
        <v>363</v>
      </c>
      <c r="D168" t="s">
        <v>363</v>
      </c>
      <c r="E168">
        <v>586062</v>
      </c>
      <c r="F168" s="23">
        <v>44229</v>
      </c>
      <c r="G168">
        <v>419364</v>
      </c>
      <c r="H168">
        <v>256377</v>
      </c>
      <c r="I168">
        <v>3486</v>
      </c>
      <c r="J168">
        <v>19</v>
      </c>
      <c r="K168">
        <v>3467</v>
      </c>
      <c r="L168">
        <v>99655</v>
      </c>
    </row>
    <row r="169" spans="1:12" x14ac:dyDescent="0.35">
      <c r="A169" t="s">
        <v>787</v>
      </c>
      <c r="B169" t="s">
        <v>787</v>
      </c>
      <c r="C169" t="s">
        <v>704</v>
      </c>
      <c r="D169" t="s">
        <v>704</v>
      </c>
      <c r="E169">
        <v>3157676</v>
      </c>
      <c r="F169" s="23">
        <v>44229</v>
      </c>
      <c r="G169">
        <v>2227111</v>
      </c>
      <c r="H169">
        <v>1255012</v>
      </c>
      <c r="I169">
        <v>57976</v>
      </c>
      <c r="J169">
        <v>725</v>
      </c>
      <c r="K169">
        <v>57243</v>
      </c>
      <c r="L169">
        <v>760239</v>
      </c>
    </row>
    <row r="170" spans="1:12" x14ac:dyDescent="0.35">
      <c r="A170" t="s">
        <v>787</v>
      </c>
      <c r="B170" t="s">
        <v>787</v>
      </c>
      <c r="C170" t="s">
        <v>450</v>
      </c>
      <c r="D170" t="s">
        <v>450</v>
      </c>
      <c r="E170">
        <v>2427346</v>
      </c>
      <c r="F170" s="23">
        <v>44229</v>
      </c>
      <c r="G170">
        <v>1000517</v>
      </c>
      <c r="H170">
        <v>596705</v>
      </c>
      <c r="I170">
        <v>9317</v>
      </c>
      <c r="J170">
        <v>157</v>
      </c>
      <c r="K170">
        <v>9159</v>
      </c>
      <c r="L170">
        <v>186748</v>
      </c>
    </row>
    <row r="171" spans="1:12" x14ac:dyDescent="0.35">
      <c r="A171" t="s">
        <v>787</v>
      </c>
      <c r="B171" t="s">
        <v>787</v>
      </c>
      <c r="C171" t="s">
        <v>765</v>
      </c>
      <c r="D171" t="s">
        <v>765</v>
      </c>
      <c r="E171">
        <v>4996391</v>
      </c>
      <c r="F171" s="23">
        <v>44229</v>
      </c>
      <c r="G171">
        <v>4781894</v>
      </c>
      <c r="H171">
        <v>2529712</v>
      </c>
      <c r="I171">
        <v>143874</v>
      </c>
      <c r="J171">
        <v>1956</v>
      </c>
      <c r="K171">
        <v>141885</v>
      </c>
      <c r="L171">
        <v>2010166</v>
      </c>
    </row>
    <row r="172" spans="1:12" x14ac:dyDescent="0.35">
      <c r="A172" t="s">
        <v>787</v>
      </c>
      <c r="B172" t="s">
        <v>787</v>
      </c>
      <c r="C172" t="s">
        <v>464</v>
      </c>
      <c r="D172" t="s">
        <v>464</v>
      </c>
      <c r="E172">
        <v>1755873</v>
      </c>
      <c r="F172" s="23">
        <v>44229</v>
      </c>
      <c r="G172">
        <v>1113845</v>
      </c>
      <c r="H172">
        <v>715931</v>
      </c>
      <c r="I172">
        <v>8121</v>
      </c>
      <c r="J172">
        <v>136</v>
      </c>
      <c r="K172">
        <v>7985</v>
      </c>
      <c r="L172">
        <v>205213</v>
      </c>
    </row>
    <row r="173" spans="1:12" x14ac:dyDescent="0.35">
      <c r="A173" t="s">
        <v>787</v>
      </c>
      <c r="B173" t="s">
        <v>787</v>
      </c>
      <c r="C173" t="s">
        <v>352</v>
      </c>
      <c r="D173" t="s">
        <v>352</v>
      </c>
      <c r="E173">
        <v>806489</v>
      </c>
      <c r="F173" s="23">
        <v>44229</v>
      </c>
      <c r="G173">
        <v>527345</v>
      </c>
      <c r="H173">
        <v>303297</v>
      </c>
      <c r="I173">
        <v>4441</v>
      </c>
      <c r="J173">
        <v>24</v>
      </c>
      <c r="K173">
        <v>4417</v>
      </c>
      <c r="L173">
        <v>94744</v>
      </c>
    </row>
    <row r="174" spans="1:12" x14ac:dyDescent="0.35">
      <c r="A174" t="s">
        <v>787</v>
      </c>
      <c r="B174" t="s">
        <v>787</v>
      </c>
      <c r="C174" t="s">
        <v>697</v>
      </c>
      <c r="D174" t="s">
        <v>697</v>
      </c>
      <c r="E174">
        <v>3639775</v>
      </c>
      <c r="F174" s="23">
        <v>44229</v>
      </c>
      <c r="G174">
        <v>2612578</v>
      </c>
      <c r="H174">
        <v>1940514</v>
      </c>
      <c r="I174">
        <v>78159</v>
      </c>
      <c r="J174">
        <v>788</v>
      </c>
      <c r="K174">
        <v>77335</v>
      </c>
      <c r="L174">
        <v>734749</v>
      </c>
    </row>
    <row r="175" spans="1:12" x14ac:dyDescent="0.35">
      <c r="A175" t="s">
        <v>787</v>
      </c>
      <c r="B175" t="s">
        <v>787</v>
      </c>
      <c r="C175" t="s">
        <v>430</v>
      </c>
      <c r="D175" t="s">
        <v>430</v>
      </c>
      <c r="E175">
        <v>1703068</v>
      </c>
      <c r="F175" s="23">
        <v>44229</v>
      </c>
      <c r="G175">
        <v>1232139</v>
      </c>
      <c r="H175">
        <v>704675</v>
      </c>
      <c r="I175">
        <v>6405</v>
      </c>
      <c r="J175">
        <v>53</v>
      </c>
      <c r="K175">
        <v>6308</v>
      </c>
      <c r="L175">
        <v>158582</v>
      </c>
    </row>
    <row r="176" spans="1:12" x14ac:dyDescent="0.35">
      <c r="A176" t="s">
        <v>788</v>
      </c>
      <c r="B176" t="s">
        <v>788</v>
      </c>
      <c r="C176" t="s">
        <v>468</v>
      </c>
      <c r="D176" t="s">
        <v>468</v>
      </c>
      <c r="E176">
        <v>1136784</v>
      </c>
      <c r="F176" s="23">
        <v>44226</v>
      </c>
      <c r="G176">
        <v>873020</v>
      </c>
      <c r="H176">
        <v>571772</v>
      </c>
      <c r="I176">
        <v>30150</v>
      </c>
      <c r="J176">
        <v>509</v>
      </c>
      <c r="K176">
        <v>29639</v>
      </c>
      <c r="L176">
        <v>221078</v>
      </c>
    </row>
    <row r="177" spans="1:12" x14ac:dyDescent="0.35">
      <c r="A177" t="s">
        <v>788</v>
      </c>
      <c r="B177" t="s">
        <v>788</v>
      </c>
      <c r="C177" t="s">
        <v>447</v>
      </c>
      <c r="D177" t="s">
        <v>447</v>
      </c>
      <c r="E177">
        <v>1629109</v>
      </c>
      <c r="F177" s="23">
        <v>44226</v>
      </c>
      <c r="G177">
        <v>741251</v>
      </c>
      <c r="H177">
        <v>317765</v>
      </c>
      <c r="I177">
        <v>22409</v>
      </c>
      <c r="J177">
        <v>652</v>
      </c>
      <c r="K177">
        <v>21757</v>
      </c>
      <c r="L177">
        <v>187429</v>
      </c>
    </row>
    <row r="178" spans="1:12" x14ac:dyDescent="0.35">
      <c r="A178" t="s">
        <v>788</v>
      </c>
      <c r="B178" t="s">
        <v>788</v>
      </c>
      <c r="C178" t="s">
        <v>292</v>
      </c>
      <c r="D178" t="s">
        <v>292</v>
      </c>
      <c r="E178">
        <v>502276</v>
      </c>
      <c r="F178" s="23">
        <v>44132</v>
      </c>
      <c r="G178">
        <v>364599</v>
      </c>
      <c r="H178">
        <v>262184</v>
      </c>
      <c r="I178">
        <v>5078</v>
      </c>
      <c r="J178">
        <v>139</v>
      </c>
      <c r="K178">
        <v>4939</v>
      </c>
      <c r="L178">
        <v>61064</v>
      </c>
    </row>
    <row r="179" spans="1:12" x14ac:dyDescent="0.35">
      <c r="A179" t="s">
        <v>788</v>
      </c>
      <c r="B179" t="s">
        <v>788</v>
      </c>
      <c r="C179" t="s">
        <v>653</v>
      </c>
      <c r="D179" t="s">
        <v>653</v>
      </c>
      <c r="E179">
        <v>1798954</v>
      </c>
      <c r="F179" s="23">
        <v>44226</v>
      </c>
      <c r="G179">
        <v>1658940</v>
      </c>
      <c r="H179">
        <v>840997</v>
      </c>
      <c r="I179">
        <v>99902</v>
      </c>
      <c r="J179">
        <v>716</v>
      </c>
      <c r="K179">
        <v>99157</v>
      </c>
      <c r="L179">
        <v>554921</v>
      </c>
    </row>
    <row r="180" spans="1:12" x14ac:dyDescent="0.35">
      <c r="A180" t="s">
        <v>788</v>
      </c>
      <c r="B180" t="s">
        <v>788</v>
      </c>
      <c r="C180" t="s">
        <v>213</v>
      </c>
      <c r="D180" t="s">
        <v>213</v>
      </c>
      <c r="E180">
        <v>941522</v>
      </c>
      <c r="F180" s="23">
        <v>44072</v>
      </c>
      <c r="G180">
        <v>574546</v>
      </c>
      <c r="H180">
        <v>201763</v>
      </c>
      <c r="I180">
        <v>17875</v>
      </c>
      <c r="J180">
        <v>481</v>
      </c>
      <c r="K180">
        <v>17394</v>
      </c>
      <c r="L180">
        <v>36393</v>
      </c>
    </row>
    <row r="181" spans="1:12" x14ac:dyDescent="0.35">
      <c r="A181" t="s">
        <v>788</v>
      </c>
      <c r="B181" t="s">
        <v>788</v>
      </c>
      <c r="C181" t="s">
        <v>706</v>
      </c>
      <c r="D181" t="s">
        <v>706</v>
      </c>
      <c r="E181">
        <v>1514085</v>
      </c>
      <c r="F181" s="23">
        <v>44226</v>
      </c>
      <c r="G181">
        <v>2193114</v>
      </c>
      <c r="H181">
        <v>1377160</v>
      </c>
      <c r="I181">
        <v>181428</v>
      </c>
      <c r="J181">
        <v>922</v>
      </c>
      <c r="K181">
        <v>180454</v>
      </c>
      <c r="L181">
        <v>833333</v>
      </c>
    </row>
    <row r="182" spans="1:12" x14ac:dyDescent="0.35">
      <c r="A182" t="s">
        <v>788</v>
      </c>
      <c r="B182" t="s">
        <v>788</v>
      </c>
      <c r="C182" t="s">
        <v>566</v>
      </c>
      <c r="D182" t="s">
        <v>566</v>
      </c>
      <c r="E182">
        <v>1742815</v>
      </c>
      <c r="F182" s="23">
        <v>44226</v>
      </c>
      <c r="G182">
        <v>994213</v>
      </c>
      <c r="H182">
        <v>332162</v>
      </c>
      <c r="I182">
        <v>53995</v>
      </c>
      <c r="J182">
        <v>1136</v>
      </c>
      <c r="K182">
        <v>52857</v>
      </c>
      <c r="L182">
        <v>349036</v>
      </c>
    </row>
    <row r="183" spans="1:12" x14ac:dyDescent="0.35">
      <c r="A183" t="s">
        <v>788</v>
      </c>
      <c r="B183" t="s">
        <v>788</v>
      </c>
      <c r="C183" t="s">
        <v>453</v>
      </c>
      <c r="D183" t="s">
        <v>453</v>
      </c>
      <c r="E183">
        <v>956907</v>
      </c>
      <c r="F183" s="23">
        <v>44165</v>
      </c>
      <c r="G183">
        <v>684511</v>
      </c>
      <c r="H183">
        <v>293496</v>
      </c>
      <c r="I183">
        <v>18849</v>
      </c>
      <c r="J183">
        <v>328</v>
      </c>
      <c r="K183">
        <v>18514</v>
      </c>
      <c r="L183">
        <v>196277</v>
      </c>
    </row>
    <row r="184" spans="1:12" x14ac:dyDescent="0.35">
      <c r="A184" t="s">
        <v>788</v>
      </c>
      <c r="B184" t="s">
        <v>788</v>
      </c>
      <c r="C184" t="s">
        <v>158</v>
      </c>
      <c r="D184" t="s">
        <v>158</v>
      </c>
      <c r="E184">
        <v>1332042</v>
      </c>
      <c r="F184" s="23">
        <v>44025</v>
      </c>
      <c r="G184">
        <v>704573</v>
      </c>
      <c r="H184">
        <v>250859</v>
      </c>
      <c r="I184">
        <v>21209</v>
      </c>
      <c r="J184">
        <v>533</v>
      </c>
      <c r="K184">
        <v>20675</v>
      </c>
      <c r="L184">
        <v>21761</v>
      </c>
    </row>
    <row r="185" spans="1:12" x14ac:dyDescent="0.35">
      <c r="A185" t="s">
        <v>788</v>
      </c>
      <c r="B185" t="s">
        <v>788</v>
      </c>
      <c r="C185" t="s">
        <v>159</v>
      </c>
      <c r="D185" t="s">
        <v>159</v>
      </c>
      <c r="E185">
        <v>1072861</v>
      </c>
      <c r="F185" s="23">
        <v>44025</v>
      </c>
      <c r="G185">
        <v>615168</v>
      </c>
      <c r="H185">
        <v>217439</v>
      </c>
      <c r="I185">
        <v>11244</v>
      </c>
      <c r="J185">
        <v>346</v>
      </c>
      <c r="K185">
        <v>10898</v>
      </c>
      <c r="L185">
        <v>17309</v>
      </c>
    </row>
    <row r="186" spans="1:12" x14ac:dyDescent="0.35">
      <c r="A186" t="s">
        <v>788</v>
      </c>
      <c r="B186" t="s">
        <v>788</v>
      </c>
      <c r="C186" t="s">
        <v>452</v>
      </c>
      <c r="D186" t="s">
        <v>452</v>
      </c>
      <c r="E186">
        <v>1506323</v>
      </c>
      <c r="F186" s="23">
        <v>44226</v>
      </c>
      <c r="G186">
        <v>1000120</v>
      </c>
      <c r="H186">
        <v>451876</v>
      </c>
      <c r="I186">
        <v>40037</v>
      </c>
      <c r="J186">
        <v>552</v>
      </c>
      <c r="K186">
        <v>39484</v>
      </c>
      <c r="L186">
        <v>205165</v>
      </c>
    </row>
    <row r="187" spans="1:12" x14ac:dyDescent="0.35">
      <c r="A187" t="s">
        <v>788</v>
      </c>
      <c r="B187" t="s">
        <v>788</v>
      </c>
      <c r="C187" t="s">
        <v>459</v>
      </c>
      <c r="D187" t="s">
        <v>459</v>
      </c>
      <c r="E187">
        <v>964231</v>
      </c>
      <c r="F187" s="23">
        <v>44225</v>
      </c>
      <c r="G187">
        <v>610380</v>
      </c>
      <c r="H187">
        <v>248125</v>
      </c>
      <c r="I187">
        <v>22147</v>
      </c>
      <c r="J187">
        <v>357</v>
      </c>
      <c r="K187">
        <v>21789</v>
      </c>
      <c r="L187">
        <v>209954</v>
      </c>
    </row>
    <row r="188" spans="1:12" x14ac:dyDescent="0.35">
      <c r="A188" t="s">
        <v>788</v>
      </c>
      <c r="B188" t="s">
        <v>788</v>
      </c>
      <c r="C188" t="s">
        <v>419</v>
      </c>
      <c r="D188" t="s">
        <v>419</v>
      </c>
      <c r="E188">
        <v>921680</v>
      </c>
      <c r="F188" s="23">
        <v>44226</v>
      </c>
      <c r="G188">
        <v>576527</v>
      </c>
      <c r="H188">
        <v>264911</v>
      </c>
      <c r="I188">
        <v>21689</v>
      </c>
      <c r="J188">
        <v>155</v>
      </c>
      <c r="K188">
        <v>21534</v>
      </c>
      <c r="L188">
        <v>154097</v>
      </c>
    </row>
    <row r="189" spans="1:12" x14ac:dyDescent="0.35">
      <c r="A189" t="s">
        <v>788</v>
      </c>
      <c r="B189" t="s">
        <v>788</v>
      </c>
      <c r="C189" t="s">
        <v>354</v>
      </c>
      <c r="D189" t="s">
        <v>354</v>
      </c>
      <c r="E189">
        <v>1089406</v>
      </c>
      <c r="F189" s="23">
        <v>44136</v>
      </c>
      <c r="G189">
        <v>354422</v>
      </c>
      <c r="H189">
        <v>78081</v>
      </c>
      <c r="I189">
        <v>5014</v>
      </c>
      <c r="J189">
        <v>123</v>
      </c>
      <c r="K189">
        <v>4890</v>
      </c>
      <c r="L189">
        <v>95896</v>
      </c>
    </row>
    <row r="190" spans="1:12" x14ac:dyDescent="0.35">
      <c r="A190" t="s">
        <v>788</v>
      </c>
      <c r="B190" t="s">
        <v>788</v>
      </c>
      <c r="C190" t="s">
        <v>415</v>
      </c>
      <c r="D190" t="s">
        <v>415</v>
      </c>
      <c r="E190">
        <v>1040493</v>
      </c>
      <c r="F190" s="23">
        <v>44226</v>
      </c>
      <c r="G190">
        <v>608874</v>
      </c>
      <c r="H190">
        <v>221786</v>
      </c>
      <c r="I190">
        <v>11025</v>
      </c>
      <c r="J190">
        <v>153</v>
      </c>
      <c r="K190">
        <v>10872</v>
      </c>
      <c r="L190">
        <v>145321</v>
      </c>
    </row>
    <row r="191" spans="1:12" x14ac:dyDescent="0.35">
      <c r="A191" t="s">
        <v>788</v>
      </c>
      <c r="B191" t="s">
        <v>788</v>
      </c>
      <c r="C191" t="s">
        <v>390</v>
      </c>
      <c r="D191" t="s">
        <v>390</v>
      </c>
      <c r="E191">
        <v>558890</v>
      </c>
      <c r="F191" s="23">
        <v>44170</v>
      </c>
      <c r="G191">
        <v>456675</v>
      </c>
      <c r="H191">
        <v>279951</v>
      </c>
      <c r="I191">
        <v>30770</v>
      </c>
      <c r="J191">
        <v>378</v>
      </c>
      <c r="K191">
        <v>30379</v>
      </c>
      <c r="L191">
        <v>134110</v>
      </c>
    </row>
    <row r="192" spans="1:12" x14ac:dyDescent="0.35">
      <c r="A192" t="s">
        <v>788</v>
      </c>
      <c r="B192" t="s">
        <v>788</v>
      </c>
      <c r="C192" t="s">
        <v>293</v>
      </c>
      <c r="D192" t="s">
        <v>293</v>
      </c>
      <c r="E192">
        <v>1202811</v>
      </c>
      <c r="F192" s="23">
        <v>44110</v>
      </c>
      <c r="G192">
        <v>830805</v>
      </c>
      <c r="H192">
        <v>273172</v>
      </c>
      <c r="I192">
        <v>31150</v>
      </c>
      <c r="J192">
        <v>638</v>
      </c>
      <c r="K192">
        <v>30510</v>
      </c>
      <c r="L192">
        <v>74438</v>
      </c>
    </row>
    <row r="193" spans="1:12" x14ac:dyDescent="0.35">
      <c r="A193" t="s">
        <v>788</v>
      </c>
      <c r="B193" t="s">
        <v>788</v>
      </c>
      <c r="C193" t="s">
        <v>428</v>
      </c>
      <c r="D193" t="s">
        <v>428</v>
      </c>
      <c r="E193">
        <v>896129</v>
      </c>
      <c r="F193" s="23">
        <v>44226</v>
      </c>
      <c r="G193">
        <v>648724</v>
      </c>
      <c r="H193">
        <v>294989</v>
      </c>
      <c r="I193">
        <v>20327</v>
      </c>
      <c r="J193">
        <v>221</v>
      </c>
      <c r="K193">
        <v>20106</v>
      </c>
      <c r="L193">
        <v>161526</v>
      </c>
    </row>
    <row r="194" spans="1:12" x14ac:dyDescent="0.35">
      <c r="A194" t="s">
        <v>788</v>
      </c>
      <c r="B194" t="s">
        <v>788</v>
      </c>
      <c r="C194" t="s">
        <v>210</v>
      </c>
      <c r="D194" t="s">
        <v>210</v>
      </c>
      <c r="E194">
        <v>1058683</v>
      </c>
      <c r="F194" s="23">
        <v>44025</v>
      </c>
      <c r="G194">
        <v>674649</v>
      </c>
      <c r="H194">
        <v>305282</v>
      </c>
      <c r="I194">
        <v>25903</v>
      </c>
      <c r="J194">
        <v>534</v>
      </c>
      <c r="K194">
        <v>25350</v>
      </c>
      <c r="L194">
        <v>38845</v>
      </c>
    </row>
    <row r="195" spans="1:12" x14ac:dyDescent="0.35">
      <c r="A195" t="s">
        <v>788</v>
      </c>
      <c r="B195" t="s">
        <v>788</v>
      </c>
      <c r="C195" t="s">
        <v>427</v>
      </c>
      <c r="D195" t="s">
        <v>427</v>
      </c>
      <c r="E195">
        <v>1295114</v>
      </c>
      <c r="F195" s="23">
        <v>44171</v>
      </c>
      <c r="G195">
        <v>786205</v>
      </c>
      <c r="H195">
        <v>278920</v>
      </c>
      <c r="I195">
        <v>29282</v>
      </c>
      <c r="J195">
        <v>508</v>
      </c>
      <c r="K195">
        <v>28771</v>
      </c>
      <c r="L195">
        <v>164834</v>
      </c>
    </row>
    <row r="196" spans="1:12" x14ac:dyDescent="0.35">
      <c r="A196" t="s">
        <v>788</v>
      </c>
      <c r="B196" t="s">
        <v>788</v>
      </c>
      <c r="C196" t="s">
        <v>497</v>
      </c>
      <c r="D196" t="s">
        <v>497</v>
      </c>
      <c r="E196">
        <v>1480080</v>
      </c>
      <c r="F196" s="23">
        <v>44171</v>
      </c>
      <c r="G196">
        <v>989125</v>
      </c>
      <c r="H196">
        <v>411915</v>
      </c>
      <c r="I196">
        <v>47138</v>
      </c>
      <c r="J196">
        <v>254</v>
      </c>
      <c r="K196">
        <v>46884</v>
      </c>
      <c r="L196">
        <v>262532</v>
      </c>
    </row>
    <row r="197" spans="1:12" x14ac:dyDescent="0.35">
      <c r="A197" t="s">
        <v>788</v>
      </c>
      <c r="B197" t="s">
        <v>788</v>
      </c>
      <c r="C197" t="s">
        <v>456</v>
      </c>
      <c r="D197" t="s">
        <v>456</v>
      </c>
      <c r="E197">
        <v>1214162</v>
      </c>
      <c r="F197" s="23">
        <v>44226</v>
      </c>
      <c r="G197">
        <v>831598</v>
      </c>
      <c r="H197">
        <v>340196</v>
      </c>
      <c r="I197">
        <v>24631</v>
      </c>
      <c r="J197">
        <v>414</v>
      </c>
      <c r="K197">
        <v>24215</v>
      </c>
      <c r="L197">
        <v>208446</v>
      </c>
    </row>
    <row r="198" spans="1:12" x14ac:dyDescent="0.35">
      <c r="A198" t="s">
        <v>789</v>
      </c>
      <c r="B198" t="s">
        <v>789</v>
      </c>
      <c r="C198" t="s">
        <v>236</v>
      </c>
      <c r="D198" t="s">
        <v>236</v>
      </c>
      <c r="E198">
        <v>382056</v>
      </c>
      <c r="F198" s="23">
        <v>44184</v>
      </c>
      <c r="G198">
        <v>323204</v>
      </c>
      <c r="H198">
        <v>234916</v>
      </c>
      <c r="I198">
        <v>14374</v>
      </c>
      <c r="J198">
        <v>85</v>
      </c>
      <c r="K198">
        <v>14120</v>
      </c>
      <c r="L198">
        <v>46925</v>
      </c>
    </row>
    <row r="199" spans="1:12" x14ac:dyDescent="0.35">
      <c r="A199" t="s">
        <v>789</v>
      </c>
      <c r="B199" t="s">
        <v>789</v>
      </c>
      <c r="C199" t="s">
        <v>277</v>
      </c>
      <c r="D199" t="s">
        <v>277</v>
      </c>
      <c r="E199">
        <v>518844</v>
      </c>
      <c r="F199" s="23">
        <v>44184</v>
      </c>
      <c r="G199">
        <v>364258</v>
      </c>
      <c r="H199">
        <v>198146</v>
      </c>
      <c r="I199">
        <v>13687</v>
      </c>
      <c r="J199">
        <v>160</v>
      </c>
      <c r="K199">
        <v>13492</v>
      </c>
      <c r="L199">
        <v>60348</v>
      </c>
    </row>
    <row r="200" spans="1:12" x14ac:dyDescent="0.35">
      <c r="A200" t="s">
        <v>789</v>
      </c>
      <c r="B200" t="s">
        <v>789</v>
      </c>
      <c r="C200" t="s">
        <v>356</v>
      </c>
      <c r="D200" t="s">
        <v>356</v>
      </c>
      <c r="E200">
        <v>1507223</v>
      </c>
      <c r="F200" s="23">
        <v>44184</v>
      </c>
      <c r="G200">
        <v>1182563</v>
      </c>
      <c r="H200">
        <v>725754</v>
      </c>
      <c r="I200">
        <v>50818</v>
      </c>
      <c r="J200">
        <v>1125</v>
      </c>
      <c r="K200">
        <v>48872</v>
      </c>
      <c r="L200">
        <v>120319</v>
      </c>
    </row>
    <row r="201" spans="1:12" x14ac:dyDescent="0.35">
      <c r="A201" t="s">
        <v>789</v>
      </c>
      <c r="B201" t="s">
        <v>789</v>
      </c>
      <c r="C201" t="s">
        <v>138</v>
      </c>
      <c r="D201" t="s">
        <v>138</v>
      </c>
      <c r="E201">
        <v>84298</v>
      </c>
      <c r="F201" s="23">
        <v>44184</v>
      </c>
      <c r="G201">
        <v>79673</v>
      </c>
      <c r="H201">
        <v>63209</v>
      </c>
      <c r="I201">
        <v>3507</v>
      </c>
      <c r="J201">
        <v>38</v>
      </c>
      <c r="K201">
        <v>3465</v>
      </c>
      <c r="L201">
        <v>8483</v>
      </c>
    </row>
    <row r="202" spans="1:12" x14ac:dyDescent="0.35">
      <c r="A202" t="s">
        <v>789</v>
      </c>
      <c r="B202" t="s">
        <v>789</v>
      </c>
      <c r="C202" t="s">
        <v>164</v>
      </c>
      <c r="D202" t="s">
        <v>164</v>
      </c>
      <c r="E202">
        <v>437474</v>
      </c>
      <c r="F202" s="23">
        <v>44103</v>
      </c>
      <c r="G202">
        <v>351261</v>
      </c>
      <c r="H202">
        <v>203549</v>
      </c>
      <c r="I202">
        <v>9692</v>
      </c>
      <c r="J202">
        <v>158</v>
      </c>
      <c r="K202">
        <v>9496</v>
      </c>
      <c r="L202">
        <v>16858</v>
      </c>
    </row>
    <row r="203" spans="1:12" x14ac:dyDescent="0.35">
      <c r="A203" t="s">
        <v>789</v>
      </c>
      <c r="B203" t="s">
        <v>789</v>
      </c>
      <c r="C203" t="s">
        <v>77</v>
      </c>
      <c r="D203" t="s">
        <v>77</v>
      </c>
      <c r="E203">
        <v>31528</v>
      </c>
      <c r="F203" s="23">
        <v>44135</v>
      </c>
      <c r="G203">
        <v>31920</v>
      </c>
      <c r="H203">
        <v>20986</v>
      </c>
      <c r="I203">
        <v>2953</v>
      </c>
      <c r="J203">
        <v>18</v>
      </c>
      <c r="K203">
        <v>2935</v>
      </c>
      <c r="L203">
        <v>2016</v>
      </c>
    </row>
    <row r="204" spans="1:12" x14ac:dyDescent="0.35">
      <c r="A204" t="s">
        <v>789</v>
      </c>
      <c r="B204" t="s">
        <v>789</v>
      </c>
      <c r="C204" t="s">
        <v>242</v>
      </c>
      <c r="D204" t="s">
        <v>242</v>
      </c>
      <c r="E204">
        <v>999518</v>
      </c>
      <c r="F204" s="23">
        <v>44184</v>
      </c>
      <c r="G204">
        <v>775242</v>
      </c>
      <c r="H204">
        <v>479355</v>
      </c>
      <c r="I204">
        <v>31606</v>
      </c>
      <c r="J204">
        <v>448</v>
      </c>
      <c r="K204">
        <v>30983</v>
      </c>
      <c r="L204">
        <v>57698</v>
      </c>
    </row>
    <row r="205" spans="1:12" x14ac:dyDescent="0.35">
      <c r="A205" t="s">
        <v>789</v>
      </c>
      <c r="B205" t="s">
        <v>789</v>
      </c>
      <c r="C205" t="s">
        <v>225</v>
      </c>
      <c r="D205" t="s">
        <v>225</v>
      </c>
      <c r="E205">
        <v>813384</v>
      </c>
      <c r="F205" s="23">
        <v>44184</v>
      </c>
      <c r="G205">
        <v>678341</v>
      </c>
      <c r="H205">
        <v>412640</v>
      </c>
      <c r="I205">
        <v>27549</v>
      </c>
      <c r="J205">
        <v>641</v>
      </c>
      <c r="K205">
        <v>26786</v>
      </c>
      <c r="L205">
        <v>46696</v>
      </c>
    </row>
    <row r="206" spans="1:12" x14ac:dyDescent="0.35">
      <c r="A206" t="s">
        <v>789</v>
      </c>
      <c r="B206" t="s">
        <v>789</v>
      </c>
      <c r="C206" t="s">
        <v>246</v>
      </c>
      <c r="D206" t="s">
        <v>246</v>
      </c>
      <c r="E206">
        <v>530164</v>
      </c>
      <c r="F206" s="23">
        <v>44184</v>
      </c>
      <c r="G206">
        <v>423793</v>
      </c>
      <c r="H206">
        <v>209631</v>
      </c>
      <c r="I206">
        <v>15456</v>
      </c>
      <c r="J206">
        <v>211</v>
      </c>
      <c r="K206">
        <v>15244</v>
      </c>
      <c r="L206">
        <v>50292</v>
      </c>
    </row>
    <row r="207" spans="1:12" x14ac:dyDescent="0.35">
      <c r="A207" t="s">
        <v>789</v>
      </c>
      <c r="B207" t="s">
        <v>789</v>
      </c>
      <c r="C207" t="s">
        <v>287</v>
      </c>
      <c r="D207" t="s">
        <v>287</v>
      </c>
      <c r="E207">
        <v>576670</v>
      </c>
      <c r="F207" s="23">
        <v>44184</v>
      </c>
      <c r="G207">
        <v>691163</v>
      </c>
      <c r="H207">
        <v>339630</v>
      </c>
      <c r="I207">
        <v>22817</v>
      </c>
      <c r="J207">
        <v>314</v>
      </c>
      <c r="K207">
        <v>22472</v>
      </c>
      <c r="L207">
        <v>68608</v>
      </c>
    </row>
    <row r="208" spans="1:12" x14ac:dyDescent="0.35">
      <c r="A208" t="s">
        <v>789</v>
      </c>
      <c r="B208" t="s">
        <v>789</v>
      </c>
      <c r="C208" t="s">
        <v>275</v>
      </c>
      <c r="D208" t="s">
        <v>275</v>
      </c>
      <c r="E208">
        <v>521057</v>
      </c>
      <c r="F208" s="23">
        <v>44184</v>
      </c>
      <c r="G208">
        <v>434945</v>
      </c>
      <c r="H208">
        <v>286819</v>
      </c>
      <c r="I208">
        <v>14268</v>
      </c>
      <c r="J208">
        <v>253</v>
      </c>
      <c r="K208">
        <v>13804</v>
      </c>
      <c r="L208">
        <v>60039</v>
      </c>
    </row>
    <row r="209" spans="1:12" x14ac:dyDescent="0.35">
      <c r="A209" t="s">
        <v>790</v>
      </c>
      <c r="B209" t="s">
        <v>790</v>
      </c>
      <c r="C209" t="s">
        <v>660</v>
      </c>
      <c r="D209" t="s">
        <v>660</v>
      </c>
      <c r="E209">
        <v>1070144</v>
      </c>
      <c r="G209">
        <v>759605</v>
      </c>
      <c r="H209">
        <v>402717</v>
      </c>
      <c r="I209">
        <v>16603</v>
      </c>
      <c r="J209">
        <v>205</v>
      </c>
      <c r="K209">
        <v>16378</v>
      </c>
      <c r="L209">
        <v>532672</v>
      </c>
    </row>
    <row r="210" spans="1:12" x14ac:dyDescent="0.35">
      <c r="A210" t="s">
        <v>790</v>
      </c>
      <c r="B210" t="s">
        <v>790</v>
      </c>
      <c r="C210" t="s">
        <v>454</v>
      </c>
      <c r="D210" t="s">
        <v>454</v>
      </c>
      <c r="E210">
        <v>385099</v>
      </c>
      <c r="G210">
        <v>303665</v>
      </c>
      <c r="H210">
        <v>154345</v>
      </c>
      <c r="I210">
        <v>9814</v>
      </c>
      <c r="J210">
        <v>102</v>
      </c>
      <c r="K210">
        <v>9693</v>
      </c>
      <c r="L210">
        <v>193605</v>
      </c>
    </row>
    <row r="211" spans="1:12" x14ac:dyDescent="0.35">
      <c r="A211" t="s">
        <v>790</v>
      </c>
      <c r="B211" t="s">
        <v>790</v>
      </c>
      <c r="C211" t="s">
        <v>648</v>
      </c>
      <c r="D211" t="s">
        <v>648</v>
      </c>
      <c r="E211">
        <v>1015503</v>
      </c>
      <c r="G211">
        <v>776258</v>
      </c>
      <c r="H211">
        <v>450002</v>
      </c>
      <c r="I211">
        <v>24613</v>
      </c>
      <c r="J211">
        <v>282</v>
      </c>
      <c r="K211">
        <v>24196</v>
      </c>
      <c r="L211">
        <v>509902</v>
      </c>
    </row>
    <row r="212" spans="1:12" x14ac:dyDescent="0.35">
      <c r="A212" t="s">
        <v>790</v>
      </c>
      <c r="B212" t="s">
        <v>790</v>
      </c>
      <c r="C212" t="s">
        <v>591</v>
      </c>
      <c r="D212" t="s">
        <v>591</v>
      </c>
      <c r="E212">
        <v>735753</v>
      </c>
      <c r="G212">
        <v>592075</v>
      </c>
      <c r="H212">
        <v>319587</v>
      </c>
      <c r="I212">
        <v>23844</v>
      </c>
      <c r="J212">
        <v>207</v>
      </c>
      <c r="K212">
        <v>23548</v>
      </c>
      <c r="L212">
        <v>372440</v>
      </c>
    </row>
    <row r="213" spans="1:12" x14ac:dyDescent="0.35">
      <c r="A213" t="s">
        <v>790</v>
      </c>
      <c r="B213" t="s">
        <v>790</v>
      </c>
      <c r="C213" t="s">
        <v>463</v>
      </c>
      <c r="D213" t="s">
        <v>463</v>
      </c>
      <c r="E213">
        <v>409576</v>
      </c>
      <c r="G213">
        <v>313983</v>
      </c>
      <c r="H213">
        <v>158751</v>
      </c>
      <c r="I213">
        <v>7869</v>
      </c>
      <c r="J213">
        <v>133</v>
      </c>
      <c r="K213">
        <v>7704</v>
      </c>
      <c r="L213">
        <v>204626</v>
      </c>
    </row>
    <row r="214" spans="1:12" x14ac:dyDescent="0.35">
      <c r="A214" t="s">
        <v>790</v>
      </c>
      <c r="B214" t="s">
        <v>790</v>
      </c>
      <c r="C214" t="s">
        <v>422</v>
      </c>
      <c r="D214" t="s">
        <v>422</v>
      </c>
      <c r="E214">
        <v>297003</v>
      </c>
      <c r="G214">
        <v>227349</v>
      </c>
      <c r="H214">
        <v>133812</v>
      </c>
      <c r="I214">
        <v>10436</v>
      </c>
      <c r="J214">
        <v>79</v>
      </c>
      <c r="K214">
        <v>10313</v>
      </c>
      <c r="L214">
        <v>150749</v>
      </c>
    </row>
    <row r="215" spans="1:12" x14ac:dyDescent="0.35">
      <c r="A215" t="s">
        <v>790</v>
      </c>
      <c r="B215" t="s">
        <v>790</v>
      </c>
      <c r="C215" t="s">
        <v>709</v>
      </c>
      <c r="D215" t="s">
        <v>709</v>
      </c>
      <c r="E215">
        <v>1526406</v>
      </c>
      <c r="G215">
        <v>1168448</v>
      </c>
      <c r="H215">
        <v>610537</v>
      </c>
      <c r="I215">
        <v>53324</v>
      </c>
      <c r="J215">
        <v>1145</v>
      </c>
      <c r="K215">
        <v>52145</v>
      </c>
      <c r="L215">
        <v>774600</v>
      </c>
    </row>
    <row r="216" spans="1:12" x14ac:dyDescent="0.35">
      <c r="A216" t="s">
        <v>790</v>
      </c>
      <c r="B216" t="s">
        <v>790</v>
      </c>
      <c r="C216" t="s">
        <v>546</v>
      </c>
      <c r="D216" t="s">
        <v>546</v>
      </c>
      <c r="E216">
        <v>615711</v>
      </c>
      <c r="G216">
        <v>482584</v>
      </c>
      <c r="H216">
        <v>249588</v>
      </c>
      <c r="I216">
        <v>9327</v>
      </c>
      <c r="J216">
        <v>152</v>
      </c>
      <c r="K216">
        <v>9175</v>
      </c>
      <c r="L216">
        <v>306361</v>
      </c>
    </row>
    <row r="217" spans="1:12" x14ac:dyDescent="0.35">
      <c r="A217" t="s">
        <v>790</v>
      </c>
      <c r="B217" t="s">
        <v>790</v>
      </c>
      <c r="C217" t="s">
        <v>380</v>
      </c>
      <c r="D217" t="s">
        <v>380</v>
      </c>
      <c r="E217">
        <v>230696</v>
      </c>
      <c r="G217">
        <v>164754</v>
      </c>
      <c r="H217">
        <v>78041</v>
      </c>
      <c r="I217">
        <v>4819</v>
      </c>
      <c r="J217">
        <v>44</v>
      </c>
      <c r="K217">
        <v>4773</v>
      </c>
      <c r="L217">
        <v>115450</v>
      </c>
    </row>
    <row r="218" spans="1:12" x14ac:dyDescent="0.35">
      <c r="A218" t="s">
        <v>790</v>
      </c>
      <c r="B218" t="s">
        <v>790</v>
      </c>
      <c r="C218" t="s">
        <v>472</v>
      </c>
      <c r="D218" t="s">
        <v>472</v>
      </c>
      <c r="E218">
        <v>422786</v>
      </c>
      <c r="G218">
        <v>401091</v>
      </c>
      <c r="H218">
        <v>202260</v>
      </c>
      <c r="I218">
        <v>11489</v>
      </c>
      <c r="J218">
        <v>117</v>
      </c>
      <c r="K218">
        <v>11367</v>
      </c>
      <c r="L218">
        <v>212909</v>
      </c>
    </row>
    <row r="219" spans="1:12" x14ac:dyDescent="0.35">
      <c r="A219" t="s">
        <v>790</v>
      </c>
      <c r="B219" t="s">
        <v>790</v>
      </c>
      <c r="C219" t="s">
        <v>615</v>
      </c>
      <c r="D219" t="s">
        <v>615</v>
      </c>
      <c r="E219">
        <v>875564</v>
      </c>
      <c r="G219">
        <v>673594</v>
      </c>
      <c r="H219">
        <v>348327</v>
      </c>
      <c r="I219">
        <v>14463</v>
      </c>
      <c r="J219">
        <v>166</v>
      </c>
      <c r="K219">
        <v>14268</v>
      </c>
      <c r="L219">
        <v>436257</v>
      </c>
    </row>
    <row r="220" spans="1:12" x14ac:dyDescent="0.35">
      <c r="A220" t="s">
        <v>790</v>
      </c>
      <c r="B220" t="s">
        <v>790</v>
      </c>
      <c r="C220" t="s">
        <v>414</v>
      </c>
      <c r="D220" t="s">
        <v>414</v>
      </c>
      <c r="E220">
        <v>570060</v>
      </c>
      <c r="F220" s="23">
        <v>44197</v>
      </c>
      <c r="G220">
        <v>430622</v>
      </c>
      <c r="H220">
        <v>244300</v>
      </c>
      <c r="I220">
        <v>15512</v>
      </c>
      <c r="J220">
        <v>194</v>
      </c>
      <c r="K220">
        <v>15309</v>
      </c>
      <c r="L220">
        <v>147308</v>
      </c>
    </row>
    <row r="221" spans="1:12" x14ac:dyDescent="0.35">
      <c r="A221" t="s">
        <v>790</v>
      </c>
      <c r="B221" t="s">
        <v>790</v>
      </c>
      <c r="C221" t="s">
        <v>493</v>
      </c>
      <c r="D221" t="s">
        <v>493</v>
      </c>
      <c r="E221">
        <v>476820</v>
      </c>
      <c r="G221">
        <v>386098</v>
      </c>
      <c r="H221">
        <v>234540</v>
      </c>
      <c r="I221">
        <v>6482</v>
      </c>
      <c r="J221">
        <v>98</v>
      </c>
      <c r="K221">
        <v>6371</v>
      </c>
      <c r="L221">
        <v>236882</v>
      </c>
    </row>
    <row r="222" spans="1:12" x14ac:dyDescent="0.35">
      <c r="A222" t="s">
        <v>790</v>
      </c>
      <c r="B222" t="s">
        <v>790</v>
      </c>
      <c r="C222" t="s">
        <v>548</v>
      </c>
      <c r="D222" t="s">
        <v>548</v>
      </c>
      <c r="E222">
        <v>619266</v>
      </c>
      <c r="G222">
        <v>498787</v>
      </c>
      <c r="H222">
        <v>241407</v>
      </c>
      <c r="I222">
        <v>11272</v>
      </c>
      <c r="J222">
        <v>237</v>
      </c>
      <c r="K222">
        <v>11031</v>
      </c>
      <c r="L222">
        <v>309076</v>
      </c>
    </row>
    <row r="223" spans="1:12" x14ac:dyDescent="0.35">
      <c r="A223" t="s">
        <v>790</v>
      </c>
      <c r="B223" t="s">
        <v>790</v>
      </c>
      <c r="C223" t="s">
        <v>412</v>
      </c>
      <c r="D223" t="s">
        <v>412</v>
      </c>
      <c r="E223">
        <v>283313</v>
      </c>
      <c r="G223">
        <v>220690</v>
      </c>
      <c r="H223">
        <v>147086</v>
      </c>
      <c r="I223">
        <v>6043</v>
      </c>
      <c r="J223">
        <v>67</v>
      </c>
      <c r="K223">
        <v>5971</v>
      </c>
      <c r="L223">
        <v>141844</v>
      </c>
    </row>
    <row r="224" spans="1:12" x14ac:dyDescent="0.35">
      <c r="A224" t="s">
        <v>790</v>
      </c>
      <c r="B224" t="s">
        <v>790</v>
      </c>
      <c r="C224" t="s">
        <v>429</v>
      </c>
      <c r="D224" t="s">
        <v>429</v>
      </c>
      <c r="E224">
        <v>314714</v>
      </c>
      <c r="G224">
        <v>244379</v>
      </c>
      <c r="H224">
        <v>133971</v>
      </c>
      <c r="I224">
        <v>6626</v>
      </c>
      <c r="J224">
        <v>43</v>
      </c>
      <c r="K224">
        <v>6575</v>
      </c>
      <c r="L224">
        <v>157522</v>
      </c>
    </row>
    <row r="225" spans="1:12" x14ac:dyDescent="0.35">
      <c r="A225" t="s">
        <v>790</v>
      </c>
      <c r="B225" t="s">
        <v>790</v>
      </c>
      <c r="C225" t="s">
        <v>433</v>
      </c>
      <c r="D225" t="s">
        <v>433</v>
      </c>
      <c r="E225">
        <v>318611</v>
      </c>
      <c r="G225">
        <v>280700</v>
      </c>
      <c r="H225">
        <v>122554</v>
      </c>
      <c r="I225">
        <v>7152</v>
      </c>
      <c r="J225">
        <v>120</v>
      </c>
      <c r="K225">
        <v>7032</v>
      </c>
      <c r="L225">
        <v>159695</v>
      </c>
    </row>
    <row r="226" spans="1:12" x14ac:dyDescent="0.35">
      <c r="A226" t="s">
        <v>790</v>
      </c>
      <c r="B226" t="s">
        <v>790</v>
      </c>
      <c r="C226" t="s">
        <v>406</v>
      </c>
      <c r="D226" t="s">
        <v>406</v>
      </c>
      <c r="E226">
        <v>265960</v>
      </c>
      <c r="G226">
        <v>203036</v>
      </c>
      <c r="H226">
        <v>95122</v>
      </c>
      <c r="I226">
        <v>5607</v>
      </c>
      <c r="J226">
        <v>58</v>
      </c>
      <c r="K226">
        <v>5549</v>
      </c>
      <c r="L226">
        <v>133123</v>
      </c>
    </row>
    <row r="227" spans="1:12" x14ac:dyDescent="0.35">
      <c r="A227" t="s">
        <v>790</v>
      </c>
      <c r="B227" t="s">
        <v>790</v>
      </c>
      <c r="C227" t="s">
        <v>682</v>
      </c>
      <c r="D227" t="s">
        <v>682</v>
      </c>
      <c r="E227">
        <v>1269751</v>
      </c>
      <c r="G227">
        <v>957347</v>
      </c>
      <c r="H227">
        <v>592016</v>
      </c>
      <c r="I227">
        <v>75539</v>
      </c>
      <c r="J227">
        <v>846</v>
      </c>
      <c r="K227">
        <v>74242</v>
      </c>
      <c r="L227">
        <v>659947</v>
      </c>
    </row>
    <row r="228" spans="1:12" x14ac:dyDescent="0.35">
      <c r="A228" t="s">
        <v>790</v>
      </c>
      <c r="B228" t="s">
        <v>790</v>
      </c>
      <c r="C228" t="s">
        <v>522</v>
      </c>
      <c r="D228" t="s">
        <v>522</v>
      </c>
      <c r="E228">
        <v>555357</v>
      </c>
      <c r="G228">
        <v>425945</v>
      </c>
      <c r="H228">
        <v>227785</v>
      </c>
      <c r="I228">
        <v>11415</v>
      </c>
      <c r="J228">
        <v>137</v>
      </c>
      <c r="K228">
        <v>11275</v>
      </c>
      <c r="L228">
        <v>277832</v>
      </c>
    </row>
    <row r="229" spans="1:12" x14ac:dyDescent="0.35">
      <c r="A229" t="s">
        <v>791</v>
      </c>
      <c r="B229" t="s">
        <v>791</v>
      </c>
      <c r="C229" t="s">
        <v>161</v>
      </c>
      <c r="D229" t="s">
        <v>161</v>
      </c>
      <c r="E229">
        <v>2061918</v>
      </c>
      <c r="F229" s="23">
        <v>44035</v>
      </c>
      <c r="G229">
        <v>994497</v>
      </c>
      <c r="H229">
        <v>333330</v>
      </c>
      <c r="I229">
        <v>19461</v>
      </c>
      <c r="J229">
        <v>286</v>
      </c>
      <c r="K229">
        <v>19170</v>
      </c>
      <c r="L229">
        <v>21528</v>
      </c>
    </row>
    <row r="230" spans="1:12" x14ac:dyDescent="0.35">
      <c r="A230" t="s">
        <v>791</v>
      </c>
      <c r="B230" t="s">
        <v>791</v>
      </c>
      <c r="C230" t="s">
        <v>655</v>
      </c>
      <c r="D230" t="s">
        <v>655</v>
      </c>
      <c r="E230">
        <v>1042304</v>
      </c>
      <c r="G230">
        <v>454807</v>
      </c>
      <c r="H230">
        <v>126700</v>
      </c>
      <c r="I230">
        <v>6033</v>
      </c>
      <c r="J230">
        <v>53</v>
      </c>
      <c r="K230">
        <v>5977</v>
      </c>
      <c r="L230">
        <v>513745</v>
      </c>
    </row>
    <row r="231" spans="1:12" x14ac:dyDescent="0.35">
      <c r="A231" t="s">
        <v>791</v>
      </c>
      <c r="B231" t="s">
        <v>791</v>
      </c>
      <c r="C231" t="s">
        <v>141</v>
      </c>
      <c r="D231" t="s">
        <v>141</v>
      </c>
      <c r="E231">
        <v>1491879</v>
      </c>
      <c r="F231" s="23">
        <v>44035</v>
      </c>
      <c r="G231">
        <v>569167</v>
      </c>
      <c r="H231">
        <v>230458</v>
      </c>
      <c r="I231">
        <v>10835</v>
      </c>
      <c r="J231">
        <v>113</v>
      </c>
      <c r="K231">
        <v>10721</v>
      </c>
      <c r="L231">
        <v>12368</v>
      </c>
    </row>
    <row r="232" spans="1:12" x14ac:dyDescent="0.35">
      <c r="A232" t="s">
        <v>791</v>
      </c>
      <c r="B232" t="s">
        <v>791</v>
      </c>
      <c r="C232" t="s">
        <v>750</v>
      </c>
      <c r="D232" t="s">
        <v>750</v>
      </c>
      <c r="E232">
        <v>2682662</v>
      </c>
      <c r="G232">
        <v>1185934</v>
      </c>
      <c r="H232">
        <v>446946</v>
      </c>
      <c r="I232">
        <v>16589</v>
      </c>
      <c r="J232">
        <v>382</v>
      </c>
      <c r="K232">
        <v>16196</v>
      </c>
      <c r="L232">
        <v>1322798</v>
      </c>
    </row>
    <row r="233" spans="1:12" x14ac:dyDescent="0.35">
      <c r="A233" t="s">
        <v>791</v>
      </c>
      <c r="B233" t="s">
        <v>791</v>
      </c>
      <c r="C233" t="s">
        <v>131</v>
      </c>
      <c r="D233" t="s">
        <v>131</v>
      </c>
      <c r="E233">
        <v>1321096</v>
      </c>
      <c r="F233" s="23">
        <v>44035</v>
      </c>
      <c r="G233">
        <v>638722</v>
      </c>
      <c r="H233">
        <v>229944</v>
      </c>
      <c r="I233">
        <v>4636</v>
      </c>
      <c r="J233">
        <v>47</v>
      </c>
      <c r="K233">
        <v>4589</v>
      </c>
      <c r="L233">
        <v>7718</v>
      </c>
    </row>
    <row r="234" spans="1:12" x14ac:dyDescent="0.35">
      <c r="A234" t="s">
        <v>791</v>
      </c>
      <c r="B234" t="s">
        <v>791</v>
      </c>
      <c r="C234" t="s">
        <v>743</v>
      </c>
      <c r="D234" t="s">
        <v>743</v>
      </c>
      <c r="E234">
        <v>2291032</v>
      </c>
      <c r="G234">
        <v>1424376</v>
      </c>
      <c r="H234">
        <v>661091</v>
      </c>
      <c r="I234">
        <v>51974</v>
      </c>
      <c r="J234">
        <v>1046</v>
      </c>
      <c r="K234">
        <v>50907</v>
      </c>
      <c r="L234">
        <v>1148592</v>
      </c>
    </row>
    <row r="235" spans="1:12" x14ac:dyDescent="0.35">
      <c r="A235" t="s">
        <v>791</v>
      </c>
      <c r="B235" t="s">
        <v>791</v>
      </c>
      <c r="C235" t="s">
        <v>689</v>
      </c>
      <c r="D235" t="s">
        <v>689</v>
      </c>
      <c r="E235">
        <v>1322387</v>
      </c>
      <c r="G235">
        <v>456056</v>
      </c>
      <c r="H235">
        <v>148421</v>
      </c>
      <c r="I235">
        <v>6895</v>
      </c>
      <c r="J235">
        <v>94</v>
      </c>
      <c r="K235">
        <v>6801</v>
      </c>
      <c r="L235">
        <v>651417</v>
      </c>
    </row>
    <row r="236" spans="1:12" x14ac:dyDescent="0.35">
      <c r="A236" t="s">
        <v>791</v>
      </c>
      <c r="B236" t="s">
        <v>791</v>
      </c>
      <c r="C236" t="s">
        <v>157</v>
      </c>
      <c r="D236" t="s">
        <v>157</v>
      </c>
      <c r="E236">
        <v>2445203</v>
      </c>
      <c r="F236" s="23">
        <v>44035</v>
      </c>
      <c r="G236">
        <v>994417</v>
      </c>
      <c r="H236">
        <v>301193</v>
      </c>
      <c r="I236">
        <v>8964</v>
      </c>
      <c r="J236">
        <v>130</v>
      </c>
      <c r="K236">
        <v>8834</v>
      </c>
      <c r="L236">
        <v>15614</v>
      </c>
    </row>
    <row r="237" spans="1:12" x14ac:dyDescent="0.35">
      <c r="A237" t="s">
        <v>791</v>
      </c>
      <c r="B237" t="s">
        <v>791</v>
      </c>
      <c r="C237" t="s">
        <v>155</v>
      </c>
      <c r="D237" t="s">
        <v>155</v>
      </c>
      <c r="E237">
        <v>1311382</v>
      </c>
      <c r="F237" s="23">
        <v>44035</v>
      </c>
      <c r="G237">
        <v>527710</v>
      </c>
      <c r="H237">
        <v>198198</v>
      </c>
      <c r="I237">
        <v>5840</v>
      </c>
      <c r="J237">
        <v>87</v>
      </c>
      <c r="K237">
        <v>5753</v>
      </c>
      <c r="L237">
        <v>13900</v>
      </c>
    </row>
    <row r="238" spans="1:12" x14ac:dyDescent="0.35">
      <c r="A238" t="s">
        <v>791</v>
      </c>
      <c r="B238" t="s">
        <v>791</v>
      </c>
      <c r="C238" t="s">
        <v>652</v>
      </c>
      <c r="D238" t="s">
        <v>652</v>
      </c>
      <c r="E238">
        <v>1025656</v>
      </c>
      <c r="G238">
        <v>387738</v>
      </c>
      <c r="H238">
        <v>156364</v>
      </c>
      <c r="I238">
        <v>9900</v>
      </c>
      <c r="J238">
        <v>38</v>
      </c>
      <c r="K238">
        <v>9857</v>
      </c>
      <c r="L238">
        <v>507521</v>
      </c>
    </row>
    <row r="239" spans="1:12" x14ac:dyDescent="0.35">
      <c r="A239" t="s">
        <v>791</v>
      </c>
      <c r="B239" t="s">
        <v>791</v>
      </c>
      <c r="C239" t="s">
        <v>727</v>
      </c>
      <c r="D239" t="s">
        <v>727</v>
      </c>
      <c r="E239">
        <v>1734005</v>
      </c>
      <c r="G239">
        <v>865943</v>
      </c>
      <c r="H239">
        <v>317137</v>
      </c>
      <c r="I239">
        <v>19593</v>
      </c>
      <c r="J239">
        <v>186</v>
      </c>
      <c r="K239">
        <v>19404</v>
      </c>
      <c r="L239">
        <v>859458</v>
      </c>
    </row>
    <row r="240" spans="1:12" x14ac:dyDescent="0.35">
      <c r="A240" t="s">
        <v>791</v>
      </c>
      <c r="B240" t="s">
        <v>791</v>
      </c>
      <c r="C240" t="s">
        <v>111</v>
      </c>
      <c r="D240" t="s">
        <v>111</v>
      </c>
      <c r="E240">
        <v>790207</v>
      </c>
      <c r="F240" s="23">
        <v>44033</v>
      </c>
      <c r="G240">
        <v>381155</v>
      </c>
      <c r="H240">
        <v>137216</v>
      </c>
      <c r="I240">
        <v>5599</v>
      </c>
      <c r="J240">
        <v>61</v>
      </c>
      <c r="K240">
        <v>5534</v>
      </c>
      <c r="L240">
        <v>5679</v>
      </c>
    </row>
    <row r="241" spans="1:12" x14ac:dyDescent="0.35">
      <c r="A241" t="s">
        <v>791</v>
      </c>
      <c r="B241" t="s">
        <v>791</v>
      </c>
      <c r="C241" t="s">
        <v>119</v>
      </c>
      <c r="D241" t="s">
        <v>119</v>
      </c>
      <c r="E241">
        <v>530299</v>
      </c>
      <c r="F241" s="23">
        <v>44041</v>
      </c>
      <c r="G241">
        <v>227503</v>
      </c>
      <c r="H241">
        <v>107053</v>
      </c>
      <c r="I241">
        <v>7820</v>
      </c>
      <c r="J241">
        <v>96</v>
      </c>
      <c r="K241">
        <v>7724</v>
      </c>
      <c r="L241">
        <v>7762</v>
      </c>
    </row>
    <row r="242" spans="1:12" x14ac:dyDescent="0.35">
      <c r="A242" t="s">
        <v>791</v>
      </c>
      <c r="B242" t="s">
        <v>791</v>
      </c>
      <c r="C242" t="s">
        <v>584</v>
      </c>
      <c r="D242" t="s">
        <v>584</v>
      </c>
      <c r="E242">
        <v>717169</v>
      </c>
      <c r="G242">
        <v>363078</v>
      </c>
      <c r="H242">
        <v>140609</v>
      </c>
      <c r="I242">
        <v>12872</v>
      </c>
      <c r="J242">
        <v>136</v>
      </c>
      <c r="K242">
        <v>12736</v>
      </c>
      <c r="L242">
        <v>357848</v>
      </c>
    </row>
    <row r="243" spans="1:12" x14ac:dyDescent="0.35">
      <c r="A243" t="s">
        <v>791</v>
      </c>
      <c r="B243" t="s">
        <v>791</v>
      </c>
      <c r="C243" t="s">
        <v>586</v>
      </c>
      <c r="D243" t="s">
        <v>586</v>
      </c>
      <c r="E243">
        <v>725673</v>
      </c>
      <c r="G243">
        <v>294989</v>
      </c>
      <c r="H243">
        <v>84919</v>
      </c>
      <c r="I243">
        <v>7871</v>
      </c>
      <c r="J243">
        <v>57</v>
      </c>
      <c r="K243">
        <v>7814</v>
      </c>
      <c r="L243">
        <v>359515</v>
      </c>
    </row>
    <row r="244" spans="1:12" x14ac:dyDescent="0.35">
      <c r="A244" t="s">
        <v>791</v>
      </c>
      <c r="B244" t="s">
        <v>791</v>
      </c>
      <c r="C244" t="s">
        <v>144</v>
      </c>
      <c r="D244" t="s">
        <v>144</v>
      </c>
      <c r="E244">
        <v>461738</v>
      </c>
      <c r="F244" s="23">
        <v>44037</v>
      </c>
      <c r="G244">
        <v>173109</v>
      </c>
      <c r="H244">
        <v>63130</v>
      </c>
      <c r="I244">
        <v>6709</v>
      </c>
      <c r="J244">
        <v>88</v>
      </c>
      <c r="K244">
        <v>6621</v>
      </c>
      <c r="L244">
        <v>10880</v>
      </c>
    </row>
    <row r="245" spans="1:12" x14ac:dyDescent="0.35">
      <c r="A245" t="s">
        <v>791</v>
      </c>
      <c r="B245" t="s">
        <v>791</v>
      </c>
      <c r="C245" t="s">
        <v>136</v>
      </c>
      <c r="D245" t="s">
        <v>136</v>
      </c>
      <c r="E245">
        <v>899200</v>
      </c>
      <c r="F245" s="23">
        <v>44035</v>
      </c>
      <c r="G245">
        <v>378048</v>
      </c>
      <c r="H245">
        <v>108941</v>
      </c>
      <c r="I245">
        <v>2552</v>
      </c>
      <c r="J245">
        <v>12</v>
      </c>
      <c r="K245">
        <v>2539</v>
      </c>
      <c r="L245">
        <v>7705</v>
      </c>
    </row>
    <row r="246" spans="1:12" x14ac:dyDescent="0.35">
      <c r="A246" t="s">
        <v>791</v>
      </c>
      <c r="B246" t="s">
        <v>791</v>
      </c>
      <c r="C246" t="s">
        <v>735</v>
      </c>
      <c r="D246" t="s">
        <v>735</v>
      </c>
      <c r="E246">
        <v>1936319</v>
      </c>
      <c r="G246">
        <v>788026</v>
      </c>
      <c r="H246">
        <v>311074</v>
      </c>
      <c r="I246">
        <v>12294</v>
      </c>
      <c r="J246">
        <v>110</v>
      </c>
      <c r="K246">
        <v>12184</v>
      </c>
      <c r="L246">
        <v>954943</v>
      </c>
    </row>
    <row r="247" spans="1:12" x14ac:dyDescent="0.35">
      <c r="A247" t="s">
        <v>791</v>
      </c>
      <c r="B247" t="s">
        <v>791</v>
      </c>
      <c r="C247" t="s">
        <v>632</v>
      </c>
      <c r="D247" t="s">
        <v>632</v>
      </c>
      <c r="E247">
        <v>949159</v>
      </c>
      <c r="G247">
        <v>522017</v>
      </c>
      <c r="H247">
        <v>185442</v>
      </c>
      <c r="I247">
        <v>13923</v>
      </c>
      <c r="J247">
        <v>197</v>
      </c>
      <c r="K247">
        <v>13714</v>
      </c>
      <c r="L247">
        <v>472049</v>
      </c>
    </row>
    <row r="248" spans="1:12" x14ac:dyDescent="0.35">
      <c r="A248" t="s">
        <v>791</v>
      </c>
      <c r="B248" t="s">
        <v>791</v>
      </c>
      <c r="C248" t="s">
        <v>756</v>
      </c>
      <c r="D248" t="s">
        <v>756</v>
      </c>
      <c r="E248">
        <v>2912022</v>
      </c>
      <c r="G248">
        <v>1512114</v>
      </c>
      <c r="H248">
        <v>656001</v>
      </c>
      <c r="I248">
        <v>86116</v>
      </c>
      <c r="J248">
        <v>1585</v>
      </c>
      <c r="K248">
        <v>84495</v>
      </c>
      <c r="L248">
        <v>1469948</v>
      </c>
    </row>
    <row r="249" spans="1:12" x14ac:dyDescent="0.35">
      <c r="A249" t="s">
        <v>791</v>
      </c>
      <c r="B249" t="s">
        <v>791</v>
      </c>
      <c r="C249" t="s">
        <v>129</v>
      </c>
      <c r="D249" t="s">
        <v>129</v>
      </c>
      <c r="E249">
        <v>1150038</v>
      </c>
      <c r="F249" s="23">
        <v>44035</v>
      </c>
      <c r="G249">
        <v>430948</v>
      </c>
      <c r="H249">
        <v>132560</v>
      </c>
      <c r="I249">
        <v>4834</v>
      </c>
      <c r="J249">
        <v>42</v>
      </c>
      <c r="K249">
        <v>4792</v>
      </c>
      <c r="L249">
        <v>7446</v>
      </c>
    </row>
    <row r="250" spans="1:12" x14ac:dyDescent="0.35">
      <c r="A250" t="s">
        <v>791</v>
      </c>
      <c r="B250" t="s">
        <v>791</v>
      </c>
      <c r="C250" t="s">
        <v>437</v>
      </c>
      <c r="D250" t="s">
        <v>437</v>
      </c>
      <c r="E250">
        <v>1063458</v>
      </c>
      <c r="F250" s="23">
        <v>44178</v>
      </c>
      <c r="G250">
        <v>505417</v>
      </c>
      <c r="H250">
        <v>167980</v>
      </c>
      <c r="I250">
        <v>7207</v>
      </c>
      <c r="J250">
        <v>67</v>
      </c>
      <c r="K250">
        <v>7137</v>
      </c>
      <c r="L250">
        <v>165399</v>
      </c>
    </row>
    <row r="251" spans="1:12" x14ac:dyDescent="0.35">
      <c r="A251" t="s">
        <v>791</v>
      </c>
      <c r="B251" t="s">
        <v>791</v>
      </c>
      <c r="C251" t="s">
        <v>536</v>
      </c>
      <c r="D251" t="s">
        <v>536</v>
      </c>
      <c r="E251">
        <v>599813</v>
      </c>
      <c r="G251">
        <v>277357</v>
      </c>
      <c r="H251">
        <v>112059</v>
      </c>
      <c r="I251">
        <v>7193</v>
      </c>
      <c r="J251">
        <v>92</v>
      </c>
      <c r="K251">
        <v>7101</v>
      </c>
      <c r="L251">
        <v>297504</v>
      </c>
    </row>
    <row r="252" spans="1:12" x14ac:dyDescent="0.35">
      <c r="A252" t="s">
        <v>791</v>
      </c>
      <c r="B252" t="s">
        <v>791</v>
      </c>
      <c r="C252" t="s">
        <v>705</v>
      </c>
      <c r="D252" t="s">
        <v>705</v>
      </c>
      <c r="E252">
        <v>1501619</v>
      </c>
      <c r="G252">
        <v>630437</v>
      </c>
      <c r="H252">
        <v>225607</v>
      </c>
      <c r="I252">
        <v>13054</v>
      </c>
      <c r="J252">
        <v>133</v>
      </c>
      <c r="K252">
        <v>12918</v>
      </c>
      <c r="L252">
        <v>742320</v>
      </c>
    </row>
    <row r="253" spans="1:12" x14ac:dyDescent="0.35">
      <c r="A253" t="s">
        <v>792</v>
      </c>
      <c r="B253" t="s">
        <v>792</v>
      </c>
      <c r="C253" t="s">
        <v>265</v>
      </c>
      <c r="D253" t="s">
        <v>265</v>
      </c>
      <c r="E253">
        <v>1890826</v>
      </c>
      <c r="F253" s="23">
        <v>44066</v>
      </c>
      <c r="G253">
        <v>1188016</v>
      </c>
      <c r="H253">
        <v>613422</v>
      </c>
      <c r="I253">
        <v>35178</v>
      </c>
      <c r="J253">
        <v>333</v>
      </c>
      <c r="K253">
        <v>34843</v>
      </c>
      <c r="L253">
        <v>67440</v>
      </c>
    </row>
    <row r="254" spans="1:12" x14ac:dyDescent="0.35">
      <c r="A254" t="s">
        <v>792</v>
      </c>
      <c r="B254" t="s">
        <v>792</v>
      </c>
      <c r="C254" t="s">
        <v>610</v>
      </c>
      <c r="D254" t="s">
        <v>610</v>
      </c>
      <c r="E254">
        <v>2532383</v>
      </c>
      <c r="F254" s="23">
        <v>44193</v>
      </c>
      <c r="G254">
        <v>1758198</v>
      </c>
      <c r="H254">
        <v>864065</v>
      </c>
      <c r="I254">
        <v>97763</v>
      </c>
      <c r="J254">
        <v>1689</v>
      </c>
      <c r="K254">
        <v>95961</v>
      </c>
      <c r="L254">
        <v>451288</v>
      </c>
    </row>
    <row r="255" spans="1:12" x14ac:dyDescent="0.35">
      <c r="A255" t="s">
        <v>792</v>
      </c>
      <c r="B255" t="s">
        <v>792</v>
      </c>
      <c r="C255" t="s">
        <v>606</v>
      </c>
      <c r="D255" t="s">
        <v>606</v>
      </c>
      <c r="E255">
        <v>4778439</v>
      </c>
      <c r="F255" s="23">
        <v>44198</v>
      </c>
      <c r="G255">
        <v>3165252</v>
      </c>
      <c r="H255">
        <v>1386668</v>
      </c>
      <c r="I255">
        <v>79900</v>
      </c>
      <c r="J255">
        <v>938</v>
      </c>
      <c r="K255">
        <v>78879</v>
      </c>
      <c r="L255">
        <v>436515</v>
      </c>
    </row>
    <row r="256" spans="1:12" x14ac:dyDescent="0.35">
      <c r="A256" t="s">
        <v>792</v>
      </c>
      <c r="B256" t="s">
        <v>792</v>
      </c>
      <c r="C256" t="s">
        <v>498</v>
      </c>
      <c r="D256" t="s">
        <v>498</v>
      </c>
      <c r="E256">
        <v>987257</v>
      </c>
      <c r="F256" s="23">
        <v>44227</v>
      </c>
      <c r="G256">
        <v>700825</v>
      </c>
      <c r="H256">
        <v>385704</v>
      </c>
      <c r="I256">
        <v>62005</v>
      </c>
      <c r="J256">
        <v>890</v>
      </c>
      <c r="K256">
        <v>61073</v>
      </c>
      <c r="L256">
        <v>271279</v>
      </c>
    </row>
    <row r="257" spans="1:12" x14ac:dyDescent="0.35">
      <c r="A257" t="s">
        <v>792</v>
      </c>
      <c r="B257" t="s">
        <v>792</v>
      </c>
      <c r="C257" t="s">
        <v>780</v>
      </c>
      <c r="D257" t="s">
        <v>780</v>
      </c>
      <c r="E257">
        <v>9588910</v>
      </c>
      <c r="F257" s="23">
        <v>44227</v>
      </c>
      <c r="G257">
        <v>9219875</v>
      </c>
      <c r="H257">
        <v>5903791</v>
      </c>
      <c r="I257">
        <v>1251872</v>
      </c>
      <c r="J257">
        <v>16281</v>
      </c>
      <c r="K257">
        <v>1229059</v>
      </c>
      <c r="L257">
        <v>7509824</v>
      </c>
    </row>
    <row r="258" spans="1:12" x14ac:dyDescent="0.35">
      <c r="A258" t="s">
        <v>792</v>
      </c>
      <c r="B258" t="s">
        <v>792</v>
      </c>
      <c r="C258" t="s">
        <v>309</v>
      </c>
      <c r="D258" t="s">
        <v>309</v>
      </c>
      <c r="E258">
        <v>1700018</v>
      </c>
      <c r="F258" s="23">
        <v>44072</v>
      </c>
      <c r="G258">
        <v>929776</v>
      </c>
      <c r="H258">
        <v>515993</v>
      </c>
      <c r="I258">
        <v>24340</v>
      </c>
      <c r="J258">
        <v>400</v>
      </c>
      <c r="K258">
        <v>23936</v>
      </c>
      <c r="L258">
        <v>79859</v>
      </c>
    </row>
    <row r="259" spans="1:12" x14ac:dyDescent="0.35">
      <c r="A259" t="s">
        <v>792</v>
      </c>
      <c r="B259" t="s">
        <v>792</v>
      </c>
      <c r="C259" t="s">
        <v>130</v>
      </c>
      <c r="D259" t="s">
        <v>130</v>
      </c>
      <c r="E259">
        <v>1020962</v>
      </c>
      <c r="F259" s="23">
        <v>44010</v>
      </c>
      <c r="G259">
        <v>647951</v>
      </c>
      <c r="H259">
        <v>351940</v>
      </c>
      <c r="I259">
        <v>33001</v>
      </c>
      <c r="J259">
        <v>500</v>
      </c>
      <c r="K259">
        <v>32469</v>
      </c>
      <c r="L259">
        <v>21656</v>
      </c>
    </row>
    <row r="260" spans="1:12" x14ac:dyDescent="0.35">
      <c r="A260" t="s">
        <v>792</v>
      </c>
      <c r="B260" t="s">
        <v>792</v>
      </c>
      <c r="C260" t="s">
        <v>179</v>
      </c>
      <c r="D260" t="s">
        <v>179</v>
      </c>
      <c r="E260">
        <v>1254377</v>
      </c>
      <c r="F260" s="23">
        <v>44010</v>
      </c>
      <c r="G260">
        <v>852473</v>
      </c>
      <c r="H260">
        <v>497674</v>
      </c>
      <c r="I260">
        <v>43951</v>
      </c>
      <c r="J260">
        <v>429</v>
      </c>
      <c r="K260">
        <v>43501</v>
      </c>
      <c r="L260">
        <v>37064</v>
      </c>
    </row>
    <row r="261" spans="1:12" x14ac:dyDescent="0.35">
      <c r="A261" t="s">
        <v>792</v>
      </c>
      <c r="B261" t="s">
        <v>792</v>
      </c>
      <c r="C261" t="s">
        <v>132</v>
      </c>
      <c r="D261" t="s">
        <v>132</v>
      </c>
      <c r="E261">
        <v>1137753</v>
      </c>
      <c r="F261" s="23">
        <v>44010</v>
      </c>
      <c r="G261">
        <v>737417</v>
      </c>
      <c r="H261">
        <v>346002</v>
      </c>
      <c r="I261">
        <v>51126</v>
      </c>
      <c r="J261">
        <v>395</v>
      </c>
      <c r="K261">
        <v>50662</v>
      </c>
      <c r="L261">
        <v>31030</v>
      </c>
    </row>
    <row r="262" spans="1:12" x14ac:dyDescent="0.35">
      <c r="A262" t="s">
        <v>792</v>
      </c>
      <c r="B262" t="s">
        <v>792</v>
      </c>
      <c r="C262" t="s">
        <v>124</v>
      </c>
      <c r="D262" t="s">
        <v>124</v>
      </c>
      <c r="E262">
        <v>1660378</v>
      </c>
      <c r="F262" s="23">
        <v>44010</v>
      </c>
      <c r="G262">
        <v>1020280</v>
      </c>
      <c r="H262">
        <v>618156</v>
      </c>
      <c r="I262">
        <v>36666</v>
      </c>
      <c r="J262">
        <v>206</v>
      </c>
      <c r="K262">
        <v>36412</v>
      </c>
      <c r="L262">
        <v>22726</v>
      </c>
    </row>
    <row r="263" spans="1:12" x14ac:dyDescent="0.35">
      <c r="A263" t="s">
        <v>792</v>
      </c>
      <c r="B263" t="s">
        <v>792</v>
      </c>
      <c r="C263" t="s">
        <v>407</v>
      </c>
      <c r="D263" t="s">
        <v>407</v>
      </c>
      <c r="E263">
        <v>2083625</v>
      </c>
      <c r="F263" s="23">
        <v>44091</v>
      </c>
      <c r="G263">
        <v>1531107</v>
      </c>
      <c r="H263">
        <v>848253</v>
      </c>
      <c r="I263">
        <v>115478</v>
      </c>
      <c r="J263">
        <v>1680</v>
      </c>
      <c r="K263">
        <v>113515</v>
      </c>
      <c r="L263">
        <v>189020</v>
      </c>
    </row>
    <row r="264" spans="1:12" x14ac:dyDescent="0.35">
      <c r="A264" t="s">
        <v>792</v>
      </c>
      <c r="B264" t="s">
        <v>792</v>
      </c>
      <c r="C264" t="s">
        <v>183</v>
      </c>
      <c r="D264" t="s">
        <v>183</v>
      </c>
      <c r="E264">
        <v>1946905</v>
      </c>
      <c r="F264" s="23">
        <v>44010</v>
      </c>
      <c r="G264">
        <v>1016827</v>
      </c>
      <c r="H264">
        <v>495371</v>
      </c>
      <c r="I264">
        <v>50989</v>
      </c>
      <c r="J264">
        <v>608</v>
      </c>
      <c r="K264">
        <v>50359</v>
      </c>
      <c r="L264">
        <v>42977</v>
      </c>
    </row>
    <row r="265" spans="1:12" x14ac:dyDescent="0.35">
      <c r="A265" t="s">
        <v>792</v>
      </c>
      <c r="B265" t="s">
        <v>792</v>
      </c>
      <c r="C265" t="s">
        <v>410</v>
      </c>
      <c r="D265" t="s">
        <v>410</v>
      </c>
      <c r="E265">
        <v>1846993</v>
      </c>
      <c r="F265" s="23">
        <v>44117</v>
      </c>
      <c r="G265">
        <v>1212295</v>
      </c>
      <c r="H265">
        <v>561504</v>
      </c>
      <c r="I265">
        <v>60970</v>
      </c>
      <c r="J265">
        <v>1315</v>
      </c>
      <c r="K265">
        <v>59639</v>
      </c>
      <c r="L265">
        <v>168181</v>
      </c>
    </row>
    <row r="266" spans="1:12" x14ac:dyDescent="0.35">
      <c r="A266" t="s">
        <v>792</v>
      </c>
      <c r="B266" t="s">
        <v>792</v>
      </c>
      <c r="C266" t="s">
        <v>148</v>
      </c>
      <c r="D266" t="s">
        <v>148</v>
      </c>
      <c r="E266">
        <v>1065235</v>
      </c>
      <c r="F266" s="23">
        <v>44010</v>
      </c>
      <c r="G266">
        <v>691646</v>
      </c>
      <c r="H266">
        <v>328477</v>
      </c>
      <c r="I266">
        <v>26066</v>
      </c>
      <c r="J266">
        <v>319</v>
      </c>
      <c r="K266">
        <v>25747</v>
      </c>
      <c r="L266">
        <v>21937</v>
      </c>
    </row>
    <row r="267" spans="1:12" x14ac:dyDescent="0.35">
      <c r="A267" t="s">
        <v>792</v>
      </c>
      <c r="B267" t="s">
        <v>792</v>
      </c>
      <c r="C267" t="s">
        <v>154</v>
      </c>
      <c r="D267" t="s">
        <v>154</v>
      </c>
      <c r="E267">
        <v>1776221</v>
      </c>
      <c r="F267" s="23">
        <v>44010</v>
      </c>
      <c r="G267">
        <v>1224599</v>
      </c>
      <c r="H267">
        <v>614828</v>
      </c>
      <c r="I267">
        <v>111785</v>
      </c>
      <c r="J267">
        <v>1256</v>
      </c>
      <c r="K267">
        <v>110294</v>
      </c>
      <c r="L267">
        <v>66692</v>
      </c>
    </row>
    <row r="268" spans="1:12" x14ac:dyDescent="0.35">
      <c r="A268" t="s">
        <v>792</v>
      </c>
      <c r="B268" t="s">
        <v>792</v>
      </c>
      <c r="C268" t="s">
        <v>160</v>
      </c>
      <c r="D268" t="s">
        <v>160</v>
      </c>
      <c r="E268">
        <v>1598506</v>
      </c>
      <c r="F268" s="23">
        <v>44010</v>
      </c>
      <c r="G268">
        <v>999178</v>
      </c>
      <c r="H268">
        <v>383705</v>
      </c>
      <c r="I268">
        <v>21947</v>
      </c>
      <c r="J268">
        <v>644</v>
      </c>
      <c r="K268">
        <v>21301</v>
      </c>
      <c r="L268">
        <v>22687</v>
      </c>
    </row>
    <row r="269" spans="1:12" x14ac:dyDescent="0.35">
      <c r="A269" t="s">
        <v>792</v>
      </c>
      <c r="B269" t="s">
        <v>792</v>
      </c>
      <c r="C269" t="s">
        <v>612</v>
      </c>
      <c r="D269" t="s">
        <v>612</v>
      </c>
      <c r="E269">
        <v>2564892</v>
      </c>
      <c r="F269" s="23">
        <v>44226</v>
      </c>
      <c r="G269">
        <v>1323039</v>
      </c>
      <c r="H269">
        <v>641641</v>
      </c>
      <c r="I269">
        <v>61926</v>
      </c>
      <c r="J269">
        <v>819</v>
      </c>
      <c r="K269">
        <v>61087</v>
      </c>
      <c r="L269">
        <v>440559</v>
      </c>
    </row>
    <row r="270" spans="1:12" x14ac:dyDescent="0.35">
      <c r="A270" t="s">
        <v>792</v>
      </c>
      <c r="B270" t="s">
        <v>792</v>
      </c>
      <c r="C270" t="s">
        <v>420</v>
      </c>
      <c r="D270" t="s">
        <v>420</v>
      </c>
      <c r="E270">
        <v>554762</v>
      </c>
      <c r="F270" s="23">
        <v>44227</v>
      </c>
      <c r="G270">
        <v>385482</v>
      </c>
      <c r="H270">
        <v>212033</v>
      </c>
      <c r="I270">
        <v>37095</v>
      </c>
      <c r="J270">
        <v>329</v>
      </c>
      <c r="K270">
        <v>36616</v>
      </c>
      <c r="L270">
        <v>162529</v>
      </c>
    </row>
    <row r="271" spans="1:12" x14ac:dyDescent="0.35">
      <c r="A271" t="s">
        <v>792</v>
      </c>
      <c r="B271" t="s">
        <v>792</v>
      </c>
      <c r="C271" t="s">
        <v>350</v>
      </c>
      <c r="D271" t="s">
        <v>350</v>
      </c>
      <c r="E271">
        <v>1540231</v>
      </c>
      <c r="F271" s="23">
        <v>44118</v>
      </c>
      <c r="G271">
        <v>991957</v>
      </c>
      <c r="H271">
        <v>625918</v>
      </c>
      <c r="I271">
        <v>46916</v>
      </c>
      <c r="J271">
        <v>638</v>
      </c>
      <c r="K271">
        <v>46266</v>
      </c>
      <c r="L271">
        <v>115382</v>
      </c>
    </row>
    <row r="272" spans="1:12" x14ac:dyDescent="0.35">
      <c r="A272" t="s">
        <v>792</v>
      </c>
      <c r="B272" t="s">
        <v>792</v>
      </c>
      <c r="C272" t="s">
        <v>147</v>
      </c>
      <c r="D272" t="s">
        <v>147</v>
      </c>
      <c r="E272">
        <v>1391292</v>
      </c>
      <c r="F272" s="23">
        <v>44010</v>
      </c>
      <c r="G272">
        <v>814373</v>
      </c>
      <c r="H272">
        <v>411092</v>
      </c>
      <c r="I272">
        <v>35198</v>
      </c>
      <c r="J272">
        <v>521</v>
      </c>
      <c r="K272">
        <v>34660</v>
      </c>
      <c r="L272">
        <v>26307</v>
      </c>
    </row>
    <row r="273" spans="1:12" x14ac:dyDescent="0.35">
      <c r="A273" t="s">
        <v>792</v>
      </c>
      <c r="B273" t="s">
        <v>792</v>
      </c>
      <c r="C273" t="s">
        <v>176</v>
      </c>
      <c r="D273" t="s">
        <v>176</v>
      </c>
      <c r="E273">
        <v>1808680</v>
      </c>
      <c r="F273" s="23">
        <v>44010</v>
      </c>
      <c r="G273">
        <v>1189318</v>
      </c>
      <c r="H273">
        <v>659066</v>
      </c>
      <c r="I273">
        <v>73753</v>
      </c>
      <c r="J273">
        <v>650</v>
      </c>
      <c r="K273">
        <v>73029</v>
      </c>
      <c r="L273">
        <v>51750</v>
      </c>
    </row>
    <row r="274" spans="1:12" x14ac:dyDescent="0.35">
      <c r="A274" t="s">
        <v>792</v>
      </c>
      <c r="B274" t="s">
        <v>792</v>
      </c>
      <c r="C274" t="s">
        <v>375</v>
      </c>
      <c r="D274" t="s">
        <v>375</v>
      </c>
      <c r="E274">
        <v>2994744</v>
      </c>
      <c r="F274" s="23">
        <v>44074</v>
      </c>
      <c r="G274">
        <v>2141764</v>
      </c>
      <c r="H274">
        <v>1239770</v>
      </c>
      <c r="I274">
        <v>179167</v>
      </c>
      <c r="J274">
        <v>2416</v>
      </c>
      <c r="K274">
        <v>176447</v>
      </c>
      <c r="L274">
        <v>196921</v>
      </c>
    </row>
    <row r="275" spans="1:12" x14ac:dyDescent="0.35">
      <c r="A275" t="s">
        <v>792</v>
      </c>
      <c r="B275" t="s">
        <v>792</v>
      </c>
      <c r="C275" t="s">
        <v>192</v>
      </c>
      <c r="D275" t="s">
        <v>192</v>
      </c>
      <c r="E275">
        <v>1924773</v>
      </c>
      <c r="F275" s="23">
        <v>44010</v>
      </c>
      <c r="G275">
        <v>1021603</v>
      </c>
      <c r="H275">
        <v>448501</v>
      </c>
      <c r="I275">
        <v>39973</v>
      </c>
      <c r="J275">
        <v>331</v>
      </c>
      <c r="K275">
        <v>39641</v>
      </c>
      <c r="L275">
        <v>40997</v>
      </c>
    </row>
    <row r="276" spans="1:12" x14ac:dyDescent="0.35">
      <c r="A276" t="s">
        <v>792</v>
      </c>
      <c r="B276" t="s">
        <v>792</v>
      </c>
      <c r="C276" t="s">
        <v>369</v>
      </c>
      <c r="D276" t="s">
        <v>369</v>
      </c>
      <c r="E276">
        <v>1082739</v>
      </c>
      <c r="F276" s="23">
        <v>44160</v>
      </c>
      <c r="G276">
        <v>754463</v>
      </c>
      <c r="H276">
        <v>469335</v>
      </c>
      <c r="I276">
        <v>24204</v>
      </c>
      <c r="J276">
        <v>320</v>
      </c>
      <c r="K276">
        <v>23869</v>
      </c>
      <c r="L276">
        <v>115501</v>
      </c>
    </row>
    <row r="277" spans="1:12" x14ac:dyDescent="0.35">
      <c r="A277" t="s">
        <v>792</v>
      </c>
      <c r="B277" t="s">
        <v>792</v>
      </c>
      <c r="C277" t="s">
        <v>262</v>
      </c>
      <c r="D277" t="s">
        <v>262</v>
      </c>
      <c r="E277">
        <v>1755512</v>
      </c>
      <c r="F277" s="23">
        <v>44064</v>
      </c>
      <c r="G277">
        <v>1162073</v>
      </c>
      <c r="H277">
        <v>535447</v>
      </c>
      <c r="I277">
        <v>69444</v>
      </c>
      <c r="J277">
        <v>1088</v>
      </c>
      <c r="K277">
        <v>68239</v>
      </c>
      <c r="L277">
        <v>83482</v>
      </c>
    </row>
    <row r="278" spans="1:12" x14ac:dyDescent="0.35">
      <c r="A278" t="s">
        <v>792</v>
      </c>
      <c r="B278" t="s">
        <v>792</v>
      </c>
      <c r="C278" t="s">
        <v>373</v>
      </c>
      <c r="D278" t="s">
        <v>373</v>
      </c>
      <c r="E278">
        <v>2681449</v>
      </c>
      <c r="F278" s="23">
        <v>44098</v>
      </c>
      <c r="G278">
        <v>1672730</v>
      </c>
      <c r="H278">
        <v>881580</v>
      </c>
      <c r="I278">
        <v>120836</v>
      </c>
      <c r="J278">
        <v>1127</v>
      </c>
      <c r="K278">
        <v>119420</v>
      </c>
      <c r="L278">
        <v>166982</v>
      </c>
    </row>
    <row r="279" spans="1:12" x14ac:dyDescent="0.35">
      <c r="A279" t="s">
        <v>792</v>
      </c>
      <c r="B279" t="s">
        <v>792</v>
      </c>
      <c r="C279" t="s">
        <v>342</v>
      </c>
      <c r="D279" t="s">
        <v>342</v>
      </c>
      <c r="E279">
        <v>1177908</v>
      </c>
      <c r="F279" s="23">
        <v>44087</v>
      </c>
      <c r="G279">
        <v>919074</v>
      </c>
      <c r="H279">
        <v>529427</v>
      </c>
      <c r="I279">
        <v>76718</v>
      </c>
      <c r="J279">
        <v>489</v>
      </c>
      <c r="K279">
        <v>76181</v>
      </c>
      <c r="L279">
        <v>124451</v>
      </c>
    </row>
    <row r="280" spans="1:12" x14ac:dyDescent="0.35">
      <c r="A280" t="s">
        <v>792</v>
      </c>
      <c r="B280" t="s">
        <v>792</v>
      </c>
      <c r="C280" t="s">
        <v>172</v>
      </c>
      <c r="D280" t="s">
        <v>172</v>
      </c>
      <c r="E280">
        <v>1353299</v>
      </c>
      <c r="F280" s="23">
        <v>44010</v>
      </c>
      <c r="G280">
        <v>980496</v>
      </c>
      <c r="H280">
        <v>505589</v>
      </c>
      <c r="I280">
        <v>56218</v>
      </c>
      <c r="J280">
        <v>766</v>
      </c>
      <c r="K280">
        <v>55339</v>
      </c>
      <c r="L280">
        <v>41942</v>
      </c>
    </row>
    <row r="281" spans="1:12" x14ac:dyDescent="0.35">
      <c r="A281" t="s">
        <v>792</v>
      </c>
      <c r="B281" t="s">
        <v>792</v>
      </c>
      <c r="C281" t="s">
        <v>208</v>
      </c>
      <c r="D281" t="s">
        <v>208</v>
      </c>
      <c r="E281">
        <v>2175102</v>
      </c>
      <c r="F281" s="23">
        <v>44010</v>
      </c>
      <c r="G281">
        <v>1535235</v>
      </c>
      <c r="H281">
        <v>634270</v>
      </c>
      <c r="I281">
        <v>36267</v>
      </c>
      <c r="J281">
        <v>495</v>
      </c>
      <c r="K281">
        <v>35764</v>
      </c>
      <c r="L281">
        <v>43241</v>
      </c>
    </row>
    <row r="282" spans="1:12" x14ac:dyDescent="0.35">
      <c r="A282" t="s">
        <v>792</v>
      </c>
      <c r="B282" t="s">
        <v>792</v>
      </c>
      <c r="C282" t="s">
        <v>482</v>
      </c>
      <c r="D282" t="s">
        <v>482</v>
      </c>
      <c r="E282">
        <v>1172985</v>
      </c>
      <c r="F282" s="23">
        <v>44227</v>
      </c>
      <c r="G282">
        <v>708887</v>
      </c>
      <c r="H282">
        <v>348094</v>
      </c>
      <c r="I282">
        <v>27545</v>
      </c>
      <c r="J282">
        <v>207</v>
      </c>
      <c r="K282">
        <v>27337</v>
      </c>
      <c r="L282">
        <v>235257</v>
      </c>
    </row>
    <row r="283" spans="1:12" x14ac:dyDescent="0.35">
      <c r="A283" t="s">
        <v>793</v>
      </c>
      <c r="B283" t="s">
        <v>793</v>
      </c>
      <c r="C283" t="s">
        <v>741</v>
      </c>
      <c r="D283" t="s">
        <v>741</v>
      </c>
      <c r="E283">
        <v>2121943</v>
      </c>
      <c r="G283">
        <v>1518055</v>
      </c>
      <c r="H283">
        <v>855411</v>
      </c>
      <c r="I283">
        <v>316160</v>
      </c>
      <c r="J283">
        <v>1862</v>
      </c>
      <c r="K283">
        <v>313515</v>
      </c>
      <c r="L283">
        <v>1197832</v>
      </c>
    </row>
    <row r="284" spans="1:12" x14ac:dyDescent="0.35">
      <c r="A284" t="s">
        <v>793</v>
      </c>
      <c r="B284" t="s">
        <v>793</v>
      </c>
      <c r="C284" t="s">
        <v>759</v>
      </c>
      <c r="D284" t="s">
        <v>759</v>
      </c>
      <c r="E284">
        <v>3279860</v>
      </c>
      <c r="G284">
        <v>2953482</v>
      </c>
      <c r="H284">
        <v>1759232</v>
      </c>
      <c r="I284">
        <v>602800</v>
      </c>
      <c r="J284">
        <v>3555</v>
      </c>
      <c r="K284">
        <v>583842</v>
      </c>
      <c r="L284">
        <v>1908531</v>
      </c>
    </row>
    <row r="285" spans="1:12" x14ac:dyDescent="0.35">
      <c r="A285" t="s">
        <v>793</v>
      </c>
      <c r="B285" t="s">
        <v>793</v>
      </c>
      <c r="C285" t="s">
        <v>496</v>
      </c>
      <c r="D285" t="s">
        <v>496</v>
      </c>
      <c r="E285">
        <v>1107453</v>
      </c>
      <c r="F285" s="23">
        <v>44197</v>
      </c>
      <c r="G285">
        <v>859116</v>
      </c>
      <c r="H285">
        <v>481911</v>
      </c>
      <c r="I285">
        <v>147118</v>
      </c>
      <c r="J285">
        <v>519</v>
      </c>
      <c r="K285">
        <v>140292</v>
      </c>
      <c r="L285">
        <v>311250</v>
      </c>
    </row>
    <row r="286" spans="1:12" x14ac:dyDescent="0.35">
      <c r="A286" t="s">
        <v>793</v>
      </c>
      <c r="B286" t="s">
        <v>793</v>
      </c>
      <c r="C286" t="s">
        <v>603</v>
      </c>
      <c r="D286" t="s">
        <v>603</v>
      </c>
      <c r="E286">
        <v>2525637</v>
      </c>
      <c r="F286" s="23">
        <v>44197</v>
      </c>
      <c r="G286">
        <v>1891004</v>
      </c>
      <c r="H286">
        <v>959656</v>
      </c>
      <c r="I286">
        <v>275264</v>
      </c>
      <c r="J286">
        <v>2325</v>
      </c>
      <c r="K286">
        <v>269475</v>
      </c>
      <c r="L286">
        <v>529768</v>
      </c>
    </row>
    <row r="287" spans="1:12" x14ac:dyDescent="0.35">
      <c r="A287" t="s">
        <v>793</v>
      </c>
      <c r="B287" t="s">
        <v>793</v>
      </c>
      <c r="C287" t="s">
        <v>684</v>
      </c>
      <c r="D287" t="s">
        <v>684</v>
      </c>
      <c r="E287">
        <v>1302600</v>
      </c>
      <c r="G287">
        <v>910194</v>
      </c>
      <c r="H287">
        <v>521754</v>
      </c>
      <c r="I287">
        <v>138815</v>
      </c>
      <c r="J287">
        <v>617</v>
      </c>
      <c r="K287">
        <v>134824</v>
      </c>
      <c r="L287">
        <v>707681</v>
      </c>
    </row>
    <row r="288" spans="1:12" x14ac:dyDescent="0.35">
      <c r="A288" t="s">
        <v>793</v>
      </c>
      <c r="B288" t="s">
        <v>793</v>
      </c>
      <c r="C288" t="s">
        <v>749</v>
      </c>
      <c r="D288" t="s">
        <v>749</v>
      </c>
      <c r="E288">
        <v>2629703</v>
      </c>
      <c r="G288">
        <v>1951077</v>
      </c>
      <c r="H288">
        <v>1047951</v>
      </c>
      <c r="I288">
        <v>390872</v>
      </c>
      <c r="J288">
        <v>2451</v>
      </c>
      <c r="K288">
        <v>383923</v>
      </c>
      <c r="L288">
        <v>1483990</v>
      </c>
    </row>
    <row r="289" spans="1:12" x14ac:dyDescent="0.35">
      <c r="A289" t="s">
        <v>793</v>
      </c>
      <c r="B289" t="s">
        <v>793</v>
      </c>
      <c r="C289" t="s">
        <v>739</v>
      </c>
      <c r="D289" t="s">
        <v>739</v>
      </c>
      <c r="E289">
        <v>1979384</v>
      </c>
      <c r="G289">
        <v>1477425</v>
      </c>
      <c r="H289">
        <v>841596</v>
      </c>
      <c r="I289">
        <v>322484</v>
      </c>
      <c r="J289">
        <v>1356</v>
      </c>
      <c r="K289">
        <v>315759</v>
      </c>
      <c r="L289">
        <v>1131140</v>
      </c>
    </row>
    <row r="290" spans="1:12" x14ac:dyDescent="0.35">
      <c r="A290" t="s">
        <v>793</v>
      </c>
      <c r="B290" t="s">
        <v>793</v>
      </c>
      <c r="C290" t="s">
        <v>737</v>
      </c>
      <c r="D290" t="s">
        <v>737</v>
      </c>
      <c r="E290">
        <v>3089543</v>
      </c>
      <c r="F290" s="23">
        <v>44197</v>
      </c>
      <c r="G290">
        <v>2341296</v>
      </c>
      <c r="H290">
        <v>1154561</v>
      </c>
      <c r="I290">
        <v>527346</v>
      </c>
      <c r="J290">
        <v>3374</v>
      </c>
      <c r="K290">
        <v>519030</v>
      </c>
      <c r="L290">
        <v>1218733</v>
      </c>
    </row>
    <row r="291" spans="1:12" x14ac:dyDescent="0.35">
      <c r="A291" t="s">
        <v>793</v>
      </c>
      <c r="B291" t="s">
        <v>793</v>
      </c>
      <c r="C291" t="s">
        <v>637</v>
      </c>
      <c r="D291" t="s">
        <v>637</v>
      </c>
      <c r="E291">
        <v>4110956</v>
      </c>
      <c r="F291" s="23">
        <v>44195</v>
      </c>
      <c r="G291">
        <v>2833303</v>
      </c>
      <c r="H291">
        <v>1103557</v>
      </c>
      <c r="I291">
        <v>567584</v>
      </c>
      <c r="J291">
        <v>2576</v>
      </c>
      <c r="K291">
        <v>562111</v>
      </c>
      <c r="L291">
        <v>753642</v>
      </c>
    </row>
    <row r="292" spans="1:12" x14ac:dyDescent="0.35">
      <c r="A292" t="s">
        <v>793</v>
      </c>
      <c r="B292" t="s">
        <v>793</v>
      </c>
      <c r="C292" t="s">
        <v>488</v>
      </c>
      <c r="D292" t="s">
        <v>488</v>
      </c>
      <c r="E292">
        <v>2810892</v>
      </c>
      <c r="F292" s="23">
        <v>44123</v>
      </c>
      <c r="G292">
        <v>1989222</v>
      </c>
      <c r="H292">
        <v>950909</v>
      </c>
      <c r="I292">
        <v>373839</v>
      </c>
      <c r="J292">
        <v>2881</v>
      </c>
      <c r="K292">
        <v>364351</v>
      </c>
      <c r="L292">
        <v>413481</v>
      </c>
    </row>
    <row r="293" spans="1:12" x14ac:dyDescent="0.35">
      <c r="A293" t="s">
        <v>793</v>
      </c>
      <c r="B293" t="s">
        <v>793</v>
      </c>
      <c r="C293" t="s">
        <v>551</v>
      </c>
      <c r="D293" t="s">
        <v>551</v>
      </c>
      <c r="E293">
        <v>1195537</v>
      </c>
      <c r="F293" s="23">
        <v>44197</v>
      </c>
      <c r="G293">
        <v>1048352</v>
      </c>
      <c r="H293">
        <v>677224</v>
      </c>
      <c r="I293">
        <v>193406</v>
      </c>
      <c r="J293">
        <v>1076</v>
      </c>
      <c r="K293">
        <v>184979</v>
      </c>
      <c r="L293">
        <v>402737</v>
      </c>
    </row>
    <row r="294" spans="1:12" x14ac:dyDescent="0.35">
      <c r="A294" t="s">
        <v>793</v>
      </c>
      <c r="B294" t="s">
        <v>793</v>
      </c>
      <c r="C294" t="s">
        <v>619</v>
      </c>
      <c r="D294" t="s">
        <v>619</v>
      </c>
      <c r="E294">
        <v>3307284</v>
      </c>
      <c r="F294" s="23">
        <v>44127</v>
      </c>
      <c r="G294">
        <v>2578575</v>
      </c>
      <c r="H294">
        <v>1562343</v>
      </c>
      <c r="I294">
        <v>463977</v>
      </c>
      <c r="J294">
        <v>4996</v>
      </c>
      <c r="K294">
        <v>448304</v>
      </c>
      <c r="L294">
        <v>668649</v>
      </c>
    </row>
    <row r="295" spans="1:12" x14ac:dyDescent="0.35">
      <c r="A295" t="s">
        <v>793</v>
      </c>
      <c r="B295" t="s">
        <v>793</v>
      </c>
      <c r="C295" t="s">
        <v>685</v>
      </c>
      <c r="D295" t="s">
        <v>685</v>
      </c>
      <c r="E295">
        <v>3110327</v>
      </c>
      <c r="F295" s="23">
        <v>44197</v>
      </c>
      <c r="G295">
        <v>2295947</v>
      </c>
      <c r="H295">
        <v>1305873</v>
      </c>
      <c r="I295">
        <v>523260</v>
      </c>
      <c r="J295">
        <v>3575</v>
      </c>
      <c r="K295">
        <v>515481</v>
      </c>
      <c r="L295">
        <v>900685</v>
      </c>
    </row>
    <row r="296" spans="1:12" x14ac:dyDescent="0.35">
      <c r="A296" t="s">
        <v>793</v>
      </c>
      <c r="B296" t="s">
        <v>793</v>
      </c>
      <c r="C296" t="s">
        <v>474</v>
      </c>
      <c r="D296" t="s">
        <v>474</v>
      </c>
      <c r="E296">
        <v>816558</v>
      </c>
      <c r="F296" s="23">
        <v>44197</v>
      </c>
      <c r="G296">
        <v>659451</v>
      </c>
      <c r="H296">
        <v>436359</v>
      </c>
      <c r="I296">
        <v>125732</v>
      </c>
      <c r="J296">
        <v>518</v>
      </c>
      <c r="K296">
        <v>121295</v>
      </c>
      <c r="L296">
        <v>274819</v>
      </c>
    </row>
    <row r="297" spans="1:12" x14ac:dyDescent="0.35">
      <c r="A297" t="s">
        <v>810</v>
      </c>
      <c r="B297" t="s">
        <v>810</v>
      </c>
      <c r="C297" t="s">
        <v>231</v>
      </c>
      <c r="D297" t="s">
        <v>231</v>
      </c>
      <c r="E297">
        <v>143000</v>
      </c>
      <c r="F297" s="23">
        <v>44210</v>
      </c>
      <c r="G297">
        <v>87221</v>
      </c>
      <c r="H297">
        <v>64300</v>
      </c>
      <c r="I297">
        <v>3619</v>
      </c>
      <c r="J297">
        <v>58</v>
      </c>
      <c r="K297">
        <v>3556</v>
      </c>
      <c r="L297">
        <v>39280</v>
      </c>
    </row>
    <row r="298" spans="1:12" x14ac:dyDescent="0.35">
      <c r="A298" t="s">
        <v>810</v>
      </c>
      <c r="B298" t="s">
        <v>810</v>
      </c>
      <c r="C298" t="s">
        <v>318</v>
      </c>
      <c r="D298" t="s">
        <v>318</v>
      </c>
      <c r="E298">
        <v>147000</v>
      </c>
      <c r="F298" s="23">
        <v>44210</v>
      </c>
      <c r="G298">
        <v>121577</v>
      </c>
      <c r="H298">
        <v>87980</v>
      </c>
      <c r="I298">
        <v>17343</v>
      </c>
      <c r="J298">
        <v>150</v>
      </c>
      <c r="K298">
        <v>17131</v>
      </c>
      <c r="L298">
        <v>81268</v>
      </c>
    </row>
    <row r="299" spans="1:12" x14ac:dyDescent="0.35">
      <c r="A299" t="s">
        <v>512</v>
      </c>
      <c r="B299" t="s">
        <v>512</v>
      </c>
      <c r="C299" t="s">
        <v>512</v>
      </c>
      <c r="D299" t="s">
        <v>512</v>
      </c>
      <c r="E299">
        <v>64473</v>
      </c>
      <c r="F299" s="23">
        <v>44500</v>
      </c>
      <c r="G299">
        <v>55129</v>
      </c>
      <c r="H299">
        <v>45951</v>
      </c>
      <c r="I299">
        <v>10365</v>
      </c>
      <c r="J299">
        <v>51</v>
      </c>
      <c r="K299">
        <v>10270</v>
      </c>
      <c r="L299">
        <v>268723</v>
      </c>
    </row>
    <row r="300" spans="1:12" x14ac:dyDescent="0.35">
      <c r="A300" t="s">
        <v>794</v>
      </c>
      <c r="B300" t="s">
        <v>794</v>
      </c>
      <c r="C300" t="s">
        <v>589</v>
      </c>
      <c r="D300" t="s">
        <v>589</v>
      </c>
      <c r="E300">
        <v>728677</v>
      </c>
      <c r="G300">
        <v>369571</v>
      </c>
      <c r="H300">
        <v>114601</v>
      </c>
      <c r="I300">
        <v>3505</v>
      </c>
      <c r="J300">
        <v>48</v>
      </c>
      <c r="K300">
        <v>3453</v>
      </c>
      <c r="L300">
        <v>358804</v>
      </c>
    </row>
    <row r="301" spans="1:12" x14ac:dyDescent="0.35">
      <c r="A301" t="s">
        <v>794</v>
      </c>
      <c r="B301" t="s">
        <v>794</v>
      </c>
      <c r="C301" t="s">
        <v>116</v>
      </c>
      <c r="D301" t="s">
        <v>116</v>
      </c>
      <c r="E301">
        <v>749521</v>
      </c>
      <c r="F301" s="23">
        <v>44093</v>
      </c>
      <c r="G301">
        <v>481238</v>
      </c>
      <c r="H301">
        <v>164712</v>
      </c>
      <c r="I301">
        <v>9238</v>
      </c>
      <c r="J301">
        <v>89</v>
      </c>
      <c r="K301">
        <v>9140</v>
      </c>
      <c r="L301">
        <v>8043</v>
      </c>
    </row>
    <row r="302" spans="1:12" x14ac:dyDescent="0.35">
      <c r="A302" t="s">
        <v>794</v>
      </c>
      <c r="B302" t="s">
        <v>794</v>
      </c>
      <c r="C302" t="s">
        <v>284</v>
      </c>
      <c r="D302" t="s">
        <v>284</v>
      </c>
      <c r="E302">
        <v>844979</v>
      </c>
      <c r="F302" s="23">
        <v>44227</v>
      </c>
      <c r="G302">
        <v>550087</v>
      </c>
      <c r="H302">
        <v>186066</v>
      </c>
      <c r="I302">
        <v>3670</v>
      </c>
      <c r="J302">
        <v>57</v>
      </c>
      <c r="K302">
        <v>3613</v>
      </c>
      <c r="L302">
        <v>57627</v>
      </c>
    </row>
    <row r="303" spans="1:12" x14ac:dyDescent="0.35">
      <c r="A303" t="s">
        <v>794</v>
      </c>
      <c r="B303" t="s">
        <v>794</v>
      </c>
      <c r="C303" t="s">
        <v>149</v>
      </c>
      <c r="D303" t="s">
        <v>149</v>
      </c>
      <c r="E303">
        <v>1701156</v>
      </c>
      <c r="F303" s="23">
        <v>44062</v>
      </c>
      <c r="G303">
        <v>1278183</v>
      </c>
      <c r="H303">
        <v>549643</v>
      </c>
      <c r="I303">
        <v>9100</v>
      </c>
      <c r="J303">
        <v>64</v>
      </c>
      <c r="K303">
        <v>9017</v>
      </c>
      <c r="L303">
        <v>14204</v>
      </c>
    </row>
    <row r="304" spans="1:12" x14ac:dyDescent="0.35">
      <c r="A304" t="s">
        <v>794</v>
      </c>
      <c r="B304" t="s">
        <v>794</v>
      </c>
      <c r="C304" t="s">
        <v>241</v>
      </c>
      <c r="D304" t="s">
        <v>241</v>
      </c>
      <c r="E304">
        <v>1385659</v>
      </c>
      <c r="F304" s="23">
        <v>44154</v>
      </c>
      <c r="G304">
        <v>788872</v>
      </c>
      <c r="H304">
        <v>225336</v>
      </c>
      <c r="I304">
        <v>8366</v>
      </c>
      <c r="J304">
        <v>90</v>
      </c>
      <c r="K304">
        <v>8267</v>
      </c>
      <c r="L304">
        <v>45771</v>
      </c>
    </row>
    <row r="305" spans="1:12" x14ac:dyDescent="0.35">
      <c r="A305" t="s">
        <v>794</v>
      </c>
      <c r="B305" t="s">
        <v>794</v>
      </c>
      <c r="C305" t="s">
        <v>312</v>
      </c>
      <c r="D305" t="s">
        <v>312</v>
      </c>
      <c r="E305">
        <v>1575247</v>
      </c>
      <c r="F305" s="23">
        <v>44227</v>
      </c>
      <c r="G305">
        <v>1042931</v>
      </c>
      <c r="H305">
        <v>343674</v>
      </c>
      <c r="I305">
        <v>12905</v>
      </c>
      <c r="J305">
        <v>277</v>
      </c>
      <c r="K305">
        <v>12590</v>
      </c>
      <c r="L305">
        <v>74488</v>
      </c>
    </row>
    <row r="306" spans="1:12" x14ac:dyDescent="0.35">
      <c r="A306" t="s">
        <v>794</v>
      </c>
      <c r="B306" t="s">
        <v>794</v>
      </c>
      <c r="C306" t="s">
        <v>249</v>
      </c>
      <c r="D306" t="s">
        <v>249</v>
      </c>
      <c r="E306">
        <v>1703562</v>
      </c>
      <c r="F306" s="23">
        <v>44151</v>
      </c>
      <c r="G306">
        <v>1034374</v>
      </c>
      <c r="H306">
        <v>351065</v>
      </c>
      <c r="I306">
        <v>2995</v>
      </c>
      <c r="J306">
        <v>32</v>
      </c>
      <c r="K306">
        <v>2960</v>
      </c>
      <c r="L306">
        <v>45892</v>
      </c>
    </row>
    <row r="307" spans="1:12" x14ac:dyDescent="0.35">
      <c r="A307" t="s">
        <v>794</v>
      </c>
      <c r="B307" t="s">
        <v>794</v>
      </c>
      <c r="C307" t="s">
        <v>501</v>
      </c>
      <c r="D307" t="s">
        <v>501</v>
      </c>
      <c r="E307">
        <v>2368145</v>
      </c>
      <c r="F307" s="23">
        <v>44093</v>
      </c>
      <c r="G307">
        <v>2012966</v>
      </c>
      <c r="H307">
        <v>1168682</v>
      </c>
      <c r="I307">
        <v>123552</v>
      </c>
      <c r="J307">
        <v>972</v>
      </c>
      <c r="K307">
        <v>122121</v>
      </c>
      <c r="L307">
        <v>306942</v>
      </c>
    </row>
    <row r="308" spans="1:12" x14ac:dyDescent="0.35">
      <c r="A308" t="s">
        <v>794</v>
      </c>
      <c r="B308" t="s">
        <v>794</v>
      </c>
      <c r="C308" t="s">
        <v>169</v>
      </c>
      <c r="D308" t="s">
        <v>169</v>
      </c>
      <c r="E308">
        <v>756993</v>
      </c>
      <c r="F308" s="23">
        <v>44061</v>
      </c>
      <c r="G308">
        <v>493618</v>
      </c>
      <c r="H308">
        <v>220909</v>
      </c>
      <c r="I308">
        <v>2568</v>
      </c>
      <c r="J308">
        <v>39</v>
      </c>
      <c r="K308">
        <v>2529</v>
      </c>
      <c r="L308">
        <v>14324</v>
      </c>
    </row>
    <row r="309" spans="1:12" x14ac:dyDescent="0.35">
      <c r="A309" t="s">
        <v>794</v>
      </c>
      <c r="B309" t="s">
        <v>794</v>
      </c>
      <c r="C309" t="s">
        <v>266</v>
      </c>
      <c r="D309" t="s">
        <v>266</v>
      </c>
      <c r="E309">
        <v>1762857</v>
      </c>
      <c r="F309" s="23">
        <v>44174</v>
      </c>
      <c r="G309">
        <v>1093616</v>
      </c>
      <c r="H309">
        <v>336309</v>
      </c>
      <c r="I309">
        <v>7609</v>
      </c>
      <c r="J309">
        <v>91</v>
      </c>
      <c r="K309">
        <v>7506</v>
      </c>
      <c r="L309">
        <v>54322</v>
      </c>
    </row>
    <row r="310" spans="1:12" x14ac:dyDescent="0.35">
      <c r="A310" t="s">
        <v>794</v>
      </c>
      <c r="B310" t="s">
        <v>794</v>
      </c>
      <c r="C310" t="s">
        <v>328</v>
      </c>
      <c r="D310" t="s">
        <v>328</v>
      </c>
      <c r="E310">
        <v>2090306</v>
      </c>
      <c r="F310" s="23">
        <v>44227</v>
      </c>
      <c r="G310">
        <v>1624355</v>
      </c>
      <c r="H310">
        <v>591843</v>
      </c>
      <c r="I310">
        <v>6734</v>
      </c>
      <c r="J310">
        <v>120</v>
      </c>
      <c r="K310">
        <v>6612</v>
      </c>
      <c r="L310">
        <v>82457</v>
      </c>
    </row>
    <row r="311" spans="1:12" x14ac:dyDescent="0.35">
      <c r="A311" t="s">
        <v>794</v>
      </c>
      <c r="B311" t="s">
        <v>794</v>
      </c>
      <c r="C311" t="s">
        <v>180</v>
      </c>
      <c r="D311" t="s">
        <v>180</v>
      </c>
      <c r="E311">
        <v>1263703</v>
      </c>
      <c r="F311" s="23">
        <v>44093</v>
      </c>
      <c r="G311">
        <v>844557</v>
      </c>
      <c r="H311">
        <v>326505</v>
      </c>
      <c r="I311">
        <v>8120</v>
      </c>
      <c r="J311">
        <v>186</v>
      </c>
      <c r="K311">
        <v>7841</v>
      </c>
      <c r="L311">
        <v>20624</v>
      </c>
    </row>
    <row r="312" spans="1:12" x14ac:dyDescent="0.35">
      <c r="A312" t="s">
        <v>794</v>
      </c>
      <c r="B312" t="s">
        <v>794</v>
      </c>
      <c r="C312" t="s">
        <v>238</v>
      </c>
      <c r="D312" t="s">
        <v>238</v>
      </c>
      <c r="E312">
        <v>786375</v>
      </c>
      <c r="F312" s="23">
        <v>44169</v>
      </c>
      <c r="G312">
        <v>560238</v>
      </c>
      <c r="H312">
        <v>296233</v>
      </c>
      <c r="I312">
        <v>6959</v>
      </c>
      <c r="J312">
        <v>78</v>
      </c>
      <c r="K312">
        <v>6874</v>
      </c>
      <c r="L312">
        <v>43801</v>
      </c>
    </row>
    <row r="313" spans="1:12" x14ac:dyDescent="0.35">
      <c r="A313" t="s">
        <v>794</v>
      </c>
      <c r="B313" t="s">
        <v>794</v>
      </c>
      <c r="C313" t="s">
        <v>358</v>
      </c>
      <c r="D313" t="s">
        <v>358</v>
      </c>
      <c r="E313">
        <v>1563107</v>
      </c>
      <c r="F313" s="23">
        <v>44227</v>
      </c>
      <c r="G313">
        <v>1005266</v>
      </c>
      <c r="H313">
        <v>477219</v>
      </c>
      <c r="I313">
        <v>7723</v>
      </c>
      <c r="J313">
        <v>51</v>
      </c>
      <c r="K313">
        <v>7672</v>
      </c>
      <c r="L313">
        <v>100016</v>
      </c>
    </row>
    <row r="314" spans="1:12" x14ac:dyDescent="0.35">
      <c r="A314" t="s">
        <v>794</v>
      </c>
      <c r="B314" t="s">
        <v>794</v>
      </c>
      <c r="C314" t="s">
        <v>298</v>
      </c>
      <c r="D314" t="s">
        <v>298</v>
      </c>
      <c r="E314">
        <v>2184672</v>
      </c>
      <c r="F314" s="23">
        <v>44167</v>
      </c>
      <c r="G314">
        <v>1371226</v>
      </c>
      <c r="H314">
        <v>536214</v>
      </c>
      <c r="I314">
        <v>12572</v>
      </c>
      <c r="J314">
        <v>130</v>
      </c>
      <c r="K314">
        <v>12388</v>
      </c>
      <c r="L314">
        <v>68883</v>
      </c>
    </row>
    <row r="315" spans="1:12" x14ac:dyDescent="0.35">
      <c r="A315" t="s">
        <v>794</v>
      </c>
      <c r="B315" t="s">
        <v>794</v>
      </c>
      <c r="C315" t="s">
        <v>117</v>
      </c>
      <c r="D315" t="s">
        <v>117</v>
      </c>
      <c r="E315">
        <v>704218</v>
      </c>
      <c r="F315" s="23">
        <v>44020</v>
      </c>
      <c r="G315">
        <v>481366</v>
      </c>
      <c r="H315">
        <v>186341</v>
      </c>
      <c r="I315">
        <v>4623</v>
      </c>
      <c r="J315">
        <v>29</v>
      </c>
      <c r="K315">
        <v>4588</v>
      </c>
      <c r="L315">
        <v>5868</v>
      </c>
    </row>
    <row r="316" spans="1:12" x14ac:dyDescent="0.35">
      <c r="A316" t="s">
        <v>794</v>
      </c>
      <c r="B316" t="s">
        <v>794</v>
      </c>
      <c r="C316" t="s">
        <v>237</v>
      </c>
      <c r="D316" t="s">
        <v>237</v>
      </c>
      <c r="E316">
        <v>1240938</v>
      </c>
      <c r="F316" s="23">
        <v>44169</v>
      </c>
      <c r="G316">
        <v>821399</v>
      </c>
      <c r="H316">
        <v>284155</v>
      </c>
      <c r="I316">
        <v>5132</v>
      </c>
      <c r="J316">
        <v>44</v>
      </c>
      <c r="K316">
        <v>5085</v>
      </c>
      <c r="L316">
        <v>42795</v>
      </c>
    </row>
    <row r="317" spans="1:12" x14ac:dyDescent="0.35">
      <c r="A317" t="s">
        <v>794</v>
      </c>
      <c r="B317" t="s">
        <v>794</v>
      </c>
      <c r="C317" t="s">
        <v>470</v>
      </c>
      <c r="D317" t="s">
        <v>470</v>
      </c>
      <c r="E317">
        <v>2030543</v>
      </c>
      <c r="F317" s="23">
        <v>44169</v>
      </c>
      <c r="G317">
        <v>1452149</v>
      </c>
      <c r="H317">
        <v>730150</v>
      </c>
      <c r="I317">
        <v>53106</v>
      </c>
      <c r="J317">
        <v>633</v>
      </c>
      <c r="K317">
        <v>52427</v>
      </c>
      <c r="L317">
        <v>233249</v>
      </c>
    </row>
    <row r="318" spans="1:12" x14ac:dyDescent="0.35">
      <c r="A318" t="s">
        <v>794</v>
      </c>
      <c r="B318" t="s">
        <v>794</v>
      </c>
      <c r="C318" t="s">
        <v>230</v>
      </c>
      <c r="D318" t="s">
        <v>230</v>
      </c>
      <c r="E318">
        <v>570302</v>
      </c>
      <c r="F318" s="23">
        <v>44167</v>
      </c>
      <c r="G318">
        <v>394641</v>
      </c>
      <c r="H318">
        <v>159293</v>
      </c>
      <c r="I318">
        <v>5055</v>
      </c>
      <c r="J318">
        <v>96</v>
      </c>
      <c r="K318">
        <v>4954</v>
      </c>
      <c r="L318">
        <v>39235</v>
      </c>
    </row>
    <row r="319" spans="1:12" x14ac:dyDescent="0.35">
      <c r="A319" t="s">
        <v>794</v>
      </c>
      <c r="B319" t="s">
        <v>794</v>
      </c>
      <c r="C319" t="s">
        <v>255</v>
      </c>
      <c r="D319" t="s">
        <v>255</v>
      </c>
      <c r="E319">
        <v>1240975</v>
      </c>
      <c r="F319" s="23">
        <v>44169</v>
      </c>
      <c r="G319">
        <v>865566</v>
      </c>
      <c r="H319">
        <v>369945</v>
      </c>
      <c r="I319">
        <v>10688</v>
      </c>
      <c r="J319">
        <v>99</v>
      </c>
      <c r="K319">
        <v>10570</v>
      </c>
      <c r="L319">
        <v>51638</v>
      </c>
    </row>
    <row r="320" spans="1:12" x14ac:dyDescent="0.35">
      <c r="A320" t="s">
        <v>794</v>
      </c>
      <c r="B320" t="s">
        <v>794</v>
      </c>
      <c r="C320" t="s">
        <v>714</v>
      </c>
      <c r="D320" t="s">
        <v>714</v>
      </c>
      <c r="E320">
        <v>3272335</v>
      </c>
      <c r="F320" s="23">
        <v>44227</v>
      </c>
      <c r="G320">
        <v>2951024</v>
      </c>
      <c r="H320">
        <v>1728945</v>
      </c>
      <c r="I320">
        <v>153230</v>
      </c>
      <c r="J320">
        <v>1391</v>
      </c>
      <c r="K320">
        <v>151410</v>
      </c>
      <c r="L320">
        <v>856881</v>
      </c>
    </row>
    <row r="321" spans="1:12" x14ac:dyDescent="0.35">
      <c r="A321" t="s">
        <v>794</v>
      </c>
      <c r="B321" t="s">
        <v>794</v>
      </c>
      <c r="C321" t="s">
        <v>537</v>
      </c>
      <c r="D321" t="s">
        <v>537</v>
      </c>
      <c r="E321">
        <v>2460714</v>
      </c>
      <c r="F321" s="23">
        <v>44228</v>
      </c>
      <c r="G321">
        <v>1957070</v>
      </c>
      <c r="H321">
        <v>1099359</v>
      </c>
      <c r="I321">
        <v>50779</v>
      </c>
      <c r="J321">
        <v>670</v>
      </c>
      <c r="K321">
        <v>49896</v>
      </c>
      <c r="L321">
        <v>319312</v>
      </c>
    </row>
    <row r="322" spans="1:12" x14ac:dyDescent="0.35">
      <c r="A322" t="s">
        <v>794</v>
      </c>
      <c r="B322" t="s">
        <v>794</v>
      </c>
      <c r="C322" t="s">
        <v>271</v>
      </c>
      <c r="D322" t="s">
        <v>271</v>
      </c>
      <c r="E322">
        <v>1024091</v>
      </c>
      <c r="F322" s="23">
        <v>44169</v>
      </c>
      <c r="G322">
        <v>607542</v>
      </c>
      <c r="H322">
        <v>185320</v>
      </c>
      <c r="I322">
        <v>7691</v>
      </c>
      <c r="J322">
        <v>64</v>
      </c>
      <c r="K322">
        <v>7619</v>
      </c>
      <c r="L322">
        <v>55991</v>
      </c>
    </row>
    <row r="323" spans="1:12" x14ac:dyDescent="0.35">
      <c r="A323" t="s">
        <v>794</v>
      </c>
      <c r="B323" t="s">
        <v>794</v>
      </c>
      <c r="C323" t="s">
        <v>286</v>
      </c>
      <c r="D323" t="s">
        <v>286</v>
      </c>
      <c r="E323">
        <v>1291684</v>
      </c>
      <c r="F323" s="23">
        <v>44183</v>
      </c>
      <c r="G323">
        <v>865274</v>
      </c>
      <c r="H323">
        <v>306259</v>
      </c>
      <c r="I323">
        <v>9366</v>
      </c>
      <c r="J323">
        <v>120</v>
      </c>
      <c r="K323">
        <v>9242</v>
      </c>
      <c r="L323">
        <v>61511</v>
      </c>
    </row>
    <row r="324" spans="1:12" x14ac:dyDescent="0.35">
      <c r="A324" t="s">
        <v>794</v>
      </c>
      <c r="B324" t="s">
        <v>794</v>
      </c>
      <c r="C324" t="s">
        <v>181</v>
      </c>
      <c r="D324" t="s">
        <v>181</v>
      </c>
      <c r="E324">
        <v>1309443</v>
      </c>
      <c r="F324" s="23">
        <v>44067</v>
      </c>
      <c r="G324">
        <v>862885</v>
      </c>
      <c r="H324">
        <v>310248</v>
      </c>
      <c r="I324">
        <v>4044</v>
      </c>
      <c r="J324">
        <v>94</v>
      </c>
      <c r="K324">
        <v>3946</v>
      </c>
      <c r="L324">
        <v>19112</v>
      </c>
    </row>
    <row r="325" spans="1:12" x14ac:dyDescent="0.35">
      <c r="A325" t="s">
        <v>794</v>
      </c>
      <c r="B325" t="s">
        <v>794</v>
      </c>
      <c r="C325" t="s">
        <v>234</v>
      </c>
      <c r="D325" t="s">
        <v>234</v>
      </c>
      <c r="E325">
        <v>1872413</v>
      </c>
      <c r="F325" s="23">
        <v>44093</v>
      </c>
      <c r="G325">
        <v>1147444</v>
      </c>
      <c r="H325">
        <v>411114</v>
      </c>
      <c r="I325">
        <v>13970</v>
      </c>
      <c r="J325">
        <v>239</v>
      </c>
      <c r="K325">
        <v>13716</v>
      </c>
      <c r="L325">
        <v>45398</v>
      </c>
    </row>
    <row r="326" spans="1:12" x14ac:dyDescent="0.35">
      <c r="A326" t="s">
        <v>794</v>
      </c>
      <c r="B326" t="s">
        <v>794</v>
      </c>
      <c r="C326" t="s">
        <v>657</v>
      </c>
      <c r="D326" t="s">
        <v>657</v>
      </c>
      <c r="E326">
        <v>1053522</v>
      </c>
      <c r="G326">
        <v>684882</v>
      </c>
      <c r="H326">
        <v>246724</v>
      </c>
      <c r="I326">
        <v>5188</v>
      </c>
      <c r="J326">
        <v>25</v>
      </c>
      <c r="K326">
        <v>5159</v>
      </c>
      <c r="L326">
        <v>518819</v>
      </c>
    </row>
    <row r="327" spans="1:12" x14ac:dyDescent="0.35">
      <c r="A327" t="s">
        <v>794</v>
      </c>
      <c r="B327" t="s">
        <v>794</v>
      </c>
      <c r="C327" t="s">
        <v>274</v>
      </c>
      <c r="D327" t="s">
        <v>274</v>
      </c>
      <c r="E327">
        <v>1339832</v>
      </c>
      <c r="F327" s="23">
        <v>44169</v>
      </c>
      <c r="G327">
        <v>948065</v>
      </c>
      <c r="H327">
        <v>330902</v>
      </c>
      <c r="I327">
        <v>8637</v>
      </c>
      <c r="J327">
        <v>84</v>
      </c>
      <c r="K327">
        <v>8552</v>
      </c>
      <c r="L327">
        <v>57051</v>
      </c>
    </row>
    <row r="328" spans="1:12" x14ac:dyDescent="0.35">
      <c r="A328" t="s">
        <v>794</v>
      </c>
      <c r="B328" t="s">
        <v>794</v>
      </c>
      <c r="C328" t="s">
        <v>349</v>
      </c>
      <c r="D328" t="s">
        <v>349</v>
      </c>
      <c r="E328">
        <v>1965137</v>
      </c>
      <c r="F328" s="23">
        <v>44228</v>
      </c>
      <c r="G328">
        <v>1295658</v>
      </c>
      <c r="H328">
        <v>582833</v>
      </c>
      <c r="I328">
        <v>8236</v>
      </c>
      <c r="J328">
        <v>95</v>
      </c>
      <c r="K328">
        <v>8135</v>
      </c>
      <c r="L328">
        <v>95085</v>
      </c>
    </row>
    <row r="329" spans="1:12" x14ac:dyDescent="0.35">
      <c r="A329" t="s">
        <v>794</v>
      </c>
      <c r="B329" t="s">
        <v>794</v>
      </c>
      <c r="C329" t="s">
        <v>348</v>
      </c>
      <c r="D329" t="s">
        <v>348</v>
      </c>
      <c r="E329">
        <v>1092141</v>
      </c>
      <c r="F329" s="23">
        <v>44226</v>
      </c>
      <c r="G329">
        <v>803225</v>
      </c>
      <c r="H329">
        <v>318284</v>
      </c>
      <c r="I329">
        <v>11209</v>
      </c>
      <c r="J329">
        <v>81</v>
      </c>
      <c r="K329">
        <v>11115</v>
      </c>
      <c r="L329">
        <v>96204</v>
      </c>
    </row>
    <row r="330" spans="1:12" x14ac:dyDescent="0.35">
      <c r="A330" t="s">
        <v>794</v>
      </c>
      <c r="B330" t="s">
        <v>794</v>
      </c>
      <c r="C330" t="s">
        <v>288</v>
      </c>
      <c r="D330" t="s">
        <v>288</v>
      </c>
      <c r="E330">
        <v>825958</v>
      </c>
      <c r="F330" s="23">
        <v>44169</v>
      </c>
      <c r="G330">
        <v>579489</v>
      </c>
      <c r="H330">
        <v>229183</v>
      </c>
      <c r="I330">
        <v>7926</v>
      </c>
      <c r="J330">
        <v>84</v>
      </c>
      <c r="K330">
        <v>7828</v>
      </c>
      <c r="L330">
        <v>61255</v>
      </c>
    </row>
    <row r="331" spans="1:12" x14ac:dyDescent="0.35">
      <c r="A331" t="s">
        <v>794</v>
      </c>
      <c r="B331" t="s">
        <v>794</v>
      </c>
      <c r="C331" t="s">
        <v>198</v>
      </c>
      <c r="D331" t="s">
        <v>198</v>
      </c>
      <c r="E331">
        <v>46069</v>
      </c>
      <c r="F331" s="23">
        <v>44164</v>
      </c>
      <c r="G331">
        <v>0</v>
      </c>
      <c r="H331">
        <v>0</v>
      </c>
      <c r="I331">
        <v>3715</v>
      </c>
      <c r="J331">
        <v>48</v>
      </c>
      <c r="K331">
        <v>3654</v>
      </c>
      <c r="L331">
        <v>24431</v>
      </c>
    </row>
    <row r="332" spans="1:12" x14ac:dyDescent="0.35">
      <c r="A332" t="s">
        <v>794</v>
      </c>
      <c r="B332" t="s">
        <v>794</v>
      </c>
      <c r="C332" t="s">
        <v>649</v>
      </c>
      <c r="D332" t="s">
        <v>649</v>
      </c>
      <c r="E332">
        <v>1016028</v>
      </c>
      <c r="G332">
        <v>600823</v>
      </c>
      <c r="H332">
        <v>168120</v>
      </c>
      <c r="I332">
        <v>7331</v>
      </c>
      <c r="J332">
        <v>63</v>
      </c>
      <c r="K332">
        <v>7250</v>
      </c>
      <c r="L332">
        <v>501519</v>
      </c>
    </row>
    <row r="333" spans="1:12" x14ac:dyDescent="0.35">
      <c r="A333" t="s">
        <v>794</v>
      </c>
      <c r="B333" t="s">
        <v>794</v>
      </c>
      <c r="C333" t="s">
        <v>248</v>
      </c>
      <c r="D333" t="s">
        <v>248</v>
      </c>
      <c r="E333">
        <v>1331699</v>
      </c>
      <c r="F333" s="23">
        <v>44164</v>
      </c>
      <c r="G333">
        <v>885585</v>
      </c>
      <c r="H333">
        <v>333022</v>
      </c>
      <c r="I333">
        <v>9238</v>
      </c>
      <c r="J333">
        <v>194</v>
      </c>
      <c r="K333">
        <v>9030</v>
      </c>
      <c r="L333">
        <v>48962</v>
      </c>
    </row>
    <row r="334" spans="1:12" x14ac:dyDescent="0.35">
      <c r="A334" t="s">
        <v>794</v>
      </c>
      <c r="B334" t="s">
        <v>794</v>
      </c>
      <c r="C334" t="s">
        <v>256</v>
      </c>
      <c r="D334" t="s">
        <v>256</v>
      </c>
      <c r="E334">
        <v>1546541</v>
      </c>
      <c r="F334" s="23">
        <v>44169</v>
      </c>
      <c r="G334">
        <v>1025584</v>
      </c>
      <c r="H334">
        <v>450099</v>
      </c>
      <c r="I334">
        <v>8729</v>
      </c>
      <c r="J334">
        <v>172</v>
      </c>
      <c r="K334">
        <v>8490</v>
      </c>
      <c r="L334">
        <v>50968</v>
      </c>
    </row>
    <row r="335" spans="1:12" x14ac:dyDescent="0.35">
      <c r="A335" t="s">
        <v>794</v>
      </c>
      <c r="B335" t="s">
        <v>794</v>
      </c>
      <c r="C335" t="s">
        <v>267</v>
      </c>
      <c r="D335" t="s">
        <v>267</v>
      </c>
      <c r="E335">
        <v>1454483</v>
      </c>
      <c r="F335" s="23">
        <v>44164</v>
      </c>
      <c r="G335">
        <v>1026416</v>
      </c>
      <c r="H335">
        <v>457972</v>
      </c>
      <c r="I335">
        <v>17860</v>
      </c>
      <c r="J335">
        <v>385</v>
      </c>
      <c r="K335">
        <v>17438</v>
      </c>
      <c r="L335">
        <v>60666</v>
      </c>
    </row>
    <row r="336" spans="1:12" x14ac:dyDescent="0.35">
      <c r="A336" t="s">
        <v>794</v>
      </c>
      <c r="B336" t="s">
        <v>794</v>
      </c>
      <c r="C336" t="s">
        <v>199</v>
      </c>
      <c r="D336" t="s">
        <v>199</v>
      </c>
      <c r="E336">
        <v>2363744</v>
      </c>
      <c r="F336" s="23">
        <v>44061</v>
      </c>
      <c r="G336">
        <v>1639826</v>
      </c>
      <c r="H336">
        <v>674779</v>
      </c>
      <c r="I336">
        <v>16433</v>
      </c>
      <c r="J336">
        <v>155</v>
      </c>
      <c r="K336">
        <v>16270</v>
      </c>
      <c r="L336">
        <v>30906</v>
      </c>
    </row>
    <row r="337" spans="1:12" x14ac:dyDescent="0.35">
      <c r="A337" t="s">
        <v>794</v>
      </c>
      <c r="B337" t="s">
        <v>794</v>
      </c>
      <c r="C337" t="s">
        <v>302</v>
      </c>
      <c r="D337" t="s">
        <v>302</v>
      </c>
      <c r="E337">
        <v>2378295</v>
      </c>
      <c r="F337" s="23">
        <v>44093</v>
      </c>
      <c r="G337">
        <v>1563245</v>
      </c>
      <c r="H337">
        <v>760746</v>
      </c>
      <c r="I337">
        <v>16622</v>
      </c>
      <c r="J337">
        <v>390</v>
      </c>
      <c r="K337">
        <v>16154</v>
      </c>
      <c r="L337">
        <v>73112</v>
      </c>
    </row>
    <row r="338" spans="1:12" x14ac:dyDescent="0.35">
      <c r="A338" t="s">
        <v>794</v>
      </c>
      <c r="B338" t="s">
        <v>794</v>
      </c>
      <c r="C338" t="s">
        <v>217</v>
      </c>
      <c r="D338" t="s">
        <v>217</v>
      </c>
      <c r="E338">
        <v>2228619</v>
      </c>
      <c r="F338" s="23">
        <v>44093</v>
      </c>
      <c r="G338">
        <v>1532585</v>
      </c>
      <c r="H338">
        <v>481540</v>
      </c>
      <c r="I338">
        <v>11965</v>
      </c>
      <c r="J338">
        <v>133</v>
      </c>
      <c r="K338">
        <v>11829</v>
      </c>
      <c r="L338">
        <v>34141</v>
      </c>
    </row>
    <row r="339" spans="1:12" x14ac:dyDescent="0.35">
      <c r="A339" t="s">
        <v>794</v>
      </c>
      <c r="B339" t="s">
        <v>794</v>
      </c>
      <c r="C339" t="s">
        <v>251</v>
      </c>
      <c r="D339" t="s">
        <v>251</v>
      </c>
      <c r="E339">
        <v>1311008</v>
      </c>
      <c r="F339" s="23">
        <v>44164</v>
      </c>
      <c r="G339">
        <v>909045</v>
      </c>
      <c r="H339">
        <v>396375</v>
      </c>
      <c r="I339">
        <v>10136</v>
      </c>
      <c r="J339">
        <v>73</v>
      </c>
      <c r="K339">
        <v>10057</v>
      </c>
      <c r="L339">
        <v>50129</v>
      </c>
    </row>
    <row r="340" spans="1:12" x14ac:dyDescent="0.35">
      <c r="A340" t="s">
        <v>794</v>
      </c>
      <c r="B340" t="s">
        <v>794</v>
      </c>
      <c r="C340" t="s">
        <v>178</v>
      </c>
      <c r="D340" t="s">
        <v>178</v>
      </c>
      <c r="E340">
        <v>1378876</v>
      </c>
      <c r="F340" s="23">
        <v>44093</v>
      </c>
      <c r="G340">
        <v>945564</v>
      </c>
      <c r="H340">
        <v>341871</v>
      </c>
      <c r="I340">
        <v>6775</v>
      </c>
      <c r="J340">
        <v>28</v>
      </c>
      <c r="K340">
        <v>6739</v>
      </c>
      <c r="L340">
        <v>18411</v>
      </c>
    </row>
    <row r="341" spans="1:12" x14ac:dyDescent="0.35">
      <c r="A341" t="s">
        <v>794</v>
      </c>
      <c r="B341" t="s">
        <v>794</v>
      </c>
      <c r="C341" t="s">
        <v>185</v>
      </c>
      <c r="D341" t="s">
        <v>185</v>
      </c>
      <c r="E341">
        <v>1064989</v>
      </c>
      <c r="F341" s="23">
        <v>44093</v>
      </c>
      <c r="G341">
        <v>723227</v>
      </c>
      <c r="H341">
        <v>337272</v>
      </c>
      <c r="I341">
        <v>10085</v>
      </c>
      <c r="J341">
        <v>118</v>
      </c>
      <c r="K341">
        <v>9958</v>
      </c>
      <c r="L341">
        <v>23219</v>
      </c>
    </row>
    <row r="342" spans="1:12" x14ac:dyDescent="0.35">
      <c r="A342" t="s">
        <v>794</v>
      </c>
      <c r="B342" t="s">
        <v>794</v>
      </c>
      <c r="C342" t="s">
        <v>285</v>
      </c>
      <c r="D342" t="s">
        <v>285</v>
      </c>
      <c r="E342">
        <v>1512353</v>
      </c>
      <c r="F342" s="23">
        <v>44228</v>
      </c>
      <c r="G342">
        <v>620316</v>
      </c>
      <c r="H342">
        <v>278912</v>
      </c>
      <c r="I342">
        <v>6349</v>
      </c>
      <c r="J342">
        <v>74</v>
      </c>
      <c r="K342">
        <v>6273</v>
      </c>
      <c r="L342">
        <v>59979</v>
      </c>
    </row>
    <row r="343" spans="1:12" x14ac:dyDescent="0.35">
      <c r="A343" t="s">
        <v>794</v>
      </c>
      <c r="B343" t="s">
        <v>794</v>
      </c>
      <c r="C343" t="s">
        <v>221</v>
      </c>
      <c r="D343" t="s">
        <v>221</v>
      </c>
      <c r="E343">
        <v>687952</v>
      </c>
      <c r="F343" s="23">
        <v>44164</v>
      </c>
      <c r="G343">
        <v>413195</v>
      </c>
      <c r="H343">
        <v>140296</v>
      </c>
      <c r="I343">
        <v>4000</v>
      </c>
      <c r="J343">
        <v>78</v>
      </c>
      <c r="K343">
        <v>3919</v>
      </c>
      <c r="L343">
        <v>33449</v>
      </c>
    </row>
    <row r="344" spans="1:12" x14ac:dyDescent="0.35">
      <c r="A344" t="s">
        <v>794</v>
      </c>
      <c r="B344" t="s">
        <v>794</v>
      </c>
      <c r="C344" t="s">
        <v>259</v>
      </c>
      <c r="D344" t="s">
        <v>259</v>
      </c>
      <c r="E344">
        <v>1725818</v>
      </c>
      <c r="F344" s="23">
        <v>44154</v>
      </c>
      <c r="G344">
        <v>1109976</v>
      </c>
      <c r="H344">
        <v>391707</v>
      </c>
      <c r="I344">
        <v>12398</v>
      </c>
      <c r="J344">
        <v>125</v>
      </c>
      <c r="K344">
        <v>12261</v>
      </c>
      <c r="L344">
        <v>53469</v>
      </c>
    </row>
    <row r="345" spans="1:12" x14ac:dyDescent="0.35">
      <c r="A345" t="s">
        <v>794</v>
      </c>
      <c r="B345" t="s">
        <v>794</v>
      </c>
      <c r="C345" t="s">
        <v>126</v>
      </c>
      <c r="D345" t="s">
        <v>126</v>
      </c>
      <c r="E345">
        <v>1126515</v>
      </c>
      <c r="F345" s="23">
        <v>44038</v>
      </c>
      <c r="G345">
        <v>679862</v>
      </c>
      <c r="H345">
        <v>226632</v>
      </c>
      <c r="I345">
        <v>9219</v>
      </c>
      <c r="J345">
        <v>87</v>
      </c>
      <c r="K345">
        <v>9132</v>
      </c>
      <c r="L345">
        <v>9269</v>
      </c>
    </row>
    <row r="346" spans="1:12" x14ac:dyDescent="0.35">
      <c r="A346" t="s">
        <v>794</v>
      </c>
      <c r="B346" t="s">
        <v>794</v>
      </c>
      <c r="C346" t="s">
        <v>673</v>
      </c>
      <c r="D346" t="s">
        <v>673</v>
      </c>
      <c r="E346">
        <v>1178132</v>
      </c>
      <c r="G346">
        <v>740335</v>
      </c>
      <c r="H346">
        <v>224966</v>
      </c>
      <c r="I346">
        <v>8801</v>
      </c>
      <c r="J346">
        <v>82</v>
      </c>
      <c r="K346">
        <v>8706</v>
      </c>
      <c r="L346">
        <v>581685</v>
      </c>
    </row>
    <row r="347" spans="1:12" x14ac:dyDescent="0.35">
      <c r="A347" t="s">
        <v>794</v>
      </c>
      <c r="B347" t="s">
        <v>794</v>
      </c>
      <c r="C347" t="s">
        <v>247</v>
      </c>
      <c r="D347" t="s">
        <v>247</v>
      </c>
      <c r="E347">
        <v>1444920</v>
      </c>
      <c r="F347" s="23">
        <v>44164</v>
      </c>
      <c r="G347">
        <v>919592</v>
      </c>
      <c r="H347">
        <v>293885</v>
      </c>
      <c r="I347">
        <v>6863</v>
      </c>
      <c r="J347">
        <v>114</v>
      </c>
      <c r="K347">
        <v>6742</v>
      </c>
      <c r="L347">
        <v>46442</v>
      </c>
    </row>
    <row r="348" spans="1:12" x14ac:dyDescent="0.35">
      <c r="A348" t="s">
        <v>794</v>
      </c>
      <c r="B348" t="s">
        <v>794</v>
      </c>
      <c r="C348" t="s">
        <v>222</v>
      </c>
      <c r="D348" t="s">
        <v>222</v>
      </c>
      <c r="E348">
        <v>1986864</v>
      </c>
      <c r="F348" s="23">
        <v>44093</v>
      </c>
      <c r="G348">
        <v>1452247</v>
      </c>
      <c r="H348">
        <v>836514</v>
      </c>
      <c r="I348">
        <v>18903</v>
      </c>
      <c r="J348">
        <v>172</v>
      </c>
      <c r="K348">
        <v>18720</v>
      </c>
      <c r="L348">
        <v>41082</v>
      </c>
    </row>
    <row r="349" spans="1:12" x14ac:dyDescent="0.35">
      <c r="A349" t="s">
        <v>794</v>
      </c>
      <c r="B349" t="s">
        <v>794</v>
      </c>
      <c r="C349" t="s">
        <v>282</v>
      </c>
      <c r="D349" t="s">
        <v>282</v>
      </c>
      <c r="E349">
        <v>643579</v>
      </c>
      <c r="F349" s="23">
        <v>44154</v>
      </c>
      <c r="G349">
        <v>455492</v>
      </c>
      <c r="H349">
        <v>196492</v>
      </c>
      <c r="I349">
        <v>6294</v>
      </c>
      <c r="J349">
        <v>63</v>
      </c>
      <c r="K349">
        <v>6224</v>
      </c>
      <c r="L349">
        <v>57958</v>
      </c>
    </row>
    <row r="350" spans="1:12" x14ac:dyDescent="0.35">
      <c r="A350" t="s">
        <v>794</v>
      </c>
      <c r="B350" t="s">
        <v>794</v>
      </c>
      <c r="C350" t="s">
        <v>303</v>
      </c>
      <c r="D350" t="s">
        <v>303</v>
      </c>
      <c r="E350">
        <v>1458212</v>
      </c>
      <c r="F350" s="23">
        <v>44169</v>
      </c>
      <c r="G350">
        <v>975291</v>
      </c>
      <c r="H350">
        <v>349024</v>
      </c>
      <c r="I350">
        <v>11922</v>
      </c>
      <c r="J350">
        <v>237</v>
      </c>
      <c r="K350">
        <v>11677</v>
      </c>
      <c r="L350">
        <v>71896</v>
      </c>
    </row>
    <row r="351" spans="1:12" x14ac:dyDescent="0.35">
      <c r="A351" t="s">
        <v>795</v>
      </c>
      <c r="B351" t="s">
        <v>795</v>
      </c>
      <c r="C351" t="s">
        <v>156</v>
      </c>
      <c r="D351" t="s">
        <v>156</v>
      </c>
      <c r="E351">
        <v>4543083</v>
      </c>
      <c r="F351" s="23">
        <v>44031</v>
      </c>
      <c r="G351">
        <v>2468837</v>
      </c>
      <c r="H351">
        <v>881402</v>
      </c>
      <c r="I351">
        <v>339457</v>
      </c>
      <c r="J351">
        <v>7043</v>
      </c>
      <c r="K351">
        <v>330122</v>
      </c>
      <c r="L351">
        <v>180805</v>
      </c>
    </row>
    <row r="352" spans="1:12" x14ac:dyDescent="0.35">
      <c r="A352" t="s">
        <v>795</v>
      </c>
      <c r="B352" t="s">
        <v>795</v>
      </c>
      <c r="C352" t="s">
        <v>731</v>
      </c>
      <c r="D352" t="s">
        <v>731</v>
      </c>
      <c r="E352">
        <v>1818617</v>
      </c>
      <c r="G352">
        <v>760099</v>
      </c>
      <c r="H352">
        <v>357931</v>
      </c>
      <c r="I352">
        <v>58764</v>
      </c>
      <c r="J352">
        <v>1425</v>
      </c>
      <c r="K352">
        <v>57318</v>
      </c>
      <c r="L352">
        <v>920504</v>
      </c>
    </row>
    <row r="353" spans="1:12" x14ac:dyDescent="0.35">
      <c r="A353" t="s">
        <v>795</v>
      </c>
      <c r="B353" t="s">
        <v>795</v>
      </c>
      <c r="C353" t="s">
        <v>755</v>
      </c>
      <c r="D353" t="s">
        <v>755</v>
      </c>
      <c r="E353">
        <v>2887826</v>
      </c>
      <c r="G353">
        <v>1241168</v>
      </c>
      <c r="H353">
        <v>548807</v>
      </c>
      <c r="I353">
        <v>96231</v>
      </c>
      <c r="J353">
        <v>1594</v>
      </c>
      <c r="K353">
        <v>94618</v>
      </c>
      <c r="L353">
        <v>1463150</v>
      </c>
    </row>
    <row r="354" spans="1:12" x14ac:dyDescent="0.35">
      <c r="A354" t="s">
        <v>795</v>
      </c>
      <c r="B354" t="s">
        <v>795</v>
      </c>
      <c r="C354" t="s">
        <v>162</v>
      </c>
      <c r="D354" t="s">
        <v>162</v>
      </c>
      <c r="E354">
        <v>3695928</v>
      </c>
      <c r="F354" s="23">
        <v>43981</v>
      </c>
      <c r="G354">
        <v>1772420</v>
      </c>
      <c r="H354">
        <v>723304</v>
      </c>
      <c r="I354">
        <v>155331</v>
      </c>
      <c r="J354">
        <v>4251</v>
      </c>
      <c r="K354">
        <v>150615</v>
      </c>
      <c r="L354">
        <v>89465</v>
      </c>
    </row>
    <row r="355" spans="1:12" x14ac:dyDescent="0.35">
      <c r="A355" t="s">
        <v>795</v>
      </c>
      <c r="B355" t="s">
        <v>795</v>
      </c>
      <c r="C355" t="s">
        <v>379</v>
      </c>
      <c r="D355" t="s">
        <v>379</v>
      </c>
      <c r="E355">
        <v>2585962</v>
      </c>
      <c r="F355" s="23">
        <v>44115</v>
      </c>
      <c r="G355">
        <v>1145382</v>
      </c>
      <c r="H355">
        <v>485615</v>
      </c>
      <c r="I355">
        <v>103749</v>
      </c>
      <c r="J355">
        <v>2806</v>
      </c>
      <c r="K355">
        <v>100803</v>
      </c>
      <c r="L355">
        <v>163362</v>
      </c>
    </row>
    <row r="356" spans="1:12" x14ac:dyDescent="0.35">
      <c r="A356" t="s">
        <v>795</v>
      </c>
      <c r="B356" t="s">
        <v>795</v>
      </c>
      <c r="C356" t="s">
        <v>280</v>
      </c>
      <c r="D356" t="s">
        <v>280</v>
      </c>
      <c r="E356">
        <v>1198810</v>
      </c>
      <c r="F356" s="23">
        <v>44115</v>
      </c>
      <c r="G356">
        <v>825867</v>
      </c>
      <c r="H356">
        <v>421585</v>
      </c>
      <c r="I356">
        <v>60080</v>
      </c>
      <c r="J356">
        <v>1123</v>
      </c>
      <c r="K356">
        <v>58945</v>
      </c>
      <c r="L356">
        <v>84235</v>
      </c>
    </row>
    <row r="357" spans="1:12" x14ac:dyDescent="0.35">
      <c r="A357" t="s">
        <v>795</v>
      </c>
      <c r="B357" t="s">
        <v>795</v>
      </c>
      <c r="C357" t="s">
        <v>383</v>
      </c>
      <c r="D357" t="s">
        <v>383</v>
      </c>
      <c r="E357">
        <v>2588039</v>
      </c>
      <c r="F357" s="23">
        <v>44226</v>
      </c>
      <c r="G357">
        <v>1136679</v>
      </c>
      <c r="H357">
        <v>512944</v>
      </c>
      <c r="I357">
        <v>85520</v>
      </c>
      <c r="J357">
        <v>797</v>
      </c>
      <c r="K357">
        <v>84710</v>
      </c>
      <c r="L357">
        <v>158634</v>
      </c>
    </row>
    <row r="358" spans="1:12" x14ac:dyDescent="0.35">
      <c r="A358" t="s">
        <v>795</v>
      </c>
      <c r="B358" t="s">
        <v>795</v>
      </c>
      <c r="C358" t="s">
        <v>462</v>
      </c>
      <c r="D358" t="s">
        <v>462</v>
      </c>
      <c r="E358">
        <v>2194262</v>
      </c>
      <c r="F358" s="23">
        <v>44226</v>
      </c>
      <c r="G358">
        <v>1335017</v>
      </c>
      <c r="H358">
        <v>458690</v>
      </c>
      <c r="I358">
        <v>88968</v>
      </c>
      <c r="J358">
        <v>1560</v>
      </c>
      <c r="K358">
        <v>87387</v>
      </c>
      <c r="L358">
        <v>244293</v>
      </c>
    </row>
    <row r="359" spans="1:12" x14ac:dyDescent="0.35">
      <c r="A359" t="s">
        <v>795</v>
      </c>
      <c r="B359" t="s">
        <v>795</v>
      </c>
      <c r="C359" t="s">
        <v>346</v>
      </c>
      <c r="D359" t="s">
        <v>346</v>
      </c>
      <c r="E359">
        <v>2048781</v>
      </c>
      <c r="F359" s="23">
        <v>44115</v>
      </c>
      <c r="G359">
        <v>1007007</v>
      </c>
      <c r="H359">
        <v>476051</v>
      </c>
      <c r="I359">
        <v>46172</v>
      </c>
      <c r="J359">
        <v>654</v>
      </c>
      <c r="K359">
        <v>45501</v>
      </c>
      <c r="L359">
        <v>113178</v>
      </c>
    </row>
    <row r="360" spans="1:12" x14ac:dyDescent="0.35">
      <c r="A360" t="s">
        <v>795</v>
      </c>
      <c r="B360" t="s">
        <v>795</v>
      </c>
      <c r="C360" t="s">
        <v>163</v>
      </c>
      <c r="D360" t="s">
        <v>163</v>
      </c>
      <c r="E360">
        <v>1071795</v>
      </c>
      <c r="F360" s="23">
        <v>44035</v>
      </c>
      <c r="G360">
        <v>540319</v>
      </c>
      <c r="H360">
        <v>231208</v>
      </c>
      <c r="I360">
        <v>30440</v>
      </c>
      <c r="J360">
        <v>669</v>
      </c>
      <c r="K360">
        <v>29735</v>
      </c>
      <c r="L360">
        <v>27213</v>
      </c>
    </row>
    <row r="361" spans="1:12" x14ac:dyDescent="0.35">
      <c r="A361" t="s">
        <v>795</v>
      </c>
      <c r="B361" t="s">
        <v>795</v>
      </c>
      <c r="C361" t="s">
        <v>405</v>
      </c>
      <c r="D361" t="s">
        <v>405</v>
      </c>
      <c r="E361">
        <v>1322331</v>
      </c>
      <c r="F361" s="23">
        <v>44225</v>
      </c>
      <c r="G361">
        <v>888961</v>
      </c>
      <c r="H361">
        <v>469980</v>
      </c>
      <c r="I361">
        <v>40519</v>
      </c>
      <c r="J361">
        <v>569</v>
      </c>
      <c r="K361">
        <v>39941</v>
      </c>
      <c r="L361">
        <v>150405</v>
      </c>
    </row>
    <row r="362" spans="1:12" x14ac:dyDescent="0.35">
      <c r="A362" t="s">
        <v>795</v>
      </c>
      <c r="B362" t="s">
        <v>795</v>
      </c>
      <c r="C362" t="s">
        <v>140</v>
      </c>
      <c r="D362" t="s">
        <v>140</v>
      </c>
      <c r="E362">
        <v>1178973</v>
      </c>
      <c r="F362" s="23">
        <v>44046</v>
      </c>
      <c r="G362">
        <v>537442</v>
      </c>
      <c r="H362">
        <v>201000</v>
      </c>
      <c r="I362">
        <v>18475</v>
      </c>
      <c r="J362">
        <v>506</v>
      </c>
      <c r="K362">
        <v>17949</v>
      </c>
      <c r="L362">
        <v>16034</v>
      </c>
    </row>
    <row r="363" spans="1:12" x14ac:dyDescent="0.35">
      <c r="A363" t="s">
        <v>795</v>
      </c>
      <c r="B363" t="s">
        <v>795</v>
      </c>
      <c r="C363" t="s">
        <v>616</v>
      </c>
      <c r="D363" t="s">
        <v>616</v>
      </c>
      <c r="E363">
        <v>4224442</v>
      </c>
      <c r="F363" s="23">
        <v>44226</v>
      </c>
      <c r="G363">
        <v>2085101</v>
      </c>
      <c r="H363">
        <v>699544</v>
      </c>
      <c r="I363">
        <v>139934</v>
      </c>
      <c r="J363">
        <v>2714</v>
      </c>
      <c r="K363">
        <v>137178</v>
      </c>
      <c r="L363">
        <v>499165</v>
      </c>
    </row>
    <row r="364" spans="1:12" x14ac:dyDescent="0.35">
      <c r="A364" t="s">
        <v>795</v>
      </c>
      <c r="B364" t="s">
        <v>795</v>
      </c>
      <c r="C364" t="s">
        <v>386</v>
      </c>
      <c r="D364" t="s">
        <v>386</v>
      </c>
      <c r="E364">
        <v>1958483</v>
      </c>
      <c r="F364" s="23">
        <v>44226</v>
      </c>
      <c r="G364">
        <v>1081253</v>
      </c>
      <c r="H364">
        <v>413822</v>
      </c>
      <c r="I364">
        <v>60615</v>
      </c>
      <c r="J364">
        <v>1209</v>
      </c>
      <c r="K364">
        <v>59382</v>
      </c>
      <c r="L364">
        <v>147354</v>
      </c>
    </row>
    <row r="365" spans="1:12" x14ac:dyDescent="0.35">
      <c r="A365" t="s">
        <v>795</v>
      </c>
      <c r="B365" t="s">
        <v>795</v>
      </c>
      <c r="C365" t="s">
        <v>764</v>
      </c>
      <c r="D365" t="s">
        <v>764</v>
      </c>
      <c r="E365">
        <v>3874015</v>
      </c>
      <c r="G365">
        <v>2536731</v>
      </c>
      <c r="H365">
        <v>1043329</v>
      </c>
      <c r="I365">
        <v>206671</v>
      </c>
      <c r="J365">
        <v>5847</v>
      </c>
      <c r="K365">
        <v>200699</v>
      </c>
      <c r="L365">
        <v>2001602</v>
      </c>
    </row>
    <row r="366" spans="1:12" x14ac:dyDescent="0.35">
      <c r="A366" t="s">
        <v>795</v>
      </c>
      <c r="B366" t="s">
        <v>795</v>
      </c>
      <c r="C366" t="s">
        <v>744</v>
      </c>
      <c r="D366" t="s">
        <v>744</v>
      </c>
      <c r="E366">
        <v>2455543</v>
      </c>
      <c r="G366">
        <v>1182476</v>
      </c>
      <c r="H366">
        <v>507616</v>
      </c>
      <c r="I366">
        <v>92133</v>
      </c>
      <c r="J366">
        <v>2437</v>
      </c>
      <c r="K366">
        <v>89608</v>
      </c>
      <c r="L366">
        <v>1249282</v>
      </c>
    </row>
    <row r="367" spans="1:12" x14ac:dyDescent="0.35">
      <c r="A367" t="s">
        <v>795</v>
      </c>
      <c r="B367" t="s">
        <v>795</v>
      </c>
      <c r="C367" t="s">
        <v>776</v>
      </c>
      <c r="D367" t="s">
        <v>776</v>
      </c>
      <c r="E367">
        <v>12442373</v>
      </c>
      <c r="F367" s="23">
        <v>44225</v>
      </c>
      <c r="G367">
        <v>9115615</v>
      </c>
      <c r="H367">
        <v>5564204</v>
      </c>
      <c r="I367">
        <v>756749</v>
      </c>
      <c r="J367">
        <v>16247</v>
      </c>
      <c r="K367">
        <v>733318</v>
      </c>
      <c r="L367">
        <v>3168087</v>
      </c>
    </row>
    <row r="368" spans="1:12" x14ac:dyDescent="0.35">
      <c r="A368" t="s">
        <v>795</v>
      </c>
      <c r="B368" t="s">
        <v>795</v>
      </c>
      <c r="C368" t="s">
        <v>599</v>
      </c>
      <c r="D368" t="s">
        <v>599</v>
      </c>
      <c r="E368">
        <v>4653171</v>
      </c>
      <c r="F368" s="23">
        <v>44122</v>
      </c>
      <c r="G368">
        <v>3006439</v>
      </c>
      <c r="H368">
        <v>1460890</v>
      </c>
      <c r="I368">
        <v>493607</v>
      </c>
      <c r="J368">
        <v>9128</v>
      </c>
      <c r="K368">
        <v>484334</v>
      </c>
      <c r="L368">
        <v>628886</v>
      </c>
    </row>
    <row r="369" spans="1:12" x14ac:dyDescent="0.35">
      <c r="A369" t="s">
        <v>795</v>
      </c>
      <c r="B369" t="s">
        <v>795</v>
      </c>
      <c r="C369" t="s">
        <v>387</v>
      </c>
      <c r="D369" t="s">
        <v>387</v>
      </c>
      <c r="E369">
        <v>3356566</v>
      </c>
      <c r="F369" s="23">
        <v>44138</v>
      </c>
      <c r="G369">
        <v>1560558</v>
      </c>
      <c r="H369">
        <v>560812</v>
      </c>
      <c r="I369">
        <v>90409</v>
      </c>
      <c r="J369">
        <v>2658</v>
      </c>
      <c r="K369">
        <v>87721</v>
      </c>
      <c r="L369">
        <v>162523</v>
      </c>
    </row>
    <row r="370" spans="1:12" x14ac:dyDescent="0.35">
      <c r="A370" t="s">
        <v>795</v>
      </c>
      <c r="B370" t="s">
        <v>795</v>
      </c>
      <c r="C370" t="s">
        <v>233</v>
      </c>
      <c r="D370" t="s">
        <v>233</v>
      </c>
      <c r="E370">
        <v>1646177</v>
      </c>
      <c r="F370" s="23">
        <v>44177</v>
      </c>
      <c r="G370">
        <v>723850</v>
      </c>
      <c r="H370">
        <v>342054</v>
      </c>
      <c r="I370">
        <v>40006</v>
      </c>
      <c r="J370">
        <v>948</v>
      </c>
      <c r="K370">
        <v>39054</v>
      </c>
      <c r="L370">
        <v>57743</v>
      </c>
    </row>
    <row r="371" spans="1:12" x14ac:dyDescent="0.35">
      <c r="A371" t="s">
        <v>795</v>
      </c>
      <c r="B371" t="s">
        <v>795</v>
      </c>
      <c r="C371" t="s">
        <v>651</v>
      </c>
      <c r="D371" t="s">
        <v>651</v>
      </c>
      <c r="E371">
        <v>6109052</v>
      </c>
      <c r="F371" s="23">
        <v>44226</v>
      </c>
      <c r="G371">
        <v>3471046</v>
      </c>
      <c r="H371">
        <v>1299122</v>
      </c>
      <c r="I371">
        <v>410681</v>
      </c>
      <c r="J371">
        <v>8679</v>
      </c>
      <c r="K371">
        <v>401418</v>
      </c>
      <c r="L371">
        <v>703737</v>
      </c>
    </row>
    <row r="372" spans="1:12" x14ac:dyDescent="0.35">
      <c r="A372" t="s">
        <v>795</v>
      </c>
      <c r="B372" t="s">
        <v>795</v>
      </c>
      <c r="C372" t="s">
        <v>376</v>
      </c>
      <c r="D372" t="s">
        <v>376</v>
      </c>
      <c r="E372">
        <v>1660311</v>
      </c>
      <c r="F372" s="23">
        <v>44203</v>
      </c>
      <c r="G372">
        <v>803192</v>
      </c>
      <c r="H372">
        <v>308210</v>
      </c>
      <c r="I372">
        <v>67828</v>
      </c>
      <c r="J372">
        <v>1963</v>
      </c>
      <c r="K372">
        <v>65577</v>
      </c>
      <c r="L372">
        <v>143364</v>
      </c>
    </row>
    <row r="373" spans="1:12" x14ac:dyDescent="0.35">
      <c r="A373" t="s">
        <v>795</v>
      </c>
      <c r="B373" t="s">
        <v>795</v>
      </c>
      <c r="C373" t="s">
        <v>565</v>
      </c>
      <c r="D373" t="s">
        <v>565</v>
      </c>
      <c r="E373">
        <v>2990116</v>
      </c>
      <c r="F373" s="23">
        <v>44226</v>
      </c>
      <c r="G373">
        <v>1869199</v>
      </c>
      <c r="H373">
        <v>678741</v>
      </c>
      <c r="I373">
        <v>138013</v>
      </c>
      <c r="J373">
        <v>3282</v>
      </c>
      <c r="K373">
        <v>134309</v>
      </c>
      <c r="L373">
        <v>388730</v>
      </c>
    </row>
    <row r="374" spans="1:12" x14ac:dyDescent="0.35">
      <c r="A374" t="s">
        <v>795</v>
      </c>
      <c r="B374" t="s">
        <v>795</v>
      </c>
      <c r="C374" t="s">
        <v>377</v>
      </c>
      <c r="D374" t="s">
        <v>377</v>
      </c>
      <c r="E374">
        <v>1835982</v>
      </c>
      <c r="F374" s="23">
        <v>44226</v>
      </c>
      <c r="G374">
        <v>905874</v>
      </c>
      <c r="H374">
        <v>378183</v>
      </c>
      <c r="I374">
        <v>52362</v>
      </c>
      <c r="J374">
        <v>1233</v>
      </c>
      <c r="K374">
        <v>51078</v>
      </c>
      <c r="L374">
        <v>137118</v>
      </c>
    </row>
    <row r="375" spans="1:12" x14ac:dyDescent="0.35">
      <c r="A375" t="s">
        <v>795</v>
      </c>
      <c r="B375" t="s">
        <v>795</v>
      </c>
      <c r="C375" t="s">
        <v>359</v>
      </c>
      <c r="D375" t="s">
        <v>359</v>
      </c>
      <c r="E375">
        <v>9426959</v>
      </c>
      <c r="F375" s="23">
        <v>44208</v>
      </c>
      <c r="G375">
        <v>7843130</v>
      </c>
      <c r="H375">
        <v>4264808</v>
      </c>
      <c r="I375">
        <v>1154776</v>
      </c>
      <c r="J375">
        <v>19594</v>
      </c>
      <c r="K375">
        <v>1131401</v>
      </c>
      <c r="L375">
        <v>674515</v>
      </c>
    </row>
    <row r="376" spans="1:12" x14ac:dyDescent="0.35">
      <c r="A376" t="s">
        <v>795</v>
      </c>
      <c r="B376" t="s">
        <v>795</v>
      </c>
      <c r="C376" t="s">
        <v>549</v>
      </c>
      <c r="D376" t="s">
        <v>549</v>
      </c>
      <c r="E376">
        <v>2635394</v>
      </c>
      <c r="F376" s="23">
        <v>44224</v>
      </c>
      <c r="G376">
        <v>1859507</v>
      </c>
      <c r="H376">
        <v>774913</v>
      </c>
      <c r="I376">
        <v>195958</v>
      </c>
      <c r="J376">
        <v>4551</v>
      </c>
      <c r="K376">
        <v>190759</v>
      </c>
      <c r="L376">
        <v>402067</v>
      </c>
    </row>
    <row r="377" spans="1:12" x14ac:dyDescent="0.35">
      <c r="A377" t="s">
        <v>795</v>
      </c>
      <c r="B377" t="s">
        <v>795</v>
      </c>
      <c r="C377" t="s">
        <v>718</v>
      </c>
      <c r="D377" t="s">
        <v>718</v>
      </c>
      <c r="E377">
        <v>1612672</v>
      </c>
      <c r="G377">
        <v>920151</v>
      </c>
      <c r="H377">
        <v>388703</v>
      </c>
      <c r="I377">
        <v>78950</v>
      </c>
      <c r="J377">
        <v>2478</v>
      </c>
      <c r="K377">
        <v>76292</v>
      </c>
      <c r="L377">
        <v>829684</v>
      </c>
    </row>
    <row r="378" spans="1:12" x14ac:dyDescent="0.35">
      <c r="A378" t="s">
        <v>795</v>
      </c>
      <c r="B378" t="s">
        <v>795</v>
      </c>
      <c r="C378" t="s">
        <v>751</v>
      </c>
      <c r="D378" t="s">
        <v>751</v>
      </c>
      <c r="E378">
        <v>2820575</v>
      </c>
      <c r="G378">
        <v>1810980</v>
      </c>
      <c r="H378">
        <v>802877</v>
      </c>
      <c r="I378">
        <v>209771</v>
      </c>
      <c r="J378">
        <v>5613</v>
      </c>
      <c r="K378">
        <v>203673</v>
      </c>
      <c r="L378">
        <v>1486967</v>
      </c>
    </row>
    <row r="379" spans="1:12" x14ac:dyDescent="0.35">
      <c r="A379" t="s">
        <v>795</v>
      </c>
      <c r="B379" t="s">
        <v>795</v>
      </c>
      <c r="C379" t="s">
        <v>558</v>
      </c>
      <c r="D379" t="s">
        <v>558</v>
      </c>
      <c r="E379">
        <v>3003922</v>
      </c>
      <c r="F379" s="23">
        <v>44226</v>
      </c>
      <c r="G379">
        <v>1963730</v>
      </c>
      <c r="H379">
        <v>865197</v>
      </c>
      <c r="I379">
        <v>250414</v>
      </c>
      <c r="J379">
        <v>6428</v>
      </c>
      <c r="K379">
        <v>243482</v>
      </c>
      <c r="L379">
        <v>437949</v>
      </c>
    </row>
    <row r="380" spans="1:12" x14ac:dyDescent="0.35">
      <c r="A380" t="s">
        <v>795</v>
      </c>
      <c r="B380" t="s">
        <v>795</v>
      </c>
      <c r="C380" t="s">
        <v>613</v>
      </c>
      <c r="D380" t="s">
        <v>613</v>
      </c>
      <c r="E380">
        <v>848868</v>
      </c>
      <c r="G380">
        <v>524896</v>
      </c>
      <c r="H380">
        <v>279051</v>
      </c>
      <c r="I380">
        <v>52783</v>
      </c>
      <c r="J380">
        <v>1434</v>
      </c>
      <c r="K380">
        <v>50987</v>
      </c>
      <c r="L380">
        <v>442336</v>
      </c>
    </row>
    <row r="381" spans="1:12" x14ac:dyDescent="0.35">
      <c r="A381" t="s">
        <v>795</v>
      </c>
      <c r="B381" t="s">
        <v>795</v>
      </c>
      <c r="C381" t="s">
        <v>683</v>
      </c>
      <c r="D381" t="s">
        <v>683</v>
      </c>
      <c r="E381">
        <v>4315527</v>
      </c>
      <c r="F381" s="23">
        <v>44226</v>
      </c>
      <c r="G381">
        <v>2242339</v>
      </c>
      <c r="H381">
        <v>690069</v>
      </c>
      <c r="I381">
        <v>210466</v>
      </c>
      <c r="J381">
        <v>5551</v>
      </c>
      <c r="K381">
        <v>204364</v>
      </c>
      <c r="L381">
        <v>734499</v>
      </c>
    </row>
    <row r="382" spans="1:12" x14ac:dyDescent="0.35">
      <c r="A382" t="s">
        <v>795</v>
      </c>
      <c r="B382" t="s">
        <v>795</v>
      </c>
      <c r="C382" t="s">
        <v>745</v>
      </c>
      <c r="D382" t="s">
        <v>745</v>
      </c>
      <c r="E382">
        <v>11060148</v>
      </c>
      <c r="F382" s="23">
        <v>44139</v>
      </c>
      <c r="G382">
        <v>5484839</v>
      </c>
      <c r="H382">
        <v>2751182</v>
      </c>
      <c r="I382">
        <v>610128</v>
      </c>
      <c r="J382">
        <v>11462</v>
      </c>
      <c r="K382">
        <v>597141</v>
      </c>
      <c r="L382">
        <v>1534689</v>
      </c>
    </row>
    <row r="383" spans="1:12" x14ac:dyDescent="0.35">
      <c r="A383" t="s">
        <v>795</v>
      </c>
      <c r="B383" t="s">
        <v>795</v>
      </c>
      <c r="C383" t="s">
        <v>272</v>
      </c>
      <c r="D383" t="s">
        <v>272</v>
      </c>
      <c r="E383">
        <v>1296157</v>
      </c>
      <c r="F383" s="23">
        <v>44135</v>
      </c>
      <c r="G383">
        <v>755863</v>
      </c>
      <c r="H383">
        <v>314899</v>
      </c>
      <c r="I383">
        <v>57344</v>
      </c>
      <c r="J383">
        <v>1217</v>
      </c>
      <c r="K383">
        <v>55956</v>
      </c>
      <c r="L383">
        <v>81037</v>
      </c>
    </row>
    <row r="384" spans="1:12" x14ac:dyDescent="0.35">
      <c r="A384" t="s">
        <v>795</v>
      </c>
      <c r="B384" t="s">
        <v>795</v>
      </c>
      <c r="C384" t="s">
        <v>675</v>
      </c>
      <c r="D384" t="s">
        <v>675</v>
      </c>
      <c r="E384">
        <v>1196714</v>
      </c>
      <c r="G384">
        <v>579042</v>
      </c>
      <c r="H384">
        <v>321710</v>
      </c>
      <c r="I384">
        <v>41663</v>
      </c>
      <c r="J384">
        <v>637</v>
      </c>
      <c r="K384">
        <v>41020</v>
      </c>
      <c r="L384">
        <v>607221</v>
      </c>
    </row>
    <row r="385" spans="1:12" x14ac:dyDescent="0.35">
      <c r="A385" t="s">
        <v>795</v>
      </c>
      <c r="B385" t="s">
        <v>795</v>
      </c>
      <c r="C385" t="s">
        <v>416</v>
      </c>
      <c r="D385" t="s">
        <v>416</v>
      </c>
      <c r="E385">
        <v>2775457</v>
      </c>
      <c r="F385" s="23">
        <v>44225</v>
      </c>
      <c r="G385">
        <v>1211321</v>
      </c>
      <c r="H385">
        <v>496306</v>
      </c>
      <c r="I385">
        <v>75967</v>
      </c>
      <c r="J385">
        <v>1798</v>
      </c>
      <c r="K385">
        <v>74159</v>
      </c>
      <c r="L385">
        <v>179534</v>
      </c>
    </row>
    <row r="386" spans="1:12" x14ac:dyDescent="0.35">
      <c r="A386" t="s">
        <v>796</v>
      </c>
      <c r="B386" t="s">
        <v>796</v>
      </c>
      <c r="C386" t="s">
        <v>388</v>
      </c>
      <c r="D386" t="s">
        <v>388</v>
      </c>
      <c r="E386">
        <v>240363</v>
      </c>
      <c r="G386">
        <v>128902</v>
      </c>
      <c r="H386">
        <v>64791</v>
      </c>
      <c r="I386">
        <v>0</v>
      </c>
      <c r="J386">
        <v>0</v>
      </c>
      <c r="K386">
        <v>0</v>
      </c>
      <c r="L386">
        <v>117777</v>
      </c>
    </row>
    <row r="387" spans="1:12" x14ac:dyDescent="0.35">
      <c r="A387" t="s">
        <v>796</v>
      </c>
      <c r="B387" t="s">
        <v>796</v>
      </c>
      <c r="C387" t="s">
        <v>316</v>
      </c>
      <c r="D387" t="s">
        <v>316</v>
      </c>
      <c r="E387">
        <v>144028</v>
      </c>
      <c r="G387">
        <v>26634</v>
      </c>
      <c r="H387">
        <v>15197</v>
      </c>
      <c r="I387">
        <v>0</v>
      </c>
      <c r="J387">
        <v>0</v>
      </c>
      <c r="K387">
        <v>0</v>
      </c>
      <c r="L387">
        <v>70573</v>
      </c>
    </row>
    <row r="388" spans="1:12" x14ac:dyDescent="0.35">
      <c r="A388" t="s">
        <v>796</v>
      </c>
      <c r="B388" t="s">
        <v>796</v>
      </c>
      <c r="C388" t="s">
        <v>171</v>
      </c>
      <c r="D388" t="s">
        <v>171</v>
      </c>
      <c r="E388">
        <v>271274</v>
      </c>
      <c r="F388" s="23">
        <v>44097</v>
      </c>
      <c r="G388">
        <v>104247</v>
      </c>
      <c r="H388">
        <v>62208</v>
      </c>
      <c r="I388">
        <v>0</v>
      </c>
      <c r="J388">
        <v>0</v>
      </c>
      <c r="K388">
        <v>0</v>
      </c>
      <c r="L388">
        <v>13542</v>
      </c>
    </row>
    <row r="389" spans="1:12" x14ac:dyDescent="0.35">
      <c r="A389" t="s">
        <v>796</v>
      </c>
      <c r="B389" t="s">
        <v>796</v>
      </c>
      <c r="C389" t="s">
        <v>485</v>
      </c>
      <c r="D389" t="s">
        <v>485</v>
      </c>
      <c r="E389">
        <v>452661</v>
      </c>
      <c r="G389">
        <v>251626</v>
      </c>
      <c r="H389">
        <v>148953</v>
      </c>
      <c r="I389">
        <v>0</v>
      </c>
      <c r="J389">
        <v>0</v>
      </c>
      <c r="K389">
        <v>0</v>
      </c>
      <c r="L389">
        <v>221803</v>
      </c>
    </row>
    <row r="390" spans="1:12" x14ac:dyDescent="0.35">
      <c r="A390" t="s">
        <v>796</v>
      </c>
      <c r="B390" t="s">
        <v>796</v>
      </c>
      <c r="C390" t="s">
        <v>505</v>
      </c>
      <c r="D390" t="s">
        <v>505</v>
      </c>
      <c r="E390">
        <v>514683</v>
      </c>
      <c r="G390">
        <v>308782</v>
      </c>
      <c r="H390">
        <v>199404</v>
      </c>
      <c r="I390">
        <v>0</v>
      </c>
      <c r="J390">
        <v>0</v>
      </c>
      <c r="K390">
        <v>0</v>
      </c>
      <c r="L390">
        <v>252194</v>
      </c>
    </row>
    <row r="391" spans="1:12" x14ac:dyDescent="0.35">
      <c r="A391" t="s">
        <v>796</v>
      </c>
      <c r="B391" t="s">
        <v>796</v>
      </c>
      <c r="C391" t="s">
        <v>194</v>
      </c>
      <c r="D391" t="s">
        <v>194</v>
      </c>
      <c r="E391">
        <v>43818</v>
      </c>
      <c r="G391">
        <v>27911</v>
      </c>
      <c r="H391">
        <v>17262</v>
      </c>
      <c r="I391">
        <v>0</v>
      </c>
      <c r="J391">
        <v>0</v>
      </c>
      <c r="K391">
        <v>0</v>
      </c>
      <c r="L391">
        <v>21470</v>
      </c>
    </row>
    <row r="392" spans="1:12" x14ac:dyDescent="0.35">
      <c r="A392" t="s">
        <v>796</v>
      </c>
      <c r="B392" t="s">
        <v>796</v>
      </c>
      <c r="C392" t="s">
        <v>305</v>
      </c>
      <c r="D392" t="s">
        <v>305</v>
      </c>
      <c r="E392">
        <v>135481</v>
      </c>
      <c r="G392">
        <v>84702</v>
      </c>
      <c r="H392">
        <v>49653</v>
      </c>
      <c r="I392">
        <v>0</v>
      </c>
      <c r="J392">
        <v>0</v>
      </c>
      <c r="K392">
        <v>0</v>
      </c>
      <c r="L392">
        <v>66385</v>
      </c>
    </row>
    <row r="393" spans="1:12" x14ac:dyDescent="0.35">
      <c r="A393" t="s">
        <v>796</v>
      </c>
      <c r="B393" t="s">
        <v>796</v>
      </c>
      <c r="C393" t="s">
        <v>197</v>
      </c>
      <c r="D393" t="s">
        <v>197</v>
      </c>
      <c r="E393">
        <v>45616</v>
      </c>
      <c r="G393">
        <v>10502</v>
      </c>
      <c r="H393">
        <v>5370</v>
      </c>
      <c r="I393">
        <v>0</v>
      </c>
      <c r="J393">
        <v>0</v>
      </c>
      <c r="K393">
        <v>0</v>
      </c>
      <c r="L393">
        <v>22351</v>
      </c>
    </row>
    <row r="394" spans="1:12" x14ac:dyDescent="0.35">
      <c r="A394" t="s">
        <v>796</v>
      </c>
      <c r="B394" t="s">
        <v>796</v>
      </c>
      <c r="C394" t="s">
        <v>200</v>
      </c>
      <c r="D394" t="s">
        <v>200</v>
      </c>
      <c r="E394">
        <v>47250</v>
      </c>
      <c r="G394">
        <v>12417</v>
      </c>
      <c r="H394">
        <v>9888</v>
      </c>
      <c r="I394">
        <v>0</v>
      </c>
      <c r="J394">
        <v>0</v>
      </c>
      <c r="K394">
        <v>0</v>
      </c>
      <c r="L394">
        <v>23152</v>
      </c>
    </row>
    <row r="395" spans="1:12" x14ac:dyDescent="0.35">
      <c r="A395" t="s">
        <v>796</v>
      </c>
      <c r="B395" t="s">
        <v>796</v>
      </c>
      <c r="C395" t="s">
        <v>446</v>
      </c>
      <c r="D395" t="s">
        <v>446</v>
      </c>
      <c r="E395">
        <v>354772</v>
      </c>
      <c r="G395">
        <v>28247</v>
      </c>
      <c r="H395">
        <v>18288</v>
      </c>
      <c r="I395">
        <v>0</v>
      </c>
      <c r="J395">
        <v>0</v>
      </c>
      <c r="K395">
        <v>0</v>
      </c>
      <c r="L395">
        <v>173838</v>
      </c>
    </row>
    <row r="396" spans="1:12" x14ac:dyDescent="0.35">
      <c r="A396" t="s">
        <v>796</v>
      </c>
      <c r="B396" t="s">
        <v>796</v>
      </c>
      <c r="C396" t="s">
        <v>314</v>
      </c>
      <c r="D396" t="s">
        <v>314</v>
      </c>
      <c r="E396">
        <v>140143</v>
      </c>
      <c r="G396">
        <v>19931</v>
      </c>
      <c r="H396">
        <v>10361</v>
      </c>
      <c r="I396">
        <v>0</v>
      </c>
      <c r="J396">
        <v>0</v>
      </c>
      <c r="K396">
        <v>0</v>
      </c>
      <c r="L396">
        <v>68670</v>
      </c>
    </row>
    <row r="397" spans="1:12" x14ac:dyDescent="0.35">
      <c r="A397" t="s">
        <v>796</v>
      </c>
      <c r="B397" t="s">
        <v>796</v>
      </c>
      <c r="C397" t="s">
        <v>469</v>
      </c>
      <c r="D397" t="s">
        <v>469</v>
      </c>
      <c r="E397">
        <v>420517</v>
      </c>
      <c r="G397">
        <v>141308</v>
      </c>
      <c r="H397">
        <v>62279</v>
      </c>
      <c r="I397">
        <v>0</v>
      </c>
      <c r="J397">
        <v>0</v>
      </c>
      <c r="K397">
        <v>0</v>
      </c>
      <c r="L397">
        <v>206053</v>
      </c>
    </row>
    <row r="398" spans="1:12" x14ac:dyDescent="0.35">
      <c r="A398" t="s">
        <v>796</v>
      </c>
      <c r="B398" t="s">
        <v>796</v>
      </c>
      <c r="C398" t="s">
        <v>345</v>
      </c>
      <c r="D398" t="s">
        <v>345</v>
      </c>
      <c r="E398">
        <v>183115</v>
      </c>
      <c r="G398">
        <v>22193</v>
      </c>
      <c r="H398">
        <v>14759</v>
      </c>
      <c r="I398">
        <v>0</v>
      </c>
      <c r="J398">
        <v>0</v>
      </c>
      <c r="K398">
        <v>0</v>
      </c>
      <c r="L398">
        <v>89726</v>
      </c>
    </row>
    <row r="399" spans="1:12" x14ac:dyDescent="0.35">
      <c r="A399" t="s">
        <v>797</v>
      </c>
      <c r="B399" t="s">
        <v>797</v>
      </c>
      <c r="C399" t="s">
        <v>431</v>
      </c>
      <c r="D399" t="s">
        <v>431</v>
      </c>
      <c r="E399">
        <v>317618</v>
      </c>
      <c r="G399">
        <v>47655</v>
      </c>
      <c r="H399">
        <v>20648</v>
      </c>
      <c r="I399">
        <v>1867</v>
      </c>
      <c r="J399">
        <v>13</v>
      </c>
      <c r="K399">
        <v>1844</v>
      </c>
      <c r="L399">
        <v>156566</v>
      </c>
    </row>
    <row r="400" spans="1:12" x14ac:dyDescent="0.35">
      <c r="A400" t="s">
        <v>797</v>
      </c>
      <c r="B400" t="s">
        <v>797</v>
      </c>
      <c r="C400" t="s">
        <v>294</v>
      </c>
      <c r="D400" t="s">
        <v>294</v>
      </c>
      <c r="E400">
        <v>122436</v>
      </c>
      <c r="G400">
        <v>64432</v>
      </c>
      <c r="H400">
        <v>33259</v>
      </c>
      <c r="I400">
        <v>2430</v>
      </c>
      <c r="J400">
        <v>31</v>
      </c>
      <c r="K400">
        <v>2395</v>
      </c>
      <c r="L400">
        <v>61208</v>
      </c>
    </row>
    <row r="401" spans="1:12" x14ac:dyDescent="0.35">
      <c r="A401" t="s">
        <v>797</v>
      </c>
      <c r="B401" t="s">
        <v>797</v>
      </c>
      <c r="C401" t="s">
        <v>611</v>
      </c>
      <c r="D401" t="s">
        <v>611</v>
      </c>
      <c r="E401">
        <v>824059</v>
      </c>
      <c r="G401">
        <v>318381</v>
      </c>
      <c r="H401">
        <v>225526</v>
      </c>
      <c r="I401">
        <v>41025</v>
      </c>
      <c r="J401">
        <v>987</v>
      </c>
      <c r="K401">
        <v>39754</v>
      </c>
      <c r="L401">
        <v>424301</v>
      </c>
    </row>
    <row r="402" spans="1:12" x14ac:dyDescent="0.35">
      <c r="A402" t="s">
        <v>797</v>
      </c>
      <c r="B402" t="s">
        <v>797</v>
      </c>
      <c r="C402" t="s">
        <v>290</v>
      </c>
      <c r="D402" t="s">
        <v>290</v>
      </c>
      <c r="E402">
        <v>118325</v>
      </c>
      <c r="G402">
        <v>62675</v>
      </c>
      <c r="H402">
        <v>28288</v>
      </c>
      <c r="I402">
        <v>1685</v>
      </c>
      <c r="J402">
        <v>8</v>
      </c>
      <c r="K402">
        <v>1674</v>
      </c>
      <c r="L402">
        <v>58821</v>
      </c>
    </row>
    <row r="403" spans="1:12" x14ac:dyDescent="0.35">
      <c r="A403" t="s">
        <v>797</v>
      </c>
      <c r="B403" t="s">
        <v>797</v>
      </c>
      <c r="C403" t="s">
        <v>403</v>
      </c>
      <c r="D403" t="s">
        <v>403</v>
      </c>
      <c r="E403">
        <v>258380</v>
      </c>
      <c r="G403">
        <v>92049</v>
      </c>
      <c r="H403">
        <v>48460</v>
      </c>
      <c r="I403">
        <v>9697</v>
      </c>
      <c r="J403">
        <v>89</v>
      </c>
      <c r="K403">
        <v>9584</v>
      </c>
      <c r="L403">
        <v>131454</v>
      </c>
    </row>
    <row r="404" spans="1:12" x14ac:dyDescent="0.35">
      <c r="A404" t="s">
        <v>797</v>
      </c>
      <c r="B404" t="s">
        <v>797</v>
      </c>
      <c r="C404" t="s">
        <v>315</v>
      </c>
      <c r="D404" t="s">
        <v>315</v>
      </c>
      <c r="E404">
        <v>142574</v>
      </c>
      <c r="G404">
        <v>40103</v>
      </c>
      <c r="H404">
        <v>18937</v>
      </c>
      <c r="I404">
        <v>1216</v>
      </c>
      <c r="J404">
        <v>12</v>
      </c>
      <c r="K404">
        <v>1203</v>
      </c>
      <c r="L404">
        <v>70469</v>
      </c>
    </row>
    <row r="405" spans="1:12" x14ac:dyDescent="0.35">
      <c r="A405" t="s">
        <v>797</v>
      </c>
      <c r="B405" t="s">
        <v>797</v>
      </c>
      <c r="C405" t="s">
        <v>339</v>
      </c>
      <c r="D405" t="s">
        <v>339</v>
      </c>
      <c r="E405">
        <v>172495</v>
      </c>
      <c r="G405">
        <v>73397</v>
      </c>
      <c r="H405">
        <v>39210</v>
      </c>
      <c r="I405">
        <v>1872</v>
      </c>
      <c r="J405">
        <v>17</v>
      </c>
      <c r="K405">
        <v>1852</v>
      </c>
      <c r="L405">
        <v>85458</v>
      </c>
    </row>
    <row r="406" spans="1:12" x14ac:dyDescent="0.35">
      <c r="A406" t="s">
        <v>797</v>
      </c>
      <c r="B406" t="s">
        <v>797</v>
      </c>
      <c r="C406" t="s">
        <v>279</v>
      </c>
      <c r="D406" t="s">
        <v>279</v>
      </c>
      <c r="E406">
        <v>110152</v>
      </c>
      <c r="G406">
        <v>33372</v>
      </c>
      <c r="H406">
        <v>17117</v>
      </c>
      <c r="I406">
        <v>2548</v>
      </c>
      <c r="J406">
        <v>17</v>
      </c>
      <c r="K406">
        <v>2525</v>
      </c>
      <c r="L406">
        <v>55248</v>
      </c>
    </row>
    <row r="407" spans="1:12" x14ac:dyDescent="0.35">
      <c r="A407" t="s">
        <v>797</v>
      </c>
      <c r="B407" t="s">
        <v>797</v>
      </c>
      <c r="C407" t="s">
        <v>563</v>
      </c>
      <c r="D407" t="s">
        <v>563</v>
      </c>
      <c r="E407">
        <v>642923</v>
      </c>
      <c r="G407">
        <v>209662</v>
      </c>
      <c r="H407">
        <v>119725</v>
      </c>
      <c r="I407">
        <v>9027</v>
      </c>
      <c r="J407">
        <v>72</v>
      </c>
      <c r="K407">
        <v>8943</v>
      </c>
      <c r="L407">
        <v>319545</v>
      </c>
    </row>
    <row r="408" spans="1:12" x14ac:dyDescent="0.35">
      <c r="A408" t="s">
        <v>797</v>
      </c>
      <c r="B408" t="s">
        <v>797</v>
      </c>
      <c r="C408" t="s">
        <v>409</v>
      </c>
      <c r="D408" t="s">
        <v>409</v>
      </c>
      <c r="E408">
        <v>270352</v>
      </c>
      <c r="G408">
        <v>84529</v>
      </c>
      <c r="H408">
        <v>47646</v>
      </c>
      <c r="I408">
        <v>6803</v>
      </c>
      <c r="J408">
        <v>133</v>
      </c>
      <c r="K408">
        <v>6642</v>
      </c>
      <c r="L408">
        <v>135873</v>
      </c>
    </row>
    <row r="409" spans="1:12" x14ac:dyDescent="0.35">
      <c r="A409" t="s">
        <v>797</v>
      </c>
      <c r="B409" t="s">
        <v>797</v>
      </c>
      <c r="C409" t="s">
        <v>455</v>
      </c>
      <c r="D409" t="s">
        <v>455</v>
      </c>
      <c r="E409">
        <v>385601</v>
      </c>
      <c r="G409">
        <v>77018</v>
      </c>
      <c r="H409">
        <v>43000</v>
      </c>
      <c r="I409">
        <v>5457</v>
      </c>
      <c r="J409">
        <v>71</v>
      </c>
      <c r="K409">
        <v>5330</v>
      </c>
      <c r="L409">
        <v>191672</v>
      </c>
    </row>
    <row r="410" spans="1:12" x14ac:dyDescent="0.35">
      <c r="A410" t="s">
        <v>798</v>
      </c>
      <c r="B410" t="s">
        <v>798</v>
      </c>
      <c r="C410" t="s">
        <v>457</v>
      </c>
      <c r="D410" t="s">
        <v>457</v>
      </c>
      <c r="E410">
        <v>404054</v>
      </c>
      <c r="G410">
        <v>315706</v>
      </c>
      <c r="H410">
        <v>239593</v>
      </c>
      <c r="I410">
        <v>75111</v>
      </c>
      <c r="J410">
        <v>300</v>
      </c>
      <c r="K410">
        <v>71337</v>
      </c>
      <c r="L410">
        <v>235541</v>
      </c>
    </row>
    <row r="411" spans="1:12" x14ac:dyDescent="0.35">
      <c r="A411" t="s">
        <v>798</v>
      </c>
      <c r="B411" t="s">
        <v>798</v>
      </c>
      <c r="C411" t="s">
        <v>295</v>
      </c>
      <c r="D411" t="s">
        <v>295</v>
      </c>
      <c r="E411">
        <v>125370</v>
      </c>
      <c r="G411">
        <v>74122</v>
      </c>
      <c r="H411">
        <v>55251</v>
      </c>
      <c r="I411">
        <v>5188</v>
      </c>
      <c r="J411">
        <v>11</v>
      </c>
      <c r="K411">
        <v>4745</v>
      </c>
      <c r="L411">
        <v>64025</v>
      </c>
    </row>
    <row r="412" spans="1:12" x14ac:dyDescent="0.35">
      <c r="A412" t="s">
        <v>798</v>
      </c>
      <c r="B412" t="s">
        <v>798</v>
      </c>
      <c r="C412" t="s">
        <v>239</v>
      </c>
      <c r="D412" t="s">
        <v>239</v>
      </c>
      <c r="E412">
        <v>83054</v>
      </c>
      <c r="G412">
        <v>50525</v>
      </c>
      <c r="H412">
        <v>33101</v>
      </c>
      <c r="I412">
        <v>7721</v>
      </c>
      <c r="J412">
        <v>30</v>
      </c>
      <c r="K412">
        <v>7561</v>
      </c>
      <c r="L412">
        <v>44556</v>
      </c>
    </row>
    <row r="413" spans="1:12" x14ac:dyDescent="0.35">
      <c r="A413" t="s">
        <v>798</v>
      </c>
      <c r="B413" t="s">
        <v>798</v>
      </c>
      <c r="C413" t="s">
        <v>289</v>
      </c>
      <c r="D413" t="s">
        <v>289</v>
      </c>
      <c r="E413">
        <v>117444</v>
      </c>
      <c r="G413">
        <v>55877</v>
      </c>
      <c r="H413">
        <v>25870</v>
      </c>
      <c r="I413">
        <v>6740</v>
      </c>
      <c r="J413">
        <v>23</v>
      </c>
      <c r="K413">
        <v>6553</v>
      </c>
      <c r="L413">
        <v>60917</v>
      </c>
    </row>
    <row r="414" spans="1:12" x14ac:dyDescent="0.35">
      <c r="A414" t="s">
        <v>798</v>
      </c>
      <c r="B414" t="s">
        <v>798</v>
      </c>
      <c r="C414" t="s">
        <v>323</v>
      </c>
      <c r="D414" t="s">
        <v>323</v>
      </c>
      <c r="E414">
        <v>154094</v>
      </c>
      <c r="G414">
        <v>95129</v>
      </c>
      <c r="H414">
        <v>73298</v>
      </c>
      <c r="I414">
        <v>9842</v>
      </c>
      <c r="J414">
        <v>27</v>
      </c>
      <c r="K414">
        <v>9053</v>
      </c>
      <c r="L414">
        <v>80427</v>
      </c>
    </row>
    <row r="415" spans="1:12" x14ac:dyDescent="0.35">
      <c r="A415" t="s">
        <v>798</v>
      </c>
      <c r="B415" t="s">
        <v>798</v>
      </c>
      <c r="C415" t="s">
        <v>244</v>
      </c>
      <c r="D415" t="s">
        <v>244</v>
      </c>
      <c r="E415">
        <v>85757</v>
      </c>
      <c r="G415">
        <v>43678</v>
      </c>
      <c r="H415">
        <v>28873</v>
      </c>
      <c r="I415">
        <v>4854</v>
      </c>
      <c r="J415">
        <v>12</v>
      </c>
      <c r="K415">
        <v>4448</v>
      </c>
      <c r="L415">
        <v>44447</v>
      </c>
    </row>
    <row r="416" spans="1:12" x14ac:dyDescent="0.35">
      <c r="A416" t="s">
        <v>798</v>
      </c>
      <c r="B416" t="s">
        <v>798</v>
      </c>
      <c r="C416" t="s">
        <v>214</v>
      </c>
      <c r="D416" t="s">
        <v>214</v>
      </c>
      <c r="E416">
        <v>56366</v>
      </c>
      <c r="G416">
        <v>34626</v>
      </c>
      <c r="H416">
        <v>19984</v>
      </c>
      <c r="I416">
        <v>5469</v>
      </c>
      <c r="J416">
        <v>14</v>
      </c>
      <c r="K416">
        <v>5304</v>
      </c>
      <c r="L416">
        <v>30353</v>
      </c>
    </row>
    <row r="417" spans="1:12" x14ac:dyDescent="0.35">
      <c r="A417" t="s">
        <v>798</v>
      </c>
      <c r="B417" t="s">
        <v>798</v>
      </c>
      <c r="C417" t="s">
        <v>223</v>
      </c>
      <c r="D417" t="s">
        <v>223</v>
      </c>
      <c r="E417">
        <v>64875</v>
      </c>
      <c r="G417">
        <v>41932</v>
      </c>
      <c r="H417">
        <v>36047</v>
      </c>
      <c r="I417">
        <v>4210</v>
      </c>
      <c r="J417">
        <v>10</v>
      </c>
      <c r="K417">
        <v>3646</v>
      </c>
      <c r="L417">
        <v>33893</v>
      </c>
    </row>
    <row r="418" spans="1:12" x14ac:dyDescent="0.35">
      <c r="A418" t="s">
        <v>799</v>
      </c>
      <c r="B418" t="s">
        <v>799</v>
      </c>
      <c r="C418" t="s">
        <v>258</v>
      </c>
      <c r="D418" t="s">
        <v>258</v>
      </c>
      <c r="E418">
        <v>379769</v>
      </c>
      <c r="F418" s="23">
        <v>44176</v>
      </c>
      <c r="G418">
        <v>268405</v>
      </c>
      <c r="H418">
        <v>175502</v>
      </c>
      <c r="I418">
        <v>14684</v>
      </c>
      <c r="J418">
        <v>421</v>
      </c>
      <c r="K418">
        <v>13471</v>
      </c>
      <c r="L418">
        <v>54362</v>
      </c>
    </row>
    <row r="419" spans="1:12" x14ac:dyDescent="0.35">
      <c r="A419" t="s">
        <v>799</v>
      </c>
      <c r="B419" t="s">
        <v>799</v>
      </c>
      <c r="C419" t="s">
        <v>82</v>
      </c>
      <c r="D419" t="s">
        <v>82</v>
      </c>
      <c r="E419">
        <v>74033</v>
      </c>
      <c r="F419" s="23">
        <v>44176</v>
      </c>
      <c r="G419">
        <v>13017</v>
      </c>
      <c r="H419">
        <v>8141</v>
      </c>
      <c r="I419">
        <v>258</v>
      </c>
      <c r="J419">
        <v>9</v>
      </c>
      <c r="K419">
        <v>246</v>
      </c>
      <c r="L419">
        <v>1131</v>
      </c>
    </row>
    <row r="420" spans="1:12" x14ac:dyDescent="0.35">
      <c r="A420" t="s">
        <v>799</v>
      </c>
      <c r="B420" t="s">
        <v>799</v>
      </c>
      <c r="C420" t="s">
        <v>226</v>
      </c>
      <c r="D420" t="s">
        <v>226</v>
      </c>
      <c r="E420">
        <v>270063</v>
      </c>
      <c r="F420" s="23">
        <v>44176</v>
      </c>
      <c r="G420">
        <v>105758</v>
      </c>
      <c r="H420">
        <v>82602</v>
      </c>
      <c r="I420">
        <v>9461</v>
      </c>
      <c r="J420">
        <v>123</v>
      </c>
      <c r="K420">
        <v>9095</v>
      </c>
      <c r="L420">
        <v>38716</v>
      </c>
    </row>
    <row r="421" spans="1:12" x14ac:dyDescent="0.35">
      <c r="A421" t="s">
        <v>799</v>
      </c>
      <c r="B421" t="s">
        <v>799</v>
      </c>
      <c r="C421" t="s">
        <v>85</v>
      </c>
      <c r="D421" t="s">
        <v>85</v>
      </c>
      <c r="E421">
        <v>50593</v>
      </c>
      <c r="F421" s="23">
        <v>44176</v>
      </c>
      <c r="G421">
        <v>20577</v>
      </c>
      <c r="H421">
        <v>15446</v>
      </c>
      <c r="I421">
        <v>307</v>
      </c>
      <c r="J421">
        <v>2</v>
      </c>
      <c r="K421">
        <v>286</v>
      </c>
      <c r="L421">
        <v>1346</v>
      </c>
    </row>
    <row r="422" spans="1:12" x14ac:dyDescent="0.35">
      <c r="A422" t="s">
        <v>799</v>
      </c>
      <c r="B422" t="s">
        <v>799</v>
      </c>
      <c r="C422" t="s">
        <v>120</v>
      </c>
      <c r="D422" t="s">
        <v>120</v>
      </c>
      <c r="E422">
        <v>193171</v>
      </c>
      <c r="F422" s="23">
        <v>44176</v>
      </c>
      <c r="G422">
        <v>69198</v>
      </c>
      <c r="H422">
        <v>54730</v>
      </c>
      <c r="I422">
        <v>2333</v>
      </c>
      <c r="J422">
        <v>54</v>
      </c>
      <c r="K422">
        <v>2186</v>
      </c>
      <c r="L422">
        <v>5142</v>
      </c>
    </row>
    <row r="423" spans="1:12" x14ac:dyDescent="0.35">
      <c r="A423" t="s">
        <v>799</v>
      </c>
      <c r="B423" t="s">
        <v>799</v>
      </c>
      <c r="C423" t="s">
        <v>166</v>
      </c>
      <c r="D423" t="s">
        <v>166</v>
      </c>
      <c r="E423">
        <v>259604</v>
      </c>
      <c r="F423" s="23">
        <v>44176</v>
      </c>
      <c r="G423">
        <v>70054</v>
      </c>
      <c r="H423">
        <v>48331</v>
      </c>
      <c r="I423">
        <v>1159</v>
      </c>
      <c r="J423">
        <v>14</v>
      </c>
      <c r="K423">
        <v>1124</v>
      </c>
      <c r="L423">
        <v>12857</v>
      </c>
    </row>
    <row r="424" spans="1:12" x14ac:dyDescent="0.35">
      <c r="A424" t="s">
        <v>799</v>
      </c>
      <c r="B424" t="s">
        <v>799</v>
      </c>
      <c r="C424" t="s">
        <v>133</v>
      </c>
      <c r="D424" t="s">
        <v>133</v>
      </c>
      <c r="E424">
        <v>163294</v>
      </c>
      <c r="F424" s="23">
        <v>44176</v>
      </c>
      <c r="G424">
        <v>19956</v>
      </c>
      <c r="H424">
        <v>12514</v>
      </c>
      <c r="I424">
        <v>920</v>
      </c>
      <c r="J424">
        <v>6</v>
      </c>
      <c r="K424">
        <v>897</v>
      </c>
      <c r="L424">
        <v>6177</v>
      </c>
    </row>
    <row r="425" spans="1:12" x14ac:dyDescent="0.35">
      <c r="A425" t="s">
        <v>799</v>
      </c>
      <c r="B425" t="s">
        <v>799</v>
      </c>
      <c r="C425" t="s">
        <v>108</v>
      </c>
      <c r="D425" t="s">
        <v>108</v>
      </c>
      <c r="E425">
        <v>163294</v>
      </c>
      <c r="F425" s="23">
        <v>44176</v>
      </c>
      <c r="G425">
        <v>31241</v>
      </c>
      <c r="H425">
        <v>20746</v>
      </c>
      <c r="I425">
        <v>601</v>
      </c>
      <c r="J425">
        <v>18</v>
      </c>
      <c r="K425">
        <v>568</v>
      </c>
      <c r="L425">
        <v>3079</v>
      </c>
    </row>
    <row r="426" spans="1:12" x14ac:dyDescent="0.35">
      <c r="A426" t="s">
        <v>799</v>
      </c>
      <c r="B426" t="s">
        <v>799</v>
      </c>
      <c r="C426" t="s">
        <v>127</v>
      </c>
      <c r="D426" t="s">
        <v>127</v>
      </c>
      <c r="E426">
        <v>414801</v>
      </c>
      <c r="F426" s="23">
        <v>44176</v>
      </c>
      <c r="G426">
        <v>38130</v>
      </c>
      <c r="H426">
        <v>26725</v>
      </c>
      <c r="I426">
        <v>1094</v>
      </c>
      <c r="J426">
        <v>12</v>
      </c>
      <c r="K426">
        <v>1077</v>
      </c>
      <c r="L426">
        <v>5434</v>
      </c>
    </row>
    <row r="427" spans="1:12" x14ac:dyDescent="0.35">
      <c r="A427" t="s">
        <v>799</v>
      </c>
      <c r="B427" t="s">
        <v>799</v>
      </c>
      <c r="C427" t="s">
        <v>88</v>
      </c>
      <c r="D427" t="s">
        <v>88</v>
      </c>
      <c r="E427">
        <v>166239</v>
      </c>
      <c r="F427" s="23">
        <v>44176</v>
      </c>
      <c r="G427">
        <v>35138</v>
      </c>
      <c r="H427">
        <v>23577</v>
      </c>
      <c r="I427">
        <v>402</v>
      </c>
      <c r="J427">
        <v>11</v>
      </c>
      <c r="K427">
        <v>361</v>
      </c>
      <c r="L427">
        <v>1591</v>
      </c>
    </row>
    <row r="428" spans="1:12" x14ac:dyDescent="0.35">
      <c r="A428" t="s">
        <v>799</v>
      </c>
      <c r="B428" t="s">
        <v>799</v>
      </c>
      <c r="C428" t="s">
        <v>102</v>
      </c>
      <c r="D428" t="s">
        <v>102</v>
      </c>
      <c r="E428">
        <v>141014</v>
      </c>
      <c r="F428" s="23">
        <v>44176</v>
      </c>
      <c r="G428">
        <v>38077</v>
      </c>
      <c r="H428">
        <v>22337</v>
      </c>
      <c r="I428">
        <v>623</v>
      </c>
      <c r="J428">
        <v>15</v>
      </c>
      <c r="K428">
        <v>593</v>
      </c>
      <c r="L428">
        <v>2442</v>
      </c>
    </row>
    <row r="429" spans="1:12" x14ac:dyDescent="0.35">
      <c r="A429" t="s">
        <v>813</v>
      </c>
      <c r="B429" t="s">
        <v>813</v>
      </c>
      <c r="C429" t="s">
        <v>444</v>
      </c>
      <c r="D429" t="s">
        <v>444</v>
      </c>
      <c r="E429">
        <v>1271703</v>
      </c>
      <c r="F429" s="23">
        <v>44223</v>
      </c>
      <c r="G429">
        <v>786278</v>
      </c>
      <c r="H429">
        <v>291800</v>
      </c>
      <c r="I429">
        <v>43920</v>
      </c>
      <c r="J429">
        <v>393</v>
      </c>
      <c r="K429">
        <v>43506</v>
      </c>
      <c r="L429">
        <v>194833</v>
      </c>
    </row>
    <row r="430" spans="1:12" x14ac:dyDescent="0.35">
      <c r="A430" t="s">
        <v>813</v>
      </c>
      <c r="B430" t="s">
        <v>813</v>
      </c>
      <c r="C430" t="s">
        <v>343</v>
      </c>
      <c r="D430" t="s">
        <v>343</v>
      </c>
      <c r="E430">
        <v>1648574</v>
      </c>
      <c r="F430" s="23">
        <v>44115</v>
      </c>
      <c r="G430">
        <v>960786</v>
      </c>
      <c r="H430">
        <v>299153</v>
      </c>
      <c r="I430">
        <v>23397</v>
      </c>
      <c r="J430">
        <v>126</v>
      </c>
      <c r="K430">
        <v>23257</v>
      </c>
      <c r="L430">
        <v>99565</v>
      </c>
    </row>
    <row r="431" spans="1:12" x14ac:dyDescent="0.35">
      <c r="A431" t="s">
        <v>813</v>
      </c>
      <c r="B431" t="s">
        <v>813</v>
      </c>
      <c r="C431" t="s">
        <v>150</v>
      </c>
      <c r="D431" t="s">
        <v>150</v>
      </c>
      <c r="E431">
        <v>2317419</v>
      </c>
      <c r="F431" s="23">
        <v>43968</v>
      </c>
      <c r="G431">
        <v>1351099</v>
      </c>
      <c r="H431">
        <v>534318</v>
      </c>
      <c r="I431">
        <v>40787</v>
      </c>
      <c r="J431">
        <v>299</v>
      </c>
      <c r="K431">
        <v>40389</v>
      </c>
      <c r="L431">
        <v>30236</v>
      </c>
    </row>
    <row r="432" spans="1:12" x14ac:dyDescent="0.35">
      <c r="A432" t="s">
        <v>813</v>
      </c>
      <c r="B432" t="s">
        <v>813</v>
      </c>
      <c r="C432" t="s">
        <v>702</v>
      </c>
      <c r="D432" t="s">
        <v>702</v>
      </c>
      <c r="E432">
        <v>1478833</v>
      </c>
      <c r="G432">
        <v>829092</v>
      </c>
      <c r="H432">
        <v>283966</v>
      </c>
      <c r="I432">
        <v>31126</v>
      </c>
      <c r="J432">
        <v>335</v>
      </c>
      <c r="K432">
        <v>30762</v>
      </c>
      <c r="L432">
        <v>740191</v>
      </c>
    </row>
    <row r="433" spans="1:12" x14ac:dyDescent="0.35">
      <c r="A433" t="s">
        <v>813</v>
      </c>
      <c r="B433" t="s">
        <v>813</v>
      </c>
      <c r="C433" t="s">
        <v>508</v>
      </c>
      <c r="D433" t="s">
        <v>508</v>
      </c>
      <c r="E433">
        <v>1506522</v>
      </c>
      <c r="F433" s="23">
        <v>44227</v>
      </c>
      <c r="G433">
        <v>1026493</v>
      </c>
      <c r="H433">
        <v>367945</v>
      </c>
      <c r="I433">
        <v>26480</v>
      </c>
      <c r="J433">
        <v>150</v>
      </c>
      <c r="K433">
        <v>26260</v>
      </c>
      <c r="L433">
        <v>271413</v>
      </c>
    </row>
    <row r="434" spans="1:12" x14ac:dyDescent="0.35">
      <c r="A434" t="s">
        <v>813</v>
      </c>
      <c r="B434" t="s">
        <v>813</v>
      </c>
      <c r="C434" t="s">
        <v>76</v>
      </c>
      <c r="D434" t="s">
        <v>76</v>
      </c>
      <c r="E434">
        <v>439917</v>
      </c>
      <c r="F434" s="23">
        <v>43968</v>
      </c>
      <c r="G434">
        <v>259325</v>
      </c>
      <c r="H434">
        <v>92297</v>
      </c>
      <c r="I434">
        <v>12634</v>
      </c>
      <c r="J434">
        <v>112</v>
      </c>
      <c r="K434">
        <v>12488</v>
      </c>
      <c r="L434">
        <v>6813</v>
      </c>
    </row>
    <row r="435" spans="1:12" x14ac:dyDescent="0.35">
      <c r="A435" t="s">
        <v>813</v>
      </c>
      <c r="B435" t="s">
        <v>813</v>
      </c>
      <c r="C435" t="s">
        <v>134</v>
      </c>
      <c r="D435" t="s">
        <v>134</v>
      </c>
      <c r="E435">
        <v>2618708</v>
      </c>
      <c r="F435" s="23">
        <v>43968</v>
      </c>
      <c r="G435">
        <v>1434524</v>
      </c>
      <c r="H435">
        <v>702278</v>
      </c>
      <c r="I435">
        <v>94631</v>
      </c>
      <c r="J435">
        <v>857</v>
      </c>
      <c r="K435">
        <v>93404</v>
      </c>
      <c r="L435">
        <v>53035</v>
      </c>
    </row>
    <row r="436" spans="1:12" x14ac:dyDescent="0.35">
      <c r="A436" t="s">
        <v>813</v>
      </c>
      <c r="B436" t="s">
        <v>813</v>
      </c>
      <c r="C436" t="s">
        <v>79</v>
      </c>
      <c r="D436" t="s">
        <v>79</v>
      </c>
      <c r="E436">
        <v>312164</v>
      </c>
      <c r="F436" s="23">
        <v>43968</v>
      </c>
      <c r="G436">
        <v>223405</v>
      </c>
      <c r="H436">
        <v>63727</v>
      </c>
      <c r="I436">
        <v>6553</v>
      </c>
      <c r="J436">
        <v>50</v>
      </c>
      <c r="K436">
        <v>6460</v>
      </c>
      <c r="L436">
        <v>3958</v>
      </c>
    </row>
    <row r="437" spans="1:12" x14ac:dyDescent="0.35">
      <c r="A437" t="s">
        <v>813</v>
      </c>
      <c r="B437" t="s">
        <v>813</v>
      </c>
      <c r="C437" t="s">
        <v>449</v>
      </c>
      <c r="D437" t="s">
        <v>449</v>
      </c>
      <c r="E437">
        <v>1192948</v>
      </c>
      <c r="F437" s="23">
        <v>44227</v>
      </c>
      <c r="G437">
        <v>738406</v>
      </c>
      <c r="H437">
        <v>282859</v>
      </c>
      <c r="I437">
        <v>19871</v>
      </c>
      <c r="J437">
        <v>243</v>
      </c>
      <c r="K437">
        <v>19598</v>
      </c>
      <c r="L437">
        <v>189412</v>
      </c>
    </row>
    <row r="438" spans="1:12" x14ac:dyDescent="0.35">
      <c r="A438" t="s">
        <v>813</v>
      </c>
      <c r="B438" t="s">
        <v>813</v>
      </c>
      <c r="C438" t="s">
        <v>80</v>
      </c>
      <c r="D438" t="s">
        <v>80</v>
      </c>
      <c r="E438">
        <v>575880</v>
      </c>
      <c r="F438" s="23">
        <v>43968</v>
      </c>
      <c r="G438">
        <v>288963</v>
      </c>
      <c r="H438">
        <v>115535</v>
      </c>
      <c r="I438">
        <v>9657</v>
      </c>
      <c r="J438">
        <v>84</v>
      </c>
      <c r="K438">
        <v>9555</v>
      </c>
      <c r="L438">
        <v>5543</v>
      </c>
    </row>
    <row r="439" spans="1:12" x14ac:dyDescent="0.35">
      <c r="A439" t="s">
        <v>813</v>
      </c>
      <c r="B439" t="s">
        <v>813</v>
      </c>
      <c r="C439" t="s">
        <v>711</v>
      </c>
      <c r="D439" t="s">
        <v>711</v>
      </c>
      <c r="E439">
        <v>3520151</v>
      </c>
      <c r="F439" s="23">
        <v>44227</v>
      </c>
      <c r="G439">
        <v>2214981</v>
      </c>
      <c r="H439">
        <v>1698328</v>
      </c>
      <c r="I439">
        <v>33849</v>
      </c>
      <c r="J439">
        <v>485</v>
      </c>
      <c r="K439">
        <v>33342</v>
      </c>
      <c r="L439">
        <v>767366</v>
      </c>
    </row>
    <row r="440" spans="1:12" x14ac:dyDescent="0.35">
      <c r="A440" t="s">
        <v>813</v>
      </c>
      <c r="B440" t="s">
        <v>813</v>
      </c>
      <c r="C440" t="s">
        <v>257</v>
      </c>
      <c r="D440" t="s">
        <v>257</v>
      </c>
      <c r="E440">
        <v>1136604</v>
      </c>
      <c r="F440" s="23">
        <v>44089</v>
      </c>
      <c r="G440">
        <v>677675</v>
      </c>
      <c r="H440">
        <v>272499</v>
      </c>
      <c r="I440">
        <v>27920</v>
      </c>
      <c r="J440">
        <v>316</v>
      </c>
      <c r="K440">
        <v>27510</v>
      </c>
      <c r="L440">
        <v>60608</v>
      </c>
    </row>
    <row r="441" spans="1:12" x14ac:dyDescent="0.35">
      <c r="A441" t="s">
        <v>813</v>
      </c>
      <c r="B441" t="s">
        <v>813</v>
      </c>
      <c r="C441" t="s">
        <v>94</v>
      </c>
      <c r="D441" t="s">
        <v>94</v>
      </c>
      <c r="E441">
        <v>579499</v>
      </c>
      <c r="F441" s="23">
        <v>43968</v>
      </c>
      <c r="G441">
        <v>399523</v>
      </c>
      <c r="H441">
        <v>189682</v>
      </c>
      <c r="I441">
        <v>23863</v>
      </c>
      <c r="J441">
        <v>176</v>
      </c>
      <c r="K441">
        <v>23673</v>
      </c>
      <c r="L441">
        <v>13594</v>
      </c>
    </row>
    <row r="442" spans="1:12" x14ac:dyDescent="0.35">
      <c r="A442" t="s">
        <v>813</v>
      </c>
      <c r="B442" t="s">
        <v>813</v>
      </c>
      <c r="C442" t="s">
        <v>90</v>
      </c>
      <c r="D442" t="s">
        <v>90</v>
      </c>
      <c r="E442">
        <v>1573054</v>
      </c>
      <c r="F442" s="23">
        <v>43968</v>
      </c>
      <c r="G442">
        <v>921185</v>
      </c>
      <c r="H442">
        <v>304778</v>
      </c>
      <c r="I442">
        <v>24314</v>
      </c>
      <c r="J442">
        <v>210</v>
      </c>
      <c r="K442">
        <v>24082</v>
      </c>
      <c r="L442">
        <v>13615</v>
      </c>
    </row>
    <row r="443" spans="1:12" x14ac:dyDescent="0.35">
      <c r="A443" t="s">
        <v>813</v>
      </c>
      <c r="B443" t="s">
        <v>813</v>
      </c>
      <c r="C443" t="s">
        <v>92</v>
      </c>
      <c r="D443" t="s">
        <v>92</v>
      </c>
      <c r="E443">
        <v>731952</v>
      </c>
      <c r="F443" s="23">
        <v>43968</v>
      </c>
      <c r="G443">
        <v>384009</v>
      </c>
      <c r="H443">
        <v>150737</v>
      </c>
      <c r="I443">
        <v>11537</v>
      </c>
      <c r="J443">
        <v>83</v>
      </c>
      <c r="K443">
        <v>11453</v>
      </c>
      <c r="L443">
        <v>7284</v>
      </c>
    </row>
    <row r="444" spans="1:12" x14ac:dyDescent="0.35">
      <c r="A444" t="s">
        <v>813</v>
      </c>
      <c r="B444" t="s">
        <v>813</v>
      </c>
      <c r="C444" t="s">
        <v>600</v>
      </c>
      <c r="D444" t="s">
        <v>600</v>
      </c>
      <c r="E444">
        <v>1439891</v>
      </c>
      <c r="F444" s="23">
        <v>44123</v>
      </c>
      <c r="G444">
        <v>916169</v>
      </c>
      <c r="H444">
        <v>347854</v>
      </c>
      <c r="I444">
        <v>24860</v>
      </c>
      <c r="J444">
        <v>252</v>
      </c>
      <c r="K444">
        <v>24545</v>
      </c>
      <c r="L444">
        <v>395162</v>
      </c>
    </row>
    <row r="445" spans="1:12" x14ac:dyDescent="0.35">
      <c r="A445" t="s">
        <v>813</v>
      </c>
      <c r="B445" t="s">
        <v>813</v>
      </c>
      <c r="C445" t="s">
        <v>639</v>
      </c>
      <c r="D445" t="s">
        <v>639</v>
      </c>
      <c r="E445">
        <v>1802777</v>
      </c>
      <c r="F445" s="23">
        <v>44228</v>
      </c>
      <c r="G445">
        <v>1087285</v>
      </c>
      <c r="H445">
        <v>376311</v>
      </c>
      <c r="I445">
        <v>20980</v>
      </c>
      <c r="J445">
        <v>175</v>
      </c>
      <c r="K445">
        <v>20798</v>
      </c>
      <c r="L445">
        <v>484994</v>
      </c>
    </row>
    <row r="446" spans="1:12" x14ac:dyDescent="0.35">
      <c r="A446" t="s">
        <v>813</v>
      </c>
      <c r="B446" t="s">
        <v>813</v>
      </c>
      <c r="C446" t="s">
        <v>742</v>
      </c>
      <c r="D446" t="s">
        <v>742</v>
      </c>
      <c r="E446">
        <v>2246341</v>
      </c>
      <c r="G446">
        <v>2063646</v>
      </c>
      <c r="H446">
        <v>1502538</v>
      </c>
      <c r="I446">
        <v>175335</v>
      </c>
      <c r="J446">
        <v>1552</v>
      </c>
      <c r="K446">
        <v>171938</v>
      </c>
      <c r="L446">
        <v>1188374</v>
      </c>
    </row>
    <row r="447" spans="1:12" x14ac:dyDescent="0.35">
      <c r="A447" t="s">
        <v>813</v>
      </c>
      <c r="B447" t="s">
        <v>813</v>
      </c>
      <c r="C447" t="s">
        <v>89</v>
      </c>
      <c r="D447" t="s">
        <v>89</v>
      </c>
      <c r="E447">
        <v>1376934</v>
      </c>
      <c r="F447" s="23">
        <v>43968</v>
      </c>
      <c r="G447">
        <v>860773</v>
      </c>
      <c r="H447">
        <v>399063</v>
      </c>
      <c r="I447">
        <v>19137</v>
      </c>
      <c r="J447">
        <v>78</v>
      </c>
      <c r="K447">
        <v>19044</v>
      </c>
      <c r="L447">
        <v>10969</v>
      </c>
    </row>
    <row r="448" spans="1:12" x14ac:dyDescent="0.35">
      <c r="A448" t="s">
        <v>813</v>
      </c>
      <c r="B448" t="s">
        <v>813</v>
      </c>
      <c r="C448" t="s">
        <v>97</v>
      </c>
      <c r="D448" t="s">
        <v>97</v>
      </c>
      <c r="E448">
        <v>612727</v>
      </c>
      <c r="F448" s="23">
        <v>43968</v>
      </c>
      <c r="G448">
        <v>391790</v>
      </c>
      <c r="H448">
        <v>137925</v>
      </c>
      <c r="I448">
        <v>11667</v>
      </c>
      <c r="J448">
        <v>49</v>
      </c>
      <c r="K448">
        <v>11613</v>
      </c>
      <c r="L448">
        <v>7674</v>
      </c>
    </row>
    <row r="449" spans="1:12" x14ac:dyDescent="0.35">
      <c r="A449" t="s">
        <v>813</v>
      </c>
      <c r="B449" t="s">
        <v>813</v>
      </c>
      <c r="C449" t="s">
        <v>114</v>
      </c>
      <c r="D449" t="s">
        <v>114</v>
      </c>
      <c r="E449">
        <v>2513895</v>
      </c>
      <c r="F449" s="23">
        <v>43968</v>
      </c>
      <c r="G449">
        <v>1222153</v>
      </c>
      <c r="H449">
        <v>413698</v>
      </c>
      <c r="I449">
        <v>40844</v>
      </c>
      <c r="J449">
        <v>286</v>
      </c>
      <c r="K449">
        <v>40416</v>
      </c>
      <c r="L449">
        <v>23729</v>
      </c>
    </row>
    <row r="450" spans="1:12" x14ac:dyDescent="0.35">
      <c r="A450" t="s">
        <v>813</v>
      </c>
      <c r="B450" t="s">
        <v>813</v>
      </c>
      <c r="C450" t="s">
        <v>438</v>
      </c>
      <c r="D450" t="s">
        <v>438</v>
      </c>
      <c r="E450">
        <v>1218762</v>
      </c>
      <c r="F450" s="23">
        <v>44221</v>
      </c>
      <c r="G450">
        <v>675601</v>
      </c>
      <c r="H450">
        <v>188457</v>
      </c>
      <c r="I450">
        <v>23549</v>
      </c>
      <c r="J450">
        <v>86</v>
      </c>
      <c r="K450">
        <v>23461</v>
      </c>
      <c r="L450">
        <v>173928</v>
      </c>
    </row>
    <row r="451" spans="1:12" x14ac:dyDescent="0.35">
      <c r="A451" t="s">
        <v>813</v>
      </c>
      <c r="B451" t="s">
        <v>813</v>
      </c>
      <c r="C451" t="s">
        <v>83</v>
      </c>
      <c r="D451" t="s">
        <v>83</v>
      </c>
      <c r="E451">
        <v>962215</v>
      </c>
      <c r="F451" s="23">
        <v>43968</v>
      </c>
      <c r="G451">
        <v>593612</v>
      </c>
      <c r="H451">
        <v>222606</v>
      </c>
      <c r="I451">
        <v>23505</v>
      </c>
      <c r="J451">
        <v>212</v>
      </c>
      <c r="K451">
        <v>23261</v>
      </c>
      <c r="L451">
        <v>12856</v>
      </c>
    </row>
    <row r="452" spans="1:12" x14ac:dyDescent="0.35">
      <c r="A452" t="s">
        <v>813</v>
      </c>
      <c r="B452" t="s">
        <v>813</v>
      </c>
      <c r="C452" t="s">
        <v>75</v>
      </c>
      <c r="D452" t="s">
        <v>75</v>
      </c>
      <c r="E452">
        <v>606490</v>
      </c>
      <c r="F452" s="23">
        <v>43968</v>
      </c>
      <c r="G452">
        <v>402248</v>
      </c>
      <c r="H452">
        <v>129685</v>
      </c>
      <c r="I452">
        <v>22924</v>
      </c>
      <c r="J452">
        <v>84</v>
      </c>
      <c r="K452">
        <v>22803</v>
      </c>
      <c r="L452">
        <v>11772</v>
      </c>
    </row>
    <row r="453" spans="1:12" x14ac:dyDescent="0.35">
      <c r="A453" t="s">
        <v>813</v>
      </c>
      <c r="B453" t="s">
        <v>813</v>
      </c>
      <c r="C453" t="s">
        <v>445</v>
      </c>
      <c r="D453" t="s">
        <v>445</v>
      </c>
      <c r="E453">
        <v>1697983</v>
      </c>
      <c r="F453" s="23">
        <v>44166</v>
      </c>
      <c r="G453">
        <v>1078666</v>
      </c>
      <c r="H453">
        <v>523160</v>
      </c>
      <c r="I453">
        <v>45431</v>
      </c>
      <c r="J453">
        <v>459</v>
      </c>
      <c r="K453">
        <v>44903</v>
      </c>
      <c r="L453">
        <v>196055</v>
      </c>
    </row>
    <row r="454" spans="1:12" x14ac:dyDescent="0.35">
      <c r="A454" t="s">
        <v>813</v>
      </c>
      <c r="B454" t="s">
        <v>813</v>
      </c>
      <c r="C454" t="s">
        <v>78</v>
      </c>
      <c r="D454" t="s">
        <v>78</v>
      </c>
      <c r="E454">
        <v>961959</v>
      </c>
      <c r="F454" s="23">
        <v>43968</v>
      </c>
      <c r="G454">
        <v>549767</v>
      </c>
      <c r="H454">
        <v>184420</v>
      </c>
      <c r="I454">
        <v>20224</v>
      </c>
      <c r="J454">
        <v>167</v>
      </c>
      <c r="K454">
        <v>19981</v>
      </c>
      <c r="L454">
        <v>10690</v>
      </c>
    </row>
    <row r="455" spans="1:12" x14ac:dyDescent="0.35">
      <c r="A455" t="s">
        <v>813</v>
      </c>
      <c r="B455" t="s">
        <v>813</v>
      </c>
      <c r="C455" t="s">
        <v>99</v>
      </c>
      <c r="D455" t="s">
        <v>99</v>
      </c>
      <c r="E455">
        <v>1044410</v>
      </c>
      <c r="F455" s="23">
        <v>43968</v>
      </c>
      <c r="G455">
        <v>768989</v>
      </c>
      <c r="H455">
        <v>418110</v>
      </c>
      <c r="I455">
        <v>31651</v>
      </c>
      <c r="J455">
        <v>240</v>
      </c>
      <c r="K455">
        <v>31315</v>
      </c>
      <c r="L455">
        <v>17832</v>
      </c>
    </row>
    <row r="456" spans="1:12" x14ac:dyDescent="0.35">
      <c r="A456" t="s">
        <v>813</v>
      </c>
      <c r="B456" t="s">
        <v>813</v>
      </c>
      <c r="C456" t="s">
        <v>564</v>
      </c>
      <c r="D456" t="s">
        <v>564</v>
      </c>
      <c r="E456">
        <v>652107</v>
      </c>
      <c r="G456">
        <v>418336</v>
      </c>
      <c r="H456">
        <v>192102</v>
      </c>
      <c r="I456">
        <v>13187</v>
      </c>
      <c r="J456">
        <v>61</v>
      </c>
      <c r="K456">
        <v>13115</v>
      </c>
      <c r="L456">
        <v>326125</v>
      </c>
    </row>
    <row r="457" spans="1:12" x14ac:dyDescent="0.35">
      <c r="A457" t="s">
        <v>813</v>
      </c>
      <c r="B457" t="s">
        <v>813</v>
      </c>
      <c r="C457" t="s">
        <v>740</v>
      </c>
      <c r="D457" t="s">
        <v>740</v>
      </c>
      <c r="E457">
        <v>2080664</v>
      </c>
      <c r="G457">
        <v>1122762</v>
      </c>
      <c r="H457">
        <v>490428</v>
      </c>
      <c r="I457">
        <v>61841</v>
      </c>
      <c r="J457">
        <v>594</v>
      </c>
      <c r="K457">
        <v>61167</v>
      </c>
      <c r="L457">
        <v>1050445</v>
      </c>
    </row>
    <row r="458" spans="1:12" x14ac:dyDescent="0.35">
      <c r="A458" t="s">
        <v>614</v>
      </c>
      <c r="B458" t="s">
        <v>614</v>
      </c>
      <c r="C458" t="s">
        <v>320</v>
      </c>
      <c r="D458" t="s">
        <v>320</v>
      </c>
      <c r="E458">
        <v>200222</v>
      </c>
      <c r="F458" s="23">
        <v>44223</v>
      </c>
      <c r="G458">
        <v>111152</v>
      </c>
      <c r="H458">
        <v>57491</v>
      </c>
      <c r="I458">
        <v>16488</v>
      </c>
      <c r="J458">
        <v>250</v>
      </c>
      <c r="K458">
        <v>16150</v>
      </c>
      <c r="L458">
        <v>81386</v>
      </c>
    </row>
    <row r="459" spans="1:12" x14ac:dyDescent="0.35">
      <c r="A459" t="s">
        <v>614</v>
      </c>
      <c r="B459" t="s">
        <v>614</v>
      </c>
      <c r="C459" t="s">
        <v>245</v>
      </c>
      <c r="D459" t="s">
        <v>245</v>
      </c>
      <c r="E459">
        <v>41816</v>
      </c>
      <c r="F459" s="23">
        <v>44223</v>
      </c>
      <c r="G459">
        <v>34018</v>
      </c>
      <c r="H459">
        <v>25943</v>
      </c>
      <c r="I459">
        <v>5867</v>
      </c>
      <c r="J459">
        <v>47</v>
      </c>
      <c r="K459">
        <v>5744</v>
      </c>
      <c r="L459">
        <v>45348</v>
      </c>
    </row>
    <row r="460" spans="1:12" x14ac:dyDescent="0.35">
      <c r="A460" t="s">
        <v>614</v>
      </c>
      <c r="B460" t="s">
        <v>614</v>
      </c>
      <c r="C460" t="s">
        <v>614</v>
      </c>
      <c r="D460" t="s">
        <v>614</v>
      </c>
      <c r="E460">
        <v>950289</v>
      </c>
      <c r="F460" s="23">
        <v>44223</v>
      </c>
      <c r="G460">
        <v>558708</v>
      </c>
      <c r="H460">
        <v>305464</v>
      </c>
      <c r="I460">
        <v>98885</v>
      </c>
      <c r="J460">
        <v>1453</v>
      </c>
      <c r="K460">
        <v>97171</v>
      </c>
      <c r="L460">
        <v>475081</v>
      </c>
    </row>
    <row r="461" spans="1:12" x14ac:dyDescent="0.35">
      <c r="A461" t="s">
        <v>800</v>
      </c>
      <c r="B461" t="s">
        <v>800</v>
      </c>
      <c r="C461" t="s">
        <v>344</v>
      </c>
      <c r="D461" t="s">
        <v>344</v>
      </c>
      <c r="E461">
        <v>2490891</v>
      </c>
      <c r="F461" s="23">
        <v>44076</v>
      </c>
      <c r="G461">
        <v>1263073</v>
      </c>
      <c r="H461">
        <v>446487</v>
      </c>
      <c r="I461">
        <v>47379</v>
      </c>
      <c r="J461">
        <v>1598</v>
      </c>
      <c r="K461">
        <v>45757</v>
      </c>
      <c r="L461">
        <v>112916</v>
      </c>
    </row>
    <row r="462" spans="1:12" x14ac:dyDescent="0.35">
      <c r="A462" t="s">
        <v>800</v>
      </c>
      <c r="B462" t="s">
        <v>800</v>
      </c>
      <c r="C462" t="s">
        <v>299</v>
      </c>
      <c r="D462" t="s">
        <v>299</v>
      </c>
      <c r="E462">
        <v>596294</v>
      </c>
      <c r="F462" s="23">
        <v>44185</v>
      </c>
      <c r="G462">
        <v>328464</v>
      </c>
      <c r="H462">
        <v>104197</v>
      </c>
      <c r="I462">
        <v>5950</v>
      </c>
      <c r="J462">
        <v>244</v>
      </c>
      <c r="K462">
        <v>5696</v>
      </c>
      <c r="L462">
        <v>66422</v>
      </c>
    </row>
    <row r="463" spans="1:12" x14ac:dyDescent="0.35">
      <c r="A463" t="s">
        <v>800</v>
      </c>
      <c r="B463" t="s">
        <v>800</v>
      </c>
      <c r="C463" t="s">
        <v>389</v>
      </c>
      <c r="D463" t="s">
        <v>389</v>
      </c>
      <c r="E463">
        <v>1388859</v>
      </c>
      <c r="F463" s="23">
        <v>44185</v>
      </c>
      <c r="G463">
        <v>623604</v>
      </c>
      <c r="H463">
        <v>202311</v>
      </c>
      <c r="I463">
        <v>41728</v>
      </c>
      <c r="J463">
        <v>1042</v>
      </c>
      <c r="K463">
        <v>40668</v>
      </c>
      <c r="L463">
        <v>139353</v>
      </c>
    </row>
    <row r="464" spans="1:12" x14ac:dyDescent="0.35">
      <c r="A464" t="s">
        <v>800</v>
      </c>
      <c r="B464" t="s">
        <v>800</v>
      </c>
      <c r="C464" t="s">
        <v>202</v>
      </c>
      <c r="D464" t="s">
        <v>202</v>
      </c>
      <c r="E464">
        <v>618008</v>
      </c>
      <c r="F464" s="23">
        <v>44076</v>
      </c>
      <c r="G464">
        <v>330654</v>
      </c>
      <c r="H464">
        <v>128653</v>
      </c>
      <c r="I464">
        <v>13927</v>
      </c>
      <c r="J464">
        <v>315</v>
      </c>
      <c r="K464">
        <v>13602</v>
      </c>
      <c r="L464">
        <v>30598</v>
      </c>
    </row>
    <row r="465" spans="1:12" x14ac:dyDescent="0.35">
      <c r="A465" t="s">
        <v>800</v>
      </c>
      <c r="B465" t="s">
        <v>800</v>
      </c>
      <c r="C465" t="s">
        <v>313</v>
      </c>
      <c r="D465" t="s">
        <v>313</v>
      </c>
      <c r="E465">
        <v>599814</v>
      </c>
      <c r="F465" s="23">
        <v>44185</v>
      </c>
      <c r="G465">
        <v>354921</v>
      </c>
      <c r="H465">
        <v>135247</v>
      </c>
      <c r="I465">
        <v>8876</v>
      </c>
      <c r="J465">
        <v>335</v>
      </c>
      <c r="K465">
        <v>8538</v>
      </c>
      <c r="L465">
        <v>72874</v>
      </c>
    </row>
    <row r="466" spans="1:12" x14ac:dyDescent="0.35">
      <c r="A466" t="s">
        <v>800</v>
      </c>
      <c r="B466" t="s">
        <v>800</v>
      </c>
      <c r="C466" t="s">
        <v>300</v>
      </c>
      <c r="D466" t="s">
        <v>300</v>
      </c>
      <c r="E466">
        <v>1180483</v>
      </c>
      <c r="F466" s="23">
        <v>44175</v>
      </c>
      <c r="G466">
        <v>490080</v>
      </c>
      <c r="H466">
        <v>131519</v>
      </c>
      <c r="I466">
        <v>20271</v>
      </c>
      <c r="J466">
        <v>528</v>
      </c>
      <c r="K466">
        <v>19729</v>
      </c>
      <c r="L466">
        <v>73724</v>
      </c>
    </row>
    <row r="467" spans="1:12" x14ac:dyDescent="0.35">
      <c r="A467" t="s">
        <v>800</v>
      </c>
      <c r="B467" t="s">
        <v>800</v>
      </c>
      <c r="C467" t="s">
        <v>322</v>
      </c>
      <c r="D467" t="s">
        <v>322</v>
      </c>
      <c r="E467">
        <v>2026831</v>
      </c>
      <c r="F467" s="23">
        <v>44185</v>
      </c>
      <c r="G467">
        <v>476343</v>
      </c>
      <c r="H467">
        <v>128043</v>
      </c>
      <c r="I467">
        <v>14347</v>
      </c>
      <c r="J467">
        <v>504</v>
      </c>
      <c r="K467">
        <v>13832</v>
      </c>
      <c r="L467">
        <v>82053</v>
      </c>
    </row>
    <row r="468" spans="1:12" x14ac:dyDescent="0.35">
      <c r="A468" t="s">
        <v>800</v>
      </c>
      <c r="B468" t="s">
        <v>800</v>
      </c>
      <c r="C468" t="s">
        <v>503</v>
      </c>
      <c r="D468" t="s">
        <v>503</v>
      </c>
      <c r="E468">
        <v>2299026</v>
      </c>
      <c r="F468" s="23">
        <v>44185</v>
      </c>
      <c r="G468">
        <v>862133</v>
      </c>
      <c r="H468">
        <v>415351</v>
      </c>
      <c r="I468">
        <v>22381</v>
      </c>
      <c r="J468">
        <v>801</v>
      </c>
      <c r="K468">
        <v>21576</v>
      </c>
      <c r="L468">
        <v>260229</v>
      </c>
    </row>
    <row r="469" spans="1:12" x14ac:dyDescent="0.35">
      <c r="A469" t="s">
        <v>800</v>
      </c>
      <c r="B469" t="s">
        <v>800</v>
      </c>
      <c r="C469" t="s">
        <v>481</v>
      </c>
      <c r="D469" t="s">
        <v>481</v>
      </c>
      <c r="E469">
        <v>1582793</v>
      </c>
      <c r="F469" s="23">
        <v>44185</v>
      </c>
      <c r="G469">
        <v>1000636</v>
      </c>
      <c r="H469">
        <v>574716</v>
      </c>
      <c r="I469">
        <v>30822</v>
      </c>
      <c r="J469">
        <v>986</v>
      </c>
      <c r="K469">
        <v>29828</v>
      </c>
      <c r="L469">
        <v>236672</v>
      </c>
    </row>
    <row r="470" spans="1:12" x14ac:dyDescent="0.35">
      <c r="A470" t="s">
        <v>800</v>
      </c>
      <c r="B470" t="s">
        <v>800</v>
      </c>
      <c r="C470" t="s">
        <v>624</v>
      </c>
      <c r="D470" t="s">
        <v>624</v>
      </c>
      <c r="E470">
        <v>2181753</v>
      </c>
      <c r="F470" s="23">
        <v>44185</v>
      </c>
      <c r="G470">
        <v>1433553</v>
      </c>
      <c r="H470">
        <v>681370</v>
      </c>
      <c r="I470">
        <v>63396</v>
      </c>
      <c r="J470">
        <v>1496</v>
      </c>
      <c r="K470">
        <v>61864</v>
      </c>
      <c r="L470">
        <v>475433</v>
      </c>
    </row>
    <row r="471" spans="1:12" x14ac:dyDescent="0.35">
      <c r="A471" t="s">
        <v>800</v>
      </c>
      <c r="B471" t="s">
        <v>800</v>
      </c>
      <c r="C471" t="s">
        <v>235</v>
      </c>
      <c r="D471" t="s">
        <v>235</v>
      </c>
      <c r="E471">
        <v>817668</v>
      </c>
      <c r="F471" s="23">
        <v>44076</v>
      </c>
      <c r="G471">
        <v>465285</v>
      </c>
      <c r="H471">
        <v>187476</v>
      </c>
      <c r="I471">
        <v>17852</v>
      </c>
      <c r="J471">
        <v>556</v>
      </c>
      <c r="K471">
        <v>17294</v>
      </c>
      <c r="L471">
        <v>47584</v>
      </c>
    </row>
    <row r="472" spans="1:12" x14ac:dyDescent="0.35">
      <c r="A472" t="s">
        <v>800</v>
      </c>
      <c r="B472" t="s">
        <v>800</v>
      </c>
      <c r="C472" t="s">
        <v>656</v>
      </c>
      <c r="D472" t="s">
        <v>656</v>
      </c>
      <c r="E472">
        <v>3487882</v>
      </c>
      <c r="F472" s="23">
        <v>44185</v>
      </c>
      <c r="G472">
        <v>2473646</v>
      </c>
      <c r="H472">
        <v>943401</v>
      </c>
      <c r="I472">
        <v>87608</v>
      </c>
      <c r="J472">
        <v>2106</v>
      </c>
      <c r="K472">
        <v>85484</v>
      </c>
      <c r="L472">
        <v>558495</v>
      </c>
    </row>
    <row r="473" spans="1:12" x14ac:dyDescent="0.35">
      <c r="A473" t="s">
        <v>800</v>
      </c>
      <c r="B473" t="s">
        <v>800</v>
      </c>
      <c r="C473" t="s">
        <v>212</v>
      </c>
      <c r="D473" t="s">
        <v>212</v>
      </c>
      <c r="E473">
        <v>768808</v>
      </c>
      <c r="F473" s="23">
        <v>44076</v>
      </c>
      <c r="G473">
        <v>372366</v>
      </c>
      <c r="H473">
        <v>89830</v>
      </c>
      <c r="I473">
        <v>15606</v>
      </c>
      <c r="J473">
        <v>380</v>
      </c>
      <c r="K473">
        <v>15226</v>
      </c>
      <c r="L473">
        <v>34681</v>
      </c>
    </row>
    <row r="474" spans="1:12" x14ac:dyDescent="0.35">
      <c r="A474" t="s">
        <v>800</v>
      </c>
      <c r="B474" t="s">
        <v>800</v>
      </c>
      <c r="C474" t="s">
        <v>326</v>
      </c>
      <c r="D474" t="s">
        <v>326</v>
      </c>
      <c r="E474">
        <v>992289</v>
      </c>
      <c r="F474" s="23">
        <v>44185</v>
      </c>
      <c r="G474">
        <v>541556</v>
      </c>
      <c r="H474">
        <v>178908</v>
      </c>
      <c r="I474">
        <v>8675</v>
      </c>
      <c r="J474">
        <v>233</v>
      </c>
      <c r="K474">
        <v>8440</v>
      </c>
      <c r="L474">
        <v>81644</v>
      </c>
    </row>
    <row r="475" spans="1:12" x14ac:dyDescent="0.35">
      <c r="A475" t="s">
        <v>800</v>
      </c>
      <c r="B475" t="s">
        <v>800</v>
      </c>
      <c r="C475" t="s">
        <v>220</v>
      </c>
      <c r="D475" t="s">
        <v>220</v>
      </c>
      <c r="E475">
        <v>626154</v>
      </c>
      <c r="F475" s="23">
        <v>44076</v>
      </c>
      <c r="G475">
        <v>424889</v>
      </c>
      <c r="H475">
        <v>196822</v>
      </c>
      <c r="I475">
        <v>18814</v>
      </c>
      <c r="J475">
        <v>419</v>
      </c>
      <c r="K475">
        <v>18373</v>
      </c>
      <c r="L475">
        <v>38519</v>
      </c>
    </row>
    <row r="476" spans="1:12" x14ac:dyDescent="0.35">
      <c r="A476" t="s">
        <v>800</v>
      </c>
      <c r="B476" t="s">
        <v>800</v>
      </c>
      <c r="C476" t="s">
        <v>523</v>
      </c>
      <c r="D476" t="s">
        <v>523</v>
      </c>
      <c r="E476">
        <v>2892282</v>
      </c>
      <c r="F476" s="23">
        <v>44185</v>
      </c>
      <c r="G476">
        <v>1051467</v>
      </c>
      <c r="H476">
        <v>396473</v>
      </c>
      <c r="I476">
        <v>48927</v>
      </c>
      <c r="J476">
        <v>1358</v>
      </c>
      <c r="K476">
        <v>47561</v>
      </c>
      <c r="L476">
        <v>297807</v>
      </c>
    </row>
    <row r="477" spans="1:12" x14ac:dyDescent="0.35">
      <c r="A477" t="s">
        <v>800</v>
      </c>
      <c r="B477" t="s">
        <v>800</v>
      </c>
      <c r="C477" t="s">
        <v>362</v>
      </c>
      <c r="D477" t="s">
        <v>362</v>
      </c>
      <c r="E477">
        <v>683349</v>
      </c>
      <c r="F477" s="23">
        <v>44185</v>
      </c>
      <c r="G477">
        <v>384637</v>
      </c>
      <c r="H477">
        <v>182919</v>
      </c>
      <c r="I477">
        <v>12963</v>
      </c>
      <c r="J477">
        <v>423</v>
      </c>
      <c r="K477">
        <v>12517</v>
      </c>
      <c r="L477">
        <v>104226</v>
      </c>
    </row>
    <row r="478" spans="1:12" x14ac:dyDescent="0.35">
      <c r="A478" t="s">
        <v>800</v>
      </c>
      <c r="B478" t="s">
        <v>800</v>
      </c>
      <c r="C478" t="s">
        <v>240</v>
      </c>
      <c r="D478" t="s">
        <v>240</v>
      </c>
      <c r="E478">
        <v>986147</v>
      </c>
      <c r="F478" s="23">
        <v>44076</v>
      </c>
      <c r="G478">
        <v>872096</v>
      </c>
      <c r="H478">
        <v>402212</v>
      </c>
      <c r="I478">
        <v>68821</v>
      </c>
      <c r="J478">
        <v>1068</v>
      </c>
      <c r="K478">
        <v>67726</v>
      </c>
      <c r="L478">
        <v>75942</v>
      </c>
    </row>
    <row r="479" spans="1:12" x14ac:dyDescent="0.35">
      <c r="A479" t="s">
        <v>800</v>
      </c>
      <c r="B479" t="s">
        <v>800</v>
      </c>
      <c r="C479" t="s">
        <v>441</v>
      </c>
      <c r="D479" t="s">
        <v>441</v>
      </c>
      <c r="E479">
        <v>1654408</v>
      </c>
      <c r="F479" s="23">
        <v>44184</v>
      </c>
      <c r="G479">
        <v>730511</v>
      </c>
      <c r="H479">
        <v>218820</v>
      </c>
      <c r="I479">
        <v>15762</v>
      </c>
      <c r="J479">
        <v>875</v>
      </c>
      <c r="K479">
        <v>14884</v>
      </c>
      <c r="L479">
        <v>174213</v>
      </c>
    </row>
    <row r="480" spans="1:12" x14ac:dyDescent="0.35">
      <c r="A480" t="s">
        <v>800</v>
      </c>
      <c r="B480" t="s">
        <v>800</v>
      </c>
      <c r="C480" t="s">
        <v>327</v>
      </c>
      <c r="D480" t="s">
        <v>327</v>
      </c>
      <c r="E480">
        <v>614362</v>
      </c>
      <c r="F480" s="23">
        <v>44185</v>
      </c>
      <c r="G480">
        <v>392113</v>
      </c>
      <c r="H480">
        <v>172294</v>
      </c>
      <c r="I480">
        <v>11469</v>
      </c>
      <c r="J480">
        <v>388</v>
      </c>
      <c r="K480">
        <v>11080</v>
      </c>
      <c r="L480">
        <v>83449</v>
      </c>
    </row>
    <row r="481" spans="1:12" x14ac:dyDescent="0.35">
      <c r="A481" t="s">
        <v>800</v>
      </c>
      <c r="B481" t="s">
        <v>800</v>
      </c>
      <c r="C481" t="s">
        <v>311</v>
      </c>
      <c r="D481" t="s">
        <v>311</v>
      </c>
      <c r="E481">
        <v>902702</v>
      </c>
      <c r="F481" s="23">
        <v>44177</v>
      </c>
      <c r="G481">
        <v>473193</v>
      </c>
      <c r="H481">
        <v>142901</v>
      </c>
      <c r="I481">
        <v>18784</v>
      </c>
      <c r="J481">
        <v>524</v>
      </c>
      <c r="K481">
        <v>18257</v>
      </c>
      <c r="L481">
        <v>77371</v>
      </c>
    </row>
    <row r="482" spans="1:12" x14ac:dyDescent="0.35">
      <c r="A482" t="s">
        <v>800</v>
      </c>
      <c r="B482" t="s">
        <v>800</v>
      </c>
      <c r="C482" t="s">
        <v>378</v>
      </c>
      <c r="D482" t="s">
        <v>378</v>
      </c>
      <c r="E482">
        <v>1120070</v>
      </c>
      <c r="F482" s="23">
        <v>44183</v>
      </c>
      <c r="G482">
        <v>597303</v>
      </c>
      <c r="H482">
        <v>178839</v>
      </c>
      <c r="I482">
        <v>8043</v>
      </c>
      <c r="J482">
        <v>380</v>
      </c>
      <c r="K482">
        <v>7659</v>
      </c>
      <c r="L482">
        <v>115467</v>
      </c>
    </row>
    <row r="483" spans="1:12" x14ac:dyDescent="0.35">
      <c r="A483" t="s">
        <v>801</v>
      </c>
      <c r="B483" t="s">
        <v>801</v>
      </c>
      <c r="C483" t="s">
        <v>510</v>
      </c>
      <c r="D483" t="s">
        <v>510</v>
      </c>
      <c r="E483">
        <v>2584913</v>
      </c>
      <c r="F483" s="23">
        <v>44228</v>
      </c>
      <c r="G483">
        <v>1752308</v>
      </c>
      <c r="H483">
        <v>1042482</v>
      </c>
      <c r="I483">
        <v>37769</v>
      </c>
      <c r="J483">
        <v>410</v>
      </c>
      <c r="K483">
        <v>37352</v>
      </c>
      <c r="L483">
        <v>280099</v>
      </c>
    </row>
    <row r="484" spans="1:12" x14ac:dyDescent="0.35">
      <c r="A484" t="s">
        <v>801</v>
      </c>
      <c r="B484" t="s">
        <v>801</v>
      </c>
      <c r="C484" t="s">
        <v>533</v>
      </c>
      <c r="D484" t="s">
        <v>533</v>
      </c>
      <c r="E484">
        <v>3671999</v>
      </c>
      <c r="F484" s="23">
        <v>44228</v>
      </c>
      <c r="G484">
        <v>2237787</v>
      </c>
      <c r="H484">
        <v>1029095</v>
      </c>
      <c r="I484">
        <v>59694</v>
      </c>
      <c r="J484">
        <v>307</v>
      </c>
      <c r="K484">
        <v>59387</v>
      </c>
      <c r="L484">
        <v>321726</v>
      </c>
    </row>
    <row r="485" spans="1:12" x14ac:dyDescent="0.35">
      <c r="A485" t="s">
        <v>801</v>
      </c>
      <c r="B485" t="s">
        <v>801</v>
      </c>
      <c r="C485" t="s">
        <v>263</v>
      </c>
      <c r="D485" t="s">
        <v>263</v>
      </c>
      <c r="E485">
        <v>1798194</v>
      </c>
      <c r="F485" s="23">
        <v>44228</v>
      </c>
      <c r="G485">
        <v>1024293</v>
      </c>
      <c r="H485">
        <v>525793</v>
      </c>
      <c r="I485">
        <v>10005</v>
      </c>
      <c r="J485">
        <v>104</v>
      </c>
      <c r="K485">
        <v>9901</v>
      </c>
      <c r="L485">
        <v>53783</v>
      </c>
    </row>
    <row r="486" spans="1:12" x14ac:dyDescent="0.35">
      <c r="A486" t="s">
        <v>801</v>
      </c>
      <c r="B486" t="s">
        <v>801</v>
      </c>
      <c r="C486" t="s">
        <v>254</v>
      </c>
      <c r="D486" t="s">
        <v>254</v>
      </c>
      <c r="E486">
        <v>1223921</v>
      </c>
      <c r="F486" s="23">
        <v>44228</v>
      </c>
      <c r="G486">
        <v>763006</v>
      </c>
      <c r="H486">
        <v>297741</v>
      </c>
      <c r="I486">
        <v>11996</v>
      </c>
      <c r="J486">
        <v>61</v>
      </c>
      <c r="K486">
        <v>11934</v>
      </c>
      <c r="L486">
        <v>52166</v>
      </c>
    </row>
    <row r="487" spans="1:12" x14ac:dyDescent="0.35">
      <c r="A487" t="s">
        <v>801</v>
      </c>
      <c r="B487" t="s">
        <v>801</v>
      </c>
      <c r="C487" t="s">
        <v>381</v>
      </c>
      <c r="D487" t="s">
        <v>381</v>
      </c>
      <c r="E487">
        <v>2604453</v>
      </c>
      <c r="F487" s="23">
        <v>44228</v>
      </c>
      <c r="G487">
        <v>1455732</v>
      </c>
      <c r="H487">
        <v>621465</v>
      </c>
      <c r="I487">
        <v>15563</v>
      </c>
      <c r="J487">
        <v>185</v>
      </c>
      <c r="K487">
        <v>15377</v>
      </c>
      <c r="L487">
        <v>121649</v>
      </c>
    </row>
    <row r="488" spans="1:12" x14ac:dyDescent="0.35">
      <c r="A488" t="s">
        <v>801</v>
      </c>
      <c r="B488" t="s">
        <v>801</v>
      </c>
      <c r="C488" t="s">
        <v>465</v>
      </c>
      <c r="D488" t="s">
        <v>465</v>
      </c>
      <c r="E488">
        <v>2549121</v>
      </c>
      <c r="F488" s="23">
        <v>44228</v>
      </c>
      <c r="G488">
        <v>1351114</v>
      </c>
      <c r="H488">
        <v>590401</v>
      </c>
      <c r="I488">
        <v>19601</v>
      </c>
      <c r="J488">
        <v>260</v>
      </c>
      <c r="K488">
        <v>19341</v>
      </c>
      <c r="L488">
        <v>211241</v>
      </c>
    </row>
    <row r="489" spans="1:12" x14ac:dyDescent="0.35">
      <c r="A489" t="s">
        <v>801</v>
      </c>
      <c r="B489" t="s">
        <v>801</v>
      </c>
      <c r="C489" t="s">
        <v>426</v>
      </c>
      <c r="D489" t="s">
        <v>426</v>
      </c>
      <c r="E489">
        <v>2410459</v>
      </c>
      <c r="F489" s="23">
        <v>44228</v>
      </c>
      <c r="G489">
        <v>1525323</v>
      </c>
      <c r="H489">
        <v>723691</v>
      </c>
      <c r="I489">
        <v>29781</v>
      </c>
      <c r="J489">
        <v>156</v>
      </c>
      <c r="K489">
        <v>29625</v>
      </c>
      <c r="L489">
        <v>163654</v>
      </c>
    </row>
    <row r="490" spans="1:12" x14ac:dyDescent="0.35">
      <c r="A490" t="s">
        <v>801</v>
      </c>
      <c r="B490" t="s">
        <v>801</v>
      </c>
      <c r="C490" t="s">
        <v>528</v>
      </c>
      <c r="D490" t="s">
        <v>528</v>
      </c>
      <c r="E490">
        <v>2367745</v>
      </c>
      <c r="F490" s="23">
        <v>44228</v>
      </c>
      <c r="G490">
        <v>1461174</v>
      </c>
      <c r="H490">
        <v>714590</v>
      </c>
      <c r="I490">
        <v>40339</v>
      </c>
      <c r="J490">
        <v>545</v>
      </c>
      <c r="K490">
        <v>39792</v>
      </c>
      <c r="L490">
        <v>298471</v>
      </c>
    </row>
    <row r="491" spans="1:12" x14ac:dyDescent="0.35">
      <c r="A491" t="s">
        <v>801</v>
      </c>
      <c r="B491" t="s">
        <v>801</v>
      </c>
      <c r="C491" t="s">
        <v>291</v>
      </c>
      <c r="D491" t="s">
        <v>291</v>
      </c>
      <c r="E491">
        <v>1113725</v>
      </c>
      <c r="F491" s="23">
        <v>44228</v>
      </c>
      <c r="G491">
        <v>709316</v>
      </c>
      <c r="H491">
        <v>362835</v>
      </c>
      <c r="I491">
        <v>7967</v>
      </c>
      <c r="J491">
        <v>48</v>
      </c>
      <c r="K491">
        <v>7919</v>
      </c>
      <c r="L491">
        <v>62150</v>
      </c>
    </row>
    <row r="492" spans="1:12" x14ac:dyDescent="0.35">
      <c r="A492" t="s">
        <v>801</v>
      </c>
      <c r="B492" t="s">
        <v>801</v>
      </c>
      <c r="C492" t="s">
        <v>384</v>
      </c>
      <c r="D492" t="s">
        <v>384</v>
      </c>
      <c r="E492">
        <v>1544392</v>
      </c>
      <c r="F492" s="23">
        <v>44228</v>
      </c>
      <c r="G492">
        <v>978713</v>
      </c>
      <c r="H492">
        <v>482350</v>
      </c>
      <c r="I492">
        <v>19809</v>
      </c>
      <c r="J492">
        <v>139</v>
      </c>
      <c r="K492">
        <v>19670</v>
      </c>
      <c r="L492">
        <v>125906</v>
      </c>
    </row>
    <row r="493" spans="1:12" x14ac:dyDescent="0.35">
      <c r="A493" t="s">
        <v>801</v>
      </c>
      <c r="B493" t="s">
        <v>801</v>
      </c>
      <c r="C493" t="s">
        <v>408</v>
      </c>
      <c r="D493" t="s">
        <v>408</v>
      </c>
      <c r="E493">
        <v>2041172</v>
      </c>
      <c r="F493" s="23">
        <v>44228</v>
      </c>
      <c r="G493">
        <v>1301558</v>
      </c>
      <c r="H493">
        <v>582443</v>
      </c>
      <c r="I493">
        <v>16720</v>
      </c>
      <c r="J493">
        <v>107</v>
      </c>
      <c r="K493">
        <v>16613</v>
      </c>
      <c r="L493">
        <v>140060</v>
      </c>
    </row>
    <row r="494" spans="1:12" x14ac:dyDescent="0.35">
      <c r="A494" t="s">
        <v>801</v>
      </c>
      <c r="B494" t="s">
        <v>801</v>
      </c>
      <c r="C494" t="s">
        <v>297</v>
      </c>
      <c r="D494" t="s">
        <v>297</v>
      </c>
      <c r="E494">
        <v>1637226</v>
      </c>
      <c r="F494" s="23">
        <v>44228</v>
      </c>
      <c r="G494">
        <v>941513</v>
      </c>
      <c r="H494">
        <v>395584</v>
      </c>
      <c r="I494">
        <v>13351</v>
      </c>
      <c r="J494">
        <v>62</v>
      </c>
      <c r="K494">
        <v>13289</v>
      </c>
      <c r="L494">
        <v>68355</v>
      </c>
    </row>
    <row r="495" spans="1:12" x14ac:dyDescent="0.35">
      <c r="A495" t="s">
        <v>801</v>
      </c>
      <c r="B495" t="s">
        <v>801</v>
      </c>
      <c r="C495" t="s">
        <v>393</v>
      </c>
      <c r="D495" t="s">
        <v>393</v>
      </c>
      <c r="E495">
        <v>1207293</v>
      </c>
      <c r="F495" s="23">
        <v>44228</v>
      </c>
      <c r="G495">
        <v>660103</v>
      </c>
      <c r="H495">
        <v>279501</v>
      </c>
      <c r="I495">
        <v>11010</v>
      </c>
      <c r="J495">
        <v>48</v>
      </c>
      <c r="K495">
        <v>10962</v>
      </c>
      <c r="L495">
        <v>126813</v>
      </c>
    </row>
    <row r="496" spans="1:12" x14ac:dyDescent="0.35">
      <c r="A496" t="s">
        <v>801</v>
      </c>
      <c r="B496" t="s">
        <v>801</v>
      </c>
      <c r="C496" t="s">
        <v>394</v>
      </c>
      <c r="D496" t="s">
        <v>394</v>
      </c>
      <c r="E496">
        <v>1388906</v>
      </c>
      <c r="F496" s="23">
        <v>44228</v>
      </c>
      <c r="G496">
        <v>737200</v>
      </c>
      <c r="H496">
        <v>349762</v>
      </c>
      <c r="I496">
        <v>18407</v>
      </c>
      <c r="J496">
        <v>131</v>
      </c>
      <c r="K496">
        <v>18276</v>
      </c>
      <c r="L496">
        <v>131120</v>
      </c>
    </row>
    <row r="497" spans="1:12" x14ac:dyDescent="0.35">
      <c r="A497" t="s">
        <v>801</v>
      </c>
      <c r="B497" t="s">
        <v>801</v>
      </c>
      <c r="C497" t="s">
        <v>333</v>
      </c>
      <c r="D497" t="s">
        <v>333</v>
      </c>
      <c r="E497">
        <v>1969520</v>
      </c>
      <c r="F497" s="23">
        <v>44228</v>
      </c>
      <c r="G497">
        <v>1278952</v>
      </c>
      <c r="H497">
        <v>525137</v>
      </c>
      <c r="I497">
        <v>19354</v>
      </c>
      <c r="J497">
        <v>150</v>
      </c>
      <c r="K497">
        <v>19203</v>
      </c>
      <c r="L497">
        <v>90383</v>
      </c>
    </row>
    <row r="498" spans="1:12" x14ac:dyDescent="0.35">
      <c r="A498" t="s">
        <v>801</v>
      </c>
      <c r="B498" t="s">
        <v>801</v>
      </c>
      <c r="C498" t="s">
        <v>335</v>
      </c>
      <c r="D498" t="s">
        <v>335</v>
      </c>
      <c r="E498">
        <v>1779650</v>
      </c>
      <c r="F498" s="23">
        <v>44228</v>
      </c>
      <c r="G498">
        <v>1230511</v>
      </c>
      <c r="H498">
        <v>588688</v>
      </c>
      <c r="I498">
        <v>16053</v>
      </c>
      <c r="J498">
        <v>111</v>
      </c>
      <c r="K498">
        <v>15942</v>
      </c>
      <c r="L498">
        <v>90568</v>
      </c>
    </row>
    <row r="499" spans="1:12" x14ac:dyDescent="0.35">
      <c r="A499" t="s">
        <v>801</v>
      </c>
      <c r="B499" t="s">
        <v>801</v>
      </c>
      <c r="C499" t="s">
        <v>738</v>
      </c>
      <c r="D499" t="s">
        <v>738</v>
      </c>
      <c r="E499">
        <v>6663971</v>
      </c>
      <c r="F499" s="23">
        <v>44228</v>
      </c>
      <c r="G499">
        <v>4582410</v>
      </c>
      <c r="H499">
        <v>2189042</v>
      </c>
      <c r="I499">
        <v>187804</v>
      </c>
      <c r="J499">
        <v>1970</v>
      </c>
      <c r="K499">
        <v>185816</v>
      </c>
      <c r="L499">
        <v>1062685</v>
      </c>
    </row>
    <row r="500" spans="1:12" x14ac:dyDescent="0.35">
      <c r="A500" t="s">
        <v>801</v>
      </c>
      <c r="B500" t="s">
        <v>801</v>
      </c>
      <c r="C500" t="s">
        <v>331</v>
      </c>
      <c r="D500" t="s">
        <v>331</v>
      </c>
      <c r="E500">
        <v>672008</v>
      </c>
      <c r="F500" s="23">
        <v>44228</v>
      </c>
      <c r="G500">
        <v>416014</v>
      </c>
      <c r="H500">
        <v>194163</v>
      </c>
      <c r="I500">
        <v>13639</v>
      </c>
      <c r="J500">
        <v>66</v>
      </c>
      <c r="K500">
        <v>13573</v>
      </c>
      <c r="L500">
        <v>86901</v>
      </c>
    </row>
    <row r="501" spans="1:12" x14ac:dyDescent="0.35">
      <c r="A501" t="s">
        <v>801</v>
      </c>
      <c r="B501" t="s">
        <v>801</v>
      </c>
      <c r="C501" t="s">
        <v>278</v>
      </c>
      <c r="D501" t="s">
        <v>278</v>
      </c>
      <c r="E501">
        <v>1826275</v>
      </c>
      <c r="F501" s="23">
        <v>44066</v>
      </c>
      <c r="G501">
        <v>1087735</v>
      </c>
      <c r="H501">
        <v>383313</v>
      </c>
      <c r="I501">
        <v>43735</v>
      </c>
      <c r="J501">
        <v>172</v>
      </c>
      <c r="K501">
        <v>43461</v>
      </c>
      <c r="L501">
        <v>75823</v>
      </c>
    </row>
    <row r="502" spans="1:12" x14ac:dyDescent="0.35">
      <c r="A502" t="s">
        <v>801</v>
      </c>
      <c r="B502" t="s">
        <v>801</v>
      </c>
      <c r="C502" t="s">
        <v>451</v>
      </c>
      <c r="D502" t="s">
        <v>451</v>
      </c>
      <c r="E502">
        <v>1830151</v>
      </c>
      <c r="F502" s="23">
        <v>44228</v>
      </c>
      <c r="G502">
        <v>987519</v>
      </c>
      <c r="H502">
        <v>393953</v>
      </c>
      <c r="I502">
        <v>10067</v>
      </c>
      <c r="J502">
        <v>72</v>
      </c>
      <c r="K502">
        <v>9995</v>
      </c>
      <c r="L502">
        <v>189205</v>
      </c>
    </row>
    <row r="503" spans="1:12" x14ac:dyDescent="0.35">
      <c r="A503" t="s">
        <v>801</v>
      </c>
      <c r="B503" t="s">
        <v>801</v>
      </c>
      <c r="C503" t="s">
        <v>360</v>
      </c>
      <c r="D503" t="s">
        <v>360</v>
      </c>
      <c r="E503">
        <v>1411327</v>
      </c>
      <c r="F503" s="23">
        <v>44228</v>
      </c>
      <c r="G503">
        <v>922646</v>
      </c>
      <c r="H503">
        <v>363082</v>
      </c>
      <c r="I503">
        <v>13612</v>
      </c>
      <c r="J503">
        <v>187</v>
      </c>
      <c r="K503">
        <v>13425</v>
      </c>
      <c r="L503">
        <v>103969</v>
      </c>
    </row>
    <row r="504" spans="1:12" x14ac:dyDescent="0.35">
      <c r="A504" t="s">
        <v>801</v>
      </c>
      <c r="B504" t="s">
        <v>801</v>
      </c>
      <c r="C504" t="s">
        <v>400</v>
      </c>
      <c r="D504" t="s">
        <v>400</v>
      </c>
      <c r="E504">
        <v>2139658</v>
      </c>
      <c r="F504" s="23">
        <v>44228</v>
      </c>
      <c r="G504">
        <v>1449967</v>
      </c>
      <c r="H504">
        <v>787196</v>
      </c>
      <c r="I504">
        <v>14811</v>
      </c>
      <c r="J504">
        <v>158</v>
      </c>
      <c r="K504">
        <v>14653</v>
      </c>
      <c r="L504">
        <v>130838</v>
      </c>
    </row>
    <row r="505" spans="1:12" x14ac:dyDescent="0.35">
      <c r="A505" t="s">
        <v>801</v>
      </c>
      <c r="B505" t="s">
        <v>801</v>
      </c>
      <c r="C505" t="s">
        <v>679</v>
      </c>
      <c r="D505" t="s">
        <v>679</v>
      </c>
      <c r="E505">
        <v>3685681</v>
      </c>
      <c r="F505" s="23">
        <v>44228</v>
      </c>
      <c r="G505">
        <v>2263325</v>
      </c>
      <c r="H505">
        <v>1036743</v>
      </c>
      <c r="I505">
        <v>112412</v>
      </c>
      <c r="J505">
        <v>1103</v>
      </c>
      <c r="K505">
        <v>111308</v>
      </c>
      <c r="L505">
        <v>657165</v>
      </c>
    </row>
    <row r="506" spans="1:12" x14ac:dyDescent="0.35">
      <c r="A506" t="s">
        <v>801</v>
      </c>
      <c r="B506" t="s">
        <v>801</v>
      </c>
      <c r="C506" t="s">
        <v>301</v>
      </c>
      <c r="D506" t="s">
        <v>301</v>
      </c>
      <c r="E506">
        <v>1458459</v>
      </c>
      <c r="F506" s="23">
        <v>44228</v>
      </c>
      <c r="G506">
        <v>813922</v>
      </c>
      <c r="H506">
        <v>395700</v>
      </c>
      <c r="I506">
        <v>7156</v>
      </c>
      <c r="J506">
        <v>70</v>
      </c>
      <c r="K506">
        <v>7086</v>
      </c>
      <c r="L506">
        <v>68059</v>
      </c>
    </row>
    <row r="507" spans="1:12" x14ac:dyDescent="0.35">
      <c r="A507" t="s">
        <v>801</v>
      </c>
      <c r="B507" t="s">
        <v>801</v>
      </c>
      <c r="C507" t="s">
        <v>585</v>
      </c>
      <c r="D507" t="s">
        <v>585</v>
      </c>
      <c r="E507">
        <v>1950491</v>
      </c>
      <c r="F507" s="23">
        <v>44228</v>
      </c>
      <c r="G507">
        <v>1269245</v>
      </c>
      <c r="H507">
        <v>655588</v>
      </c>
      <c r="I507">
        <v>57053</v>
      </c>
      <c r="J507">
        <v>449</v>
      </c>
      <c r="K507">
        <v>56603</v>
      </c>
      <c r="L507">
        <v>384035</v>
      </c>
    </row>
    <row r="508" spans="1:12" x14ac:dyDescent="0.35">
      <c r="A508" t="s">
        <v>801</v>
      </c>
      <c r="B508" t="s">
        <v>801</v>
      </c>
      <c r="C508" t="s">
        <v>490</v>
      </c>
      <c r="D508" t="s">
        <v>490</v>
      </c>
      <c r="E508">
        <v>3309234</v>
      </c>
      <c r="F508" s="23">
        <v>44228</v>
      </c>
      <c r="G508">
        <v>2077555</v>
      </c>
      <c r="H508">
        <v>1016874</v>
      </c>
      <c r="I508">
        <v>17737</v>
      </c>
      <c r="J508">
        <v>177</v>
      </c>
      <c r="K508">
        <v>17560</v>
      </c>
      <c r="L508">
        <v>238690</v>
      </c>
    </row>
    <row r="509" spans="1:12" x14ac:dyDescent="0.35">
      <c r="A509" t="s">
        <v>801</v>
      </c>
      <c r="B509" t="s">
        <v>801</v>
      </c>
      <c r="C509" t="s">
        <v>448</v>
      </c>
      <c r="D509" t="s">
        <v>448</v>
      </c>
      <c r="E509">
        <v>2038533</v>
      </c>
      <c r="F509" s="23">
        <v>44228</v>
      </c>
      <c r="G509">
        <v>1200554</v>
      </c>
      <c r="H509">
        <v>513058</v>
      </c>
      <c r="I509">
        <v>27324</v>
      </c>
      <c r="J509">
        <v>287</v>
      </c>
      <c r="K509">
        <v>27037</v>
      </c>
      <c r="L509">
        <v>193125</v>
      </c>
    </row>
    <row r="510" spans="1:12" x14ac:dyDescent="0.35">
      <c r="A510" t="s">
        <v>801</v>
      </c>
      <c r="B510" t="s">
        <v>801</v>
      </c>
      <c r="C510" t="s">
        <v>351</v>
      </c>
      <c r="D510" t="s">
        <v>351</v>
      </c>
      <c r="E510">
        <v>1158283</v>
      </c>
      <c r="F510" s="23">
        <v>44228</v>
      </c>
      <c r="G510">
        <v>691497</v>
      </c>
      <c r="H510">
        <v>299553</v>
      </c>
      <c r="I510">
        <v>17044</v>
      </c>
      <c r="J510">
        <v>169</v>
      </c>
      <c r="K510">
        <v>16875</v>
      </c>
      <c r="L510">
        <v>100497</v>
      </c>
    </row>
    <row r="511" spans="1:12" x14ac:dyDescent="0.35">
      <c r="A511" t="s">
        <v>801</v>
      </c>
      <c r="B511" t="s">
        <v>801</v>
      </c>
      <c r="C511" t="s">
        <v>341</v>
      </c>
      <c r="D511" t="s">
        <v>341</v>
      </c>
      <c r="E511">
        <v>1338114</v>
      </c>
      <c r="F511" s="23">
        <v>44228</v>
      </c>
      <c r="G511">
        <v>756544</v>
      </c>
      <c r="H511">
        <v>347992</v>
      </c>
      <c r="I511">
        <v>10618</v>
      </c>
      <c r="J511">
        <v>61</v>
      </c>
      <c r="K511">
        <v>10557</v>
      </c>
      <c r="L511">
        <v>89992</v>
      </c>
    </row>
    <row r="512" spans="1:12" x14ac:dyDescent="0.35">
      <c r="A512" t="s">
        <v>801</v>
      </c>
      <c r="B512" t="s">
        <v>801</v>
      </c>
      <c r="C512" t="s">
        <v>440</v>
      </c>
      <c r="D512" t="s">
        <v>440</v>
      </c>
      <c r="E512">
        <v>2677737</v>
      </c>
      <c r="F512" s="23">
        <v>44228</v>
      </c>
      <c r="G512">
        <v>1838263</v>
      </c>
      <c r="H512">
        <v>821713</v>
      </c>
      <c r="I512">
        <v>30618</v>
      </c>
      <c r="J512">
        <v>335</v>
      </c>
      <c r="K512">
        <v>30283</v>
      </c>
      <c r="L512">
        <v>180351</v>
      </c>
    </row>
    <row r="513" spans="1:12" x14ac:dyDescent="0.35">
      <c r="A513" t="s">
        <v>801</v>
      </c>
      <c r="B513" t="s">
        <v>801</v>
      </c>
      <c r="C513" t="s">
        <v>340</v>
      </c>
      <c r="D513" t="s">
        <v>340</v>
      </c>
      <c r="E513">
        <v>1037185</v>
      </c>
      <c r="F513" s="23">
        <v>44228</v>
      </c>
      <c r="G513">
        <v>610090</v>
      </c>
      <c r="H513">
        <v>348789</v>
      </c>
      <c r="I513">
        <v>13732</v>
      </c>
      <c r="J513">
        <v>79</v>
      </c>
      <c r="K513">
        <v>13653</v>
      </c>
      <c r="L513">
        <v>91482</v>
      </c>
    </row>
    <row r="514" spans="1:12" x14ac:dyDescent="0.35">
      <c r="A514" t="s">
        <v>801</v>
      </c>
      <c r="B514" t="s">
        <v>801</v>
      </c>
      <c r="C514" t="s">
        <v>321</v>
      </c>
      <c r="D514" t="s">
        <v>321</v>
      </c>
      <c r="E514">
        <v>1421711</v>
      </c>
      <c r="F514" s="23">
        <v>44228</v>
      </c>
      <c r="G514">
        <v>884688</v>
      </c>
      <c r="H514">
        <v>419023</v>
      </c>
      <c r="I514">
        <v>9498</v>
      </c>
      <c r="J514">
        <v>92</v>
      </c>
      <c r="K514">
        <v>9406</v>
      </c>
      <c r="L514">
        <v>78974</v>
      </c>
    </row>
    <row r="515" spans="1:12" x14ac:dyDescent="0.35">
      <c r="A515" t="s">
        <v>801</v>
      </c>
      <c r="B515" t="s">
        <v>801</v>
      </c>
      <c r="C515" t="s">
        <v>504</v>
      </c>
      <c r="D515" t="s">
        <v>504</v>
      </c>
      <c r="E515">
        <v>3067549</v>
      </c>
      <c r="F515" s="23">
        <v>44228</v>
      </c>
      <c r="G515">
        <v>1715072</v>
      </c>
      <c r="H515">
        <v>854773</v>
      </c>
      <c r="I515">
        <v>56405</v>
      </c>
      <c r="J515">
        <v>753</v>
      </c>
      <c r="K515">
        <v>55652</v>
      </c>
      <c r="L515">
        <v>279724</v>
      </c>
    </row>
    <row r="516" spans="1:12" x14ac:dyDescent="0.35">
      <c r="A516" t="s">
        <v>802</v>
      </c>
      <c r="B516" t="s">
        <v>802</v>
      </c>
      <c r="C516" t="s">
        <v>411</v>
      </c>
      <c r="D516" t="s">
        <v>411</v>
      </c>
      <c r="E516">
        <v>281293</v>
      </c>
      <c r="G516">
        <v>263526</v>
      </c>
      <c r="H516">
        <v>229361</v>
      </c>
      <c r="I516">
        <v>0</v>
      </c>
      <c r="J516">
        <v>0</v>
      </c>
      <c r="K516">
        <v>0</v>
      </c>
      <c r="L516">
        <v>137833</v>
      </c>
    </row>
    <row r="517" spans="1:12" x14ac:dyDescent="0.35">
      <c r="A517" t="s">
        <v>802</v>
      </c>
      <c r="B517" t="s">
        <v>802</v>
      </c>
      <c r="C517" t="s">
        <v>193</v>
      </c>
      <c r="D517" t="s">
        <v>193</v>
      </c>
      <c r="E517">
        <v>43354</v>
      </c>
      <c r="G517">
        <v>33137</v>
      </c>
      <c r="H517">
        <v>27820</v>
      </c>
      <c r="I517">
        <v>0</v>
      </c>
      <c r="J517">
        <v>0</v>
      </c>
      <c r="K517">
        <v>0</v>
      </c>
      <c r="L517">
        <v>21243</v>
      </c>
    </row>
    <row r="518" spans="1:12" x14ac:dyDescent="0.35">
      <c r="A518" t="s">
        <v>802</v>
      </c>
      <c r="B518" t="s">
        <v>802</v>
      </c>
      <c r="C518" t="s">
        <v>317</v>
      </c>
      <c r="D518" t="s">
        <v>317</v>
      </c>
      <c r="E518">
        <v>146742</v>
      </c>
      <c r="G518">
        <v>121481</v>
      </c>
      <c r="H518">
        <v>105432</v>
      </c>
      <c r="I518">
        <v>0</v>
      </c>
      <c r="J518">
        <v>0</v>
      </c>
      <c r="K518">
        <v>0</v>
      </c>
      <c r="L518">
        <v>71903</v>
      </c>
    </row>
    <row r="519" spans="1:12" x14ac:dyDescent="0.35">
      <c r="A519" t="s">
        <v>802</v>
      </c>
      <c r="B519" t="s">
        <v>802</v>
      </c>
      <c r="C519" t="s">
        <v>306</v>
      </c>
      <c r="D519" t="s">
        <v>306</v>
      </c>
      <c r="E519">
        <v>136299</v>
      </c>
      <c r="G519">
        <v>103619</v>
      </c>
      <c r="H519">
        <v>88896</v>
      </c>
      <c r="I519">
        <v>0</v>
      </c>
      <c r="J519">
        <v>0</v>
      </c>
      <c r="K519">
        <v>0</v>
      </c>
      <c r="L519">
        <v>66786</v>
      </c>
    </row>
    <row r="520" spans="1:12" x14ac:dyDescent="0.35">
      <c r="A520" t="s">
        <v>803</v>
      </c>
      <c r="B520" t="s">
        <v>803</v>
      </c>
      <c r="C520" t="s">
        <v>186</v>
      </c>
      <c r="D520" t="s">
        <v>186</v>
      </c>
      <c r="E520">
        <v>752481</v>
      </c>
      <c r="F520" s="23">
        <v>44035</v>
      </c>
      <c r="G520">
        <v>475390</v>
      </c>
      <c r="H520">
        <v>157166</v>
      </c>
      <c r="I520">
        <v>16854</v>
      </c>
      <c r="J520">
        <v>261</v>
      </c>
      <c r="K520">
        <v>16548</v>
      </c>
      <c r="L520">
        <v>26712</v>
      </c>
    </row>
    <row r="521" spans="1:12" x14ac:dyDescent="0.35">
      <c r="A521" t="s">
        <v>803</v>
      </c>
      <c r="B521" t="s">
        <v>803</v>
      </c>
      <c r="C521" t="s">
        <v>269</v>
      </c>
      <c r="D521" t="s">
        <v>269</v>
      </c>
      <c r="E521">
        <v>2556244</v>
      </c>
      <c r="F521" s="23">
        <v>44035</v>
      </c>
      <c r="G521">
        <v>1337641</v>
      </c>
      <c r="H521">
        <v>604784</v>
      </c>
      <c r="I521">
        <v>171777</v>
      </c>
      <c r="J521">
        <v>2506</v>
      </c>
      <c r="K521">
        <v>168327</v>
      </c>
      <c r="L521">
        <v>137659</v>
      </c>
    </row>
    <row r="522" spans="1:12" x14ac:dyDescent="0.35">
      <c r="A522" t="s">
        <v>803</v>
      </c>
      <c r="B522" t="s">
        <v>803</v>
      </c>
      <c r="C522" t="s">
        <v>774</v>
      </c>
      <c r="D522" t="s">
        <v>774</v>
      </c>
      <c r="E522">
        <v>7100000</v>
      </c>
      <c r="F522" s="23">
        <v>44228</v>
      </c>
      <c r="G522">
        <v>4532809</v>
      </c>
      <c r="H522">
        <v>2671294</v>
      </c>
      <c r="I522">
        <v>554672</v>
      </c>
      <c r="J522">
        <v>8546</v>
      </c>
      <c r="K522">
        <v>544701</v>
      </c>
      <c r="L522">
        <v>2945113</v>
      </c>
    </row>
    <row r="523" spans="1:12" x14ac:dyDescent="0.35">
      <c r="A523" t="s">
        <v>803</v>
      </c>
      <c r="B523" t="s">
        <v>803</v>
      </c>
      <c r="C523" t="s">
        <v>368</v>
      </c>
      <c r="D523" t="s">
        <v>368</v>
      </c>
      <c r="E523">
        <v>3472578</v>
      </c>
      <c r="F523" s="23">
        <v>44035</v>
      </c>
      <c r="G523">
        <v>2717202</v>
      </c>
      <c r="H523">
        <v>1205484</v>
      </c>
      <c r="I523">
        <v>246780</v>
      </c>
      <c r="J523">
        <v>2416</v>
      </c>
      <c r="K523">
        <v>243070</v>
      </c>
      <c r="L523">
        <v>225497</v>
      </c>
    </row>
    <row r="524" spans="1:12" x14ac:dyDescent="0.35">
      <c r="A524" t="s">
        <v>803</v>
      </c>
      <c r="B524" t="s">
        <v>803</v>
      </c>
      <c r="C524" t="s">
        <v>229</v>
      </c>
      <c r="D524" t="s">
        <v>229</v>
      </c>
      <c r="E524">
        <v>2600880</v>
      </c>
      <c r="F524" s="23">
        <v>44035</v>
      </c>
      <c r="G524">
        <v>1529591</v>
      </c>
      <c r="H524">
        <v>646400</v>
      </c>
      <c r="I524">
        <v>64085</v>
      </c>
      <c r="J524">
        <v>867</v>
      </c>
      <c r="K524">
        <v>62997</v>
      </c>
      <c r="L524">
        <v>68476</v>
      </c>
    </row>
    <row r="525" spans="1:12" x14ac:dyDescent="0.35">
      <c r="A525" t="s">
        <v>803</v>
      </c>
      <c r="B525" t="s">
        <v>803</v>
      </c>
      <c r="C525" t="s">
        <v>439</v>
      </c>
      <c r="D525" t="s">
        <v>439</v>
      </c>
      <c r="E525">
        <v>1502900</v>
      </c>
      <c r="F525" s="23">
        <v>44187</v>
      </c>
      <c r="G525">
        <v>770955</v>
      </c>
      <c r="H525">
        <v>279901</v>
      </c>
      <c r="I525">
        <v>28425</v>
      </c>
      <c r="J525">
        <v>274</v>
      </c>
      <c r="K525">
        <v>27957</v>
      </c>
      <c r="L525">
        <v>178015</v>
      </c>
    </row>
    <row r="526" spans="1:12" x14ac:dyDescent="0.35">
      <c r="A526" t="s">
        <v>803</v>
      </c>
      <c r="B526" t="s">
        <v>803</v>
      </c>
      <c r="C526" t="s">
        <v>215</v>
      </c>
      <c r="D526" t="s">
        <v>215</v>
      </c>
      <c r="E526">
        <v>2161367</v>
      </c>
      <c r="F526" s="23">
        <v>44035</v>
      </c>
      <c r="G526">
        <v>1236504</v>
      </c>
      <c r="H526">
        <v>493453</v>
      </c>
      <c r="I526">
        <v>33099</v>
      </c>
      <c r="J526">
        <v>645</v>
      </c>
      <c r="K526">
        <v>32348</v>
      </c>
      <c r="L526">
        <v>44349</v>
      </c>
    </row>
    <row r="527" spans="1:12" x14ac:dyDescent="0.35">
      <c r="A527" t="s">
        <v>803</v>
      </c>
      <c r="B527" t="s">
        <v>803</v>
      </c>
      <c r="C527" t="s">
        <v>304</v>
      </c>
      <c r="D527" t="s">
        <v>304</v>
      </c>
      <c r="E527">
        <v>2259608</v>
      </c>
      <c r="F527" s="23">
        <v>44035</v>
      </c>
      <c r="G527">
        <v>1370925</v>
      </c>
      <c r="H527">
        <v>552624</v>
      </c>
      <c r="I527">
        <v>104303</v>
      </c>
      <c r="J527">
        <v>686</v>
      </c>
      <c r="K527">
        <v>102836</v>
      </c>
      <c r="L527">
        <v>118391</v>
      </c>
    </row>
    <row r="528" spans="1:12" x14ac:dyDescent="0.35">
      <c r="A528" t="s">
        <v>803</v>
      </c>
      <c r="B528" t="s">
        <v>803</v>
      </c>
      <c r="C528" t="s">
        <v>218</v>
      </c>
      <c r="D528" t="s">
        <v>218</v>
      </c>
      <c r="E528">
        <v>1370281</v>
      </c>
      <c r="F528" s="23">
        <v>44035</v>
      </c>
      <c r="G528">
        <v>696213</v>
      </c>
      <c r="H528">
        <v>299822</v>
      </c>
      <c r="I528">
        <v>31364</v>
      </c>
      <c r="J528">
        <v>210</v>
      </c>
      <c r="K528">
        <v>31056</v>
      </c>
      <c r="L528">
        <v>43996</v>
      </c>
    </row>
    <row r="529" spans="1:12" x14ac:dyDescent="0.35">
      <c r="A529" t="s">
        <v>803</v>
      </c>
      <c r="B529" t="s">
        <v>803</v>
      </c>
      <c r="C529" t="s">
        <v>232</v>
      </c>
      <c r="D529" t="s">
        <v>232</v>
      </c>
      <c r="E529">
        <v>1166401</v>
      </c>
      <c r="F529" s="23">
        <v>44035</v>
      </c>
      <c r="G529">
        <v>663206</v>
      </c>
      <c r="H529">
        <v>250181</v>
      </c>
      <c r="I529">
        <v>74970</v>
      </c>
      <c r="J529">
        <v>1258</v>
      </c>
      <c r="K529">
        <v>73386</v>
      </c>
      <c r="L529">
        <v>74990</v>
      </c>
    </row>
    <row r="530" spans="1:12" x14ac:dyDescent="0.35">
      <c r="A530" t="s">
        <v>803</v>
      </c>
      <c r="B530" t="s">
        <v>803</v>
      </c>
      <c r="C530" t="s">
        <v>329</v>
      </c>
      <c r="D530" t="s">
        <v>329</v>
      </c>
      <c r="E530">
        <v>1863178</v>
      </c>
      <c r="F530" s="23">
        <v>44035</v>
      </c>
      <c r="G530">
        <v>1100888</v>
      </c>
      <c r="H530">
        <v>450620</v>
      </c>
      <c r="I530">
        <v>62362</v>
      </c>
      <c r="J530">
        <v>1048</v>
      </c>
      <c r="K530">
        <v>61112</v>
      </c>
      <c r="L530">
        <v>110781</v>
      </c>
    </row>
    <row r="531" spans="1:12" x14ac:dyDescent="0.35">
      <c r="A531" t="s">
        <v>803</v>
      </c>
      <c r="B531" t="s">
        <v>803</v>
      </c>
      <c r="C531" t="s">
        <v>182</v>
      </c>
      <c r="D531" t="s">
        <v>182</v>
      </c>
      <c r="E531">
        <v>1076588</v>
      </c>
      <c r="F531" s="23">
        <v>44035</v>
      </c>
      <c r="G531">
        <v>626136</v>
      </c>
      <c r="H531">
        <v>289120</v>
      </c>
      <c r="I531">
        <v>24091</v>
      </c>
      <c r="J531">
        <v>356</v>
      </c>
      <c r="K531">
        <v>23523</v>
      </c>
      <c r="L531">
        <v>29235</v>
      </c>
    </row>
    <row r="532" spans="1:12" x14ac:dyDescent="0.35">
      <c r="A532" t="s">
        <v>803</v>
      </c>
      <c r="B532" t="s">
        <v>803</v>
      </c>
      <c r="C532" t="s">
        <v>174</v>
      </c>
      <c r="D532" t="s">
        <v>174</v>
      </c>
      <c r="E532">
        <v>1883731</v>
      </c>
      <c r="F532" s="23">
        <v>44035</v>
      </c>
      <c r="G532">
        <v>1040491</v>
      </c>
      <c r="H532">
        <v>407695</v>
      </c>
      <c r="I532">
        <v>43570</v>
      </c>
      <c r="J532">
        <v>348</v>
      </c>
      <c r="K532">
        <v>43036</v>
      </c>
      <c r="L532">
        <v>36069</v>
      </c>
    </row>
    <row r="533" spans="1:12" x14ac:dyDescent="0.35">
      <c r="A533" t="s">
        <v>803</v>
      </c>
      <c r="B533" t="s">
        <v>803</v>
      </c>
      <c r="C533" t="s">
        <v>361</v>
      </c>
      <c r="D533" t="s">
        <v>361</v>
      </c>
      <c r="E533">
        <v>3991038</v>
      </c>
      <c r="F533" s="23">
        <v>44035</v>
      </c>
      <c r="G533">
        <v>1500331</v>
      </c>
      <c r="H533">
        <v>583138</v>
      </c>
      <c r="I533">
        <v>75215</v>
      </c>
      <c r="J533">
        <v>1172</v>
      </c>
      <c r="K533">
        <v>73853</v>
      </c>
      <c r="L533">
        <v>134886</v>
      </c>
    </row>
    <row r="534" spans="1:12" x14ac:dyDescent="0.35">
      <c r="A534" t="s">
        <v>803</v>
      </c>
      <c r="B534" t="s">
        <v>803</v>
      </c>
      <c r="C534" t="s">
        <v>622</v>
      </c>
      <c r="D534" t="s">
        <v>622</v>
      </c>
      <c r="E534">
        <v>901000</v>
      </c>
      <c r="G534">
        <v>0</v>
      </c>
      <c r="H534">
        <v>0</v>
      </c>
      <c r="I534">
        <v>23280</v>
      </c>
      <c r="J534">
        <v>316</v>
      </c>
      <c r="K534">
        <v>22878</v>
      </c>
      <c r="L534">
        <v>453130</v>
      </c>
    </row>
    <row r="535" spans="1:12" x14ac:dyDescent="0.35">
      <c r="A535" t="s">
        <v>803</v>
      </c>
      <c r="B535" t="s">
        <v>803</v>
      </c>
      <c r="C535" t="s">
        <v>191</v>
      </c>
      <c r="D535" t="s">
        <v>191</v>
      </c>
      <c r="E535">
        <v>1614069</v>
      </c>
      <c r="F535" s="23">
        <v>44035</v>
      </c>
      <c r="G535">
        <v>813495</v>
      </c>
      <c r="H535">
        <v>289588</v>
      </c>
      <c r="I535">
        <v>21074</v>
      </c>
      <c r="J535">
        <v>346</v>
      </c>
      <c r="K535">
        <v>20561</v>
      </c>
      <c r="L535">
        <v>31521</v>
      </c>
    </row>
    <row r="536" spans="1:12" x14ac:dyDescent="0.35">
      <c r="A536" t="s">
        <v>803</v>
      </c>
      <c r="B536" t="s">
        <v>803</v>
      </c>
      <c r="C536" t="s">
        <v>207</v>
      </c>
      <c r="D536" t="s">
        <v>207</v>
      </c>
      <c r="E536">
        <v>1721179</v>
      </c>
      <c r="F536" s="23">
        <v>44035</v>
      </c>
      <c r="G536">
        <v>987830</v>
      </c>
      <c r="H536">
        <v>397079</v>
      </c>
      <c r="I536">
        <v>52245</v>
      </c>
      <c r="J536">
        <v>498</v>
      </c>
      <c r="K536">
        <v>51253</v>
      </c>
      <c r="L536">
        <v>50880</v>
      </c>
    </row>
    <row r="537" spans="1:12" x14ac:dyDescent="0.35">
      <c r="A537" t="s">
        <v>803</v>
      </c>
      <c r="B537" t="s">
        <v>803</v>
      </c>
      <c r="C537" t="s">
        <v>252</v>
      </c>
      <c r="D537" t="s">
        <v>252</v>
      </c>
      <c r="E537">
        <v>735071</v>
      </c>
      <c r="F537" s="23">
        <v>44035</v>
      </c>
      <c r="G537">
        <v>501986</v>
      </c>
      <c r="H537">
        <v>343811</v>
      </c>
      <c r="I537">
        <v>33566</v>
      </c>
      <c r="J537">
        <v>212</v>
      </c>
      <c r="K537">
        <v>33164</v>
      </c>
      <c r="L537">
        <v>62622</v>
      </c>
    </row>
    <row r="538" spans="1:12" x14ac:dyDescent="0.35">
      <c r="A538" t="s">
        <v>803</v>
      </c>
      <c r="B538" t="s">
        <v>803</v>
      </c>
      <c r="C538" t="s">
        <v>145</v>
      </c>
      <c r="D538" t="s">
        <v>145</v>
      </c>
      <c r="E538">
        <v>564511</v>
      </c>
      <c r="F538" s="23">
        <v>44035</v>
      </c>
      <c r="G538">
        <v>326872</v>
      </c>
      <c r="H538">
        <v>136491</v>
      </c>
      <c r="I538">
        <v>12067</v>
      </c>
      <c r="J538">
        <v>243</v>
      </c>
      <c r="K538">
        <v>11790</v>
      </c>
      <c r="L538">
        <v>14014</v>
      </c>
    </row>
    <row r="539" spans="1:12" x14ac:dyDescent="0.35">
      <c r="A539" t="s">
        <v>803</v>
      </c>
      <c r="B539" t="s">
        <v>803</v>
      </c>
      <c r="C539" t="s">
        <v>190</v>
      </c>
      <c r="D539" t="s">
        <v>190</v>
      </c>
      <c r="E539">
        <v>1918725</v>
      </c>
      <c r="F539" s="23">
        <v>44035</v>
      </c>
      <c r="G539">
        <v>827320</v>
      </c>
      <c r="H539">
        <v>314780</v>
      </c>
      <c r="I539">
        <v>30183</v>
      </c>
      <c r="J539">
        <v>416</v>
      </c>
      <c r="K539">
        <v>29627</v>
      </c>
      <c r="L539">
        <v>35926</v>
      </c>
    </row>
    <row r="540" spans="1:12" x14ac:dyDescent="0.35">
      <c r="A540" t="s">
        <v>803</v>
      </c>
      <c r="B540" t="s">
        <v>803</v>
      </c>
      <c r="C540" t="s">
        <v>201</v>
      </c>
      <c r="D540" t="s">
        <v>201</v>
      </c>
      <c r="E540">
        <v>1337560</v>
      </c>
      <c r="F540" s="23">
        <v>44035</v>
      </c>
      <c r="G540">
        <v>660673</v>
      </c>
      <c r="H540">
        <v>280037</v>
      </c>
      <c r="I540">
        <v>20564</v>
      </c>
      <c r="J540">
        <v>357</v>
      </c>
      <c r="K540">
        <v>20158</v>
      </c>
      <c r="L540">
        <v>33671</v>
      </c>
    </row>
    <row r="541" spans="1:12" x14ac:dyDescent="0.35">
      <c r="A541" t="s">
        <v>803</v>
      </c>
      <c r="B541" t="s">
        <v>803</v>
      </c>
      <c r="C541" t="s">
        <v>189</v>
      </c>
      <c r="D541" t="s">
        <v>189</v>
      </c>
      <c r="E541">
        <v>1210277</v>
      </c>
      <c r="F541" s="23">
        <v>44035</v>
      </c>
      <c r="G541">
        <v>557267</v>
      </c>
      <c r="H541">
        <v>174051</v>
      </c>
      <c r="I541">
        <v>43436</v>
      </c>
      <c r="J541">
        <v>775</v>
      </c>
      <c r="K541">
        <v>42557</v>
      </c>
      <c r="L541">
        <v>41836</v>
      </c>
    </row>
    <row r="542" spans="1:12" x14ac:dyDescent="0.35">
      <c r="A542" t="s">
        <v>803</v>
      </c>
      <c r="B542" t="s">
        <v>803</v>
      </c>
      <c r="C542" t="s">
        <v>330</v>
      </c>
      <c r="D542" t="s">
        <v>330</v>
      </c>
      <c r="E542">
        <v>3480008</v>
      </c>
      <c r="F542" s="23">
        <v>44035</v>
      </c>
      <c r="G542">
        <v>1925084</v>
      </c>
      <c r="H542">
        <v>791376</v>
      </c>
      <c r="I542">
        <v>99893</v>
      </c>
      <c r="J542">
        <v>1685</v>
      </c>
      <c r="K542">
        <v>97619</v>
      </c>
      <c r="L542">
        <v>129606</v>
      </c>
    </row>
    <row r="543" spans="1:12" x14ac:dyDescent="0.35">
      <c r="A543" t="s">
        <v>803</v>
      </c>
      <c r="B543" t="s">
        <v>803</v>
      </c>
      <c r="C543" t="s">
        <v>209</v>
      </c>
      <c r="D543" t="s">
        <v>209</v>
      </c>
      <c r="E543">
        <v>1341250</v>
      </c>
      <c r="F543" s="23">
        <v>44035</v>
      </c>
      <c r="G543">
        <v>726010</v>
      </c>
      <c r="H543">
        <v>287468</v>
      </c>
      <c r="I543">
        <v>20195</v>
      </c>
      <c r="J543">
        <v>206</v>
      </c>
      <c r="K543">
        <v>19854</v>
      </c>
      <c r="L543">
        <v>35921</v>
      </c>
    </row>
    <row r="544" spans="1:12" x14ac:dyDescent="0.35">
      <c r="A544" t="s">
        <v>803</v>
      </c>
      <c r="B544" t="s">
        <v>803</v>
      </c>
      <c r="C544" t="s">
        <v>211</v>
      </c>
      <c r="D544" t="s">
        <v>211</v>
      </c>
      <c r="E544">
        <v>1407627</v>
      </c>
      <c r="F544" s="23">
        <v>44035</v>
      </c>
      <c r="G544">
        <v>736882</v>
      </c>
      <c r="H544">
        <v>233177</v>
      </c>
      <c r="I544">
        <v>27357</v>
      </c>
      <c r="J544">
        <v>484</v>
      </c>
      <c r="K544">
        <v>26834</v>
      </c>
      <c r="L544">
        <v>40016</v>
      </c>
    </row>
    <row r="545" spans="1:12" x14ac:dyDescent="0.35">
      <c r="A545" t="s">
        <v>803</v>
      </c>
      <c r="B545" t="s">
        <v>803</v>
      </c>
      <c r="C545" t="s">
        <v>308</v>
      </c>
      <c r="D545" t="s">
        <v>308</v>
      </c>
      <c r="E545">
        <v>2402781</v>
      </c>
      <c r="F545" s="23">
        <v>44035</v>
      </c>
      <c r="G545">
        <v>1224986</v>
      </c>
      <c r="H545">
        <v>486660</v>
      </c>
      <c r="I545">
        <v>75352</v>
      </c>
      <c r="J545">
        <v>972</v>
      </c>
      <c r="K545">
        <v>73874</v>
      </c>
      <c r="L545">
        <v>105121</v>
      </c>
    </row>
    <row r="546" spans="1:12" x14ac:dyDescent="0.35">
      <c r="A546" t="s">
        <v>803</v>
      </c>
      <c r="B546" t="s">
        <v>803</v>
      </c>
      <c r="C546" t="s">
        <v>253</v>
      </c>
      <c r="D546" t="s">
        <v>253</v>
      </c>
      <c r="E546">
        <v>1243684</v>
      </c>
      <c r="F546" s="23">
        <v>44035</v>
      </c>
      <c r="G546">
        <v>660187</v>
      </c>
      <c r="H546">
        <v>304832</v>
      </c>
      <c r="I546">
        <v>43571</v>
      </c>
      <c r="J546">
        <v>521</v>
      </c>
      <c r="K546">
        <v>43018</v>
      </c>
      <c r="L546">
        <v>67624</v>
      </c>
    </row>
    <row r="547" spans="1:12" x14ac:dyDescent="0.35">
      <c r="A547" t="s">
        <v>803</v>
      </c>
      <c r="B547" t="s">
        <v>803</v>
      </c>
      <c r="C547" t="s">
        <v>310</v>
      </c>
      <c r="D547" t="s">
        <v>310</v>
      </c>
      <c r="E547">
        <v>3725697</v>
      </c>
      <c r="F547" s="23">
        <v>44035</v>
      </c>
      <c r="G547">
        <v>1425728</v>
      </c>
      <c r="H547">
        <v>563426</v>
      </c>
      <c r="I547">
        <v>119370</v>
      </c>
      <c r="J547">
        <v>1842</v>
      </c>
      <c r="K547">
        <v>117138</v>
      </c>
      <c r="L547">
        <v>127633</v>
      </c>
    </row>
    <row r="548" spans="1:12" x14ac:dyDescent="0.35">
      <c r="A548" t="s">
        <v>803</v>
      </c>
      <c r="B548" t="s">
        <v>803</v>
      </c>
      <c r="C548" t="s">
        <v>307</v>
      </c>
      <c r="D548" t="s">
        <v>307</v>
      </c>
      <c r="E548">
        <v>1268094</v>
      </c>
      <c r="F548" s="23">
        <v>44035</v>
      </c>
      <c r="G548">
        <v>630274</v>
      </c>
      <c r="H548">
        <v>246969</v>
      </c>
      <c r="I548">
        <v>41461</v>
      </c>
      <c r="J548">
        <v>442</v>
      </c>
      <c r="K548">
        <v>40760</v>
      </c>
      <c r="L548">
        <v>88175</v>
      </c>
    </row>
    <row r="549" spans="1:12" x14ac:dyDescent="0.35">
      <c r="A549" t="s">
        <v>803</v>
      </c>
      <c r="B549" t="s">
        <v>803</v>
      </c>
      <c r="C549" t="s">
        <v>264</v>
      </c>
      <c r="D549" t="s">
        <v>264</v>
      </c>
      <c r="E549">
        <v>1738376</v>
      </c>
      <c r="F549" s="23">
        <v>44035</v>
      </c>
      <c r="G549">
        <v>984706</v>
      </c>
      <c r="H549">
        <v>328797</v>
      </c>
      <c r="I549">
        <v>56304</v>
      </c>
      <c r="J549">
        <v>409</v>
      </c>
      <c r="K549">
        <v>55757</v>
      </c>
      <c r="L549">
        <v>77440</v>
      </c>
    </row>
    <row r="550" spans="1:12" x14ac:dyDescent="0.35">
      <c r="A550" t="s">
        <v>803</v>
      </c>
      <c r="B550" t="s">
        <v>803</v>
      </c>
      <c r="C550" t="s">
        <v>353</v>
      </c>
      <c r="D550" t="s">
        <v>353</v>
      </c>
      <c r="E550">
        <v>2713858</v>
      </c>
      <c r="F550" s="23">
        <v>44050</v>
      </c>
      <c r="G550">
        <v>1468456</v>
      </c>
      <c r="H550">
        <v>636356</v>
      </c>
      <c r="I550">
        <v>77534</v>
      </c>
      <c r="J550">
        <v>1059</v>
      </c>
      <c r="K550">
        <v>76038</v>
      </c>
      <c r="L550">
        <v>131353</v>
      </c>
    </row>
    <row r="551" spans="1:12" x14ac:dyDescent="0.35">
      <c r="A551" t="s">
        <v>803</v>
      </c>
      <c r="B551" t="s">
        <v>803</v>
      </c>
      <c r="C551" t="s">
        <v>281</v>
      </c>
      <c r="D551" t="s">
        <v>281</v>
      </c>
      <c r="E551">
        <v>1665253</v>
      </c>
      <c r="F551" s="23">
        <v>44035</v>
      </c>
      <c r="G551">
        <v>815687</v>
      </c>
      <c r="H551">
        <v>275985</v>
      </c>
      <c r="I551">
        <v>49374</v>
      </c>
      <c r="J551">
        <v>432</v>
      </c>
      <c r="K551">
        <v>48812</v>
      </c>
      <c r="L551">
        <v>78895</v>
      </c>
    </row>
    <row r="552" spans="1:12" x14ac:dyDescent="0.35">
      <c r="A552" t="s">
        <v>803</v>
      </c>
      <c r="B552" t="s">
        <v>803</v>
      </c>
      <c r="C552" t="s">
        <v>204</v>
      </c>
      <c r="D552" t="s">
        <v>204</v>
      </c>
      <c r="E552">
        <v>1111812</v>
      </c>
      <c r="F552" s="23">
        <v>44035</v>
      </c>
      <c r="G552">
        <v>541496</v>
      </c>
      <c r="H552">
        <v>205219</v>
      </c>
      <c r="I552">
        <v>29301</v>
      </c>
      <c r="J552">
        <v>625</v>
      </c>
      <c r="K552">
        <v>28600</v>
      </c>
      <c r="L552">
        <v>38648</v>
      </c>
    </row>
    <row r="553" spans="1:12" x14ac:dyDescent="0.35">
      <c r="A553" t="s">
        <v>803</v>
      </c>
      <c r="B553" t="s">
        <v>803</v>
      </c>
      <c r="C553" t="s">
        <v>228</v>
      </c>
      <c r="D553" t="s">
        <v>228</v>
      </c>
      <c r="E553">
        <v>2471222</v>
      </c>
      <c r="F553" s="23">
        <v>44035</v>
      </c>
      <c r="G553">
        <v>1671392</v>
      </c>
      <c r="H553">
        <v>611015</v>
      </c>
      <c r="I553">
        <v>95405</v>
      </c>
      <c r="J553">
        <v>979</v>
      </c>
      <c r="K553">
        <v>93683</v>
      </c>
      <c r="L553">
        <v>84003</v>
      </c>
    </row>
    <row r="554" spans="1:12" x14ac:dyDescent="0.35">
      <c r="A554" t="s">
        <v>803</v>
      </c>
      <c r="B554" t="s">
        <v>803</v>
      </c>
      <c r="C554" t="s">
        <v>325</v>
      </c>
      <c r="D554" t="s">
        <v>325</v>
      </c>
      <c r="E554">
        <v>2468965</v>
      </c>
      <c r="F554" s="23">
        <v>44035</v>
      </c>
      <c r="G554">
        <v>1270049</v>
      </c>
      <c r="H554">
        <v>533376</v>
      </c>
      <c r="I554">
        <v>54968</v>
      </c>
      <c r="J554">
        <v>667</v>
      </c>
      <c r="K554">
        <v>54122</v>
      </c>
      <c r="L554">
        <v>103654</v>
      </c>
    </row>
    <row r="555" spans="1:12" x14ac:dyDescent="0.35">
      <c r="A555" t="s">
        <v>803</v>
      </c>
      <c r="B555" t="s">
        <v>803</v>
      </c>
      <c r="C555" t="s">
        <v>261</v>
      </c>
      <c r="D555" t="s">
        <v>261</v>
      </c>
      <c r="E555">
        <v>1614242</v>
      </c>
      <c r="F555" s="23">
        <v>44035</v>
      </c>
      <c r="G555">
        <v>763735</v>
      </c>
      <c r="H555">
        <v>336366</v>
      </c>
      <c r="I555">
        <v>49864</v>
      </c>
      <c r="J555">
        <v>1131</v>
      </c>
      <c r="K555">
        <v>48564</v>
      </c>
      <c r="L555">
        <v>72868</v>
      </c>
    </row>
    <row r="556" spans="1:12" x14ac:dyDescent="0.35">
      <c r="A556" t="s">
        <v>803</v>
      </c>
      <c r="B556" t="s">
        <v>803</v>
      </c>
      <c r="C556" t="s">
        <v>270</v>
      </c>
      <c r="D556" t="s">
        <v>270</v>
      </c>
      <c r="E556">
        <v>2093003</v>
      </c>
      <c r="F556" s="23">
        <v>44035</v>
      </c>
      <c r="G556">
        <v>1085842</v>
      </c>
      <c r="H556">
        <v>444502</v>
      </c>
      <c r="I556">
        <v>45857</v>
      </c>
      <c r="J556">
        <v>356</v>
      </c>
      <c r="K556">
        <v>45382</v>
      </c>
      <c r="L556">
        <v>74992</v>
      </c>
    </row>
    <row r="557" spans="1:12" x14ac:dyDescent="0.35">
      <c r="A557" t="s">
        <v>803</v>
      </c>
      <c r="B557" t="s">
        <v>803</v>
      </c>
      <c r="C557" t="s">
        <v>219</v>
      </c>
      <c r="D557" t="s">
        <v>219</v>
      </c>
      <c r="E557">
        <v>1943309</v>
      </c>
      <c r="F557" s="23">
        <v>44035</v>
      </c>
      <c r="G557">
        <v>1072788</v>
      </c>
      <c r="H557">
        <v>505098</v>
      </c>
      <c r="I557">
        <v>46294</v>
      </c>
      <c r="J557">
        <v>548</v>
      </c>
      <c r="K557">
        <v>45687</v>
      </c>
      <c r="L557">
        <v>51767</v>
      </c>
    </row>
    <row r="558" spans="1:12" x14ac:dyDescent="0.35">
      <c r="A558" t="s">
        <v>811</v>
      </c>
      <c r="B558" t="s">
        <v>811</v>
      </c>
      <c r="C558" t="s">
        <v>580</v>
      </c>
      <c r="D558" t="s">
        <v>580</v>
      </c>
      <c r="E558">
        <v>708952</v>
      </c>
      <c r="G558">
        <v>376263</v>
      </c>
      <c r="H558">
        <v>89337</v>
      </c>
      <c r="I558">
        <v>0</v>
      </c>
      <c r="J558">
        <v>0</v>
      </c>
      <c r="K558">
        <v>0</v>
      </c>
      <c r="L558">
        <v>347386</v>
      </c>
    </row>
    <row r="559" spans="1:12" x14ac:dyDescent="0.35">
      <c r="A559" t="s">
        <v>811</v>
      </c>
      <c r="B559" t="s">
        <v>811</v>
      </c>
      <c r="C559" t="s">
        <v>686</v>
      </c>
      <c r="D559" t="s">
        <v>686</v>
      </c>
      <c r="E559">
        <v>1304811</v>
      </c>
      <c r="G559">
        <v>599183</v>
      </c>
      <c r="H559">
        <v>204318</v>
      </c>
      <c r="I559">
        <v>0</v>
      </c>
      <c r="J559">
        <v>0</v>
      </c>
      <c r="K559">
        <v>0</v>
      </c>
      <c r="L559">
        <v>639357</v>
      </c>
    </row>
    <row r="560" spans="1:12" x14ac:dyDescent="0.35">
      <c r="A560" t="s">
        <v>811</v>
      </c>
      <c r="B560" t="s">
        <v>811</v>
      </c>
      <c r="C560" t="s">
        <v>760</v>
      </c>
      <c r="D560" t="s">
        <v>760</v>
      </c>
      <c r="E560">
        <v>3441992</v>
      </c>
      <c r="G560">
        <v>3150245</v>
      </c>
      <c r="H560">
        <v>1893217</v>
      </c>
      <c r="I560">
        <v>0</v>
      </c>
      <c r="J560">
        <v>0</v>
      </c>
      <c r="K560">
        <v>0</v>
      </c>
      <c r="L560">
        <v>1686576</v>
      </c>
    </row>
    <row r="561" spans="1:12" x14ac:dyDescent="0.35">
      <c r="A561" t="s">
        <v>811</v>
      </c>
      <c r="B561" t="s">
        <v>811</v>
      </c>
      <c r="C561" t="s">
        <v>642</v>
      </c>
      <c r="D561" t="s">
        <v>642</v>
      </c>
      <c r="E561">
        <v>983414</v>
      </c>
      <c r="G561">
        <v>580926</v>
      </c>
      <c r="H561">
        <v>190526</v>
      </c>
      <c r="I561">
        <v>0</v>
      </c>
      <c r="J561">
        <v>0</v>
      </c>
      <c r="K561">
        <v>0</v>
      </c>
      <c r="L561">
        <v>481872</v>
      </c>
    </row>
    <row r="562" spans="1:12" x14ac:dyDescent="0.35">
      <c r="A562" t="s">
        <v>811</v>
      </c>
      <c r="B562" t="s">
        <v>811</v>
      </c>
      <c r="C562" t="s">
        <v>530</v>
      </c>
      <c r="D562" t="s">
        <v>530</v>
      </c>
      <c r="E562">
        <v>582457</v>
      </c>
      <c r="G562">
        <v>327527</v>
      </c>
      <c r="H562">
        <v>128207</v>
      </c>
      <c r="I562">
        <v>0</v>
      </c>
      <c r="J562">
        <v>0</v>
      </c>
      <c r="K562">
        <v>0</v>
      </c>
      <c r="L562">
        <v>285403</v>
      </c>
    </row>
    <row r="563" spans="1:12" x14ac:dyDescent="0.35">
      <c r="A563" t="s">
        <v>811</v>
      </c>
      <c r="B563" t="s">
        <v>811</v>
      </c>
      <c r="C563" t="s">
        <v>582</v>
      </c>
      <c r="D563" t="s">
        <v>582</v>
      </c>
      <c r="E563">
        <v>712257</v>
      </c>
      <c r="G563">
        <v>262313</v>
      </c>
      <c r="H563">
        <v>127108</v>
      </c>
      <c r="I563">
        <v>0</v>
      </c>
      <c r="J563">
        <v>0</v>
      </c>
      <c r="K563">
        <v>0</v>
      </c>
      <c r="L563">
        <v>349005</v>
      </c>
    </row>
    <row r="564" spans="1:12" x14ac:dyDescent="0.35">
      <c r="A564" t="s">
        <v>811</v>
      </c>
      <c r="B564" t="s">
        <v>811</v>
      </c>
      <c r="C564" t="s">
        <v>572</v>
      </c>
      <c r="D564" t="s">
        <v>572</v>
      </c>
      <c r="E564">
        <v>664971</v>
      </c>
      <c r="G564">
        <v>306919</v>
      </c>
      <c r="H564">
        <v>59886</v>
      </c>
      <c r="I564">
        <v>0</v>
      </c>
      <c r="J564">
        <v>0</v>
      </c>
      <c r="K564">
        <v>0</v>
      </c>
      <c r="L564">
        <v>325835</v>
      </c>
    </row>
    <row r="565" spans="1:12" x14ac:dyDescent="0.35">
      <c r="A565" t="s">
        <v>811</v>
      </c>
      <c r="B565" t="s">
        <v>811</v>
      </c>
      <c r="C565" t="s">
        <v>640</v>
      </c>
      <c r="D565" t="s">
        <v>640</v>
      </c>
      <c r="E565">
        <v>972625</v>
      </c>
      <c r="G565">
        <v>557684</v>
      </c>
      <c r="H565">
        <v>183176</v>
      </c>
      <c r="I565">
        <v>0</v>
      </c>
      <c r="J565">
        <v>0</v>
      </c>
      <c r="K565">
        <v>0</v>
      </c>
      <c r="L565">
        <v>476586</v>
      </c>
    </row>
    <row r="566" spans="1:12" x14ac:dyDescent="0.35">
      <c r="A566" t="s">
        <v>811</v>
      </c>
      <c r="B566" t="s">
        <v>811</v>
      </c>
      <c r="C566" t="s">
        <v>650</v>
      </c>
      <c r="D566" t="s">
        <v>650</v>
      </c>
      <c r="E566">
        <v>1016063</v>
      </c>
      <c r="G566">
        <v>657167</v>
      </c>
      <c r="H566">
        <v>384862</v>
      </c>
      <c r="I566">
        <v>0</v>
      </c>
      <c r="J566">
        <v>0</v>
      </c>
      <c r="K566">
        <v>0</v>
      </c>
      <c r="L566">
        <v>497870</v>
      </c>
    </row>
    <row r="567" spans="1:12" x14ac:dyDescent="0.35">
      <c r="A567" t="s">
        <v>811</v>
      </c>
      <c r="B567" t="s">
        <v>811</v>
      </c>
      <c r="C567" t="s">
        <v>696</v>
      </c>
      <c r="D567" t="s">
        <v>696</v>
      </c>
      <c r="E567">
        <v>1401639</v>
      </c>
      <c r="G567">
        <v>856707</v>
      </c>
      <c r="H567">
        <v>333812</v>
      </c>
      <c r="I567">
        <v>0</v>
      </c>
      <c r="J567">
        <v>0</v>
      </c>
      <c r="K567">
        <v>0</v>
      </c>
      <c r="L567">
        <v>686803</v>
      </c>
    </row>
    <row r="568" spans="1:12" x14ac:dyDescent="0.35">
      <c r="A568" t="s">
        <v>811</v>
      </c>
      <c r="B568" t="s">
        <v>811</v>
      </c>
      <c r="C568" t="s">
        <v>506</v>
      </c>
      <c r="D568" t="s">
        <v>506</v>
      </c>
      <c r="E568">
        <v>515835</v>
      </c>
      <c r="G568">
        <v>275644</v>
      </c>
      <c r="H568">
        <v>51593</v>
      </c>
      <c r="I568">
        <v>0</v>
      </c>
      <c r="J568">
        <v>0</v>
      </c>
      <c r="K568">
        <v>0</v>
      </c>
      <c r="L568">
        <v>252759</v>
      </c>
    </row>
    <row r="569" spans="1:12" x14ac:dyDescent="0.35">
      <c r="A569" t="s">
        <v>811</v>
      </c>
      <c r="B569" t="s">
        <v>811</v>
      </c>
      <c r="C569" t="s">
        <v>688</v>
      </c>
      <c r="D569" t="s">
        <v>688</v>
      </c>
      <c r="E569">
        <v>1318110</v>
      </c>
      <c r="G569">
        <v>468199</v>
      </c>
      <c r="H569">
        <v>172007</v>
      </c>
      <c r="I569">
        <v>0</v>
      </c>
      <c r="J569">
        <v>0</v>
      </c>
      <c r="K569">
        <v>0</v>
      </c>
      <c r="L569">
        <v>645873</v>
      </c>
    </row>
    <row r="570" spans="1:12" x14ac:dyDescent="0.35">
      <c r="A570" t="s">
        <v>811</v>
      </c>
      <c r="B570" t="s">
        <v>811</v>
      </c>
      <c r="C570" t="s">
        <v>605</v>
      </c>
      <c r="D570" t="s">
        <v>605</v>
      </c>
      <c r="E570">
        <v>807037</v>
      </c>
      <c r="G570">
        <v>480069</v>
      </c>
      <c r="H570">
        <v>170258</v>
      </c>
      <c r="I570">
        <v>0</v>
      </c>
      <c r="J570">
        <v>0</v>
      </c>
      <c r="K570">
        <v>0</v>
      </c>
      <c r="L570">
        <v>395448</v>
      </c>
    </row>
    <row r="571" spans="1:12" x14ac:dyDescent="0.35">
      <c r="A571" t="s">
        <v>811</v>
      </c>
      <c r="B571" t="s">
        <v>811</v>
      </c>
      <c r="C571" t="s">
        <v>596</v>
      </c>
      <c r="D571" t="s">
        <v>596</v>
      </c>
      <c r="E571">
        <v>767428</v>
      </c>
      <c r="G571">
        <v>458648</v>
      </c>
      <c r="H571">
        <v>140778</v>
      </c>
      <c r="I571">
        <v>0</v>
      </c>
      <c r="J571">
        <v>0</v>
      </c>
      <c r="K571">
        <v>0</v>
      </c>
      <c r="L571">
        <v>376039</v>
      </c>
    </row>
    <row r="572" spans="1:12" x14ac:dyDescent="0.35">
      <c r="A572" t="s">
        <v>811</v>
      </c>
      <c r="B572" t="s">
        <v>811</v>
      </c>
      <c r="C572" t="s">
        <v>747</v>
      </c>
      <c r="D572" t="s">
        <v>747</v>
      </c>
      <c r="E572">
        <v>2542203</v>
      </c>
      <c r="G572">
        <v>2149958</v>
      </c>
      <c r="H572">
        <v>1317832</v>
      </c>
      <c r="I572">
        <v>0</v>
      </c>
      <c r="J572">
        <v>0</v>
      </c>
      <c r="K572">
        <v>0</v>
      </c>
      <c r="L572">
        <v>1245679</v>
      </c>
    </row>
    <row r="573" spans="1:12" x14ac:dyDescent="0.35">
      <c r="A573" t="s">
        <v>811</v>
      </c>
      <c r="B573" t="s">
        <v>811</v>
      </c>
      <c r="C573" t="s">
        <v>421</v>
      </c>
      <c r="D573" t="s">
        <v>421</v>
      </c>
      <c r="E573">
        <v>294671</v>
      </c>
      <c r="G573">
        <v>186104</v>
      </c>
      <c r="H573">
        <v>76648</v>
      </c>
      <c r="I573">
        <v>0</v>
      </c>
      <c r="J573">
        <v>0</v>
      </c>
      <c r="K573">
        <v>0</v>
      </c>
      <c r="L573">
        <v>144388</v>
      </c>
    </row>
    <row r="574" spans="1:12" x14ac:dyDescent="0.35">
      <c r="A574" t="s">
        <v>811</v>
      </c>
      <c r="B574" t="s">
        <v>811</v>
      </c>
      <c r="C574" t="s">
        <v>621</v>
      </c>
      <c r="D574" t="s">
        <v>621</v>
      </c>
      <c r="E574">
        <v>893308</v>
      </c>
      <c r="G574">
        <v>464888</v>
      </c>
      <c r="H574">
        <v>106589</v>
      </c>
      <c r="I574">
        <v>0</v>
      </c>
      <c r="J574">
        <v>0</v>
      </c>
      <c r="K574">
        <v>0</v>
      </c>
      <c r="L574">
        <v>437720</v>
      </c>
    </row>
    <row r="575" spans="1:12" x14ac:dyDescent="0.35">
      <c r="A575" t="s">
        <v>811</v>
      </c>
      <c r="B575" t="s">
        <v>811</v>
      </c>
      <c r="C575" t="s">
        <v>722</v>
      </c>
      <c r="D575" t="s">
        <v>722</v>
      </c>
      <c r="E575">
        <v>1631399</v>
      </c>
      <c r="G575">
        <v>891308</v>
      </c>
      <c r="H575">
        <v>254218</v>
      </c>
      <c r="I575">
        <v>0</v>
      </c>
      <c r="J575">
        <v>0</v>
      </c>
      <c r="K575">
        <v>0</v>
      </c>
      <c r="L575">
        <v>799385</v>
      </c>
    </row>
    <row r="576" spans="1:12" x14ac:dyDescent="0.35">
      <c r="A576" t="s">
        <v>811</v>
      </c>
      <c r="B576" t="s">
        <v>811</v>
      </c>
      <c r="C576" t="s">
        <v>527</v>
      </c>
      <c r="D576" t="s">
        <v>527</v>
      </c>
      <c r="E576">
        <v>566874</v>
      </c>
      <c r="G576">
        <v>288388</v>
      </c>
      <c r="H576">
        <v>50219</v>
      </c>
      <c r="I576">
        <v>0</v>
      </c>
      <c r="J576">
        <v>0</v>
      </c>
      <c r="K576">
        <v>0</v>
      </c>
      <c r="L576">
        <v>277768</v>
      </c>
    </row>
    <row r="577" spans="1:12" x14ac:dyDescent="0.35">
      <c r="A577" t="s">
        <v>811</v>
      </c>
      <c r="B577" t="s">
        <v>811</v>
      </c>
      <c r="C577" t="s">
        <v>581</v>
      </c>
      <c r="D577" t="s">
        <v>581</v>
      </c>
      <c r="E577">
        <v>709415</v>
      </c>
      <c r="G577">
        <v>378315</v>
      </c>
      <c r="H577">
        <v>130107</v>
      </c>
      <c r="I577">
        <v>0</v>
      </c>
      <c r="J577">
        <v>0</v>
      </c>
      <c r="K577">
        <v>0</v>
      </c>
      <c r="L577">
        <v>347613</v>
      </c>
    </row>
    <row r="578" spans="1:12" x14ac:dyDescent="0.35">
      <c r="A578" t="s">
        <v>811</v>
      </c>
      <c r="B578" t="s">
        <v>811</v>
      </c>
      <c r="C578" t="s">
        <v>712</v>
      </c>
      <c r="D578" t="s">
        <v>712</v>
      </c>
      <c r="E578">
        <v>1534428</v>
      </c>
      <c r="G578">
        <v>858574</v>
      </c>
      <c r="H578">
        <v>250862</v>
      </c>
      <c r="I578">
        <v>0</v>
      </c>
      <c r="J578">
        <v>0</v>
      </c>
      <c r="K578">
        <v>0</v>
      </c>
      <c r="L578">
        <v>751869</v>
      </c>
    </row>
    <row r="579" spans="1:12" x14ac:dyDescent="0.35">
      <c r="A579" t="s">
        <v>811</v>
      </c>
      <c r="B579" t="s">
        <v>811</v>
      </c>
      <c r="C579" t="s">
        <v>602</v>
      </c>
      <c r="D579" t="s">
        <v>602</v>
      </c>
      <c r="E579">
        <v>795332</v>
      </c>
      <c r="G579">
        <v>463510</v>
      </c>
      <c r="H579">
        <v>201940</v>
      </c>
      <c r="I579">
        <v>0</v>
      </c>
      <c r="J579">
        <v>0</v>
      </c>
      <c r="K579">
        <v>0</v>
      </c>
      <c r="L579">
        <v>389712</v>
      </c>
    </row>
    <row r="580" spans="1:12" x14ac:dyDescent="0.35">
      <c r="A580" t="s">
        <v>811</v>
      </c>
      <c r="B580" t="s">
        <v>811</v>
      </c>
      <c r="C580" t="s">
        <v>518</v>
      </c>
      <c r="D580" t="s">
        <v>518</v>
      </c>
      <c r="E580">
        <v>546121</v>
      </c>
      <c r="G580">
        <v>372065</v>
      </c>
      <c r="H580">
        <v>144680</v>
      </c>
      <c r="I580">
        <v>0</v>
      </c>
      <c r="J580">
        <v>0</v>
      </c>
      <c r="K580">
        <v>0</v>
      </c>
      <c r="L580">
        <v>267599</v>
      </c>
    </row>
    <row r="581" spans="1:12" x14ac:dyDescent="0.35">
      <c r="A581" t="s">
        <v>811</v>
      </c>
      <c r="B581" t="s">
        <v>811</v>
      </c>
      <c r="C581" t="s">
        <v>748</v>
      </c>
      <c r="D581" t="s">
        <v>748</v>
      </c>
      <c r="E581">
        <v>2551731</v>
      </c>
      <c r="G581">
        <v>2348542</v>
      </c>
      <c r="H581">
        <v>1291404</v>
      </c>
      <c r="I581">
        <v>0</v>
      </c>
      <c r="J581">
        <v>0</v>
      </c>
      <c r="K581">
        <v>0</v>
      </c>
      <c r="L581">
        <v>1250348</v>
      </c>
    </row>
    <row r="582" spans="1:12" x14ac:dyDescent="0.35">
      <c r="A582" t="s">
        <v>811</v>
      </c>
      <c r="B582" t="s">
        <v>811</v>
      </c>
      <c r="C582" t="s">
        <v>710</v>
      </c>
      <c r="D582" t="s">
        <v>710</v>
      </c>
      <c r="E582">
        <v>1527628</v>
      </c>
      <c r="G582">
        <v>851395</v>
      </c>
      <c r="H582">
        <v>299316</v>
      </c>
      <c r="I582">
        <v>0</v>
      </c>
      <c r="J582">
        <v>0</v>
      </c>
      <c r="K582">
        <v>0</v>
      </c>
      <c r="L582">
        <v>748537</v>
      </c>
    </row>
    <row r="583" spans="1:12" x14ac:dyDescent="0.35">
      <c r="A583" t="s">
        <v>811</v>
      </c>
      <c r="B583" t="s">
        <v>811</v>
      </c>
      <c r="C583" t="s">
        <v>644</v>
      </c>
      <c r="D583" t="s">
        <v>644</v>
      </c>
      <c r="E583">
        <v>993376</v>
      </c>
      <c r="G583">
        <v>582450</v>
      </c>
      <c r="H583">
        <v>242462</v>
      </c>
      <c r="I583">
        <v>0</v>
      </c>
      <c r="J583">
        <v>0</v>
      </c>
      <c r="K583">
        <v>0</v>
      </c>
      <c r="L583">
        <v>486754</v>
      </c>
    </row>
    <row r="584" spans="1:12" x14ac:dyDescent="0.35">
      <c r="A584" t="s">
        <v>811</v>
      </c>
      <c r="B584" t="s">
        <v>811</v>
      </c>
      <c r="C584" t="s">
        <v>664</v>
      </c>
      <c r="D584" t="s">
        <v>664</v>
      </c>
      <c r="E584">
        <v>1099560</v>
      </c>
      <c r="G584">
        <v>610724</v>
      </c>
      <c r="H584">
        <v>208278</v>
      </c>
      <c r="I584">
        <v>0</v>
      </c>
      <c r="J584">
        <v>0</v>
      </c>
      <c r="K584">
        <v>0</v>
      </c>
      <c r="L584">
        <v>538784</v>
      </c>
    </row>
    <row r="585" spans="1:12" x14ac:dyDescent="0.35">
      <c r="A585" t="s">
        <v>811</v>
      </c>
      <c r="B585" t="s">
        <v>811</v>
      </c>
      <c r="C585" t="s">
        <v>617</v>
      </c>
      <c r="D585" t="s">
        <v>617</v>
      </c>
      <c r="E585">
        <v>881250</v>
      </c>
      <c r="G585">
        <v>427669</v>
      </c>
      <c r="H585">
        <v>87989</v>
      </c>
      <c r="I585">
        <v>0</v>
      </c>
      <c r="J585">
        <v>0</v>
      </c>
      <c r="K585">
        <v>0</v>
      </c>
      <c r="L585">
        <v>431812</v>
      </c>
    </row>
    <row r="586" spans="1:12" x14ac:dyDescent="0.35">
      <c r="A586" t="s">
        <v>811</v>
      </c>
      <c r="B586" t="s">
        <v>811</v>
      </c>
      <c r="C586" t="s">
        <v>593</v>
      </c>
      <c r="D586" t="s">
        <v>593</v>
      </c>
      <c r="E586">
        <v>751553</v>
      </c>
      <c r="G586">
        <v>289412</v>
      </c>
      <c r="H586">
        <v>81870</v>
      </c>
      <c r="I586">
        <v>0</v>
      </c>
      <c r="J586">
        <v>0</v>
      </c>
      <c r="K586">
        <v>0</v>
      </c>
      <c r="L586">
        <v>368260</v>
      </c>
    </row>
    <row r="587" spans="1:12" x14ac:dyDescent="0.35">
      <c r="A587" t="s">
        <v>811</v>
      </c>
      <c r="B587" t="s">
        <v>811</v>
      </c>
      <c r="C587" t="s">
        <v>583</v>
      </c>
      <c r="D587" t="s">
        <v>583</v>
      </c>
      <c r="E587">
        <v>716457</v>
      </c>
      <c r="G587">
        <v>342881</v>
      </c>
      <c r="H587">
        <v>105289</v>
      </c>
      <c r="I587">
        <v>0</v>
      </c>
      <c r="J587">
        <v>0</v>
      </c>
      <c r="K587">
        <v>0</v>
      </c>
      <c r="L587">
        <v>351063</v>
      </c>
    </row>
    <row r="588" spans="1:12" x14ac:dyDescent="0.35">
      <c r="A588" t="s">
        <v>811</v>
      </c>
      <c r="B588" t="s">
        <v>811</v>
      </c>
      <c r="C588" t="s">
        <v>668</v>
      </c>
      <c r="D588" t="s">
        <v>668</v>
      </c>
      <c r="E588">
        <v>1135707</v>
      </c>
      <c r="G588">
        <v>687410</v>
      </c>
      <c r="H588">
        <v>418947</v>
      </c>
      <c r="I588">
        <v>0</v>
      </c>
      <c r="J588">
        <v>0</v>
      </c>
      <c r="K588">
        <v>0</v>
      </c>
      <c r="L588">
        <v>556496</v>
      </c>
    </row>
    <row r="589" spans="1:12" x14ac:dyDescent="0.35">
      <c r="A589" t="s">
        <v>811</v>
      </c>
      <c r="B589" t="s">
        <v>811</v>
      </c>
      <c r="C589" t="s">
        <v>587</v>
      </c>
      <c r="D589" t="s">
        <v>587</v>
      </c>
      <c r="E589">
        <v>726465</v>
      </c>
      <c r="G589">
        <v>463854</v>
      </c>
      <c r="H589">
        <v>223506</v>
      </c>
      <c r="I589">
        <v>0</v>
      </c>
      <c r="J589">
        <v>0</v>
      </c>
      <c r="K589">
        <v>0</v>
      </c>
      <c r="L589">
        <v>355967</v>
      </c>
    </row>
    <row r="590" spans="1:12" x14ac:dyDescent="0.35">
      <c r="A590" t="s">
        <v>804</v>
      </c>
      <c r="B590" t="s">
        <v>804</v>
      </c>
      <c r="C590" t="s">
        <v>296</v>
      </c>
      <c r="D590" t="s">
        <v>296</v>
      </c>
      <c r="E590">
        <v>377988</v>
      </c>
      <c r="F590" s="23">
        <v>44229</v>
      </c>
      <c r="G590">
        <v>258334</v>
      </c>
      <c r="H590">
        <v>164654</v>
      </c>
      <c r="I590">
        <v>7037</v>
      </c>
      <c r="J590">
        <v>35</v>
      </c>
      <c r="K590">
        <v>7000</v>
      </c>
      <c r="L590">
        <v>65100</v>
      </c>
    </row>
    <row r="591" spans="1:12" x14ac:dyDescent="0.35">
      <c r="A591" t="s">
        <v>804</v>
      </c>
      <c r="B591" t="s">
        <v>804</v>
      </c>
      <c r="C591" t="s">
        <v>260</v>
      </c>
      <c r="D591" t="s">
        <v>260</v>
      </c>
      <c r="E591">
        <v>436868</v>
      </c>
      <c r="F591" s="23">
        <v>44229</v>
      </c>
      <c r="G591">
        <v>279099</v>
      </c>
      <c r="H591">
        <v>161408</v>
      </c>
      <c r="I591">
        <v>8134</v>
      </c>
      <c r="J591">
        <v>74</v>
      </c>
      <c r="K591">
        <v>8043</v>
      </c>
      <c r="L591">
        <v>51504</v>
      </c>
    </row>
    <row r="592" spans="1:12" x14ac:dyDescent="0.35">
      <c r="A592" t="s">
        <v>804</v>
      </c>
      <c r="B592" t="s">
        <v>804</v>
      </c>
      <c r="C592" t="s">
        <v>205</v>
      </c>
      <c r="D592" t="s">
        <v>205</v>
      </c>
      <c r="E592">
        <v>327391</v>
      </c>
      <c r="F592" s="23">
        <v>44229</v>
      </c>
      <c r="G592">
        <v>202148</v>
      </c>
      <c r="H592">
        <v>111955</v>
      </c>
      <c r="I592">
        <v>4559</v>
      </c>
      <c r="J592">
        <v>54</v>
      </c>
      <c r="K592">
        <v>4500</v>
      </c>
      <c r="L592">
        <v>26325</v>
      </c>
    </row>
    <row r="593" spans="1:12" x14ac:dyDescent="0.35">
      <c r="A593" t="s">
        <v>804</v>
      </c>
      <c r="B593" t="s">
        <v>804</v>
      </c>
      <c r="C593" t="s">
        <v>366</v>
      </c>
      <c r="D593" t="s">
        <v>366</v>
      </c>
      <c r="E593">
        <v>415946</v>
      </c>
      <c r="F593" s="23">
        <v>44229</v>
      </c>
      <c r="G593">
        <v>283802</v>
      </c>
      <c r="H593">
        <v>190594</v>
      </c>
      <c r="I593">
        <v>7250</v>
      </c>
      <c r="J593">
        <v>34</v>
      </c>
      <c r="K593">
        <v>7199</v>
      </c>
      <c r="L593">
        <v>104556</v>
      </c>
    </row>
    <row r="594" spans="1:12" x14ac:dyDescent="0.35">
      <c r="A594" t="s">
        <v>804</v>
      </c>
      <c r="B594" t="s">
        <v>804</v>
      </c>
      <c r="C594" t="s">
        <v>276</v>
      </c>
      <c r="D594" t="s">
        <v>276</v>
      </c>
      <c r="E594">
        <v>484233</v>
      </c>
      <c r="F594" s="23">
        <v>44229</v>
      </c>
      <c r="G594">
        <v>330932</v>
      </c>
      <c r="H594">
        <v>211903</v>
      </c>
      <c r="I594">
        <v>6360</v>
      </c>
      <c r="J594">
        <v>75</v>
      </c>
      <c r="K594">
        <v>6273</v>
      </c>
      <c r="L594">
        <v>56247</v>
      </c>
    </row>
    <row r="595" spans="1:12" x14ac:dyDescent="0.35">
      <c r="A595" t="s">
        <v>804</v>
      </c>
      <c r="B595" t="s">
        <v>804</v>
      </c>
      <c r="C595" t="s">
        <v>337</v>
      </c>
      <c r="D595" t="s">
        <v>337</v>
      </c>
      <c r="E595">
        <v>433737</v>
      </c>
      <c r="F595" s="23">
        <v>44229</v>
      </c>
      <c r="G595">
        <v>303987</v>
      </c>
      <c r="H595">
        <v>209259</v>
      </c>
      <c r="I595">
        <v>10168</v>
      </c>
      <c r="J595">
        <v>53</v>
      </c>
      <c r="K595">
        <v>10104</v>
      </c>
      <c r="L595">
        <v>88114</v>
      </c>
    </row>
    <row r="596" spans="1:12" x14ac:dyDescent="0.35">
      <c r="A596" t="s">
        <v>804</v>
      </c>
      <c r="B596" t="s">
        <v>804</v>
      </c>
      <c r="C596" t="s">
        <v>227</v>
      </c>
      <c r="D596" t="s">
        <v>227</v>
      </c>
      <c r="E596">
        <v>277335</v>
      </c>
      <c r="F596" s="23">
        <v>44229</v>
      </c>
      <c r="G596">
        <v>173390</v>
      </c>
      <c r="H596">
        <v>101178</v>
      </c>
      <c r="I596">
        <v>8609</v>
      </c>
      <c r="J596">
        <v>68</v>
      </c>
      <c r="K596">
        <v>8530</v>
      </c>
      <c r="L596">
        <v>39234</v>
      </c>
    </row>
    <row r="597" spans="1:12" x14ac:dyDescent="0.35">
      <c r="A597" t="s">
        <v>804</v>
      </c>
      <c r="B597" t="s">
        <v>804</v>
      </c>
      <c r="C597" t="s">
        <v>466</v>
      </c>
      <c r="D597" t="s">
        <v>466</v>
      </c>
      <c r="E597">
        <v>917534</v>
      </c>
      <c r="F597" s="23">
        <v>44229</v>
      </c>
      <c r="G597">
        <v>676784</v>
      </c>
      <c r="H597">
        <v>470030</v>
      </c>
      <c r="I597">
        <v>32351</v>
      </c>
      <c r="J597">
        <v>420</v>
      </c>
      <c r="K597">
        <v>31817</v>
      </c>
      <c r="L597">
        <v>219114</v>
      </c>
    </row>
    <row r="598" spans="1:12" x14ac:dyDescent="0.35">
      <c r="A598" t="s">
        <v>806</v>
      </c>
      <c r="B598" t="s">
        <v>806</v>
      </c>
      <c r="C598" t="s">
        <v>645</v>
      </c>
      <c r="D598" t="s">
        <v>645</v>
      </c>
      <c r="E598">
        <v>4380793</v>
      </c>
      <c r="F598" s="23">
        <v>44227</v>
      </c>
      <c r="G598">
        <v>2172907</v>
      </c>
      <c r="H598">
        <v>746386</v>
      </c>
      <c r="I598">
        <v>25765</v>
      </c>
      <c r="J598">
        <v>457</v>
      </c>
      <c r="K598">
        <v>25308</v>
      </c>
      <c r="L598">
        <v>504243</v>
      </c>
    </row>
    <row r="599" spans="1:12" x14ac:dyDescent="0.35">
      <c r="A599" t="s">
        <v>806</v>
      </c>
      <c r="B599" t="s">
        <v>806</v>
      </c>
      <c r="C599" t="s">
        <v>643</v>
      </c>
      <c r="D599" t="s">
        <v>643</v>
      </c>
      <c r="E599">
        <v>3673849</v>
      </c>
      <c r="F599" s="23">
        <v>44227</v>
      </c>
      <c r="G599">
        <v>1589498</v>
      </c>
      <c r="H599">
        <v>498586</v>
      </c>
      <c r="I599">
        <v>21280</v>
      </c>
      <c r="J599">
        <v>108</v>
      </c>
      <c r="K599">
        <v>21172</v>
      </c>
      <c r="L599">
        <v>493465</v>
      </c>
    </row>
    <row r="600" spans="1:12" x14ac:dyDescent="0.35">
      <c r="A600" t="s">
        <v>806</v>
      </c>
      <c r="B600" t="s">
        <v>806</v>
      </c>
      <c r="C600" t="s">
        <v>398</v>
      </c>
      <c r="D600" t="s">
        <v>398</v>
      </c>
      <c r="E600">
        <v>2398709</v>
      </c>
      <c r="F600" s="23">
        <v>44227</v>
      </c>
      <c r="G600">
        <v>1135268</v>
      </c>
      <c r="H600">
        <v>349925</v>
      </c>
      <c r="I600">
        <v>5040</v>
      </c>
      <c r="J600">
        <v>152</v>
      </c>
      <c r="K600">
        <v>4885</v>
      </c>
      <c r="L600">
        <v>125671</v>
      </c>
    </row>
    <row r="601" spans="1:12" x14ac:dyDescent="0.35">
      <c r="A601" t="s">
        <v>806</v>
      </c>
      <c r="B601" t="s">
        <v>806</v>
      </c>
      <c r="C601" t="s">
        <v>515</v>
      </c>
      <c r="D601" t="s">
        <v>515</v>
      </c>
      <c r="E601">
        <v>2549935</v>
      </c>
      <c r="F601" s="23">
        <v>44227</v>
      </c>
      <c r="G601">
        <v>1015454</v>
      </c>
      <c r="H601">
        <v>375261</v>
      </c>
      <c r="I601">
        <v>9972</v>
      </c>
      <c r="J601">
        <v>143</v>
      </c>
      <c r="K601">
        <v>9828</v>
      </c>
      <c r="L601">
        <v>272000</v>
      </c>
    </row>
    <row r="602" spans="1:12" x14ac:dyDescent="0.35">
      <c r="A602" t="s">
        <v>806</v>
      </c>
      <c r="B602" t="s">
        <v>806</v>
      </c>
      <c r="C602" t="s">
        <v>507</v>
      </c>
      <c r="D602" t="s">
        <v>507</v>
      </c>
      <c r="E602">
        <v>1838771</v>
      </c>
      <c r="F602" s="23">
        <v>44209</v>
      </c>
      <c r="G602">
        <v>871164</v>
      </c>
      <c r="H602">
        <v>265607</v>
      </c>
      <c r="I602">
        <v>16616</v>
      </c>
      <c r="J602">
        <v>203</v>
      </c>
      <c r="K602">
        <v>16412</v>
      </c>
      <c r="L602">
        <v>262346</v>
      </c>
    </row>
    <row r="603" spans="1:12" x14ac:dyDescent="0.35">
      <c r="A603" t="s">
        <v>806</v>
      </c>
      <c r="B603" t="s">
        <v>806</v>
      </c>
      <c r="C603" t="s">
        <v>374</v>
      </c>
      <c r="D603" t="s">
        <v>374</v>
      </c>
      <c r="E603">
        <v>1372287</v>
      </c>
      <c r="F603" s="23">
        <v>44206</v>
      </c>
      <c r="G603">
        <v>614711</v>
      </c>
      <c r="H603">
        <v>180775</v>
      </c>
      <c r="I603">
        <v>10090</v>
      </c>
      <c r="J603">
        <v>203</v>
      </c>
      <c r="K603">
        <v>9887</v>
      </c>
      <c r="L603">
        <v>112124</v>
      </c>
    </row>
    <row r="604" spans="1:12" x14ac:dyDescent="0.35">
      <c r="A604" t="s">
        <v>806</v>
      </c>
      <c r="B604" t="s">
        <v>806</v>
      </c>
      <c r="C604" t="s">
        <v>597</v>
      </c>
      <c r="D604" t="s">
        <v>597</v>
      </c>
      <c r="E604">
        <v>2468371</v>
      </c>
      <c r="F604" s="23">
        <v>44227</v>
      </c>
      <c r="G604">
        <v>1270889</v>
      </c>
      <c r="H604">
        <v>418182</v>
      </c>
      <c r="I604">
        <v>16919</v>
      </c>
      <c r="J604">
        <v>290</v>
      </c>
      <c r="K604">
        <v>16629</v>
      </c>
      <c r="L604">
        <v>385194</v>
      </c>
    </row>
    <row r="605" spans="1:12" x14ac:dyDescent="0.35">
      <c r="A605" t="s">
        <v>806</v>
      </c>
      <c r="B605" t="s">
        <v>806</v>
      </c>
      <c r="C605" t="s">
        <v>167</v>
      </c>
      <c r="D605" t="s">
        <v>167</v>
      </c>
      <c r="E605">
        <v>4616509</v>
      </c>
      <c r="F605" s="23">
        <v>44192</v>
      </c>
      <c r="G605">
        <v>2165409</v>
      </c>
      <c r="H605">
        <v>643824</v>
      </c>
      <c r="I605">
        <v>17906</v>
      </c>
      <c r="J605">
        <v>228</v>
      </c>
      <c r="K605">
        <v>17675</v>
      </c>
      <c r="L605">
        <v>21427</v>
      </c>
    </row>
    <row r="606" spans="1:12" x14ac:dyDescent="0.35">
      <c r="A606" t="s">
        <v>806</v>
      </c>
      <c r="B606" t="s">
        <v>806</v>
      </c>
      <c r="C606" t="s">
        <v>573</v>
      </c>
      <c r="D606" t="s">
        <v>573</v>
      </c>
      <c r="E606">
        <v>1302156</v>
      </c>
      <c r="F606" s="23">
        <v>44227</v>
      </c>
      <c r="G606">
        <v>692255</v>
      </c>
      <c r="H606">
        <v>337171</v>
      </c>
      <c r="I606">
        <v>9132</v>
      </c>
      <c r="J606">
        <v>141</v>
      </c>
      <c r="K606">
        <v>8991</v>
      </c>
      <c r="L606">
        <v>331758</v>
      </c>
    </row>
    <row r="607" spans="1:12" x14ac:dyDescent="0.35">
      <c r="A607" t="s">
        <v>806</v>
      </c>
      <c r="B607" t="s">
        <v>806</v>
      </c>
      <c r="C607" t="s">
        <v>554</v>
      </c>
      <c r="D607" t="s">
        <v>554</v>
      </c>
      <c r="E607">
        <v>2384239</v>
      </c>
      <c r="F607" s="23">
        <v>44227</v>
      </c>
      <c r="G607">
        <v>1752196</v>
      </c>
      <c r="H607">
        <v>642554</v>
      </c>
      <c r="I607">
        <v>11549</v>
      </c>
      <c r="J607">
        <v>178</v>
      </c>
      <c r="K607">
        <v>11371</v>
      </c>
      <c r="L607">
        <v>313999</v>
      </c>
    </row>
    <row r="608" spans="1:12" x14ac:dyDescent="0.35">
      <c r="A608" t="s">
        <v>806</v>
      </c>
      <c r="B608" t="s">
        <v>806</v>
      </c>
      <c r="C608" t="s">
        <v>517</v>
      </c>
      <c r="D608" t="s">
        <v>517</v>
      </c>
      <c r="E608">
        <v>3223642</v>
      </c>
      <c r="F608" s="23">
        <v>44227</v>
      </c>
      <c r="G608">
        <v>1433455</v>
      </c>
      <c r="H608">
        <v>388341</v>
      </c>
      <c r="I608">
        <v>21610</v>
      </c>
      <c r="J608">
        <v>234</v>
      </c>
      <c r="K608">
        <v>21376</v>
      </c>
      <c r="L608">
        <v>278225</v>
      </c>
    </row>
    <row r="609" spans="1:12" x14ac:dyDescent="0.35">
      <c r="A609" t="s">
        <v>806</v>
      </c>
      <c r="B609" t="s">
        <v>806</v>
      </c>
      <c r="C609" t="s">
        <v>526</v>
      </c>
      <c r="D609" t="s">
        <v>526</v>
      </c>
      <c r="E609">
        <v>2149066</v>
      </c>
      <c r="F609" s="23">
        <v>44227</v>
      </c>
      <c r="G609">
        <v>995084</v>
      </c>
      <c r="H609">
        <v>438892</v>
      </c>
      <c r="I609">
        <v>7494</v>
      </c>
      <c r="J609">
        <v>138</v>
      </c>
      <c r="K609">
        <v>7354</v>
      </c>
      <c r="L609">
        <v>279984</v>
      </c>
    </row>
    <row r="610" spans="1:12" x14ac:dyDescent="0.35">
      <c r="A610" t="s">
        <v>806</v>
      </c>
      <c r="B610" t="s">
        <v>806</v>
      </c>
      <c r="C610" t="s">
        <v>547</v>
      </c>
      <c r="D610" t="s">
        <v>547</v>
      </c>
      <c r="E610">
        <v>1799541</v>
      </c>
      <c r="F610" s="23">
        <v>44206</v>
      </c>
      <c r="G610">
        <v>795903</v>
      </c>
      <c r="H610">
        <v>236840</v>
      </c>
      <c r="I610">
        <v>10992</v>
      </c>
      <c r="J610">
        <v>158</v>
      </c>
      <c r="K610">
        <v>10832</v>
      </c>
      <c r="L610">
        <v>308681</v>
      </c>
    </row>
    <row r="611" spans="1:12" x14ac:dyDescent="0.35">
      <c r="A611" t="s">
        <v>806</v>
      </c>
      <c r="B611" t="s">
        <v>806</v>
      </c>
      <c r="C611" t="s">
        <v>424</v>
      </c>
      <c r="D611" t="s">
        <v>424</v>
      </c>
      <c r="E611">
        <v>3257983</v>
      </c>
      <c r="F611" s="23">
        <v>44226</v>
      </c>
      <c r="G611">
        <v>1589704</v>
      </c>
      <c r="H611">
        <v>448292</v>
      </c>
      <c r="I611">
        <v>19850</v>
      </c>
      <c r="J611">
        <v>225</v>
      </c>
      <c r="K611">
        <v>19624</v>
      </c>
      <c r="L611">
        <v>157347</v>
      </c>
    </row>
    <row r="612" spans="1:12" x14ac:dyDescent="0.35">
      <c r="A612" t="s">
        <v>806</v>
      </c>
      <c r="B612" t="s">
        <v>806</v>
      </c>
      <c r="C612" t="s">
        <v>633</v>
      </c>
      <c r="D612" t="s">
        <v>633</v>
      </c>
      <c r="E612">
        <v>4465344</v>
      </c>
      <c r="F612" s="23">
        <v>44209</v>
      </c>
      <c r="G612">
        <v>2221830</v>
      </c>
      <c r="H612">
        <v>749751</v>
      </c>
      <c r="I612">
        <v>44028</v>
      </c>
      <c r="J612">
        <v>377</v>
      </c>
      <c r="K612">
        <v>43650</v>
      </c>
      <c r="L612">
        <v>487223</v>
      </c>
    </row>
    <row r="613" spans="1:12" x14ac:dyDescent="0.35">
      <c r="A613" t="s">
        <v>806</v>
      </c>
      <c r="B613" t="s">
        <v>806</v>
      </c>
      <c r="C613" t="s">
        <v>540</v>
      </c>
      <c r="D613" t="s">
        <v>540</v>
      </c>
      <c r="E613">
        <v>2461056</v>
      </c>
      <c r="F613" s="23">
        <v>44227</v>
      </c>
      <c r="G613">
        <v>1189235</v>
      </c>
      <c r="H613">
        <v>399451</v>
      </c>
      <c r="I613">
        <v>11717</v>
      </c>
      <c r="J613">
        <v>330</v>
      </c>
      <c r="K613">
        <v>11385</v>
      </c>
      <c r="L613">
        <v>302428</v>
      </c>
    </row>
    <row r="614" spans="1:12" x14ac:dyDescent="0.35">
      <c r="A614" t="s">
        <v>806</v>
      </c>
      <c r="B614" t="s">
        <v>806</v>
      </c>
      <c r="C614" t="s">
        <v>391</v>
      </c>
      <c r="D614" t="s">
        <v>391</v>
      </c>
      <c r="E614">
        <v>1554203</v>
      </c>
      <c r="F614" s="23">
        <v>44227</v>
      </c>
      <c r="G614">
        <v>793094</v>
      </c>
      <c r="H614">
        <v>244431</v>
      </c>
      <c r="I614">
        <v>7720</v>
      </c>
      <c r="J614">
        <v>163</v>
      </c>
      <c r="K614">
        <v>7557</v>
      </c>
      <c r="L614">
        <v>122883</v>
      </c>
    </row>
    <row r="615" spans="1:12" x14ac:dyDescent="0.35">
      <c r="A615" t="s">
        <v>806</v>
      </c>
      <c r="B615" t="s">
        <v>806</v>
      </c>
      <c r="C615" t="s">
        <v>560</v>
      </c>
      <c r="D615" t="s">
        <v>560</v>
      </c>
      <c r="E615">
        <v>3683896</v>
      </c>
      <c r="F615" s="23">
        <v>44226</v>
      </c>
      <c r="G615">
        <v>1756682</v>
      </c>
      <c r="H615">
        <v>600482</v>
      </c>
      <c r="I615">
        <v>14794</v>
      </c>
      <c r="J615">
        <v>126</v>
      </c>
      <c r="K615">
        <v>14668</v>
      </c>
      <c r="L615">
        <v>320382</v>
      </c>
    </row>
    <row r="616" spans="1:12" x14ac:dyDescent="0.35">
      <c r="A616" t="s">
        <v>806</v>
      </c>
      <c r="B616" t="s">
        <v>806</v>
      </c>
      <c r="C616" t="s">
        <v>486</v>
      </c>
      <c r="D616" t="s">
        <v>486</v>
      </c>
      <c r="E616">
        <v>3712738</v>
      </c>
      <c r="F616" s="23">
        <v>44219</v>
      </c>
      <c r="G616">
        <v>1408673</v>
      </c>
      <c r="H616">
        <v>364360</v>
      </c>
      <c r="I616">
        <v>14941</v>
      </c>
      <c r="J616">
        <v>98</v>
      </c>
      <c r="K616">
        <v>14843</v>
      </c>
      <c r="L616">
        <v>231677</v>
      </c>
    </row>
    <row r="617" spans="1:12" x14ac:dyDescent="0.35">
      <c r="A617" t="s">
        <v>806</v>
      </c>
      <c r="B617" t="s">
        <v>806</v>
      </c>
      <c r="C617" t="s">
        <v>519</v>
      </c>
      <c r="D617" t="s">
        <v>519</v>
      </c>
      <c r="E617">
        <v>3498507</v>
      </c>
      <c r="F617" s="23">
        <v>44172</v>
      </c>
      <c r="G617">
        <v>1647985</v>
      </c>
      <c r="H617">
        <v>646236</v>
      </c>
      <c r="I617">
        <v>20215</v>
      </c>
      <c r="J617">
        <v>243</v>
      </c>
      <c r="K617">
        <v>19972</v>
      </c>
      <c r="L617">
        <v>279197</v>
      </c>
    </row>
    <row r="618" spans="1:12" x14ac:dyDescent="0.35">
      <c r="A618" t="s">
        <v>806</v>
      </c>
      <c r="B618" t="s">
        <v>806</v>
      </c>
      <c r="C618" t="s">
        <v>473</v>
      </c>
      <c r="D618" t="s">
        <v>473</v>
      </c>
      <c r="E618">
        <v>1952713</v>
      </c>
      <c r="F618" s="23">
        <v>44227</v>
      </c>
      <c r="G618">
        <v>939599</v>
      </c>
      <c r="H618">
        <v>238646</v>
      </c>
      <c r="I618">
        <v>16208</v>
      </c>
      <c r="J618">
        <v>356</v>
      </c>
      <c r="K618">
        <v>15852</v>
      </c>
      <c r="L618">
        <v>219353</v>
      </c>
    </row>
    <row r="619" spans="1:12" x14ac:dyDescent="0.35">
      <c r="A619" t="s">
        <v>806</v>
      </c>
      <c r="B619" t="s">
        <v>806</v>
      </c>
      <c r="C619" t="s">
        <v>494</v>
      </c>
      <c r="D619" t="s">
        <v>494</v>
      </c>
      <c r="E619">
        <v>990626</v>
      </c>
      <c r="F619" s="23">
        <v>44206</v>
      </c>
      <c r="G619">
        <v>447303</v>
      </c>
      <c r="H619">
        <v>129157</v>
      </c>
      <c r="I619">
        <v>7110</v>
      </c>
      <c r="J619">
        <v>79</v>
      </c>
      <c r="K619">
        <v>7031</v>
      </c>
      <c r="L619">
        <v>237615</v>
      </c>
    </row>
    <row r="620" spans="1:12" x14ac:dyDescent="0.35">
      <c r="A620" t="s">
        <v>806</v>
      </c>
      <c r="B620" t="s">
        <v>806</v>
      </c>
      <c r="C620" t="s">
        <v>550</v>
      </c>
      <c r="D620" t="s">
        <v>550</v>
      </c>
      <c r="E620">
        <v>3098637</v>
      </c>
      <c r="F620" s="23">
        <v>44227</v>
      </c>
      <c r="G620">
        <v>1597034</v>
      </c>
      <c r="H620">
        <v>537293</v>
      </c>
      <c r="I620">
        <v>20223</v>
      </c>
      <c r="J620">
        <v>220</v>
      </c>
      <c r="K620">
        <v>20003</v>
      </c>
      <c r="L620">
        <v>314631</v>
      </c>
    </row>
    <row r="621" spans="1:12" x14ac:dyDescent="0.35">
      <c r="A621" t="s">
        <v>806</v>
      </c>
      <c r="B621" t="s">
        <v>806</v>
      </c>
      <c r="C621" t="s">
        <v>511</v>
      </c>
      <c r="D621" t="s">
        <v>511</v>
      </c>
      <c r="E621">
        <v>1761152</v>
      </c>
      <c r="F621" s="23">
        <v>44227</v>
      </c>
      <c r="G621">
        <v>788675</v>
      </c>
      <c r="H621">
        <v>213371</v>
      </c>
      <c r="I621">
        <v>9968</v>
      </c>
      <c r="J621">
        <v>99</v>
      </c>
      <c r="K621">
        <v>9868</v>
      </c>
      <c r="L621">
        <v>268279</v>
      </c>
    </row>
    <row r="622" spans="1:12" x14ac:dyDescent="0.35">
      <c r="A622" t="s">
        <v>806</v>
      </c>
      <c r="B622" t="s">
        <v>806</v>
      </c>
      <c r="C622" t="s">
        <v>541</v>
      </c>
      <c r="D622" t="s">
        <v>541</v>
      </c>
      <c r="E622">
        <v>1579160</v>
      </c>
      <c r="F622" s="23">
        <v>44206</v>
      </c>
      <c r="G622">
        <v>708258</v>
      </c>
      <c r="H622">
        <v>253661</v>
      </c>
      <c r="I622">
        <v>13933</v>
      </c>
      <c r="J622">
        <v>293</v>
      </c>
      <c r="K622">
        <v>13640</v>
      </c>
      <c r="L622">
        <v>304727</v>
      </c>
    </row>
    <row r="623" spans="1:12" x14ac:dyDescent="0.35">
      <c r="A623" t="s">
        <v>806</v>
      </c>
      <c r="B623" t="s">
        <v>806</v>
      </c>
      <c r="C623" t="s">
        <v>492</v>
      </c>
      <c r="D623" t="s">
        <v>492</v>
      </c>
      <c r="E623">
        <v>1887577</v>
      </c>
      <c r="F623" s="23">
        <v>44206</v>
      </c>
      <c r="G623">
        <v>833824</v>
      </c>
      <c r="H623">
        <v>229745</v>
      </c>
      <c r="I623">
        <v>10348</v>
      </c>
      <c r="J623">
        <v>194</v>
      </c>
      <c r="K623">
        <v>10153</v>
      </c>
      <c r="L623">
        <v>237030</v>
      </c>
    </row>
    <row r="624" spans="1:12" x14ac:dyDescent="0.35">
      <c r="A624" t="s">
        <v>806</v>
      </c>
      <c r="B624" t="s">
        <v>806</v>
      </c>
      <c r="C624" t="s">
        <v>336</v>
      </c>
      <c r="D624" t="s">
        <v>336</v>
      </c>
      <c r="E624">
        <v>2632684</v>
      </c>
      <c r="F624" s="23">
        <v>44206</v>
      </c>
      <c r="G624">
        <v>1246314</v>
      </c>
      <c r="H624">
        <v>410120</v>
      </c>
      <c r="I624">
        <v>6814</v>
      </c>
      <c r="J624">
        <v>139</v>
      </c>
      <c r="K624">
        <v>6674</v>
      </c>
      <c r="L624">
        <v>86335</v>
      </c>
    </row>
    <row r="625" spans="1:12" x14ac:dyDescent="0.35">
      <c r="A625" t="s">
        <v>806</v>
      </c>
      <c r="B625" t="s">
        <v>806</v>
      </c>
      <c r="C625" t="s">
        <v>568</v>
      </c>
      <c r="D625" t="s">
        <v>568</v>
      </c>
      <c r="E625">
        <v>2496761</v>
      </c>
      <c r="F625" s="23">
        <v>44227</v>
      </c>
      <c r="G625">
        <v>1005224</v>
      </c>
      <c r="H625">
        <v>328351</v>
      </c>
      <c r="I625">
        <v>8720</v>
      </c>
      <c r="J625">
        <v>135</v>
      </c>
      <c r="K625">
        <v>8585</v>
      </c>
      <c r="L625">
        <v>327016</v>
      </c>
    </row>
    <row r="626" spans="1:12" x14ac:dyDescent="0.35">
      <c r="A626" t="s">
        <v>806</v>
      </c>
      <c r="B626" t="s">
        <v>806</v>
      </c>
      <c r="C626" t="s">
        <v>692</v>
      </c>
      <c r="D626" t="s">
        <v>692</v>
      </c>
      <c r="E626">
        <v>1674714</v>
      </c>
      <c r="F626" s="23">
        <v>44220</v>
      </c>
      <c r="G626">
        <v>1799728</v>
      </c>
      <c r="H626">
        <v>974353</v>
      </c>
      <c r="I626">
        <v>63353</v>
      </c>
      <c r="J626">
        <v>467</v>
      </c>
      <c r="K626">
        <v>62876</v>
      </c>
      <c r="L626">
        <v>707072</v>
      </c>
    </row>
    <row r="627" spans="1:12" x14ac:dyDescent="0.35">
      <c r="A627" t="s">
        <v>806</v>
      </c>
      <c r="B627" t="s">
        <v>806</v>
      </c>
      <c r="C627" t="s">
        <v>699</v>
      </c>
      <c r="D627" t="s">
        <v>699</v>
      </c>
      <c r="E627">
        <v>4661452</v>
      </c>
      <c r="F627" s="23">
        <v>44220</v>
      </c>
      <c r="G627">
        <v>2247039</v>
      </c>
      <c r="H627">
        <v>1071908</v>
      </c>
      <c r="I627">
        <v>55673</v>
      </c>
      <c r="J627">
        <v>461</v>
      </c>
      <c r="K627">
        <v>55207</v>
      </c>
      <c r="L627">
        <v>740447</v>
      </c>
    </row>
    <row r="628" spans="1:12" x14ac:dyDescent="0.35">
      <c r="A628" t="s">
        <v>806</v>
      </c>
      <c r="B628" t="s">
        <v>806</v>
      </c>
      <c r="C628" t="s">
        <v>513</v>
      </c>
      <c r="D628" t="s">
        <v>513</v>
      </c>
      <c r="E628">
        <v>3622727</v>
      </c>
      <c r="F628" s="23">
        <v>44227</v>
      </c>
      <c r="G628">
        <v>1690195</v>
      </c>
      <c r="H628">
        <v>509886</v>
      </c>
      <c r="I628">
        <v>21641</v>
      </c>
      <c r="J628">
        <v>282</v>
      </c>
      <c r="K628">
        <v>21359</v>
      </c>
      <c r="L628">
        <v>276557</v>
      </c>
    </row>
    <row r="629" spans="1:12" x14ac:dyDescent="0.35">
      <c r="A629" t="s">
        <v>806</v>
      </c>
      <c r="B629" t="s">
        <v>806</v>
      </c>
      <c r="C629" t="s">
        <v>500</v>
      </c>
      <c r="D629" t="s">
        <v>500</v>
      </c>
      <c r="E629">
        <v>3431386</v>
      </c>
      <c r="F629" s="23">
        <v>44227</v>
      </c>
      <c r="G629">
        <v>1604382</v>
      </c>
      <c r="H629">
        <v>555773</v>
      </c>
      <c r="I629">
        <v>12282</v>
      </c>
      <c r="J629">
        <v>266</v>
      </c>
      <c r="K629">
        <v>12016</v>
      </c>
      <c r="L629">
        <v>247375</v>
      </c>
    </row>
    <row r="630" spans="1:12" x14ac:dyDescent="0.35">
      <c r="A630" t="s">
        <v>806</v>
      </c>
      <c r="B630" t="s">
        <v>806</v>
      </c>
      <c r="C630" t="s">
        <v>641</v>
      </c>
      <c r="D630" t="s">
        <v>641</v>
      </c>
      <c r="E630">
        <v>4436275</v>
      </c>
      <c r="F630" s="23">
        <v>44227</v>
      </c>
      <c r="G630">
        <v>2347051</v>
      </c>
      <c r="H630">
        <v>889085</v>
      </c>
      <c r="I630">
        <v>59439</v>
      </c>
      <c r="J630">
        <v>848</v>
      </c>
      <c r="K630">
        <v>58588</v>
      </c>
      <c r="L630">
        <v>510255</v>
      </c>
    </row>
    <row r="631" spans="1:12" x14ac:dyDescent="0.35">
      <c r="A631" t="s">
        <v>806</v>
      </c>
      <c r="B631" t="s">
        <v>806</v>
      </c>
      <c r="C631" t="s">
        <v>499</v>
      </c>
      <c r="D631" t="s">
        <v>499</v>
      </c>
      <c r="E631">
        <v>1104021</v>
      </c>
      <c r="F631" s="23">
        <v>44206</v>
      </c>
      <c r="G631">
        <v>561456</v>
      </c>
      <c r="H631">
        <v>185949</v>
      </c>
      <c r="I631">
        <v>5232</v>
      </c>
      <c r="J631">
        <v>102</v>
      </c>
      <c r="K631">
        <v>5130</v>
      </c>
      <c r="L631">
        <v>242998</v>
      </c>
    </row>
    <row r="632" spans="1:12" x14ac:dyDescent="0.35">
      <c r="A632" t="s">
        <v>806</v>
      </c>
      <c r="B632" t="s">
        <v>806</v>
      </c>
      <c r="C632" t="s">
        <v>543</v>
      </c>
      <c r="D632" t="s">
        <v>543</v>
      </c>
      <c r="E632">
        <v>1338211</v>
      </c>
      <c r="F632" s="23">
        <v>44199</v>
      </c>
      <c r="G632">
        <v>658863</v>
      </c>
      <c r="H632">
        <v>254519</v>
      </c>
      <c r="I632">
        <v>12638</v>
      </c>
      <c r="J632">
        <v>217</v>
      </c>
      <c r="K632">
        <v>12421</v>
      </c>
      <c r="L632">
        <v>306044</v>
      </c>
    </row>
    <row r="633" spans="1:12" x14ac:dyDescent="0.35">
      <c r="A633" t="s">
        <v>806</v>
      </c>
      <c r="B633" t="s">
        <v>806</v>
      </c>
      <c r="C633" t="s">
        <v>487</v>
      </c>
      <c r="D633" t="s">
        <v>487</v>
      </c>
      <c r="E633">
        <v>4091380</v>
      </c>
      <c r="F633" s="23">
        <v>44226</v>
      </c>
      <c r="G633">
        <v>1852490</v>
      </c>
      <c r="H633">
        <v>537647</v>
      </c>
      <c r="I633">
        <v>13755</v>
      </c>
      <c r="J633">
        <v>349</v>
      </c>
      <c r="K633">
        <v>13406</v>
      </c>
      <c r="L633">
        <v>231661</v>
      </c>
    </row>
    <row r="634" spans="1:12" x14ac:dyDescent="0.35">
      <c r="A634" t="s">
        <v>806</v>
      </c>
      <c r="B634" t="s">
        <v>806</v>
      </c>
      <c r="C634" t="s">
        <v>509</v>
      </c>
      <c r="D634" t="s">
        <v>509</v>
      </c>
      <c r="E634">
        <v>1565678</v>
      </c>
      <c r="F634" s="23">
        <v>44227</v>
      </c>
      <c r="G634">
        <v>701190</v>
      </c>
      <c r="H634">
        <v>234481</v>
      </c>
      <c r="I634">
        <v>2920</v>
      </c>
      <c r="J634">
        <v>43</v>
      </c>
      <c r="K634">
        <v>2877</v>
      </c>
      <c r="L634">
        <v>261985</v>
      </c>
    </row>
    <row r="635" spans="1:12" x14ac:dyDescent="0.35">
      <c r="A635" t="s">
        <v>806</v>
      </c>
      <c r="B635" t="s">
        <v>806</v>
      </c>
      <c r="C635" t="s">
        <v>484</v>
      </c>
      <c r="D635" t="s">
        <v>484</v>
      </c>
      <c r="E635">
        <v>1670718</v>
      </c>
      <c r="F635" s="23">
        <v>44206</v>
      </c>
      <c r="G635">
        <v>819651</v>
      </c>
      <c r="H635">
        <v>251406</v>
      </c>
      <c r="I635">
        <v>11687</v>
      </c>
      <c r="J635">
        <v>202</v>
      </c>
      <c r="K635">
        <v>11482</v>
      </c>
      <c r="L635">
        <v>227562</v>
      </c>
    </row>
    <row r="636" spans="1:12" x14ac:dyDescent="0.35">
      <c r="A636" t="s">
        <v>806</v>
      </c>
      <c r="B636" t="s">
        <v>806</v>
      </c>
      <c r="C636" t="s">
        <v>569</v>
      </c>
      <c r="D636" t="s">
        <v>569</v>
      </c>
      <c r="E636">
        <v>4476072</v>
      </c>
      <c r="F636" s="23">
        <v>44216</v>
      </c>
      <c r="G636">
        <v>2189622</v>
      </c>
      <c r="H636">
        <v>667013</v>
      </c>
      <c r="I636">
        <v>22584</v>
      </c>
      <c r="J636">
        <v>235</v>
      </c>
      <c r="K636">
        <v>22349</v>
      </c>
      <c r="L636">
        <v>334116</v>
      </c>
    </row>
    <row r="637" spans="1:12" x14ac:dyDescent="0.35">
      <c r="A637" t="s">
        <v>806</v>
      </c>
      <c r="B637" t="s">
        <v>806</v>
      </c>
      <c r="C637" t="s">
        <v>557</v>
      </c>
      <c r="D637" t="s">
        <v>557</v>
      </c>
      <c r="E637">
        <v>2000755</v>
      </c>
      <c r="F637" s="23">
        <v>44161</v>
      </c>
      <c r="G637">
        <v>1132511</v>
      </c>
      <c r="H637">
        <v>379818</v>
      </c>
      <c r="I637">
        <v>36556</v>
      </c>
      <c r="J637">
        <v>663</v>
      </c>
      <c r="K637">
        <v>35892</v>
      </c>
      <c r="L637">
        <v>330818</v>
      </c>
    </row>
    <row r="638" spans="1:12" x14ac:dyDescent="0.35">
      <c r="A638" t="s">
        <v>806</v>
      </c>
      <c r="B638" t="s">
        <v>806</v>
      </c>
      <c r="C638" t="s">
        <v>401</v>
      </c>
      <c r="D638" t="s">
        <v>401</v>
      </c>
      <c r="E638">
        <v>1658005</v>
      </c>
      <c r="F638" s="23">
        <v>44206</v>
      </c>
      <c r="G638">
        <v>755119</v>
      </c>
      <c r="H638">
        <v>257048</v>
      </c>
      <c r="I638">
        <v>9231</v>
      </c>
      <c r="J638">
        <v>114</v>
      </c>
      <c r="K638">
        <v>9115</v>
      </c>
      <c r="L638">
        <v>128634</v>
      </c>
    </row>
    <row r="639" spans="1:12" x14ac:dyDescent="0.35">
      <c r="A639" t="s">
        <v>806</v>
      </c>
      <c r="B639" t="s">
        <v>806</v>
      </c>
      <c r="C639" t="s">
        <v>579</v>
      </c>
      <c r="D639" t="s">
        <v>579</v>
      </c>
      <c r="E639">
        <v>1795092</v>
      </c>
      <c r="F639" s="23">
        <v>44206</v>
      </c>
      <c r="G639">
        <v>923661</v>
      </c>
      <c r="H639">
        <v>290898</v>
      </c>
      <c r="I639">
        <v>6197</v>
      </c>
      <c r="J639">
        <v>110</v>
      </c>
      <c r="K639">
        <v>6087</v>
      </c>
      <c r="L639">
        <v>347795</v>
      </c>
    </row>
    <row r="640" spans="1:12" x14ac:dyDescent="0.35">
      <c r="A640" t="s">
        <v>806</v>
      </c>
      <c r="B640" t="s">
        <v>806</v>
      </c>
      <c r="C640" t="s">
        <v>695</v>
      </c>
      <c r="D640" t="s">
        <v>695</v>
      </c>
      <c r="E640">
        <v>4572951</v>
      </c>
      <c r="F640" s="23">
        <v>44206</v>
      </c>
      <c r="G640">
        <v>2251558</v>
      </c>
      <c r="H640">
        <v>859280</v>
      </c>
      <c r="I640">
        <v>82933</v>
      </c>
      <c r="J640">
        <v>1905</v>
      </c>
      <c r="K640">
        <v>81024</v>
      </c>
      <c r="L640">
        <v>727286</v>
      </c>
    </row>
    <row r="641" spans="1:12" x14ac:dyDescent="0.35">
      <c r="A641" t="s">
        <v>806</v>
      </c>
      <c r="B641" t="s">
        <v>806</v>
      </c>
      <c r="C641" t="s">
        <v>520</v>
      </c>
      <c r="D641" t="s">
        <v>520</v>
      </c>
      <c r="E641">
        <v>1438156</v>
      </c>
      <c r="F641" s="23">
        <v>44227</v>
      </c>
      <c r="G641">
        <v>608818</v>
      </c>
      <c r="H641">
        <v>147948</v>
      </c>
      <c r="I641">
        <v>4250</v>
      </c>
      <c r="J641">
        <v>53</v>
      </c>
      <c r="K641">
        <v>4197</v>
      </c>
      <c r="L641">
        <v>274094</v>
      </c>
    </row>
    <row r="642" spans="1:12" x14ac:dyDescent="0.35">
      <c r="A642" t="s">
        <v>806</v>
      </c>
      <c r="B642" t="s">
        <v>806</v>
      </c>
      <c r="C642" t="s">
        <v>471</v>
      </c>
      <c r="D642" t="s">
        <v>471</v>
      </c>
      <c r="E642">
        <v>1596909</v>
      </c>
      <c r="F642" s="23">
        <v>44210</v>
      </c>
      <c r="G642">
        <v>760960</v>
      </c>
      <c r="H642">
        <v>218775</v>
      </c>
      <c r="I642">
        <v>4424</v>
      </c>
      <c r="J642">
        <v>70</v>
      </c>
      <c r="K642">
        <v>4353</v>
      </c>
      <c r="L642">
        <v>209276</v>
      </c>
    </row>
    <row r="643" spans="1:12" x14ac:dyDescent="0.35">
      <c r="A643" t="s">
        <v>806</v>
      </c>
      <c r="B643" t="s">
        <v>806</v>
      </c>
      <c r="C643" t="s">
        <v>562</v>
      </c>
      <c r="D643" t="s">
        <v>562</v>
      </c>
      <c r="E643">
        <v>3560830</v>
      </c>
      <c r="F643" s="23">
        <v>44226</v>
      </c>
      <c r="G643">
        <v>1632782</v>
      </c>
      <c r="H643">
        <v>458054</v>
      </c>
      <c r="I643">
        <v>15617</v>
      </c>
      <c r="J643">
        <v>228</v>
      </c>
      <c r="K643">
        <v>15389</v>
      </c>
      <c r="L643">
        <v>322580</v>
      </c>
    </row>
    <row r="644" spans="1:12" x14ac:dyDescent="0.35">
      <c r="A644" t="s">
        <v>806</v>
      </c>
      <c r="B644" t="s">
        <v>806</v>
      </c>
      <c r="C644" t="s">
        <v>594</v>
      </c>
      <c r="D644" t="s">
        <v>594</v>
      </c>
      <c r="E644">
        <v>4013634</v>
      </c>
      <c r="F644" s="23">
        <v>44226</v>
      </c>
      <c r="G644">
        <v>1829019</v>
      </c>
      <c r="H644">
        <v>382178</v>
      </c>
      <c r="I644">
        <v>24410</v>
      </c>
      <c r="J644">
        <v>292</v>
      </c>
      <c r="K644">
        <v>24117</v>
      </c>
      <c r="L644">
        <v>380738</v>
      </c>
    </row>
    <row r="645" spans="1:12" x14ac:dyDescent="0.35">
      <c r="A645" t="s">
        <v>806</v>
      </c>
      <c r="B645" t="s">
        <v>806</v>
      </c>
      <c r="C645" t="s">
        <v>195</v>
      </c>
      <c r="D645" t="s">
        <v>195</v>
      </c>
      <c r="E645">
        <v>1218002</v>
      </c>
      <c r="F645" s="23">
        <v>44050</v>
      </c>
      <c r="G645">
        <v>627553</v>
      </c>
      <c r="H645">
        <v>143519</v>
      </c>
      <c r="I645">
        <v>12742</v>
      </c>
      <c r="J645">
        <v>128</v>
      </c>
      <c r="K645">
        <v>12613</v>
      </c>
      <c r="L645">
        <v>28152</v>
      </c>
    </row>
    <row r="646" spans="1:12" x14ac:dyDescent="0.35">
      <c r="A646" t="s">
        <v>806</v>
      </c>
      <c r="B646" t="s">
        <v>806</v>
      </c>
      <c r="C646" t="s">
        <v>746</v>
      </c>
      <c r="D646" t="s">
        <v>746</v>
      </c>
      <c r="E646">
        <v>4588455</v>
      </c>
      <c r="F646" s="23">
        <v>44178</v>
      </c>
      <c r="G646">
        <v>3106658</v>
      </c>
      <c r="H646">
        <v>1488333</v>
      </c>
      <c r="I646">
        <v>238839</v>
      </c>
      <c r="J646">
        <v>2651</v>
      </c>
      <c r="K646">
        <v>236165</v>
      </c>
      <c r="L646">
        <v>1357002</v>
      </c>
    </row>
    <row r="647" spans="1:12" x14ac:dyDescent="0.35">
      <c r="A647" t="s">
        <v>806</v>
      </c>
      <c r="B647" t="s">
        <v>806</v>
      </c>
      <c r="C647" t="s">
        <v>575</v>
      </c>
      <c r="D647" t="s">
        <v>575</v>
      </c>
      <c r="E647">
        <v>2665292</v>
      </c>
      <c r="F647" s="23">
        <v>44227</v>
      </c>
      <c r="G647">
        <v>1283534</v>
      </c>
      <c r="H647">
        <v>372559</v>
      </c>
      <c r="I647">
        <v>12440</v>
      </c>
      <c r="J647">
        <v>140</v>
      </c>
      <c r="K647">
        <v>12300</v>
      </c>
      <c r="L647">
        <v>340936</v>
      </c>
    </row>
    <row r="648" spans="1:12" x14ac:dyDescent="0.35">
      <c r="A648" t="s">
        <v>806</v>
      </c>
      <c r="B648" t="s">
        <v>806</v>
      </c>
      <c r="C648" t="s">
        <v>418</v>
      </c>
      <c r="D648" t="s">
        <v>418</v>
      </c>
      <c r="E648">
        <v>876055</v>
      </c>
      <c r="F648" s="23">
        <v>44206</v>
      </c>
      <c r="G648">
        <v>444352</v>
      </c>
      <c r="H648">
        <v>148388</v>
      </c>
      <c r="I648">
        <v>4268</v>
      </c>
      <c r="J648">
        <v>86</v>
      </c>
      <c r="K648">
        <v>4182</v>
      </c>
      <c r="L648">
        <v>145126</v>
      </c>
    </row>
    <row r="649" spans="1:12" x14ac:dyDescent="0.35">
      <c r="A649" t="s">
        <v>806</v>
      </c>
      <c r="B649" t="s">
        <v>806</v>
      </c>
      <c r="C649" t="s">
        <v>489</v>
      </c>
      <c r="D649" t="s">
        <v>489</v>
      </c>
      <c r="E649">
        <v>1847194</v>
      </c>
      <c r="F649" s="23">
        <v>44227</v>
      </c>
      <c r="G649">
        <v>860461</v>
      </c>
      <c r="H649">
        <v>219990</v>
      </c>
      <c r="I649">
        <v>10028</v>
      </c>
      <c r="J649">
        <v>182</v>
      </c>
      <c r="K649">
        <v>9846</v>
      </c>
      <c r="L649">
        <v>233510</v>
      </c>
    </row>
    <row r="650" spans="1:12" x14ac:dyDescent="0.35">
      <c r="A650" t="s">
        <v>806</v>
      </c>
      <c r="B650" t="s">
        <v>806</v>
      </c>
      <c r="C650" t="s">
        <v>458</v>
      </c>
      <c r="D650" t="s">
        <v>458</v>
      </c>
      <c r="E650">
        <v>2541894</v>
      </c>
      <c r="F650" s="23">
        <v>44225</v>
      </c>
      <c r="G650">
        <v>1207578</v>
      </c>
      <c r="H650">
        <v>418117</v>
      </c>
      <c r="I650">
        <v>20297</v>
      </c>
      <c r="J650">
        <v>402</v>
      </c>
      <c r="K650">
        <v>19893</v>
      </c>
      <c r="L650">
        <v>208527</v>
      </c>
    </row>
    <row r="651" spans="1:12" x14ac:dyDescent="0.35">
      <c r="A651" t="s">
        <v>806</v>
      </c>
      <c r="B651" t="s">
        <v>806</v>
      </c>
      <c r="C651" t="s">
        <v>529</v>
      </c>
      <c r="D651" t="s">
        <v>529</v>
      </c>
      <c r="E651">
        <v>2205170</v>
      </c>
      <c r="F651" s="23">
        <v>44227</v>
      </c>
      <c r="G651">
        <v>1017497</v>
      </c>
      <c r="H651">
        <v>307052</v>
      </c>
      <c r="I651">
        <v>8333</v>
      </c>
      <c r="J651">
        <v>80</v>
      </c>
      <c r="K651">
        <v>8252</v>
      </c>
      <c r="L651">
        <v>285611</v>
      </c>
    </row>
    <row r="652" spans="1:12" x14ac:dyDescent="0.35">
      <c r="A652" t="s">
        <v>806</v>
      </c>
      <c r="B652" t="s">
        <v>806</v>
      </c>
      <c r="C652" t="s">
        <v>721</v>
      </c>
      <c r="D652" t="s">
        <v>721</v>
      </c>
      <c r="E652">
        <v>3447405</v>
      </c>
      <c r="F652" s="23">
        <v>44227</v>
      </c>
      <c r="G652">
        <v>1764744</v>
      </c>
      <c r="H652">
        <v>842448</v>
      </c>
      <c r="I652">
        <v>69480</v>
      </c>
      <c r="J652">
        <v>898</v>
      </c>
      <c r="K652">
        <v>68567</v>
      </c>
      <c r="L652">
        <v>833144</v>
      </c>
    </row>
    <row r="653" spans="1:12" x14ac:dyDescent="0.35">
      <c r="A653" t="s">
        <v>806</v>
      </c>
      <c r="B653" t="s">
        <v>806</v>
      </c>
      <c r="C653" t="s">
        <v>559</v>
      </c>
      <c r="D653" t="s">
        <v>559</v>
      </c>
      <c r="E653">
        <v>2494533</v>
      </c>
      <c r="F653" s="23">
        <v>44227</v>
      </c>
      <c r="G653">
        <v>1335308</v>
      </c>
      <c r="H653">
        <v>462157</v>
      </c>
      <c r="I653">
        <v>11088</v>
      </c>
      <c r="J653">
        <v>116</v>
      </c>
      <c r="K653">
        <v>10972</v>
      </c>
      <c r="L653">
        <v>318308</v>
      </c>
    </row>
    <row r="654" spans="1:12" x14ac:dyDescent="0.35">
      <c r="A654" t="s">
        <v>806</v>
      </c>
      <c r="B654" t="s">
        <v>806</v>
      </c>
      <c r="C654" t="s">
        <v>607</v>
      </c>
      <c r="D654" t="s">
        <v>607</v>
      </c>
      <c r="E654">
        <v>4773138</v>
      </c>
      <c r="F654" s="23">
        <v>44209</v>
      </c>
      <c r="G654">
        <v>1390249</v>
      </c>
      <c r="H654">
        <v>443211</v>
      </c>
      <c r="I654">
        <v>39102</v>
      </c>
      <c r="J654">
        <v>349</v>
      </c>
      <c r="K654">
        <v>38752</v>
      </c>
      <c r="L654">
        <v>420010</v>
      </c>
    </row>
    <row r="655" spans="1:12" x14ac:dyDescent="0.35">
      <c r="A655" t="s">
        <v>806</v>
      </c>
      <c r="B655" t="s">
        <v>806</v>
      </c>
      <c r="C655" t="s">
        <v>436</v>
      </c>
      <c r="D655" t="s">
        <v>436</v>
      </c>
      <c r="E655">
        <v>4138605</v>
      </c>
      <c r="F655" s="23">
        <v>44221</v>
      </c>
      <c r="G655">
        <v>1264005</v>
      </c>
      <c r="H655">
        <v>467387</v>
      </c>
      <c r="I655">
        <v>31009</v>
      </c>
      <c r="J655">
        <v>269</v>
      </c>
      <c r="K655">
        <v>30737</v>
      </c>
      <c r="L655">
        <v>177208</v>
      </c>
    </row>
    <row r="656" spans="1:12" x14ac:dyDescent="0.35">
      <c r="A656" t="s">
        <v>806</v>
      </c>
      <c r="B656" t="s">
        <v>806</v>
      </c>
      <c r="C656" t="s">
        <v>532</v>
      </c>
      <c r="D656" t="s">
        <v>532</v>
      </c>
      <c r="E656">
        <v>2037225</v>
      </c>
      <c r="F656" s="23">
        <v>44209</v>
      </c>
      <c r="G656">
        <v>978332</v>
      </c>
      <c r="H656">
        <v>256931</v>
      </c>
      <c r="I656">
        <v>11032</v>
      </c>
      <c r="J656">
        <v>193</v>
      </c>
      <c r="K656">
        <v>10838</v>
      </c>
      <c r="L656">
        <v>297054</v>
      </c>
    </row>
    <row r="657" spans="1:12" x14ac:dyDescent="0.35">
      <c r="A657" t="s">
        <v>806</v>
      </c>
      <c r="B657" t="s">
        <v>806</v>
      </c>
      <c r="C657" t="s">
        <v>365</v>
      </c>
      <c r="D657" t="s">
        <v>365</v>
      </c>
      <c r="E657">
        <v>3173752</v>
      </c>
      <c r="F657" s="23">
        <v>44210</v>
      </c>
      <c r="G657">
        <v>1480021</v>
      </c>
      <c r="H657">
        <v>456869</v>
      </c>
      <c r="I657">
        <v>16038</v>
      </c>
      <c r="J657">
        <v>163</v>
      </c>
      <c r="K657">
        <v>15875</v>
      </c>
      <c r="L657">
        <v>108519</v>
      </c>
    </row>
    <row r="658" spans="1:12" x14ac:dyDescent="0.35">
      <c r="A658" t="s">
        <v>806</v>
      </c>
      <c r="B658" t="s">
        <v>806</v>
      </c>
      <c r="C658" t="s">
        <v>703</v>
      </c>
      <c r="D658" t="s">
        <v>703</v>
      </c>
      <c r="E658">
        <v>5959798</v>
      </c>
      <c r="F658" s="23">
        <v>44210</v>
      </c>
      <c r="G658">
        <v>2731341</v>
      </c>
      <c r="H658">
        <v>862244</v>
      </c>
      <c r="I658">
        <v>78699</v>
      </c>
      <c r="J658">
        <v>1088</v>
      </c>
      <c r="K658">
        <v>77609</v>
      </c>
      <c r="L658">
        <v>768649</v>
      </c>
    </row>
    <row r="659" spans="1:12" x14ac:dyDescent="0.35">
      <c r="A659" t="s">
        <v>806</v>
      </c>
      <c r="B659" t="s">
        <v>806</v>
      </c>
      <c r="C659" t="s">
        <v>601</v>
      </c>
      <c r="D659" t="s">
        <v>601</v>
      </c>
      <c r="E659">
        <v>3404004</v>
      </c>
      <c r="F659" s="23">
        <v>44226</v>
      </c>
      <c r="G659">
        <v>1436175</v>
      </c>
      <c r="H659">
        <v>344694</v>
      </c>
      <c r="I659">
        <v>17104</v>
      </c>
      <c r="J659">
        <v>343</v>
      </c>
      <c r="K659">
        <v>16761</v>
      </c>
      <c r="L659">
        <v>395960</v>
      </c>
    </row>
    <row r="660" spans="1:12" x14ac:dyDescent="0.35">
      <c r="A660" t="s">
        <v>806</v>
      </c>
      <c r="B660" t="s">
        <v>806</v>
      </c>
      <c r="C660" t="s">
        <v>524</v>
      </c>
      <c r="D660" t="s">
        <v>524</v>
      </c>
      <c r="E660">
        <v>2335398</v>
      </c>
      <c r="F660" s="23">
        <v>44212</v>
      </c>
      <c r="G660">
        <v>989666</v>
      </c>
      <c r="H660">
        <v>250420</v>
      </c>
      <c r="I660">
        <v>11826</v>
      </c>
      <c r="J660">
        <v>148</v>
      </c>
      <c r="K660">
        <v>11676</v>
      </c>
      <c r="L660">
        <v>280201</v>
      </c>
    </row>
    <row r="661" spans="1:12" x14ac:dyDescent="0.35">
      <c r="A661" t="s">
        <v>806</v>
      </c>
      <c r="B661" t="s">
        <v>806</v>
      </c>
      <c r="C661" t="s">
        <v>514</v>
      </c>
      <c r="D661" t="s">
        <v>514</v>
      </c>
      <c r="E661">
        <v>3464228</v>
      </c>
      <c r="F661" s="23">
        <v>44226</v>
      </c>
      <c r="G661">
        <v>1638111</v>
      </c>
      <c r="H661">
        <v>576986</v>
      </c>
      <c r="I661">
        <v>32730</v>
      </c>
      <c r="J661">
        <v>420</v>
      </c>
      <c r="K661">
        <v>32309</v>
      </c>
      <c r="L661">
        <v>282752</v>
      </c>
    </row>
    <row r="662" spans="1:12" x14ac:dyDescent="0.35">
      <c r="A662" t="s">
        <v>806</v>
      </c>
      <c r="B662" t="s">
        <v>806</v>
      </c>
      <c r="C662" t="s">
        <v>555</v>
      </c>
      <c r="D662" t="s">
        <v>555</v>
      </c>
      <c r="E662">
        <v>2217020</v>
      </c>
      <c r="F662" s="23">
        <v>44209</v>
      </c>
      <c r="G662">
        <v>893786</v>
      </c>
      <c r="H662">
        <v>204352</v>
      </c>
      <c r="I662">
        <v>9438</v>
      </c>
      <c r="J662">
        <v>106</v>
      </c>
      <c r="K662">
        <v>9331</v>
      </c>
      <c r="L662">
        <v>314052</v>
      </c>
    </row>
    <row r="663" spans="1:12" x14ac:dyDescent="0.35">
      <c r="A663" t="s">
        <v>806</v>
      </c>
      <c r="B663" t="s">
        <v>806</v>
      </c>
      <c r="C663" t="s">
        <v>535</v>
      </c>
      <c r="D663" t="s">
        <v>535</v>
      </c>
      <c r="E663">
        <v>1714300</v>
      </c>
      <c r="F663" s="23">
        <v>44227</v>
      </c>
      <c r="G663">
        <v>799506</v>
      </c>
      <c r="H663">
        <v>195105</v>
      </c>
      <c r="I663">
        <v>8159</v>
      </c>
      <c r="J663">
        <v>98</v>
      </c>
      <c r="K663">
        <v>8061</v>
      </c>
      <c r="L663">
        <v>296685</v>
      </c>
    </row>
    <row r="664" spans="1:12" x14ac:dyDescent="0.35">
      <c r="A664" t="s">
        <v>806</v>
      </c>
      <c r="B664" t="s">
        <v>806</v>
      </c>
      <c r="C664" t="s">
        <v>620</v>
      </c>
      <c r="D664" t="s">
        <v>620</v>
      </c>
      <c r="E664">
        <v>3002376</v>
      </c>
      <c r="F664" s="23">
        <v>44209</v>
      </c>
      <c r="G664">
        <v>1743273</v>
      </c>
      <c r="H664">
        <v>538827</v>
      </c>
      <c r="I664">
        <v>20361</v>
      </c>
      <c r="J664">
        <v>444</v>
      </c>
      <c r="K664">
        <v>19916</v>
      </c>
      <c r="L664">
        <v>447375</v>
      </c>
    </row>
    <row r="665" spans="1:12" x14ac:dyDescent="0.35">
      <c r="A665" t="s">
        <v>806</v>
      </c>
      <c r="B665" t="s">
        <v>806</v>
      </c>
      <c r="C665" t="s">
        <v>502</v>
      </c>
      <c r="D665" t="s">
        <v>502</v>
      </c>
      <c r="E665">
        <v>1274815</v>
      </c>
      <c r="F665" s="23">
        <v>44227</v>
      </c>
      <c r="G665">
        <v>604968</v>
      </c>
      <c r="H665">
        <v>206438</v>
      </c>
      <c r="I665">
        <v>12976</v>
      </c>
      <c r="J665">
        <v>45</v>
      </c>
      <c r="K665">
        <v>12931</v>
      </c>
      <c r="L665">
        <v>253085</v>
      </c>
    </row>
    <row r="666" spans="1:12" x14ac:dyDescent="0.35">
      <c r="A666" t="s">
        <v>806</v>
      </c>
      <c r="B666" t="s">
        <v>806</v>
      </c>
      <c r="C666" t="s">
        <v>483</v>
      </c>
      <c r="D666" t="s">
        <v>483</v>
      </c>
      <c r="E666">
        <v>1114615</v>
      </c>
      <c r="F666" s="23">
        <v>44227</v>
      </c>
      <c r="G666">
        <v>515155</v>
      </c>
      <c r="H666">
        <v>181654</v>
      </c>
      <c r="I666">
        <v>4388</v>
      </c>
      <c r="J666">
        <v>35</v>
      </c>
      <c r="K666">
        <v>4353</v>
      </c>
      <c r="L666">
        <v>223760</v>
      </c>
    </row>
    <row r="667" spans="1:12" x14ac:dyDescent="0.35">
      <c r="A667" t="s">
        <v>806</v>
      </c>
      <c r="B667" t="s">
        <v>806</v>
      </c>
      <c r="C667" t="s">
        <v>539</v>
      </c>
      <c r="D667" t="s">
        <v>539</v>
      </c>
      <c r="E667">
        <v>2553526</v>
      </c>
      <c r="F667" s="23">
        <v>44227</v>
      </c>
      <c r="G667">
        <v>1225133</v>
      </c>
      <c r="H667">
        <v>479630</v>
      </c>
      <c r="I667">
        <v>9373</v>
      </c>
      <c r="J667">
        <v>100</v>
      </c>
      <c r="K667">
        <v>9273</v>
      </c>
      <c r="L667">
        <v>299733</v>
      </c>
    </row>
    <row r="668" spans="1:12" x14ac:dyDescent="0.35">
      <c r="A668" t="s">
        <v>806</v>
      </c>
      <c r="B668" t="s">
        <v>806</v>
      </c>
      <c r="C668" t="s">
        <v>531</v>
      </c>
      <c r="D668" t="s">
        <v>531</v>
      </c>
      <c r="E668">
        <v>4474446</v>
      </c>
      <c r="F668" s="23">
        <v>44224</v>
      </c>
      <c r="G668">
        <v>2139996</v>
      </c>
      <c r="H668">
        <v>497241</v>
      </c>
      <c r="I668">
        <v>12398</v>
      </c>
      <c r="J668">
        <v>185</v>
      </c>
      <c r="K668">
        <v>12211</v>
      </c>
      <c r="L668">
        <v>295672</v>
      </c>
    </row>
    <row r="669" spans="1:12" x14ac:dyDescent="0.35">
      <c r="A669" t="s">
        <v>806</v>
      </c>
      <c r="B669" t="s">
        <v>806</v>
      </c>
      <c r="C669" t="s">
        <v>552</v>
      </c>
      <c r="D669" t="s">
        <v>552</v>
      </c>
      <c r="E669">
        <v>1862612</v>
      </c>
      <c r="F669" s="23">
        <v>44227</v>
      </c>
      <c r="G669">
        <v>812891</v>
      </c>
      <c r="H669">
        <v>236871</v>
      </c>
      <c r="I669">
        <v>16807</v>
      </c>
      <c r="J669">
        <v>251</v>
      </c>
      <c r="K669">
        <v>16556</v>
      </c>
      <c r="L669">
        <v>314578</v>
      </c>
    </row>
    <row r="670" spans="1:12" x14ac:dyDescent="0.35">
      <c r="A670" t="s">
        <v>806</v>
      </c>
      <c r="B670" t="s">
        <v>806</v>
      </c>
      <c r="C670" t="s">
        <v>556</v>
      </c>
      <c r="D670" t="s">
        <v>556</v>
      </c>
      <c r="E670">
        <v>3790922</v>
      </c>
      <c r="F670" s="23">
        <v>44227</v>
      </c>
      <c r="G670">
        <v>1178195</v>
      </c>
      <c r="H670">
        <v>370998</v>
      </c>
      <c r="I670">
        <v>14915</v>
      </c>
      <c r="J670">
        <v>138</v>
      </c>
      <c r="K670">
        <v>14777</v>
      </c>
      <c r="L670">
        <v>316852</v>
      </c>
    </row>
    <row r="671" spans="1:12" x14ac:dyDescent="0.35">
      <c r="A671" t="s">
        <v>806</v>
      </c>
      <c r="B671" t="s">
        <v>806</v>
      </c>
      <c r="C671" t="s">
        <v>542</v>
      </c>
      <c r="D671" t="s">
        <v>542</v>
      </c>
      <c r="E671">
        <v>3110595</v>
      </c>
      <c r="F671" s="23">
        <v>44206</v>
      </c>
      <c r="G671">
        <v>1554190</v>
      </c>
      <c r="H671">
        <v>420513</v>
      </c>
      <c r="I671">
        <v>15011</v>
      </c>
      <c r="J671">
        <v>254</v>
      </c>
      <c r="K671">
        <v>14757</v>
      </c>
      <c r="L671">
        <v>306391</v>
      </c>
    </row>
    <row r="672" spans="1:12" x14ac:dyDescent="0.35">
      <c r="A672" t="s">
        <v>806</v>
      </c>
      <c r="B672" t="s">
        <v>806</v>
      </c>
      <c r="C672" t="s">
        <v>677</v>
      </c>
      <c r="D672" t="s">
        <v>677</v>
      </c>
      <c r="E672">
        <v>3682194</v>
      </c>
      <c r="F672" s="23">
        <v>44227</v>
      </c>
      <c r="G672">
        <v>2109381</v>
      </c>
      <c r="H672">
        <v>843905</v>
      </c>
      <c r="I672">
        <v>85501</v>
      </c>
      <c r="J672">
        <v>971</v>
      </c>
      <c r="K672">
        <v>84528</v>
      </c>
      <c r="L672">
        <v>638260</v>
      </c>
    </row>
    <row r="673" spans="1:12" x14ac:dyDescent="0.35">
      <c r="A673" t="s">
        <v>805</v>
      </c>
      <c r="B673" t="s">
        <v>805</v>
      </c>
      <c r="C673" t="s">
        <v>338</v>
      </c>
      <c r="D673" t="s">
        <v>338</v>
      </c>
      <c r="E673">
        <v>621927</v>
      </c>
      <c r="F673" s="23">
        <v>44226</v>
      </c>
      <c r="G673">
        <v>378242</v>
      </c>
      <c r="H673">
        <v>215715</v>
      </c>
      <c r="I673">
        <v>12190</v>
      </c>
      <c r="J673">
        <v>196</v>
      </c>
      <c r="K673">
        <v>11378</v>
      </c>
      <c r="L673">
        <v>90538</v>
      </c>
    </row>
    <row r="674" spans="1:12" x14ac:dyDescent="0.35">
      <c r="A674" t="s">
        <v>805</v>
      </c>
      <c r="B674" t="s">
        <v>805</v>
      </c>
      <c r="C674" t="s">
        <v>283</v>
      </c>
      <c r="D674" t="s">
        <v>283</v>
      </c>
      <c r="E674">
        <v>259840</v>
      </c>
      <c r="F674" s="23">
        <v>44226</v>
      </c>
      <c r="G674">
        <v>183447</v>
      </c>
      <c r="H674">
        <v>131244</v>
      </c>
      <c r="I674">
        <v>5764</v>
      </c>
      <c r="J674">
        <v>60</v>
      </c>
      <c r="K674">
        <v>5678</v>
      </c>
      <c r="L674">
        <v>58508</v>
      </c>
    </row>
    <row r="675" spans="1:12" x14ac:dyDescent="0.35">
      <c r="A675" t="s">
        <v>805</v>
      </c>
      <c r="B675" t="s">
        <v>805</v>
      </c>
      <c r="C675" t="s">
        <v>347</v>
      </c>
      <c r="D675" t="s">
        <v>347</v>
      </c>
      <c r="E675">
        <v>391114</v>
      </c>
      <c r="F675" s="23">
        <v>44226</v>
      </c>
      <c r="G675">
        <v>273850</v>
      </c>
      <c r="H675">
        <v>191420</v>
      </c>
      <c r="I675">
        <v>12242</v>
      </c>
      <c r="J675">
        <v>62</v>
      </c>
      <c r="K675">
        <v>11972</v>
      </c>
      <c r="L675">
        <v>96511</v>
      </c>
    </row>
    <row r="676" spans="1:12" x14ac:dyDescent="0.35">
      <c r="A676" t="s">
        <v>805</v>
      </c>
      <c r="B676" t="s">
        <v>805</v>
      </c>
      <c r="C676" t="s">
        <v>357</v>
      </c>
      <c r="D676" t="s">
        <v>357</v>
      </c>
      <c r="E676">
        <v>259315</v>
      </c>
      <c r="F676" s="23">
        <v>44226</v>
      </c>
      <c r="G676">
        <v>183354</v>
      </c>
      <c r="H676">
        <v>119870</v>
      </c>
      <c r="I676">
        <v>7603</v>
      </c>
      <c r="J676">
        <v>53</v>
      </c>
      <c r="K676">
        <v>7358</v>
      </c>
      <c r="L676">
        <v>98869</v>
      </c>
    </row>
    <row r="677" spans="1:12" x14ac:dyDescent="0.35">
      <c r="A677" t="s">
        <v>805</v>
      </c>
      <c r="B677" t="s">
        <v>805</v>
      </c>
      <c r="C677" t="s">
        <v>609</v>
      </c>
      <c r="D677" t="s">
        <v>609</v>
      </c>
      <c r="E677">
        <v>1698560</v>
      </c>
      <c r="F677" s="23">
        <v>44226</v>
      </c>
      <c r="G677">
        <v>1465464</v>
      </c>
      <c r="H677">
        <v>793803</v>
      </c>
      <c r="I677">
        <v>112363</v>
      </c>
      <c r="J677">
        <v>2521</v>
      </c>
      <c r="K677">
        <v>108137</v>
      </c>
      <c r="L677">
        <v>457677</v>
      </c>
    </row>
    <row r="678" spans="1:12" x14ac:dyDescent="0.35">
      <c r="A678" t="s">
        <v>805</v>
      </c>
      <c r="B678" t="s">
        <v>805</v>
      </c>
      <c r="C678" t="s">
        <v>595</v>
      </c>
      <c r="D678" t="s">
        <v>595</v>
      </c>
      <c r="E678">
        <v>1927029</v>
      </c>
      <c r="F678" s="23">
        <v>44226</v>
      </c>
      <c r="G678">
        <v>1456257</v>
      </c>
      <c r="H678">
        <v>635360</v>
      </c>
      <c r="I678">
        <v>51498</v>
      </c>
      <c r="J678">
        <v>1019</v>
      </c>
      <c r="K678">
        <v>49096</v>
      </c>
      <c r="L678">
        <v>395291</v>
      </c>
    </row>
    <row r="679" spans="1:12" x14ac:dyDescent="0.35">
      <c r="A679" t="s">
        <v>805</v>
      </c>
      <c r="B679" t="s">
        <v>805</v>
      </c>
      <c r="C679" t="s">
        <v>467</v>
      </c>
      <c r="D679" t="s">
        <v>467</v>
      </c>
      <c r="E679">
        <v>955128</v>
      </c>
      <c r="F679" s="23">
        <v>44226</v>
      </c>
      <c r="G679">
        <v>722854</v>
      </c>
      <c r="H679">
        <v>398680</v>
      </c>
      <c r="I679">
        <v>39232</v>
      </c>
      <c r="J679">
        <v>944</v>
      </c>
      <c r="K679">
        <v>38140</v>
      </c>
      <c r="L679">
        <v>224038</v>
      </c>
    </row>
    <row r="680" spans="1:12" x14ac:dyDescent="0.35">
      <c r="A680" t="s">
        <v>805</v>
      </c>
      <c r="B680" t="s">
        <v>805</v>
      </c>
      <c r="C680" t="s">
        <v>413</v>
      </c>
      <c r="D680" t="s">
        <v>413</v>
      </c>
      <c r="E680">
        <v>686527</v>
      </c>
      <c r="F680" s="23">
        <v>44226</v>
      </c>
      <c r="G680">
        <v>431320</v>
      </c>
      <c r="H680">
        <v>229262</v>
      </c>
      <c r="I680">
        <v>17686</v>
      </c>
      <c r="J680">
        <v>315</v>
      </c>
      <c r="K680">
        <v>16668</v>
      </c>
      <c r="L680">
        <v>147721</v>
      </c>
    </row>
    <row r="681" spans="1:12" x14ac:dyDescent="0.35">
      <c r="A681" t="s">
        <v>805</v>
      </c>
      <c r="B681" t="s">
        <v>805</v>
      </c>
      <c r="C681" t="s">
        <v>319</v>
      </c>
      <c r="D681" t="s">
        <v>319</v>
      </c>
      <c r="E681">
        <v>485993</v>
      </c>
      <c r="F681" s="23">
        <v>44226</v>
      </c>
      <c r="G681">
        <v>318644</v>
      </c>
      <c r="H681">
        <v>183765</v>
      </c>
      <c r="I681">
        <v>10260</v>
      </c>
      <c r="J681">
        <v>181</v>
      </c>
      <c r="K681">
        <v>9962</v>
      </c>
      <c r="L681">
        <v>77816</v>
      </c>
    </row>
    <row r="682" spans="1:12" x14ac:dyDescent="0.35">
      <c r="A682" t="s">
        <v>805</v>
      </c>
      <c r="B682" t="s">
        <v>805</v>
      </c>
      <c r="C682" t="s">
        <v>273</v>
      </c>
      <c r="D682" t="s">
        <v>273</v>
      </c>
      <c r="E682">
        <v>236857</v>
      </c>
      <c r="F682" s="23">
        <v>44226</v>
      </c>
      <c r="G682">
        <v>170911</v>
      </c>
      <c r="H682">
        <v>113480</v>
      </c>
      <c r="I682">
        <v>8800</v>
      </c>
      <c r="J682">
        <v>106</v>
      </c>
      <c r="K682">
        <v>8535</v>
      </c>
      <c r="L682">
        <v>56778</v>
      </c>
    </row>
    <row r="683" spans="1:12" x14ac:dyDescent="0.35">
      <c r="A683" t="s">
        <v>805</v>
      </c>
      <c r="B683" t="s">
        <v>805</v>
      </c>
      <c r="C683" t="s">
        <v>372</v>
      </c>
      <c r="D683" t="s">
        <v>372</v>
      </c>
      <c r="E683">
        <v>616409</v>
      </c>
      <c r="F683" s="23">
        <v>44226</v>
      </c>
      <c r="G683">
        <v>381493</v>
      </c>
      <c r="H683">
        <v>206527</v>
      </c>
      <c r="I683">
        <v>15835</v>
      </c>
      <c r="J683">
        <v>108</v>
      </c>
      <c r="K683">
        <v>14827</v>
      </c>
      <c r="L683">
        <v>113028</v>
      </c>
    </row>
    <row r="684" spans="1:12" x14ac:dyDescent="0.35">
      <c r="A684" t="s">
        <v>805</v>
      </c>
      <c r="B684" t="s">
        <v>805</v>
      </c>
      <c r="C684" t="s">
        <v>577</v>
      </c>
      <c r="D684" t="s">
        <v>577</v>
      </c>
      <c r="E684">
        <v>1648367</v>
      </c>
      <c r="F684" s="23">
        <v>44226</v>
      </c>
      <c r="G684">
        <v>1277738</v>
      </c>
      <c r="H684">
        <v>518326</v>
      </c>
      <c r="I684">
        <v>37875</v>
      </c>
      <c r="J684">
        <v>761</v>
      </c>
      <c r="K684">
        <v>36315</v>
      </c>
      <c r="L684">
        <v>356229</v>
      </c>
    </row>
    <row r="685" spans="1:12" x14ac:dyDescent="0.35">
      <c r="A685" t="s">
        <v>805</v>
      </c>
      <c r="B685" t="s">
        <v>805</v>
      </c>
      <c r="C685" t="s">
        <v>392</v>
      </c>
      <c r="D685" t="s">
        <v>392</v>
      </c>
      <c r="E685">
        <v>329686</v>
      </c>
      <c r="F685" s="23">
        <v>44226</v>
      </c>
      <c r="G685">
        <v>234425</v>
      </c>
      <c r="H685">
        <v>160687</v>
      </c>
      <c r="I685">
        <v>12548</v>
      </c>
      <c r="J685">
        <v>74</v>
      </c>
      <c r="K685">
        <v>12129</v>
      </c>
      <c r="L685">
        <v>126300</v>
      </c>
    </row>
    <row r="686" spans="1:12" x14ac:dyDescent="0.35">
      <c r="A686" t="s">
        <v>807</v>
      </c>
      <c r="B686" t="s">
        <v>807</v>
      </c>
      <c r="C686" t="s">
        <v>725</v>
      </c>
      <c r="D686" t="s">
        <v>725</v>
      </c>
      <c r="E686">
        <v>1700000</v>
      </c>
      <c r="G686">
        <v>949775</v>
      </c>
      <c r="H686">
        <v>353666</v>
      </c>
      <c r="I686">
        <v>15589</v>
      </c>
      <c r="J686">
        <v>102</v>
      </c>
      <c r="K686">
        <v>15441</v>
      </c>
      <c r="L686">
        <v>840794</v>
      </c>
    </row>
    <row r="687" spans="1:12" x14ac:dyDescent="0.35">
      <c r="A687" t="s">
        <v>807</v>
      </c>
      <c r="B687" t="s">
        <v>807</v>
      </c>
      <c r="C687" t="s">
        <v>762</v>
      </c>
      <c r="D687" t="s">
        <v>762</v>
      </c>
      <c r="E687">
        <v>3596292</v>
      </c>
      <c r="G687">
        <v>2245147</v>
      </c>
      <c r="H687">
        <v>706177</v>
      </c>
      <c r="I687">
        <v>36313</v>
      </c>
      <c r="J687">
        <v>274</v>
      </c>
      <c r="K687">
        <v>35839</v>
      </c>
      <c r="L687">
        <v>1780339</v>
      </c>
    </row>
    <row r="688" spans="1:12" x14ac:dyDescent="0.35">
      <c r="A688" t="s">
        <v>807</v>
      </c>
      <c r="B688" t="s">
        <v>807</v>
      </c>
      <c r="C688" t="s">
        <v>761</v>
      </c>
      <c r="D688" t="s">
        <v>761</v>
      </c>
      <c r="E688">
        <v>3502387</v>
      </c>
      <c r="G688">
        <v>2152966</v>
      </c>
      <c r="H688">
        <v>846286</v>
      </c>
      <c r="I688">
        <v>41197</v>
      </c>
      <c r="J688">
        <v>286</v>
      </c>
      <c r="K688">
        <v>40727</v>
      </c>
      <c r="L688">
        <v>1736768</v>
      </c>
    </row>
    <row r="689" spans="1:12" x14ac:dyDescent="0.35">
      <c r="A689" t="s">
        <v>807</v>
      </c>
      <c r="B689" t="s">
        <v>807</v>
      </c>
      <c r="C689" t="s">
        <v>752</v>
      </c>
      <c r="D689" t="s">
        <v>752</v>
      </c>
      <c r="E689">
        <v>2822780</v>
      </c>
      <c r="G689">
        <v>1444232</v>
      </c>
      <c r="H689">
        <v>421663</v>
      </c>
      <c r="I689">
        <v>29275</v>
      </c>
      <c r="J689">
        <v>97</v>
      </c>
      <c r="K689">
        <v>29060</v>
      </c>
      <c r="L689">
        <v>1397799</v>
      </c>
    </row>
    <row r="690" spans="1:12" x14ac:dyDescent="0.35">
      <c r="A690" t="s">
        <v>807</v>
      </c>
      <c r="B690" t="s">
        <v>807</v>
      </c>
      <c r="C690" t="s">
        <v>723</v>
      </c>
      <c r="D690" t="s">
        <v>723</v>
      </c>
      <c r="E690">
        <v>1670931</v>
      </c>
      <c r="G690">
        <v>1063493</v>
      </c>
      <c r="H690">
        <v>363056</v>
      </c>
      <c r="I690">
        <v>17889</v>
      </c>
      <c r="J690">
        <v>170</v>
      </c>
      <c r="K690">
        <v>17573</v>
      </c>
      <c r="L690">
        <v>827700</v>
      </c>
    </row>
    <row r="691" spans="1:12" x14ac:dyDescent="0.35">
      <c r="A691" t="s">
        <v>807</v>
      </c>
      <c r="B691" t="s">
        <v>807</v>
      </c>
      <c r="C691" t="s">
        <v>732</v>
      </c>
      <c r="D691" t="s">
        <v>732</v>
      </c>
      <c r="E691">
        <v>1842034</v>
      </c>
      <c r="G691">
        <v>1324555</v>
      </c>
      <c r="H691">
        <v>664306</v>
      </c>
      <c r="I691">
        <v>57143</v>
      </c>
      <c r="J691">
        <v>539</v>
      </c>
      <c r="K691">
        <v>56326</v>
      </c>
      <c r="L691">
        <v>931168</v>
      </c>
    </row>
    <row r="692" spans="1:12" x14ac:dyDescent="0.35">
      <c r="A692" t="s">
        <v>807</v>
      </c>
      <c r="B692" t="s">
        <v>807</v>
      </c>
      <c r="C692" t="s">
        <v>775</v>
      </c>
      <c r="D692" t="s">
        <v>775</v>
      </c>
      <c r="E692">
        <v>5520389</v>
      </c>
      <c r="G692">
        <v>3368156</v>
      </c>
      <c r="H692">
        <v>1343978</v>
      </c>
      <c r="I692">
        <v>86300</v>
      </c>
      <c r="J692">
        <v>990</v>
      </c>
      <c r="K692">
        <v>84650</v>
      </c>
      <c r="L692">
        <v>2748140</v>
      </c>
    </row>
    <row r="693" spans="1:12" x14ac:dyDescent="0.35">
      <c r="A693" t="s">
        <v>807</v>
      </c>
      <c r="B693" t="s">
        <v>807</v>
      </c>
      <c r="C693" t="s">
        <v>770</v>
      </c>
      <c r="D693" t="s">
        <v>770</v>
      </c>
      <c r="E693">
        <v>4841638</v>
      </c>
      <c r="G693">
        <v>2905925</v>
      </c>
      <c r="H693">
        <v>1254076</v>
      </c>
      <c r="I693">
        <v>98757</v>
      </c>
      <c r="J693">
        <v>1524</v>
      </c>
      <c r="K693">
        <v>96567</v>
      </c>
      <c r="L693">
        <v>2421781</v>
      </c>
    </row>
    <row r="694" spans="1:12" x14ac:dyDescent="0.35">
      <c r="A694" t="s">
        <v>807</v>
      </c>
      <c r="B694" t="s">
        <v>807</v>
      </c>
      <c r="C694" t="s">
        <v>763</v>
      </c>
      <c r="D694" t="s">
        <v>763</v>
      </c>
      <c r="E694">
        <v>3869675</v>
      </c>
      <c r="G694">
        <v>1144138</v>
      </c>
      <c r="H694">
        <v>410719</v>
      </c>
      <c r="I694">
        <v>41982</v>
      </c>
      <c r="J694">
        <v>572</v>
      </c>
      <c r="K694">
        <v>41256</v>
      </c>
      <c r="L694">
        <v>1917131</v>
      </c>
    </row>
    <row r="695" spans="1:12" x14ac:dyDescent="0.35">
      <c r="A695" t="s">
        <v>807</v>
      </c>
      <c r="B695" t="s">
        <v>807</v>
      </c>
      <c r="C695" t="s">
        <v>669</v>
      </c>
      <c r="D695" t="s">
        <v>669</v>
      </c>
      <c r="E695">
        <v>1136548</v>
      </c>
      <c r="G695">
        <v>714456</v>
      </c>
      <c r="H695">
        <v>211586</v>
      </c>
      <c r="I695">
        <v>12135</v>
      </c>
      <c r="J695">
        <v>27</v>
      </c>
      <c r="K695">
        <v>12063</v>
      </c>
      <c r="L695">
        <v>562976</v>
      </c>
    </row>
    <row r="696" spans="1:12" x14ac:dyDescent="0.35">
      <c r="A696" t="s">
        <v>807</v>
      </c>
      <c r="B696" t="s">
        <v>807</v>
      </c>
      <c r="C696" t="s">
        <v>399</v>
      </c>
      <c r="D696" t="s">
        <v>399</v>
      </c>
      <c r="E696">
        <v>251642</v>
      </c>
      <c r="G696">
        <v>180713</v>
      </c>
      <c r="H696">
        <v>124420</v>
      </c>
      <c r="I696">
        <v>7036</v>
      </c>
      <c r="J696">
        <v>54</v>
      </c>
      <c r="K696">
        <v>6950</v>
      </c>
      <c r="L696">
        <v>126822</v>
      </c>
    </row>
    <row r="697" spans="1:12" x14ac:dyDescent="0.35">
      <c r="A697" t="s">
        <v>807</v>
      </c>
      <c r="B697" t="s">
        <v>807</v>
      </c>
      <c r="C697" t="s">
        <v>768</v>
      </c>
      <c r="D697" t="s">
        <v>768</v>
      </c>
      <c r="E697">
        <v>4486679</v>
      </c>
      <c r="G697">
        <v>4784084</v>
      </c>
      <c r="H697">
        <v>3039486</v>
      </c>
      <c r="I697">
        <v>322541</v>
      </c>
      <c r="J697">
        <v>5152</v>
      </c>
      <c r="K697">
        <v>315146</v>
      </c>
      <c r="L697">
        <v>2359743</v>
      </c>
    </row>
    <row r="698" spans="1:12" x14ac:dyDescent="0.35">
      <c r="A698" t="s">
        <v>807</v>
      </c>
      <c r="B698" t="s">
        <v>807</v>
      </c>
      <c r="C698" t="s">
        <v>766</v>
      </c>
      <c r="D698" t="s">
        <v>766</v>
      </c>
      <c r="E698">
        <v>3997970</v>
      </c>
      <c r="G698">
        <v>2029144</v>
      </c>
      <c r="H698">
        <v>590497</v>
      </c>
      <c r="I698">
        <v>33406</v>
      </c>
      <c r="J698">
        <v>186</v>
      </c>
      <c r="K698">
        <v>33121</v>
      </c>
      <c r="L698">
        <v>1975708</v>
      </c>
    </row>
    <row r="699" spans="1:12" x14ac:dyDescent="0.35">
      <c r="A699" t="s">
        <v>807</v>
      </c>
      <c r="B699" t="s">
        <v>807</v>
      </c>
      <c r="C699" t="s">
        <v>777</v>
      </c>
      <c r="D699" t="s">
        <v>777</v>
      </c>
      <c r="E699">
        <v>7102430</v>
      </c>
      <c r="G699">
        <v>3952659</v>
      </c>
      <c r="H699">
        <v>976111</v>
      </c>
      <c r="I699">
        <v>33993</v>
      </c>
      <c r="J699">
        <v>328</v>
      </c>
      <c r="K699">
        <v>33605</v>
      </c>
      <c r="L699">
        <v>3497187</v>
      </c>
    </row>
    <row r="700" spans="1:12" x14ac:dyDescent="0.35">
      <c r="A700" t="s">
        <v>807</v>
      </c>
      <c r="B700" t="s">
        <v>807</v>
      </c>
      <c r="C700" t="s">
        <v>772</v>
      </c>
      <c r="D700" t="s">
        <v>772</v>
      </c>
      <c r="E700">
        <v>5168488</v>
      </c>
      <c r="G700">
        <v>2798942</v>
      </c>
      <c r="H700">
        <v>884320</v>
      </c>
      <c r="I700">
        <v>73333</v>
      </c>
      <c r="J700">
        <v>859</v>
      </c>
      <c r="K700">
        <v>72054</v>
      </c>
      <c r="L700">
        <v>2569225</v>
      </c>
    </row>
    <row r="701" spans="1:12" x14ac:dyDescent="0.35">
      <c r="A701" t="s">
        <v>807</v>
      </c>
      <c r="B701" t="s">
        <v>807</v>
      </c>
      <c r="C701" t="s">
        <v>779</v>
      </c>
      <c r="D701" t="s">
        <v>779</v>
      </c>
      <c r="E701">
        <v>10082852</v>
      </c>
      <c r="G701">
        <v>6547702</v>
      </c>
      <c r="H701">
        <v>2720315</v>
      </c>
      <c r="I701">
        <v>329257</v>
      </c>
      <c r="J701">
        <v>4833</v>
      </c>
      <c r="K701">
        <v>323097</v>
      </c>
      <c r="L701">
        <v>5105225</v>
      </c>
    </row>
    <row r="702" spans="1:12" x14ac:dyDescent="0.35">
      <c r="A702" t="s">
        <v>807</v>
      </c>
      <c r="B702" t="s">
        <v>807</v>
      </c>
      <c r="C702" t="s">
        <v>754</v>
      </c>
      <c r="D702" t="s">
        <v>754</v>
      </c>
      <c r="E702">
        <v>2882031</v>
      </c>
      <c r="G702">
        <v>1789611</v>
      </c>
      <c r="H702">
        <v>677747</v>
      </c>
      <c r="I702">
        <v>57778</v>
      </c>
      <c r="J702">
        <v>356</v>
      </c>
      <c r="K702">
        <v>57184</v>
      </c>
      <c r="L702">
        <v>1441084</v>
      </c>
    </row>
    <row r="703" spans="1:12" x14ac:dyDescent="0.35">
      <c r="A703" t="s">
        <v>807</v>
      </c>
      <c r="B703" t="s">
        <v>807</v>
      </c>
      <c r="C703" t="s">
        <v>771</v>
      </c>
      <c r="D703" t="s">
        <v>771</v>
      </c>
      <c r="E703">
        <v>5094238</v>
      </c>
      <c r="G703">
        <v>2758576</v>
      </c>
      <c r="H703">
        <v>877978</v>
      </c>
      <c r="I703">
        <v>53581</v>
      </c>
      <c r="J703">
        <v>507</v>
      </c>
      <c r="K703">
        <v>52820</v>
      </c>
      <c r="L703">
        <v>2522967</v>
      </c>
    </row>
    <row r="704" spans="1:12" x14ac:dyDescent="0.35">
      <c r="A704" t="s">
        <v>807</v>
      </c>
      <c r="B704" t="s">
        <v>807</v>
      </c>
      <c r="C704" t="s">
        <v>769</v>
      </c>
      <c r="D704" t="s">
        <v>769</v>
      </c>
      <c r="E704">
        <v>4835532</v>
      </c>
      <c r="G704">
        <v>2596246</v>
      </c>
      <c r="H704">
        <v>859528</v>
      </c>
      <c r="I704">
        <v>42005</v>
      </c>
      <c r="J704">
        <v>198</v>
      </c>
      <c r="K704">
        <v>41588</v>
      </c>
      <c r="L704">
        <v>2390413</v>
      </c>
    </row>
    <row r="705" spans="1:12" x14ac:dyDescent="0.35">
      <c r="A705" t="s">
        <v>807</v>
      </c>
      <c r="B705" t="s">
        <v>807</v>
      </c>
      <c r="C705" t="s">
        <v>767</v>
      </c>
      <c r="D705" t="s">
        <v>767</v>
      </c>
      <c r="E705">
        <v>4417377</v>
      </c>
      <c r="G705">
        <v>3560589</v>
      </c>
      <c r="H705">
        <v>1471674</v>
      </c>
      <c r="I705">
        <v>63098</v>
      </c>
      <c r="J705">
        <v>397</v>
      </c>
      <c r="K705">
        <v>62549</v>
      </c>
      <c r="L705">
        <v>2196063</v>
      </c>
    </row>
    <row r="706" spans="1:12" x14ac:dyDescent="0.35">
      <c r="A706" t="s">
        <v>807</v>
      </c>
      <c r="B706" t="s">
        <v>807</v>
      </c>
      <c r="C706" t="s">
        <v>757</v>
      </c>
      <c r="D706" t="s">
        <v>757</v>
      </c>
      <c r="E706">
        <v>2927965</v>
      </c>
      <c r="G706">
        <v>1679941</v>
      </c>
      <c r="H706">
        <v>492310</v>
      </c>
      <c r="I706">
        <v>19419</v>
      </c>
      <c r="J706">
        <v>113</v>
      </c>
      <c r="K706">
        <v>19283</v>
      </c>
      <c r="L706">
        <v>1444412</v>
      </c>
    </row>
    <row r="707" spans="1:12" x14ac:dyDescent="0.35">
      <c r="A707" t="s">
        <v>807</v>
      </c>
      <c r="B707" t="s">
        <v>807</v>
      </c>
      <c r="C707" t="s">
        <v>778</v>
      </c>
      <c r="D707" t="s">
        <v>778</v>
      </c>
      <c r="E707">
        <v>8153176</v>
      </c>
      <c r="G707">
        <v>4850898</v>
      </c>
      <c r="H707">
        <v>1832073</v>
      </c>
      <c r="I707">
        <v>100957</v>
      </c>
      <c r="J707">
        <v>1336</v>
      </c>
      <c r="K707">
        <v>98950</v>
      </c>
      <c r="L707">
        <v>4045534</v>
      </c>
    </row>
    <row r="708" spans="1:12" x14ac:dyDescent="0.35">
      <c r="A708" t="s">
        <v>807</v>
      </c>
      <c r="B708" t="s">
        <v>807</v>
      </c>
      <c r="C708" t="s">
        <v>758</v>
      </c>
      <c r="D708" t="s">
        <v>758</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C17"/>
  <sheetViews>
    <sheetView showGridLines="0" topLeftCell="A4" zoomScale="60" zoomScaleNormal="60" workbookViewId="0">
      <selection activeCell="AH26" sqref="AH26"/>
    </sheetView>
  </sheetViews>
  <sheetFormatPr defaultRowHeight="14.5" x14ac:dyDescent="0.35"/>
  <cols>
    <col min="24" max="24" width="9.1796875" customWidth="1"/>
    <col min="25" max="25" width="8.81640625" customWidth="1"/>
    <col min="26" max="26" width="12.1796875" customWidth="1"/>
  </cols>
  <sheetData>
    <row r="1" spans="2:29" x14ac:dyDescent="0.35">
      <c r="B1" s="55" t="s">
        <v>55</v>
      </c>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2:29" x14ac:dyDescent="0.3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2:29" x14ac:dyDescent="0.3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8" spans="2:29" ht="33" customHeight="1" x14ac:dyDescent="0.35">
      <c r="W8" s="56" t="str">
        <f>_xlfn.CONCAT("Confirmation Rate in ",Data_1!T3," ",Data_1!T2)</f>
        <v>Confirmation Rate in July 2020</v>
      </c>
      <c r="X8" s="57"/>
      <c r="Y8" s="58"/>
      <c r="Z8" s="29">
        <f>Data_1!W17</f>
        <v>9.7906633097896142E-2</v>
      </c>
    </row>
    <row r="9" spans="2:29" x14ac:dyDescent="0.35">
      <c r="W9" s="21"/>
      <c r="Z9" s="22"/>
    </row>
    <row r="10" spans="2:29" x14ac:dyDescent="0.35">
      <c r="W10" s="59" t="str">
        <f>_xlfn.CONCAT("Confirmation Rate till ",Data_1!T3," ",Data_1!T2)</f>
        <v>Confirmation Rate till July 2020</v>
      </c>
      <c r="X10" s="60"/>
      <c r="Y10" s="61"/>
      <c r="Z10" s="53">
        <f>Data_1!W18</f>
        <v>8.1898022061621306E-2</v>
      </c>
    </row>
    <row r="11" spans="2:29" x14ac:dyDescent="0.35">
      <c r="W11" s="62"/>
      <c r="X11" s="63"/>
      <c r="Y11" s="64"/>
      <c r="Z11" s="54"/>
    </row>
    <row r="12" spans="2:29" x14ac:dyDescent="0.35">
      <c r="W12" s="21"/>
      <c r="Z12" s="22"/>
    </row>
    <row r="13" spans="2:29" x14ac:dyDescent="0.35">
      <c r="W13" s="47" t="str">
        <f>_xlfn.CONCAT("Recovery Rate till ",Data_1!T3," ",Data_1!T2)</f>
        <v>Recovery Rate till July 2020</v>
      </c>
      <c r="X13" s="48"/>
      <c r="Y13" s="49"/>
      <c r="Z13" s="53">
        <f>Data_1!W19</f>
        <v>0.64555930453597821</v>
      </c>
    </row>
    <row r="14" spans="2:29" x14ac:dyDescent="0.35">
      <c r="W14" s="50"/>
      <c r="X14" s="51"/>
      <c r="Y14" s="52"/>
      <c r="Z14" s="54"/>
    </row>
    <row r="15" spans="2:29" x14ac:dyDescent="0.35">
      <c r="W15" s="21"/>
      <c r="Z15" s="22"/>
    </row>
    <row r="16" spans="2:29" x14ac:dyDescent="0.35">
      <c r="W16" s="47" t="str">
        <f>_xlfn.CONCAT("Death Rate till ",Data_1!T3," ",Data_1!T2)</f>
        <v>Death Rate till July 2020</v>
      </c>
      <c r="X16" s="48"/>
      <c r="Y16" s="49"/>
      <c r="Z16" s="53">
        <f>Data_1!W20</f>
        <v>2.1540858452353314E-2</v>
      </c>
    </row>
    <row r="17" spans="23:26" x14ac:dyDescent="0.35">
      <c r="W17" s="50"/>
      <c r="X17" s="51"/>
      <c r="Y17" s="52"/>
      <c r="Z17" s="54"/>
    </row>
  </sheetData>
  <mergeCells count="8">
    <mergeCell ref="W13:Y14"/>
    <mergeCell ref="W16:Y17"/>
    <mergeCell ref="Z13:Z14"/>
    <mergeCell ref="Z16:Z17"/>
    <mergeCell ref="B1:AC3"/>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B1:AB6"/>
  <sheetViews>
    <sheetView showGridLines="0" topLeftCell="A4" zoomScale="50" zoomScaleNormal="50" workbookViewId="0">
      <selection activeCell="AG29" sqref="AG29"/>
    </sheetView>
  </sheetViews>
  <sheetFormatPr defaultRowHeight="14.5" x14ac:dyDescent="0.35"/>
  <sheetData>
    <row r="1" spans="2:28" x14ac:dyDescent="0.35">
      <c r="F1" s="65" t="s">
        <v>64</v>
      </c>
      <c r="G1" s="65"/>
      <c r="H1" s="65"/>
      <c r="I1" s="65"/>
      <c r="J1" s="65"/>
      <c r="K1" s="65"/>
      <c r="L1" s="65"/>
      <c r="M1" s="65"/>
      <c r="N1" s="65"/>
      <c r="O1" s="65"/>
      <c r="P1" s="65"/>
      <c r="Q1" s="65"/>
      <c r="R1" s="65"/>
      <c r="S1" s="65"/>
      <c r="T1" s="65"/>
      <c r="U1" s="65"/>
      <c r="V1" s="65"/>
      <c r="W1" s="65"/>
      <c r="X1" s="65"/>
    </row>
    <row r="2" spans="2:28" x14ac:dyDescent="0.35">
      <c r="F2" s="65"/>
      <c r="G2" s="65"/>
      <c r="H2" s="65"/>
      <c r="I2" s="65"/>
      <c r="J2" s="65"/>
      <c r="K2" s="65"/>
      <c r="L2" s="65"/>
      <c r="M2" s="65"/>
      <c r="N2" s="65"/>
      <c r="O2" s="65"/>
      <c r="P2" s="65"/>
      <c r="Q2" s="65"/>
      <c r="R2" s="65"/>
      <c r="S2" s="65"/>
      <c r="T2" s="65"/>
      <c r="U2" s="65"/>
      <c r="V2" s="65"/>
      <c r="W2" s="65"/>
      <c r="X2" s="65"/>
    </row>
    <row r="3" spans="2:28" x14ac:dyDescent="0.35">
      <c r="F3" s="65"/>
      <c r="G3" s="65"/>
      <c r="H3" s="65"/>
      <c r="I3" s="65"/>
      <c r="J3" s="65"/>
      <c r="K3" s="65"/>
      <c r="L3" s="65"/>
      <c r="M3" s="65"/>
      <c r="N3" s="65"/>
      <c r="O3" s="65"/>
      <c r="P3" s="65"/>
      <c r="Q3" s="65"/>
      <c r="R3" s="65"/>
      <c r="S3" s="65"/>
      <c r="T3" s="65"/>
      <c r="U3" s="65"/>
      <c r="V3" s="65"/>
      <c r="W3" s="65"/>
      <c r="X3" s="65"/>
    </row>
    <row r="5" spans="2:28" x14ac:dyDescent="0.35">
      <c r="B5" s="66" t="s">
        <v>65</v>
      </c>
      <c r="C5" s="66"/>
      <c r="D5" s="66"/>
      <c r="Z5" s="66" t="s">
        <v>66</v>
      </c>
      <c r="AA5" s="66"/>
      <c r="AB5" s="66"/>
    </row>
    <row r="6" spans="2:28" x14ac:dyDescent="0.35">
      <c r="B6" s="66"/>
      <c r="C6" s="66"/>
      <c r="D6" s="66"/>
      <c r="Z6" s="66"/>
      <c r="AA6" s="66"/>
      <c r="AB6" s="66"/>
    </row>
  </sheetData>
  <mergeCells count="3">
    <mergeCell ref="F1:X3"/>
    <mergeCell ref="B5:D6"/>
    <mergeCell ref="Z5: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tabSelected="1" topLeftCell="D93" zoomScale="40" zoomScaleNormal="40" workbookViewId="0">
      <selection activeCell="AZ122" sqref="AZ122"/>
    </sheetView>
  </sheetViews>
  <sheetFormatPr defaultRowHeight="14.5" x14ac:dyDescent="0.35"/>
  <sheetData>
    <row r="1" spans="3:35" ht="15" customHeight="1" x14ac:dyDescent="0.75">
      <c r="C1" s="24"/>
      <c r="D1" s="24"/>
      <c r="E1" s="24"/>
      <c r="F1" s="24"/>
      <c r="G1" s="24"/>
      <c r="H1" s="24"/>
      <c r="I1" s="24"/>
      <c r="J1" s="67" t="s">
        <v>832</v>
      </c>
      <c r="K1" s="67"/>
      <c r="L1" s="67"/>
      <c r="M1" s="67"/>
      <c r="N1" s="67"/>
      <c r="O1" s="67"/>
      <c r="P1" s="67"/>
      <c r="Q1" s="67"/>
      <c r="R1" s="67"/>
      <c r="S1" s="67"/>
      <c r="T1" s="67"/>
      <c r="U1" s="67"/>
      <c r="V1" s="67"/>
      <c r="W1" s="67"/>
      <c r="X1" s="67"/>
      <c r="Y1" s="67"/>
      <c r="Z1" s="67"/>
      <c r="AA1" s="67"/>
      <c r="AB1" s="24"/>
      <c r="AC1" s="24"/>
      <c r="AD1" s="24"/>
      <c r="AE1" s="24"/>
      <c r="AF1" s="24"/>
      <c r="AG1" s="24"/>
      <c r="AH1" s="24"/>
      <c r="AI1" s="24"/>
    </row>
    <row r="2" spans="3:35" ht="15" customHeight="1" x14ac:dyDescent="0.75">
      <c r="C2" s="24"/>
      <c r="D2" s="24"/>
      <c r="E2" s="24"/>
      <c r="F2" s="24"/>
      <c r="G2" s="24"/>
      <c r="H2" s="24"/>
      <c r="I2" s="24"/>
      <c r="J2" s="67"/>
      <c r="K2" s="67"/>
      <c r="L2" s="67"/>
      <c r="M2" s="67"/>
      <c r="N2" s="67"/>
      <c r="O2" s="67"/>
      <c r="P2" s="67"/>
      <c r="Q2" s="67"/>
      <c r="R2" s="67"/>
      <c r="S2" s="67"/>
      <c r="T2" s="67"/>
      <c r="U2" s="67"/>
      <c r="V2" s="67"/>
      <c r="W2" s="67"/>
      <c r="X2" s="67"/>
      <c r="Y2" s="67"/>
      <c r="Z2" s="67"/>
      <c r="AA2" s="67"/>
      <c r="AB2" s="24"/>
      <c r="AC2" s="24"/>
      <c r="AD2" s="24"/>
      <c r="AE2" s="24"/>
      <c r="AF2" s="24"/>
      <c r="AG2" s="24"/>
      <c r="AH2" s="24"/>
      <c r="AI2" s="24"/>
    </row>
    <row r="3" spans="3:35" x14ac:dyDescent="0.35">
      <c r="J3" s="67"/>
      <c r="K3" s="67"/>
      <c r="L3" s="67"/>
      <c r="M3" s="67"/>
      <c r="N3" s="67"/>
      <c r="O3" s="67"/>
      <c r="P3" s="67"/>
      <c r="Q3" s="67"/>
      <c r="R3" s="67"/>
      <c r="S3" s="67"/>
      <c r="T3" s="67"/>
      <c r="U3" s="67"/>
      <c r="V3" s="67"/>
      <c r="W3" s="67"/>
      <c r="X3" s="67"/>
      <c r="Y3" s="67"/>
      <c r="Z3" s="67"/>
      <c r="AA3" s="67"/>
    </row>
    <row r="25" spans="35:35" x14ac:dyDescent="0.35">
      <c r="AI25" t="s">
        <v>833</v>
      </c>
    </row>
  </sheetData>
  <mergeCells count="1">
    <mergeCell ref="J1: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topLeftCell="A4" zoomScale="60" zoomScaleNormal="60" workbookViewId="0">
      <selection activeCell="Q31" sqref="Q31"/>
    </sheetView>
  </sheetViews>
  <sheetFormatPr defaultRowHeight="14.5" x14ac:dyDescent="0.35"/>
  <cols>
    <col min="1" max="1" width="12" bestFit="1" customWidth="1"/>
    <col min="2" max="2" width="32.81640625" customWidth="1"/>
    <col min="18" max="18" width="24.54296875" customWidth="1"/>
    <col min="22" max="22" width="32" customWidth="1"/>
    <col min="30" max="30" width="12" customWidth="1"/>
    <col min="31" max="31" width="20.26953125" customWidth="1"/>
    <col min="32" max="32" width="12.1796875" customWidth="1"/>
    <col min="33" max="33" width="17.453125" customWidth="1"/>
  </cols>
  <sheetData>
    <row r="1" spans="2:33" ht="18.5" x14ac:dyDescent="0.45">
      <c r="B1" s="27"/>
      <c r="C1" s="68" t="s">
        <v>854</v>
      </c>
      <c r="D1" s="68"/>
      <c r="E1" s="68"/>
      <c r="F1" s="68"/>
      <c r="G1" s="68"/>
      <c r="H1" s="68"/>
      <c r="I1" s="68"/>
      <c r="J1" s="68"/>
      <c r="K1" s="68"/>
      <c r="L1" s="68"/>
      <c r="M1" s="68"/>
      <c r="N1" s="68"/>
      <c r="O1" s="68"/>
      <c r="P1" s="68"/>
      <c r="Q1" s="68"/>
      <c r="R1" s="68"/>
    </row>
    <row r="2" spans="2:33" ht="18.5" x14ac:dyDescent="0.45">
      <c r="B2" s="27"/>
      <c r="C2" s="68"/>
      <c r="D2" s="68"/>
      <c r="E2" s="68"/>
      <c r="F2" s="68"/>
      <c r="G2" s="68"/>
      <c r="H2" s="68"/>
      <c r="I2" s="68"/>
      <c r="J2" s="68"/>
      <c r="K2" s="68"/>
      <c r="L2" s="68"/>
      <c r="M2" s="68"/>
      <c r="N2" s="68"/>
      <c r="O2" s="68"/>
      <c r="P2" s="68"/>
      <c r="Q2" s="68"/>
      <c r="R2" s="68"/>
    </row>
    <row r="3" spans="2:33" ht="18.5" x14ac:dyDescent="0.45">
      <c r="B3" s="27"/>
      <c r="C3" s="68"/>
      <c r="D3" s="68"/>
      <c r="E3" s="68"/>
      <c r="F3" s="68"/>
      <c r="G3" s="68"/>
      <c r="H3" s="68"/>
      <c r="I3" s="68"/>
      <c r="J3" s="68"/>
      <c r="K3" s="68"/>
      <c r="L3" s="68"/>
      <c r="M3" s="68"/>
      <c r="N3" s="68"/>
      <c r="O3" s="68"/>
      <c r="P3" s="68"/>
      <c r="Q3" s="68"/>
      <c r="R3" s="68"/>
      <c r="AD3" s="3" t="s">
        <v>838</v>
      </c>
      <c r="AE3" s="3" t="s">
        <v>839</v>
      </c>
      <c r="AF3" s="3" t="s">
        <v>852</v>
      </c>
      <c r="AG3" s="3" t="s">
        <v>853</v>
      </c>
    </row>
    <row r="4" spans="2:33" ht="18.5" x14ac:dyDescent="0.45">
      <c r="B4" s="27"/>
      <c r="AD4" s="3" t="s">
        <v>840</v>
      </c>
      <c r="AE4" s="3">
        <v>266</v>
      </c>
      <c r="AF4" s="3">
        <v>136000</v>
      </c>
      <c r="AG4" s="3">
        <v>0.03</v>
      </c>
    </row>
    <row r="5" spans="2:33" ht="18.5" x14ac:dyDescent="0.45">
      <c r="B5" s="27"/>
      <c r="AD5" s="3" t="s">
        <v>841</v>
      </c>
      <c r="AE5" s="3">
        <v>233</v>
      </c>
      <c r="AF5" s="3">
        <v>171297</v>
      </c>
      <c r="AG5" s="3">
        <v>0.04</v>
      </c>
    </row>
    <row r="6" spans="2:33" x14ac:dyDescent="0.35">
      <c r="AD6" s="3" t="s">
        <v>842</v>
      </c>
      <c r="AE6" s="3">
        <v>146</v>
      </c>
      <c r="AF6" s="3">
        <v>31766</v>
      </c>
      <c r="AG6" s="3">
        <v>0.02</v>
      </c>
    </row>
    <row r="7" spans="2:33" x14ac:dyDescent="0.35">
      <c r="AD7" s="3" t="s">
        <v>843</v>
      </c>
      <c r="AE7" s="3">
        <v>57</v>
      </c>
      <c r="AF7" s="3">
        <v>55276</v>
      </c>
      <c r="AG7" s="3">
        <v>7.0000000000000007E-2</v>
      </c>
    </row>
    <row r="8" spans="2:33" x14ac:dyDescent="0.35">
      <c r="AD8" s="3" t="s">
        <v>844</v>
      </c>
      <c r="AE8" s="3">
        <v>5</v>
      </c>
      <c r="AF8" s="3">
        <v>42290</v>
      </c>
      <c r="AG8" s="3">
        <v>0.14000000000000001</v>
      </c>
    </row>
    <row r="14" spans="2:33" x14ac:dyDescent="0.35">
      <c r="R14" s="26"/>
    </row>
    <row r="15" spans="2:33" x14ac:dyDescent="0.35">
      <c r="R15" s="26"/>
    </row>
    <row r="16" spans="2:33" x14ac:dyDescent="0.35">
      <c r="R16" s="26"/>
    </row>
    <row r="17" spans="2:18" x14ac:dyDescent="0.35">
      <c r="R17" s="26"/>
    </row>
    <row r="18" spans="2:18" x14ac:dyDescent="0.35">
      <c r="R18" s="26"/>
    </row>
    <row r="29" spans="2:18" ht="18.5" x14ac:dyDescent="0.35">
      <c r="B29" s="28" t="s">
        <v>845</v>
      </c>
    </row>
    <row r="30" spans="2:18" ht="18.5" x14ac:dyDescent="0.35">
      <c r="B30" s="28" t="s">
        <v>846</v>
      </c>
    </row>
    <row r="31" spans="2:18" ht="18.5" x14ac:dyDescent="0.35">
      <c r="B31" s="28" t="s">
        <v>847</v>
      </c>
    </row>
    <row r="32" spans="2:18" ht="18.5" x14ac:dyDescent="0.35">
      <c r="B32" s="28" t="s">
        <v>848</v>
      </c>
    </row>
    <row r="33" spans="2:2" ht="18.5" x14ac:dyDescent="0.35">
      <c r="B33" s="28" t="s">
        <v>849</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Props1.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Dashboard_1</vt:lpstr>
      <vt:lpstr>Dashboard_2</vt: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minal jain</cp:lastModifiedBy>
  <dcterms:created xsi:type="dcterms:W3CDTF">2015-06-05T18:17:20Z</dcterms:created>
  <dcterms:modified xsi:type="dcterms:W3CDTF">2023-06-26T13:17:55Z</dcterms:modified>
</cp:coreProperties>
</file>